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VISION 2050\Data\Displacement\Displacement Index 2021\docs\"/>
    </mc:Choice>
  </mc:AlternateContent>
  <xr:revisionPtr revIDLastSave="0" documentId="13_ncr:1_{E2C7097B-AFBE-4B8E-B7B4-169220711240}" xr6:coauthVersionLast="47" xr6:coauthVersionMax="47" xr10:uidLastSave="{00000000-0000-0000-0000-000000000000}"/>
  <bookViews>
    <workbookView xWindow="22560" yWindow="-3270" windowWidth="24470" windowHeight="12490" activeTab="2" xr2:uid="{EACB30F4-695C-4D25-9B22-0F58E9039D78}"/>
  </bookViews>
  <sheets>
    <sheet name="Classification of Indicators" sheetId="1" r:id="rId1"/>
    <sheet name="Data - Individual Indicators" sheetId="2" r:id="rId2"/>
    <sheet name="Data - Composite Index" sheetId="4" r:id="rId3"/>
    <sheet name="Data - Composite Index (v2)" sheetId="3" state="hidden" r:id="rId4"/>
  </sheets>
  <definedNames>
    <definedName name="_xlnm._FilterDatabase" localSheetId="2" hidden="1">'Data - Composite Index'!$A$1:$D$773</definedName>
    <definedName name="_xlnm._FilterDatabase" localSheetId="3" hidden="1">'Data - Composite Index (v2)'!$A$1:$D$773</definedName>
    <definedName name="_xlnm._FilterDatabase" localSheetId="1" hidden="1">'Data - Individual Indicators'!$A$2:$BE$778</definedName>
    <definedName name="_xlnm.Print_Area" localSheetId="0">'Classification of Indicators'!$A$1:$O$30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C4" i="2" l="1"/>
  <c r="BC5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3" i="2"/>
  <c r="BC54" i="2"/>
  <c r="BC55" i="2"/>
  <c r="BC56" i="2"/>
  <c r="BC57" i="2"/>
  <c r="BC58" i="2"/>
  <c r="BC59" i="2"/>
  <c r="BC60" i="2"/>
  <c r="BC61" i="2"/>
  <c r="BC62" i="2"/>
  <c r="BC63" i="2"/>
  <c r="BC64" i="2"/>
  <c r="BC65" i="2"/>
  <c r="BC66" i="2"/>
  <c r="BC67" i="2"/>
  <c r="BC68" i="2"/>
  <c r="BC69" i="2"/>
  <c r="BC70" i="2"/>
  <c r="BC71" i="2"/>
  <c r="BC72" i="2"/>
  <c r="BC73" i="2"/>
  <c r="BC74" i="2"/>
  <c r="BC75" i="2"/>
  <c r="BC76" i="2"/>
  <c r="BC77" i="2"/>
  <c r="BC78" i="2"/>
  <c r="BC79" i="2"/>
  <c r="BC80" i="2"/>
  <c r="BC81" i="2"/>
  <c r="BC82" i="2"/>
  <c r="BC83" i="2"/>
  <c r="BC84" i="2"/>
  <c r="BC85" i="2"/>
  <c r="BC86" i="2"/>
  <c r="BC87" i="2"/>
  <c r="BC88" i="2"/>
  <c r="BC89" i="2"/>
  <c r="BC90" i="2"/>
  <c r="BC91" i="2"/>
  <c r="BC92" i="2"/>
  <c r="BC93" i="2"/>
  <c r="BC94" i="2"/>
  <c r="BC95" i="2"/>
  <c r="BC96" i="2"/>
  <c r="BC97" i="2"/>
  <c r="BC98" i="2"/>
  <c r="BC99" i="2"/>
  <c r="BC100" i="2"/>
  <c r="BC101" i="2"/>
  <c r="BC102" i="2"/>
  <c r="BC103" i="2"/>
  <c r="BC104" i="2"/>
  <c r="BC105" i="2"/>
  <c r="BC106" i="2"/>
  <c r="BC107" i="2"/>
  <c r="BC108" i="2"/>
  <c r="BC109" i="2"/>
  <c r="BC110" i="2"/>
  <c r="BC111" i="2"/>
  <c r="BC112" i="2"/>
  <c r="BC113" i="2"/>
  <c r="BC114" i="2"/>
  <c r="BC115" i="2"/>
  <c r="BC116" i="2"/>
  <c r="BC117" i="2"/>
  <c r="BC118" i="2"/>
  <c r="BC119" i="2"/>
  <c r="BC120" i="2"/>
  <c r="BC121" i="2"/>
  <c r="BC122" i="2"/>
  <c r="BC123" i="2"/>
  <c r="BC124" i="2"/>
  <c r="BC125" i="2"/>
  <c r="BC126" i="2"/>
  <c r="BC127" i="2"/>
  <c r="BC128" i="2"/>
  <c r="BC129" i="2"/>
  <c r="BC130" i="2"/>
  <c r="BC131" i="2"/>
  <c r="BC132" i="2"/>
  <c r="BC133" i="2"/>
  <c r="BC134" i="2"/>
  <c r="BC135" i="2"/>
  <c r="BC136" i="2"/>
  <c r="BC137" i="2"/>
  <c r="BC138" i="2"/>
  <c r="BC139" i="2"/>
  <c r="BC140" i="2"/>
  <c r="BC141" i="2"/>
  <c r="BC142" i="2"/>
  <c r="BC143" i="2"/>
  <c r="BC144" i="2"/>
  <c r="BC145" i="2"/>
  <c r="BC146" i="2"/>
  <c r="BC147" i="2"/>
  <c r="BC148" i="2"/>
  <c r="BC149" i="2"/>
  <c r="BC150" i="2"/>
  <c r="BC151" i="2"/>
  <c r="BC152" i="2"/>
  <c r="BC153" i="2"/>
  <c r="BC154" i="2"/>
  <c r="BC155" i="2"/>
  <c r="BC156" i="2"/>
  <c r="BC157" i="2"/>
  <c r="BC158" i="2"/>
  <c r="BC159" i="2"/>
  <c r="BC160" i="2"/>
  <c r="BC161" i="2"/>
  <c r="BC162" i="2"/>
  <c r="BC163" i="2"/>
  <c r="BC164" i="2"/>
  <c r="BC165" i="2"/>
  <c r="BC166" i="2"/>
  <c r="BC167" i="2"/>
  <c r="BC168" i="2"/>
  <c r="BC169" i="2"/>
  <c r="BC170" i="2"/>
  <c r="BC171" i="2"/>
  <c r="BC172" i="2"/>
  <c r="BC173" i="2"/>
  <c r="BC174" i="2"/>
  <c r="BC175" i="2"/>
  <c r="BC176" i="2"/>
  <c r="BC177" i="2"/>
  <c r="BC178" i="2"/>
  <c r="BC179" i="2"/>
  <c r="BC180" i="2"/>
  <c r="BC181" i="2"/>
  <c r="BC182" i="2"/>
  <c r="BC183" i="2"/>
  <c r="BC184" i="2"/>
  <c r="BC185" i="2"/>
  <c r="BC186" i="2"/>
  <c r="BC187" i="2"/>
  <c r="BC188" i="2"/>
  <c r="BC189" i="2"/>
  <c r="BC190" i="2"/>
  <c r="BC191" i="2"/>
  <c r="BC192" i="2"/>
  <c r="BC193" i="2"/>
  <c r="BC194" i="2"/>
  <c r="BC195" i="2"/>
  <c r="BC196" i="2"/>
  <c r="BC197" i="2"/>
  <c r="BC198" i="2"/>
  <c r="BC199" i="2"/>
  <c r="BC200" i="2"/>
  <c r="BC201" i="2"/>
  <c r="BC202" i="2"/>
  <c r="BC203" i="2"/>
  <c r="BC204" i="2"/>
  <c r="BC205" i="2"/>
  <c r="BC206" i="2"/>
  <c r="BC207" i="2"/>
  <c r="BC208" i="2"/>
  <c r="BC209" i="2"/>
  <c r="BC210" i="2"/>
  <c r="BC211" i="2"/>
  <c r="BC212" i="2"/>
  <c r="BC213" i="2"/>
  <c r="BC214" i="2"/>
  <c r="BC215" i="2"/>
  <c r="BC216" i="2"/>
  <c r="BC217" i="2"/>
  <c r="BC218" i="2"/>
  <c r="BC219" i="2"/>
  <c r="BC220" i="2"/>
  <c r="BC221" i="2"/>
  <c r="BC222" i="2"/>
  <c r="BC223" i="2"/>
  <c r="BC224" i="2"/>
  <c r="BC225" i="2"/>
  <c r="BC226" i="2"/>
  <c r="BC227" i="2"/>
  <c r="BC228" i="2"/>
  <c r="BC229" i="2"/>
  <c r="BC230" i="2"/>
  <c r="BC231" i="2"/>
  <c r="BC232" i="2"/>
  <c r="BC233" i="2"/>
  <c r="BC234" i="2"/>
  <c r="BC235" i="2"/>
  <c r="BC236" i="2"/>
  <c r="BC237" i="2"/>
  <c r="BC238" i="2"/>
  <c r="BC239" i="2"/>
  <c r="BC240" i="2"/>
  <c r="BC241" i="2"/>
  <c r="BC242" i="2"/>
  <c r="BC243" i="2"/>
  <c r="BC244" i="2"/>
  <c r="BC245" i="2"/>
  <c r="BC246" i="2"/>
  <c r="BC247" i="2"/>
  <c r="BC248" i="2"/>
  <c r="BC249" i="2"/>
  <c r="BC250" i="2"/>
  <c r="BC251" i="2"/>
  <c r="BC252" i="2"/>
  <c r="BC253" i="2"/>
  <c r="BC254" i="2"/>
  <c r="BC255" i="2"/>
  <c r="BC256" i="2"/>
  <c r="BC257" i="2"/>
  <c r="BC258" i="2"/>
  <c r="BC259" i="2"/>
  <c r="BC260" i="2"/>
  <c r="BC261" i="2"/>
  <c r="BC262" i="2"/>
  <c r="BC263" i="2"/>
  <c r="BC264" i="2"/>
  <c r="BC265" i="2"/>
  <c r="BC266" i="2"/>
  <c r="BC267" i="2"/>
  <c r="BC268" i="2"/>
  <c r="BC269" i="2"/>
  <c r="BC270" i="2"/>
  <c r="BC271" i="2"/>
  <c r="BC272" i="2"/>
  <c r="BC273" i="2"/>
  <c r="BC274" i="2"/>
  <c r="BC275" i="2"/>
  <c r="BC276" i="2"/>
  <c r="BC277" i="2"/>
  <c r="BC278" i="2"/>
  <c r="BC279" i="2"/>
  <c r="BC280" i="2"/>
  <c r="BC281" i="2"/>
  <c r="BC282" i="2"/>
  <c r="BC283" i="2"/>
  <c r="BC284" i="2"/>
  <c r="BC285" i="2"/>
  <c r="BC286" i="2"/>
  <c r="BC287" i="2"/>
  <c r="BC288" i="2"/>
  <c r="BC289" i="2"/>
  <c r="BC290" i="2"/>
  <c r="BC291" i="2"/>
  <c r="BC292" i="2"/>
  <c r="BC293" i="2"/>
  <c r="BC294" i="2"/>
  <c r="BC295" i="2"/>
  <c r="BC296" i="2"/>
  <c r="BC297" i="2"/>
  <c r="BC298" i="2"/>
  <c r="BC299" i="2"/>
  <c r="BC300" i="2"/>
  <c r="BC301" i="2"/>
  <c r="BC302" i="2"/>
  <c r="BC303" i="2"/>
  <c r="BC304" i="2"/>
  <c r="BC305" i="2"/>
  <c r="BC306" i="2"/>
  <c r="BC307" i="2"/>
  <c r="BC308" i="2"/>
  <c r="BC309" i="2"/>
  <c r="BC310" i="2"/>
  <c r="BC311" i="2"/>
  <c r="BC312" i="2"/>
  <c r="BC313" i="2"/>
  <c r="BC314" i="2"/>
  <c r="BC315" i="2"/>
  <c r="BC316" i="2"/>
  <c r="BC317" i="2"/>
  <c r="BC318" i="2"/>
  <c r="BC319" i="2"/>
  <c r="BC320" i="2"/>
  <c r="BC321" i="2"/>
  <c r="BC322" i="2"/>
  <c r="BC323" i="2"/>
  <c r="BC324" i="2"/>
  <c r="BC325" i="2"/>
  <c r="BC326" i="2"/>
  <c r="BC327" i="2"/>
  <c r="BC328" i="2"/>
  <c r="BC329" i="2"/>
  <c r="BC330" i="2"/>
  <c r="BC331" i="2"/>
  <c r="BC332" i="2"/>
  <c r="BC333" i="2"/>
  <c r="BC334" i="2"/>
  <c r="BC335" i="2"/>
  <c r="BC336" i="2"/>
  <c r="BC337" i="2"/>
  <c r="BC338" i="2"/>
  <c r="BC339" i="2"/>
  <c r="BC340" i="2"/>
  <c r="BC341" i="2"/>
  <c r="BC342" i="2"/>
  <c r="BC343" i="2"/>
  <c r="BC344" i="2"/>
  <c r="BC345" i="2"/>
  <c r="BC346" i="2"/>
  <c r="BC347" i="2"/>
  <c r="BC348" i="2"/>
  <c r="BC349" i="2"/>
  <c r="BC350" i="2"/>
  <c r="BC351" i="2"/>
  <c r="BC352" i="2"/>
  <c r="BC353" i="2"/>
  <c r="BC354" i="2"/>
  <c r="BC355" i="2"/>
  <c r="BC356" i="2"/>
  <c r="BC357" i="2"/>
  <c r="BC358" i="2"/>
  <c r="BC359" i="2"/>
  <c r="BC360" i="2"/>
  <c r="BC361" i="2"/>
  <c r="BC362" i="2"/>
  <c r="BC363" i="2"/>
  <c r="BC364" i="2"/>
  <c r="BC365" i="2"/>
  <c r="BC366" i="2"/>
  <c r="BC367" i="2"/>
  <c r="BC368" i="2"/>
  <c r="BC369" i="2"/>
  <c r="BC370" i="2"/>
  <c r="BC371" i="2"/>
  <c r="BC372" i="2"/>
  <c r="BC373" i="2"/>
  <c r="BC374" i="2"/>
  <c r="BC375" i="2"/>
  <c r="BC376" i="2"/>
  <c r="BC377" i="2"/>
  <c r="BC378" i="2"/>
  <c r="BC379" i="2"/>
  <c r="BC380" i="2"/>
  <c r="BC381" i="2"/>
  <c r="BC382" i="2"/>
  <c r="BC383" i="2"/>
  <c r="BC384" i="2"/>
  <c r="BC385" i="2"/>
  <c r="BC386" i="2"/>
  <c r="BC387" i="2"/>
  <c r="BC388" i="2"/>
  <c r="BC389" i="2"/>
  <c r="BC390" i="2"/>
  <c r="BC391" i="2"/>
  <c r="BC392" i="2"/>
  <c r="BC393" i="2"/>
  <c r="BC394" i="2"/>
  <c r="BC395" i="2"/>
  <c r="BC396" i="2"/>
  <c r="BC397" i="2"/>
  <c r="BC398" i="2"/>
  <c r="BC399" i="2"/>
  <c r="BC400" i="2"/>
  <c r="BC401" i="2"/>
  <c r="BC402" i="2"/>
  <c r="BC403" i="2"/>
  <c r="BC404" i="2"/>
  <c r="BC405" i="2"/>
  <c r="BC406" i="2"/>
  <c r="BC407" i="2"/>
  <c r="BC408" i="2"/>
  <c r="BC409" i="2"/>
  <c r="BC410" i="2"/>
  <c r="BC411" i="2"/>
  <c r="BC412" i="2"/>
  <c r="BC413" i="2"/>
  <c r="BC414" i="2"/>
  <c r="BC415" i="2"/>
  <c r="BC416" i="2"/>
  <c r="BC417" i="2"/>
  <c r="BC418" i="2"/>
  <c r="BC419" i="2"/>
  <c r="BC420" i="2"/>
  <c r="BC421" i="2"/>
  <c r="BC422" i="2"/>
  <c r="BC423" i="2"/>
  <c r="BC424" i="2"/>
  <c r="BC425" i="2"/>
  <c r="BC426" i="2"/>
  <c r="BC427" i="2"/>
  <c r="BC428" i="2"/>
  <c r="BC429" i="2"/>
  <c r="BC430" i="2"/>
  <c r="BC431" i="2"/>
  <c r="BC432" i="2"/>
  <c r="BC433" i="2"/>
  <c r="BC434" i="2"/>
  <c r="BC435" i="2"/>
  <c r="BC436" i="2"/>
  <c r="BC437" i="2"/>
  <c r="BC438" i="2"/>
  <c r="BC439" i="2"/>
  <c r="BC440" i="2"/>
  <c r="BC441" i="2"/>
  <c r="BC442" i="2"/>
  <c r="BC443" i="2"/>
  <c r="BC444" i="2"/>
  <c r="BC445" i="2"/>
  <c r="BC446" i="2"/>
  <c r="BC447" i="2"/>
  <c r="BC448" i="2"/>
  <c r="BC449" i="2"/>
  <c r="BC450" i="2"/>
  <c r="BC451" i="2"/>
  <c r="BC452" i="2"/>
  <c r="BC453" i="2"/>
  <c r="BC454" i="2"/>
  <c r="BC455" i="2"/>
  <c r="BC456" i="2"/>
  <c r="BC457" i="2"/>
  <c r="BC458" i="2"/>
  <c r="BC459" i="2"/>
  <c r="BC460" i="2"/>
  <c r="BC461" i="2"/>
  <c r="BC462" i="2"/>
  <c r="BC463" i="2"/>
  <c r="BC464" i="2"/>
  <c r="BC465" i="2"/>
  <c r="BC466" i="2"/>
  <c r="BC467" i="2"/>
  <c r="BC468" i="2"/>
  <c r="BC469" i="2"/>
  <c r="BC470" i="2"/>
  <c r="BC471" i="2"/>
  <c r="BC472" i="2"/>
  <c r="BC473" i="2"/>
  <c r="BC474" i="2"/>
  <c r="BC475" i="2"/>
  <c r="BC476" i="2"/>
  <c r="BC477" i="2"/>
  <c r="BC478" i="2"/>
  <c r="BC479" i="2"/>
  <c r="BC480" i="2"/>
  <c r="BC481" i="2"/>
  <c r="BC482" i="2"/>
  <c r="BC483" i="2"/>
  <c r="BC484" i="2"/>
  <c r="BC485" i="2"/>
  <c r="BC486" i="2"/>
  <c r="BC487" i="2"/>
  <c r="BC488" i="2"/>
  <c r="BC489" i="2"/>
  <c r="BC490" i="2"/>
  <c r="BC491" i="2"/>
  <c r="BC492" i="2"/>
  <c r="BC493" i="2"/>
  <c r="BC494" i="2"/>
  <c r="BC495" i="2"/>
  <c r="BC496" i="2"/>
  <c r="BC497" i="2"/>
  <c r="BC498" i="2"/>
  <c r="BC499" i="2"/>
  <c r="BC500" i="2"/>
  <c r="BC501" i="2"/>
  <c r="BC502" i="2"/>
  <c r="BC503" i="2"/>
  <c r="BC504" i="2"/>
  <c r="BC505" i="2"/>
  <c r="BC506" i="2"/>
  <c r="BC507" i="2"/>
  <c r="BC508" i="2"/>
  <c r="BC509" i="2"/>
  <c r="BC510" i="2"/>
  <c r="BC511" i="2"/>
  <c r="BC512" i="2"/>
  <c r="BC513" i="2"/>
  <c r="BC514" i="2"/>
  <c r="BC515" i="2"/>
  <c r="BC516" i="2"/>
  <c r="BC517" i="2"/>
  <c r="BC518" i="2"/>
  <c r="BC519" i="2"/>
  <c r="BC520" i="2"/>
  <c r="BC521" i="2"/>
  <c r="BC522" i="2"/>
  <c r="BC523" i="2"/>
  <c r="BC524" i="2"/>
  <c r="BC525" i="2"/>
  <c r="BC526" i="2"/>
  <c r="BC527" i="2"/>
  <c r="BC528" i="2"/>
  <c r="BC529" i="2"/>
  <c r="BC530" i="2"/>
  <c r="BC531" i="2"/>
  <c r="BC532" i="2"/>
  <c r="BC533" i="2"/>
  <c r="BC534" i="2"/>
  <c r="BC535" i="2"/>
  <c r="BC536" i="2"/>
  <c r="BC537" i="2"/>
  <c r="BC538" i="2"/>
  <c r="BC539" i="2"/>
  <c r="BC540" i="2"/>
  <c r="BC541" i="2"/>
  <c r="BC542" i="2"/>
  <c r="BC543" i="2"/>
  <c r="BC544" i="2"/>
  <c r="BC545" i="2"/>
  <c r="BC546" i="2"/>
  <c r="BC547" i="2"/>
  <c r="BC548" i="2"/>
  <c r="BC549" i="2"/>
  <c r="BC550" i="2"/>
  <c r="BC551" i="2"/>
  <c r="BC552" i="2"/>
  <c r="BC553" i="2"/>
  <c r="BC554" i="2"/>
  <c r="BC555" i="2"/>
  <c r="BC556" i="2"/>
  <c r="BC557" i="2"/>
  <c r="BC558" i="2"/>
  <c r="BC559" i="2"/>
  <c r="BC560" i="2"/>
  <c r="BC561" i="2"/>
  <c r="BC562" i="2"/>
  <c r="BC563" i="2"/>
  <c r="BC564" i="2"/>
  <c r="BC565" i="2"/>
  <c r="BC566" i="2"/>
  <c r="BC567" i="2"/>
  <c r="BC568" i="2"/>
  <c r="BC569" i="2"/>
  <c r="BC570" i="2"/>
  <c r="BC571" i="2"/>
  <c r="BC572" i="2"/>
  <c r="BC573" i="2"/>
  <c r="BC574" i="2"/>
  <c r="BC575" i="2"/>
  <c r="BC576" i="2"/>
  <c r="BC577" i="2"/>
  <c r="BC578" i="2"/>
  <c r="BC579" i="2"/>
  <c r="BC580" i="2"/>
  <c r="BC581" i="2"/>
  <c r="BC582" i="2"/>
  <c r="BC583" i="2"/>
  <c r="BC584" i="2"/>
  <c r="BC585" i="2"/>
  <c r="BC586" i="2"/>
  <c r="BC587" i="2"/>
  <c r="BC588" i="2"/>
  <c r="BC589" i="2"/>
  <c r="BC590" i="2"/>
  <c r="BC591" i="2"/>
  <c r="BC592" i="2"/>
  <c r="BC593" i="2"/>
  <c r="BC594" i="2"/>
  <c r="BC595" i="2"/>
  <c r="BC596" i="2"/>
  <c r="BC597" i="2"/>
  <c r="BC598" i="2"/>
  <c r="BC599" i="2"/>
  <c r="BC600" i="2"/>
  <c r="BC601" i="2"/>
  <c r="BC602" i="2"/>
  <c r="BC603" i="2"/>
  <c r="BC604" i="2"/>
  <c r="BC605" i="2"/>
  <c r="BC606" i="2"/>
  <c r="BC607" i="2"/>
  <c r="BC608" i="2"/>
  <c r="BC609" i="2"/>
  <c r="BC610" i="2"/>
  <c r="BC611" i="2"/>
  <c r="BC612" i="2"/>
  <c r="BC613" i="2"/>
  <c r="BC614" i="2"/>
  <c r="BC615" i="2"/>
  <c r="BC616" i="2"/>
  <c r="BC617" i="2"/>
  <c r="BC618" i="2"/>
  <c r="BC619" i="2"/>
  <c r="BC620" i="2"/>
  <c r="BC621" i="2"/>
  <c r="BC622" i="2"/>
  <c r="BC623" i="2"/>
  <c r="BC624" i="2"/>
  <c r="BC625" i="2"/>
  <c r="BC626" i="2"/>
  <c r="BC627" i="2"/>
  <c r="BC628" i="2"/>
  <c r="BC629" i="2"/>
  <c r="BC630" i="2"/>
  <c r="BC631" i="2"/>
  <c r="BC632" i="2"/>
  <c r="BC633" i="2"/>
  <c r="BC634" i="2"/>
  <c r="BC635" i="2"/>
  <c r="BC636" i="2"/>
  <c r="BC637" i="2"/>
  <c r="BC638" i="2"/>
  <c r="BC639" i="2"/>
  <c r="BC640" i="2"/>
  <c r="BC641" i="2"/>
  <c r="BC642" i="2"/>
  <c r="BC643" i="2"/>
  <c r="BC644" i="2"/>
  <c r="BC645" i="2"/>
  <c r="BC646" i="2"/>
  <c r="BC647" i="2"/>
  <c r="BC648" i="2"/>
  <c r="BC649" i="2"/>
  <c r="BC650" i="2"/>
  <c r="BC651" i="2"/>
  <c r="BC652" i="2"/>
  <c r="BC653" i="2"/>
  <c r="BC654" i="2"/>
  <c r="BC655" i="2"/>
  <c r="BC656" i="2"/>
  <c r="BC657" i="2"/>
  <c r="BC658" i="2"/>
  <c r="BC659" i="2"/>
  <c r="BC660" i="2"/>
  <c r="BC661" i="2"/>
  <c r="BC662" i="2"/>
  <c r="BC663" i="2"/>
  <c r="BC664" i="2"/>
  <c r="BC665" i="2"/>
  <c r="BC666" i="2"/>
  <c r="BC667" i="2"/>
  <c r="BC668" i="2"/>
  <c r="BC669" i="2"/>
  <c r="BC670" i="2"/>
  <c r="BC671" i="2"/>
  <c r="BC672" i="2"/>
  <c r="BC673" i="2"/>
  <c r="BC674" i="2"/>
  <c r="BC675" i="2"/>
  <c r="BC676" i="2"/>
  <c r="BC677" i="2"/>
  <c r="BC678" i="2"/>
  <c r="BC679" i="2"/>
  <c r="BC680" i="2"/>
  <c r="BC681" i="2"/>
  <c r="BC682" i="2"/>
  <c r="BC683" i="2"/>
  <c r="BC684" i="2"/>
  <c r="BC685" i="2"/>
  <c r="BC686" i="2"/>
  <c r="BC687" i="2"/>
  <c r="BC688" i="2"/>
  <c r="BC689" i="2"/>
  <c r="BC690" i="2"/>
  <c r="BC691" i="2"/>
  <c r="BC692" i="2"/>
  <c r="BC693" i="2"/>
  <c r="BC694" i="2"/>
  <c r="BC695" i="2"/>
  <c r="BC696" i="2"/>
  <c r="BC697" i="2"/>
  <c r="BC698" i="2"/>
  <c r="BC699" i="2"/>
  <c r="BC700" i="2"/>
  <c r="BC701" i="2"/>
  <c r="BC702" i="2"/>
  <c r="BC703" i="2"/>
  <c r="BC704" i="2"/>
  <c r="BC705" i="2"/>
  <c r="BC706" i="2"/>
  <c r="BC707" i="2"/>
  <c r="BC708" i="2"/>
  <c r="BC709" i="2"/>
  <c r="BC710" i="2"/>
  <c r="BC711" i="2"/>
  <c r="BC712" i="2"/>
  <c r="BC713" i="2"/>
  <c r="BC714" i="2"/>
  <c r="BC715" i="2"/>
  <c r="BC716" i="2"/>
  <c r="BC717" i="2"/>
  <c r="BC718" i="2"/>
  <c r="BC719" i="2"/>
  <c r="BC720" i="2"/>
  <c r="BC721" i="2"/>
  <c r="BC722" i="2"/>
  <c r="BC723" i="2"/>
  <c r="BC724" i="2"/>
  <c r="BC725" i="2"/>
  <c r="BC726" i="2"/>
  <c r="BC727" i="2"/>
  <c r="BC728" i="2"/>
  <c r="BC729" i="2"/>
  <c r="BC730" i="2"/>
  <c r="BC731" i="2"/>
  <c r="BC732" i="2"/>
  <c r="BC733" i="2"/>
  <c r="BC734" i="2"/>
  <c r="BC735" i="2"/>
  <c r="BC736" i="2"/>
  <c r="BC737" i="2"/>
  <c r="BC738" i="2"/>
  <c r="BC739" i="2"/>
  <c r="BC740" i="2"/>
  <c r="BC741" i="2"/>
  <c r="BC742" i="2"/>
  <c r="BC743" i="2"/>
  <c r="BC744" i="2"/>
  <c r="BC745" i="2"/>
  <c r="BC746" i="2"/>
  <c r="BC747" i="2"/>
  <c r="BC748" i="2"/>
  <c r="BC749" i="2"/>
  <c r="BC750" i="2"/>
  <c r="BC751" i="2"/>
  <c r="BC752" i="2"/>
  <c r="BC753" i="2"/>
  <c r="BC754" i="2"/>
  <c r="BC755" i="2"/>
  <c r="BC756" i="2"/>
  <c r="BC757" i="2"/>
  <c r="BC758" i="2"/>
  <c r="BC759" i="2"/>
  <c r="BC760" i="2"/>
  <c r="BC761" i="2"/>
  <c r="BC762" i="2"/>
  <c r="BC763" i="2"/>
  <c r="BC764" i="2"/>
  <c r="BC765" i="2"/>
  <c r="BC766" i="2"/>
  <c r="BC767" i="2"/>
  <c r="BC768" i="2"/>
  <c r="BC769" i="2"/>
  <c r="BC770" i="2"/>
  <c r="BC771" i="2"/>
  <c r="BC772" i="2"/>
  <c r="BC773" i="2"/>
  <c r="BC774" i="2"/>
  <c r="BC3" i="2"/>
  <c r="AK123" i="2"/>
  <c r="AK187" i="2"/>
  <c r="AK251" i="2"/>
  <c r="AK659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M102" i="2"/>
  <c r="AM103" i="2"/>
  <c r="AM104" i="2"/>
  <c r="AM105" i="2"/>
  <c r="AM106" i="2"/>
  <c r="AM107" i="2"/>
  <c r="AM108" i="2"/>
  <c r="AM109" i="2"/>
  <c r="AM110" i="2"/>
  <c r="AM111" i="2"/>
  <c r="AM112" i="2"/>
  <c r="AM113" i="2"/>
  <c r="AM114" i="2"/>
  <c r="AM115" i="2"/>
  <c r="AM116" i="2"/>
  <c r="AM117" i="2"/>
  <c r="AM118" i="2"/>
  <c r="AM119" i="2"/>
  <c r="AM120" i="2"/>
  <c r="AM121" i="2"/>
  <c r="AM122" i="2"/>
  <c r="AM123" i="2"/>
  <c r="AM124" i="2"/>
  <c r="AM125" i="2"/>
  <c r="AM126" i="2"/>
  <c r="AM127" i="2"/>
  <c r="AM128" i="2"/>
  <c r="AM129" i="2"/>
  <c r="AM130" i="2"/>
  <c r="AM131" i="2"/>
  <c r="AM132" i="2"/>
  <c r="AM133" i="2"/>
  <c r="AM134" i="2"/>
  <c r="AM135" i="2"/>
  <c r="AM136" i="2"/>
  <c r="AM137" i="2"/>
  <c r="AM138" i="2"/>
  <c r="AM139" i="2"/>
  <c r="AM140" i="2"/>
  <c r="AM141" i="2"/>
  <c r="AM142" i="2"/>
  <c r="AM143" i="2"/>
  <c r="AM144" i="2"/>
  <c r="AM145" i="2"/>
  <c r="AM146" i="2"/>
  <c r="AM147" i="2"/>
  <c r="AM148" i="2"/>
  <c r="AM149" i="2"/>
  <c r="AM150" i="2"/>
  <c r="AM151" i="2"/>
  <c r="AM152" i="2"/>
  <c r="AM153" i="2"/>
  <c r="AM154" i="2"/>
  <c r="AM155" i="2"/>
  <c r="AM156" i="2"/>
  <c r="AM157" i="2"/>
  <c r="AM158" i="2"/>
  <c r="AM159" i="2"/>
  <c r="AM160" i="2"/>
  <c r="AM161" i="2"/>
  <c r="AM162" i="2"/>
  <c r="AM163" i="2"/>
  <c r="AM164" i="2"/>
  <c r="AM165" i="2"/>
  <c r="AM166" i="2"/>
  <c r="AM167" i="2"/>
  <c r="AM168" i="2"/>
  <c r="AM169" i="2"/>
  <c r="AM170" i="2"/>
  <c r="AM171" i="2"/>
  <c r="AM172" i="2"/>
  <c r="AM173" i="2"/>
  <c r="AM174" i="2"/>
  <c r="AM175" i="2"/>
  <c r="AM176" i="2"/>
  <c r="AM177" i="2"/>
  <c r="AM178" i="2"/>
  <c r="AM179" i="2"/>
  <c r="AM180" i="2"/>
  <c r="AM181" i="2"/>
  <c r="AM182" i="2"/>
  <c r="AM183" i="2"/>
  <c r="AM184" i="2"/>
  <c r="AM185" i="2"/>
  <c r="AM186" i="2"/>
  <c r="AM187" i="2"/>
  <c r="AM188" i="2"/>
  <c r="AM189" i="2"/>
  <c r="AM190" i="2"/>
  <c r="AM191" i="2"/>
  <c r="AM192" i="2"/>
  <c r="AM193" i="2"/>
  <c r="AM194" i="2"/>
  <c r="AM195" i="2"/>
  <c r="AM196" i="2"/>
  <c r="AM197" i="2"/>
  <c r="AM198" i="2"/>
  <c r="AM199" i="2"/>
  <c r="AM200" i="2"/>
  <c r="AM201" i="2"/>
  <c r="AM202" i="2"/>
  <c r="AM203" i="2"/>
  <c r="AM204" i="2"/>
  <c r="AM205" i="2"/>
  <c r="AM206" i="2"/>
  <c r="AM207" i="2"/>
  <c r="AM208" i="2"/>
  <c r="AM209" i="2"/>
  <c r="AM210" i="2"/>
  <c r="AM211" i="2"/>
  <c r="AM212" i="2"/>
  <c r="AM213" i="2"/>
  <c r="AM214" i="2"/>
  <c r="AM215" i="2"/>
  <c r="AM216" i="2"/>
  <c r="AM217" i="2"/>
  <c r="AM218" i="2"/>
  <c r="AM219" i="2"/>
  <c r="AM220" i="2"/>
  <c r="AM221" i="2"/>
  <c r="AM222" i="2"/>
  <c r="AM223" i="2"/>
  <c r="AM224" i="2"/>
  <c r="AM225" i="2"/>
  <c r="AM226" i="2"/>
  <c r="AM227" i="2"/>
  <c r="AM228" i="2"/>
  <c r="AM229" i="2"/>
  <c r="AM230" i="2"/>
  <c r="AM231" i="2"/>
  <c r="AM232" i="2"/>
  <c r="AM233" i="2"/>
  <c r="AM234" i="2"/>
  <c r="AM235" i="2"/>
  <c r="AM236" i="2"/>
  <c r="AM237" i="2"/>
  <c r="AM238" i="2"/>
  <c r="AM239" i="2"/>
  <c r="AM240" i="2"/>
  <c r="AM241" i="2"/>
  <c r="AM242" i="2"/>
  <c r="AM243" i="2"/>
  <c r="AM244" i="2"/>
  <c r="AM245" i="2"/>
  <c r="AM246" i="2"/>
  <c r="AM247" i="2"/>
  <c r="AM248" i="2"/>
  <c r="AM249" i="2"/>
  <c r="AM250" i="2"/>
  <c r="AM251" i="2"/>
  <c r="AM252" i="2"/>
  <c r="AM253" i="2"/>
  <c r="AM254" i="2"/>
  <c r="AM255" i="2"/>
  <c r="AM256" i="2"/>
  <c r="AM257" i="2"/>
  <c r="AM258" i="2"/>
  <c r="AM259" i="2"/>
  <c r="AM260" i="2"/>
  <c r="AM261" i="2"/>
  <c r="AM262" i="2"/>
  <c r="AM263" i="2"/>
  <c r="AM264" i="2"/>
  <c r="AM265" i="2"/>
  <c r="AM266" i="2"/>
  <c r="AM267" i="2"/>
  <c r="AM268" i="2"/>
  <c r="AM269" i="2"/>
  <c r="AM270" i="2"/>
  <c r="AM271" i="2"/>
  <c r="AM272" i="2"/>
  <c r="AM273" i="2"/>
  <c r="AM274" i="2"/>
  <c r="AM275" i="2"/>
  <c r="AM276" i="2"/>
  <c r="AM277" i="2"/>
  <c r="AM278" i="2"/>
  <c r="AM279" i="2"/>
  <c r="AM280" i="2"/>
  <c r="AM281" i="2"/>
  <c r="AM282" i="2"/>
  <c r="AM283" i="2"/>
  <c r="AM284" i="2"/>
  <c r="AM285" i="2"/>
  <c r="AM286" i="2"/>
  <c r="AM287" i="2"/>
  <c r="AM288" i="2"/>
  <c r="AM289" i="2"/>
  <c r="AM290" i="2"/>
  <c r="AM291" i="2"/>
  <c r="AM292" i="2"/>
  <c r="AM293" i="2"/>
  <c r="AM294" i="2"/>
  <c r="AM295" i="2"/>
  <c r="AM296" i="2"/>
  <c r="AM297" i="2"/>
  <c r="AM298" i="2"/>
  <c r="AM299" i="2"/>
  <c r="AM300" i="2"/>
  <c r="AM301" i="2"/>
  <c r="AM302" i="2"/>
  <c r="AM303" i="2"/>
  <c r="AM304" i="2"/>
  <c r="AM305" i="2"/>
  <c r="AM306" i="2"/>
  <c r="AM307" i="2"/>
  <c r="AM308" i="2"/>
  <c r="AM309" i="2"/>
  <c r="AM310" i="2"/>
  <c r="AM311" i="2"/>
  <c r="AM312" i="2"/>
  <c r="AM313" i="2"/>
  <c r="AM314" i="2"/>
  <c r="AM315" i="2"/>
  <c r="AM316" i="2"/>
  <c r="AM317" i="2"/>
  <c r="AM318" i="2"/>
  <c r="AM319" i="2"/>
  <c r="AM320" i="2"/>
  <c r="AM321" i="2"/>
  <c r="AM322" i="2"/>
  <c r="AM323" i="2"/>
  <c r="AM324" i="2"/>
  <c r="AM325" i="2"/>
  <c r="AM326" i="2"/>
  <c r="AM327" i="2"/>
  <c r="AM328" i="2"/>
  <c r="AM329" i="2"/>
  <c r="AM330" i="2"/>
  <c r="AM331" i="2"/>
  <c r="AM332" i="2"/>
  <c r="AM333" i="2"/>
  <c r="AM334" i="2"/>
  <c r="AM335" i="2"/>
  <c r="AM336" i="2"/>
  <c r="AM337" i="2"/>
  <c r="AM338" i="2"/>
  <c r="AM339" i="2"/>
  <c r="AM340" i="2"/>
  <c r="AM341" i="2"/>
  <c r="AM342" i="2"/>
  <c r="AM343" i="2"/>
  <c r="AM344" i="2"/>
  <c r="AM345" i="2"/>
  <c r="AM346" i="2"/>
  <c r="AM347" i="2"/>
  <c r="AM348" i="2"/>
  <c r="AM349" i="2"/>
  <c r="AM350" i="2"/>
  <c r="AM351" i="2"/>
  <c r="AM352" i="2"/>
  <c r="AM353" i="2"/>
  <c r="AM354" i="2"/>
  <c r="AM355" i="2"/>
  <c r="AM356" i="2"/>
  <c r="AM357" i="2"/>
  <c r="AM358" i="2"/>
  <c r="AM359" i="2"/>
  <c r="AM360" i="2"/>
  <c r="AM361" i="2"/>
  <c r="AM362" i="2"/>
  <c r="AM363" i="2"/>
  <c r="AM364" i="2"/>
  <c r="AM365" i="2"/>
  <c r="AM366" i="2"/>
  <c r="AM367" i="2"/>
  <c r="AM368" i="2"/>
  <c r="AM369" i="2"/>
  <c r="AM370" i="2"/>
  <c r="AM371" i="2"/>
  <c r="AM372" i="2"/>
  <c r="AM373" i="2"/>
  <c r="AM374" i="2"/>
  <c r="AM375" i="2"/>
  <c r="AM376" i="2"/>
  <c r="AM377" i="2"/>
  <c r="AM378" i="2"/>
  <c r="AM379" i="2"/>
  <c r="AM380" i="2"/>
  <c r="AM381" i="2"/>
  <c r="AM382" i="2"/>
  <c r="AM383" i="2"/>
  <c r="AM384" i="2"/>
  <c r="AM385" i="2"/>
  <c r="AM386" i="2"/>
  <c r="AM387" i="2"/>
  <c r="AM388" i="2"/>
  <c r="AM389" i="2"/>
  <c r="AM390" i="2"/>
  <c r="AM391" i="2"/>
  <c r="AM392" i="2"/>
  <c r="AM393" i="2"/>
  <c r="AM394" i="2"/>
  <c r="AM395" i="2"/>
  <c r="AM396" i="2"/>
  <c r="AM397" i="2"/>
  <c r="AM398" i="2"/>
  <c r="AM399" i="2"/>
  <c r="AM400" i="2"/>
  <c r="AM401" i="2"/>
  <c r="AM402" i="2"/>
  <c r="AM403" i="2"/>
  <c r="AM404" i="2"/>
  <c r="AM405" i="2"/>
  <c r="AM406" i="2"/>
  <c r="AM407" i="2"/>
  <c r="AM408" i="2"/>
  <c r="AM409" i="2"/>
  <c r="AM410" i="2"/>
  <c r="AM411" i="2"/>
  <c r="AM412" i="2"/>
  <c r="AM413" i="2"/>
  <c r="AM414" i="2"/>
  <c r="AM415" i="2"/>
  <c r="AM416" i="2"/>
  <c r="AM417" i="2"/>
  <c r="AM418" i="2"/>
  <c r="AM419" i="2"/>
  <c r="AM420" i="2"/>
  <c r="AM421" i="2"/>
  <c r="AM422" i="2"/>
  <c r="AM423" i="2"/>
  <c r="AM424" i="2"/>
  <c r="AM425" i="2"/>
  <c r="AM426" i="2"/>
  <c r="AM427" i="2"/>
  <c r="AM428" i="2"/>
  <c r="AM429" i="2"/>
  <c r="AM430" i="2"/>
  <c r="AM431" i="2"/>
  <c r="AM432" i="2"/>
  <c r="AM433" i="2"/>
  <c r="AM434" i="2"/>
  <c r="AM435" i="2"/>
  <c r="AM436" i="2"/>
  <c r="AM437" i="2"/>
  <c r="AM438" i="2"/>
  <c r="AM439" i="2"/>
  <c r="AM440" i="2"/>
  <c r="AM441" i="2"/>
  <c r="AM442" i="2"/>
  <c r="AM443" i="2"/>
  <c r="AM444" i="2"/>
  <c r="AM445" i="2"/>
  <c r="AM446" i="2"/>
  <c r="AM447" i="2"/>
  <c r="AM448" i="2"/>
  <c r="AM449" i="2"/>
  <c r="AM450" i="2"/>
  <c r="AM451" i="2"/>
  <c r="AM452" i="2"/>
  <c r="AM453" i="2"/>
  <c r="AM454" i="2"/>
  <c r="AM455" i="2"/>
  <c r="AM456" i="2"/>
  <c r="AM457" i="2"/>
  <c r="AM458" i="2"/>
  <c r="AM459" i="2"/>
  <c r="AM460" i="2"/>
  <c r="AM461" i="2"/>
  <c r="AM462" i="2"/>
  <c r="AM463" i="2"/>
  <c r="AM464" i="2"/>
  <c r="AM465" i="2"/>
  <c r="AM466" i="2"/>
  <c r="AM467" i="2"/>
  <c r="AM468" i="2"/>
  <c r="AM469" i="2"/>
  <c r="AM470" i="2"/>
  <c r="AM471" i="2"/>
  <c r="AM472" i="2"/>
  <c r="AM473" i="2"/>
  <c r="AM474" i="2"/>
  <c r="AM475" i="2"/>
  <c r="AM476" i="2"/>
  <c r="AM477" i="2"/>
  <c r="AM478" i="2"/>
  <c r="AM479" i="2"/>
  <c r="AM480" i="2"/>
  <c r="AM481" i="2"/>
  <c r="AM482" i="2"/>
  <c r="AM483" i="2"/>
  <c r="AM484" i="2"/>
  <c r="AM485" i="2"/>
  <c r="AM486" i="2"/>
  <c r="AM487" i="2"/>
  <c r="AM488" i="2"/>
  <c r="AM489" i="2"/>
  <c r="AM490" i="2"/>
  <c r="AM491" i="2"/>
  <c r="AM492" i="2"/>
  <c r="AM493" i="2"/>
  <c r="AM494" i="2"/>
  <c r="AM495" i="2"/>
  <c r="AM496" i="2"/>
  <c r="AM497" i="2"/>
  <c r="AM498" i="2"/>
  <c r="AM499" i="2"/>
  <c r="AM500" i="2"/>
  <c r="AM501" i="2"/>
  <c r="AM502" i="2"/>
  <c r="AM503" i="2"/>
  <c r="AM504" i="2"/>
  <c r="AM505" i="2"/>
  <c r="AM506" i="2"/>
  <c r="AM507" i="2"/>
  <c r="AM508" i="2"/>
  <c r="AM509" i="2"/>
  <c r="AM510" i="2"/>
  <c r="AM511" i="2"/>
  <c r="AM512" i="2"/>
  <c r="AM513" i="2"/>
  <c r="AM514" i="2"/>
  <c r="AM515" i="2"/>
  <c r="AM516" i="2"/>
  <c r="AM517" i="2"/>
  <c r="AM518" i="2"/>
  <c r="AM519" i="2"/>
  <c r="AM520" i="2"/>
  <c r="AM521" i="2"/>
  <c r="AM522" i="2"/>
  <c r="AM523" i="2"/>
  <c r="AM524" i="2"/>
  <c r="AM525" i="2"/>
  <c r="AM526" i="2"/>
  <c r="AM527" i="2"/>
  <c r="AM528" i="2"/>
  <c r="AM529" i="2"/>
  <c r="AM530" i="2"/>
  <c r="AM531" i="2"/>
  <c r="AM532" i="2"/>
  <c r="AM533" i="2"/>
  <c r="AM534" i="2"/>
  <c r="AM535" i="2"/>
  <c r="AM536" i="2"/>
  <c r="AM537" i="2"/>
  <c r="AM538" i="2"/>
  <c r="AM539" i="2"/>
  <c r="AM540" i="2"/>
  <c r="AM541" i="2"/>
  <c r="AM542" i="2"/>
  <c r="AM543" i="2"/>
  <c r="AM544" i="2"/>
  <c r="AM545" i="2"/>
  <c r="AM546" i="2"/>
  <c r="AM547" i="2"/>
  <c r="AM548" i="2"/>
  <c r="AM549" i="2"/>
  <c r="AM550" i="2"/>
  <c r="AM551" i="2"/>
  <c r="AM552" i="2"/>
  <c r="AM553" i="2"/>
  <c r="AM554" i="2"/>
  <c r="AM555" i="2"/>
  <c r="AM556" i="2"/>
  <c r="AM557" i="2"/>
  <c r="AM558" i="2"/>
  <c r="AM559" i="2"/>
  <c r="AM560" i="2"/>
  <c r="AM561" i="2"/>
  <c r="AM562" i="2"/>
  <c r="AM563" i="2"/>
  <c r="AM564" i="2"/>
  <c r="AM565" i="2"/>
  <c r="AM566" i="2"/>
  <c r="AM567" i="2"/>
  <c r="AM568" i="2"/>
  <c r="AM569" i="2"/>
  <c r="AM570" i="2"/>
  <c r="AM571" i="2"/>
  <c r="AM572" i="2"/>
  <c r="AM573" i="2"/>
  <c r="AM574" i="2"/>
  <c r="AM575" i="2"/>
  <c r="AM576" i="2"/>
  <c r="AM577" i="2"/>
  <c r="AM578" i="2"/>
  <c r="AM579" i="2"/>
  <c r="AM580" i="2"/>
  <c r="AM581" i="2"/>
  <c r="AM582" i="2"/>
  <c r="AM583" i="2"/>
  <c r="AM584" i="2"/>
  <c r="AM585" i="2"/>
  <c r="AM586" i="2"/>
  <c r="AM587" i="2"/>
  <c r="AM588" i="2"/>
  <c r="AM589" i="2"/>
  <c r="AM590" i="2"/>
  <c r="AM591" i="2"/>
  <c r="AM592" i="2"/>
  <c r="AM593" i="2"/>
  <c r="AM594" i="2"/>
  <c r="AM595" i="2"/>
  <c r="AM596" i="2"/>
  <c r="AM597" i="2"/>
  <c r="AM598" i="2"/>
  <c r="AM599" i="2"/>
  <c r="AM600" i="2"/>
  <c r="AM601" i="2"/>
  <c r="AM602" i="2"/>
  <c r="AM603" i="2"/>
  <c r="AM604" i="2"/>
  <c r="AM605" i="2"/>
  <c r="AM606" i="2"/>
  <c r="AM607" i="2"/>
  <c r="AM608" i="2"/>
  <c r="AM609" i="2"/>
  <c r="AM610" i="2"/>
  <c r="AM611" i="2"/>
  <c r="AM612" i="2"/>
  <c r="AM613" i="2"/>
  <c r="AM614" i="2"/>
  <c r="AM615" i="2"/>
  <c r="AM616" i="2"/>
  <c r="AM617" i="2"/>
  <c r="AM618" i="2"/>
  <c r="AM619" i="2"/>
  <c r="AM620" i="2"/>
  <c r="AM621" i="2"/>
  <c r="AM622" i="2"/>
  <c r="AM623" i="2"/>
  <c r="AM624" i="2"/>
  <c r="AM625" i="2"/>
  <c r="AM626" i="2"/>
  <c r="AM627" i="2"/>
  <c r="AM628" i="2"/>
  <c r="AM629" i="2"/>
  <c r="AM630" i="2"/>
  <c r="AM631" i="2"/>
  <c r="AM632" i="2"/>
  <c r="AM633" i="2"/>
  <c r="AM634" i="2"/>
  <c r="AM635" i="2"/>
  <c r="AM636" i="2"/>
  <c r="AM637" i="2"/>
  <c r="AM638" i="2"/>
  <c r="AM639" i="2"/>
  <c r="AM640" i="2"/>
  <c r="AM641" i="2"/>
  <c r="AM642" i="2"/>
  <c r="AM643" i="2"/>
  <c r="AM644" i="2"/>
  <c r="AM645" i="2"/>
  <c r="AM646" i="2"/>
  <c r="AM647" i="2"/>
  <c r="AM648" i="2"/>
  <c r="AM649" i="2"/>
  <c r="AM650" i="2"/>
  <c r="AM651" i="2"/>
  <c r="AM652" i="2"/>
  <c r="AM653" i="2"/>
  <c r="AM654" i="2"/>
  <c r="AM655" i="2"/>
  <c r="AM656" i="2"/>
  <c r="AM657" i="2"/>
  <c r="AM658" i="2"/>
  <c r="AM659" i="2"/>
  <c r="AM660" i="2"/>
  <c r="AM661" i="2"/>
  <c r="AM662" i="2"/>
  <c r="AM663" i="2"/>
  <c r="AM664" i="2"/>
  <c r="AM665" i="2"/>
  <c r="AM666" i="2"/>
  <c r="AM667" i="2"/>
  <c r="AM668" i="2"/>
  <c r="AM669" i="2"/>
  <c r="AM670" i="2"/>
  <c r="AM671" i="2"/>
  <c r="AM672" i="2"/>
  <c r="AM673" i="2"/>
  <c r="AM674" i="2"/>
  <c r="AM675" i="2"/>
  <c r="AM676" i="2"/>
  <c r="AM677" i="2"/>
  <c r="AM678" i="2"/>
  <c r="AM679" i="2"/>
  <c r="AM680" i="2"/>
  <c r="AM681" i="2"/>
  <c r="AM682" i="2"/>
  <c r="AM683" i="2"/>
  <c r="AM684" i="2"/>
  <c r="AM685" i="2"/>
  <c r="AM686" i="2"/>
  <c r="AM687" i="2"/>
  <c r="AM688" i="2"/>
  <c r="AM689" i="2"/>
  <c r="AM690" i="2"/>
  <c r="AM691" i="2"/>
  <c r="AM692" i="2"/>
  <c r="AM693" i="2"/>
  <c r="AM694" i="2"/>
  <c r="AM695" i="2"/>
  <c r="AM696" i="2"/>
  <c r="AM697" i="2"/>
  <c r="AM698" i="2"/>
  <c r="AM699" i="2"/>
  <c r="AM700" i="2"/>
  <c r="AM701" i="2"/>
  <c r="AM702" i="2"/>
  <c r="AM703" i="2"/>
  <c r="AM704" i="2"/>
  <c r="AM705" i="2"/>
  <c r="AM706" i="2"/>
  <c r="AM707" i="2"/>
  <c r="AM708" i="2"/>
  <c r="AM709" i="2"/>
  <c r="AM710" i="2"/>
  <c r="AM711" i="2"/>
  <c r="AM712" i="2"/>
  <c r="AM713" i="2"/>
  <c r="AM714" i="2"/>
  <c r="AM715" i="2"/>
  <c r="AM716" i="2"/>
  <c r="AM717" i="2"/>
  <c r="AM718" i="2"/>
  <c r="AM719" i="2"/>
  <c r="AM720" i="2"/>
  <c r="AM721" i="2"/>
  <c r="AM722" i="2"/>
  <c r="AM723" i="2"/>
  <c r="AM724" i="2"/>
  <c r="AM725" i="2"/>
  <c r="AM726" i="2"/>
  <c r="AM727" i="2"/>
  <c r="AM728" i="2"/>
  <c r="AM729" i="2"/>
  <c r="AM730" i="2"/>
  <c r="AM731" i="2"/>
  <c r="AM732" i="2"/>
  <c r="AM733" i="2"/>
  <c r="AM734" i="2"/>
  <c r="AM735" i="2"/>
  <c r="AM736" i="2"/>
  <c r="AM737" i="2"/>
  <c r="AM738" i="2"/>
  <c r="AM739" i="2"/>
  <c r="AM740" i="2"/>
  <c r="AM741" i="2"/>
  <c r="AM742" i="2"/>
  <c r="AM743" i="2"/>
  <c r="AM744" i="2"/>
  <c r="AM745" i="2"/>
  <c r="AM746" i="2"/>
  <c r="AM747" i="2"/>
  <c r="AM748" i="2"/>
  <c r="AM749" i="2"/>
  <c r="AM750" i="2"/>
  <c r="AM751" i="2"/>
  <c r="AM752" i="2"/>
  <c r="AM753" i="2"/>
  <c r="AM754" i="2"/>
  <c r="AM755" i="2"/>
  <c r="AM756" i="2"/>
  <c r="AM757" i="2"/>
  <c r="AM758" i="2"/>
  <c r="AM759" i="2"/>
  <c r="AM760" i="2"/>
  <c r="AM761" i="2"/>
  <c r="AM762" i="2"/>
  <c r="AM763" i="2"/>
  <c r="AM764" i="2"/>
  <c r="AM765" i="2"/>
  <c r="AM766" i="2"/>
  <c r="AM767" i="2"/>
  <c r="AM768" i="2"/>
  <c r="AM769" i="2"/>
  <c r="AM770" i="2"/>
  <c r="AM771" i="2"/>
  <c r="AM772" i="2"/>
  <c r="AM773" i="2"/>
  <c r="AM774" i="2"/>
  <c r="AM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O338" i="2"/>
  <c r="AO339" i="2"/>
  <c r="AO340" i="2"/>
  <c r="AO341" i="2"/>
  <c r="AO342" i="2"/>
  <c r="AO343" i="2"/>
  <c r="AO344" i="2"/>
  <c r="AO345" i="2"/>
  <c r="AO346" i="2"/>
  <c r="AO347" i="2"/>
  <c r="AO348" i="2"/>
  <c r="AO349" i="2"/>
  <c r="AO350" i="2"/>
  <c r="AO351" i="2"/>
  <c r="AO352" i="2"/>
  <c r="AO353" i="2"/>
  <c r="AO354" i="2"/>
  <c r="AO355" i="2"/>
  <c r="AO356" i="2"/>
  <c r="AO357" i="2"/>
  <c r="AO358" i="2"/>
  <c r="AO359" i="2"/>
  <c r="AO360" i="2"/>
  <c r="AO361" i="2"/>
  <c r="AO362" i="2"/>
  <c r="AO363" i="2"/>
  <c r="AO364" i="2"/>
  <c r="AO365" i="2"/>
  <c r="AO366" i="2"/>
  <c r="AO367" i="2"/>
  <c r="AO368" i="2"/>
  <c r="AO369" i="2"/>
  <c r="AO370" i="2"/>
  <c r="AO371" i="2"/>
  <c r="AO372" i="2"/>
  <c r="AO373" i="2"/>
  <c r="AO374" i="2"/>
  <c r="AO375" i="2"/>
  <c r="AO376" i="2"/>
  <c r="AO377" i="2"/>
  <c r="AO378" i="2"/>
  <c r="AO379" i="2"/>
  <c r="AO380" i="2"/>
  <c r="AO381" i="2"/>
  <c r="AO382" i="2"/>
  <c r="AO383" i="2"/>
  <c r="AO384" i="2"/>
  <c r="AO385" i="2"/>
  <c r="AO386" i="2"/>
  <c r="AO387" i="2"/>
  <c r="AO388" i="2"/>
  <c r="AO389" i="2"/>
  <c r="AO390" i="2"/>
  <c r="AO391" i="2"/>
  <c r="AO392" i="2"/>
  <c r="AO393" i="2"/>
  <c r="AO394" i="2"/>
  <c r="AO395" i="2"/>
  <c r="AO396" i="2"/>
  <c r="AO397" i="2"/>
  <c r="AO398" i="2"/>
  <c r="AO399" i="2"/>
  <c r="AO400" i="2"/>
  <c r="AO401" i="2"/>
  <c r="AO402" i="2"/>
  <c r="AO403" i="2"/>
  <c r="AO404" i="2"/>
  <c r="AO405" i="2"/>
  <c r="AO406" i="2"/>
  <c r="AO407" i="2"/>
  <c r="AO408" i="2"/>
  <c r="AO409" i="2"/>
  <c r="AO410" i="2"/>
  <c r="AO411" i="2"/>
  <c r="AO412" i="2"/>
  <c r="AO413" i="2"/>
  <c r="AO414" i="2"/>
  <c r="AO415" i="2"/>
  <c r="AO416" i="2"/>
  <c r="AO417" i="2"/>
  <c r="AO418" i="2"/>
  <c r="AO419" i="2"/>
  <c r="AO420" i="2"/>
  <c r="AO421" i="2"/>
  <c r="AO422" i="2"/>
  <c r="AO423" i="2"/>
  <c r="AO424" i="2"/>
  <c r="AO425" i="2"/>
  <c r="AO426" i="2"/>
  <c r="AO427" i="2"/>
  <c r="AO428" i="2"/>
  <c r="AO429" i="2"/>
  <c r="AO430" i="2"/>
  <c r="AO431" i="2"/>
  <c r="AO432" i="2"/>
  <c r="AO433" i="2"/>
  <c r="AO434" i="2"/>
  <c r="AO435" i="2"/>
  <c r="AO436" i="2"/>
  <c r="AO437" i="2"/>
  <c r="AO438" i="2"/>
  <c r="AO439" i="2"/>
  <c r="AO440" i="2"/>
  <c r="AO441" i="2"/>
  <c r="AO442" i="2"/>
  <c r="AO443" i="2"/>
  <c r="AO444" i="2"/>
  <c r="AO445" i="2"/>
  <c r="AO446" i="2"/>
  <c r="AO447" i="2"/>
  <c r="AO448" i="2"/>
  <c r="AO449" i="2"/>
  <c r="AO450" i="2"/>
  <c r="AO451" i="2"/>
  <c r="AO452" i="2"/>
  <c r="AO453" i="2"/>
  <c r="AO454" i="2"/>
  <c r="AO455" i="2"/>
  <c r="AO456" i="2"/>
  <c r="AO457" i="2"/>
  <c r="AO458" i="2"/>
  <c r="AO459" i="2"/>
  <c r="AO460" i="2"/>
  <c r="AO461" i="2"/>
  <c r="AO462" i="2"/>
  <c r="AO463" i="2"/>
  <c r="AO464" i="2"/>
  <c r="AO465" i="2"/>
  <c r="AO466" i="2"/>
  <c r="AO467" i="2"/>
  <c r="AO468" i="2"/>
  <c r="AO469" i="2"/>
  <c r="AO470" i="2"/>
  <c r="AO471" i="2"/>
  <c r="AO472" i="2"/>
  <c r="AO473" i="2"/>
  <c r="AO474" i="2"/>
  <c r="AO475" i="2"/>
  <c r="AO476" i="2"/>
  <c r="AO477" i="2"/>
  <c r="AO478" i="2"/>
  <c r="AO479" i="2"/>
  <c r="AO480" i="2"/>
  <c r="AO481" i="2"/>
  <c r="AO482" i="2"/>
  <c r="AO483" i="2"/>
  <c r="AO484" i="2"/>
  <c r="AO485" i="2"/>
  <c r="AO486" i="2"/>
  <c r="AO487" i="2"/>
  <c r="AO488" i="2"/>
  <c r="AO489" i="2"/>
  <c r="AO490" i="2"/>
  <c r="AO491" i="2"/>
  <c r="AO492" i="2"/>
  <c r="AO493" i="2"/>
  <c r="AO494" i="2"/>
  <c r="AO495" i="2"/>
  <c r="AO496" i="2"/>
  <c r="AO497" i="2"/>
  <c r="AO498" i="2"/>
  <c r="AO499" i="2"/>
  <c r="AO500" i="2"/>
  <c r="AO501" i="2"/>
  <c r="AO502" i="2"/>
  <c r="AO503" i="2"/>
  <c r="AO504" i="2"/>
  <c r="AO505" i="2"/>
  <c r="AO506" i="2"/>
  <c r="AO507" i="2"/>
  <c r="AO508" i="2"/>
  <c r="AO509" i="2"/>
  <c r="AO510" i="2"/>
  <c r="AO511" i="2"/>
  <c r="AO512" i="2"/>
  <c r="AO513" i="2"/>
  <c r="AO514" i="2"/>
  <c r="AO515" i="2"/>
  <c r="AO516" i="2"/>
  <c r="AO517" i="2"/>
  <c r="AO518" i="2"/>
  <c r="AO519" i="2"/>
  <c r="AO520" i="2"/>
  <c r="AO521" i="2"/>
  <c r="AO522" i="2"/>
  <c r="AO523" i="2"/>
  <c r="AO524" i="2"/>
  <c r="AO525" i="2"/>
  <c r="AO526" i="2"/>
  <c r="AO527" i="2"/>
  <c r="AO528" i="2"/>
  <c r="AO529" i="2"/>
  <c r="AO530" i="2"/>
  <c r="AO531" i="2"/>
  <c r="AO532" i="2"/>
  <c r="AO533" i="2"/>
  <c r="AO534" i="2"/>
  <c r="AO535" i="2"/>
  <c r="AO536" i="2"/>
  <c r="AO537" i="2"/>
  <c r="AO538" i="2"/>
  <c r="AO539" i="2"/>
  <c r="AO540" i="2"/>
  <c r="AO541" i="2"/>
  <c r="AO542" i="2"/>
  <c r="AO543" i="2"/>
  <c r="AO544" i="2"/>
  <c r="AO545" i="2"/>
  <c r="AO546" i="2"/>
  <c r="AO547" i="2"/>
  <c r="AO548" i="2"/>
  <c r="AO549" i="2"/>
  <c r="AO550" i="2"/>
  <c r="AO551" i="2"/>
  <c r="AO552" i="2"/>
  <c r="AO553" i="2"/>
  <c r="AO554" i="2"/>
  <c r="AO555" i="2"/>
  <c r="AO556" i="2"/>
  <c r="AO557" i="2"/>
  <c r="AO558" i="2"/>
  <c r="AO559" i="2"/>
  <c r="AO560" i="2"/>
  <c r="AO561" i="2"/>
  <c r="AO562" i="2"/>
  <c r="AO563" i="2"/>
  <c r="AO564" i="2"/>
  <c r="AO565" i="2"/>
  <c r="AO566" i="2"/>
  <c r="AO567" i="2"/>
  <c r="AO568" i="2"/>
  <c r="AO569" i="2"/>
  <c r="AO570" i="2"/>
  <c r="AO571" i="2"/>
  <c r="AO572" i="2"/>
  <c r="AO573" i="2"/>
  <c r="AO574" i="2"/>
  <c r="AO575" i="2"/>
  <c r="AO576" i="2"/>
  <c r="AO577" i="2"/>
  <c r="AO578" i="2"/>
  <c r="AO579" i="2"/>
  <c r="AO580" i="2"/>
  <c r="AO581" i="2"/>
  <c r="AO582" i="2"/>
  <c r="AO583" i="2"/>
  <c r="AO584" i="2"/>
  <c r="AO585" i="2"/>
  <c r="AO586" i="2"/>
  <c r="AO587" i="2"/>
  <c r="AO588" i="2"/>
  <c r="AO589" i="2"/>
  <c r="AO590" i="2"/>
  <c r="AO591" i="2"/>
  <c r="AO592" i="2"/>
  <c r="AO593" i="2"/>
  <c r="AO594" i="2"/>
  <c r="AO595" i="2"/>
  <c r="AO596" i="2"/>
  <c r="AO597" i="2"/>
  <c r="AO598" i="2"/>
  <c r="AO599" i="2"/>
  <c r="AO600" i="2"/>
  <c r="AO601" i="2"/>
  <c r="AO602" i="2"/>
  <c r="AO603" i="2"/>
  <c r="AO604" i="2"/>
  <c r="AO605" i="2"/>
  <c r="AO606" i="2"/>
  <c r="AO607" i="2"/>
  <c r="AO608" i="2"/>
  <c r="AO609" i="2"/>
  <c r="AO610" i="2"/>
  <c r="AO611" i="2"/>
  <c r="AO612" i="2"/>
  <c r="AO613" i="2"/>
  <c r="AO614" i="2"/>
  <c r="AO615" i="2"/>
  <c r="AO616" i="2"/>
  <c r="AO617" i="2"/>
  <c r="AO618" i="2"/>
  <c r="AO619" i="2"/>
  <c r="AO620" i="2"/>
  <c r="AO621" i="2"/>
  <c r="AO622" i="2"/>
  <c r="AO623" i="2"/>
  <c r="AO624" i="2"/>
  <c r="AO625" i="2"/>
  <c r="AO626" i="2"/>
  <c r="AO627" i="2"/>
  <c r="AO628" i="2"/>
  <c r="AO629" i="2"/>
  <c r="AO630" i="2"/>
  <c r="AO631" i="2"/>
  <c r="AO632" i="2"/>
  <c r="AO633" i="2"/>
  <c r="AO634" i="2"/>
  <c r="AO635" i="2"/>
  <c r="AO636" i="2"/>
  <c r="AO637" i="2"/>
  <c r="AO638" i="2"/>
  <c r="AO639" i="2"/>
  <c r="AO640" i="2"/>
  <c r="AO641" i="2"/>
  <c r="AO642" i="2"/>
  <c r="AO643" i="2"/>
  <c r="AO644" i="2"/>
  <c r="AO645" i="2"/>
  <c r="AO646" i="2"/>
  <c r="AO647" i="2"/>
  <c r="AO648" i="2"/>
  <c r="AO649" i="2"/>
  <c r="AO650" i="2"/>
  <c r="AO651" i="2"/>
  <c r="AO652" i="2"/>
  <c r="AO653" i="2"/>
  <c r="AO654" i="2"/>
  <c r="AO655" i="2"/>
  <c r="AO656" i="2"/>
  <c r="AO657" i="2"/>
  <c r="AO658" i="2"/>
  <c r="AO659" i="2"/>
  <c r="AO660" i="2"/>
  <c r="AO661" i="2"/>
  <c r="AO662" i="2"/>
  <c r="AO663" i="2"/>
  <c r="AO664" i="2"/>
  <c r="AO665" i="2"/>
  <c r="AO666" i="2"/>
  <c r="AO667" i="2"/>
  <c r="AO668" i="2"/>
  <c r="AO669" i="2"/>
  <c r="AO670" i="2"/>
  <c r="AO671" i="2"/>
  <c r="AO672" i="2"/>
  <c r="AO673" i="2"/>
  <c r="AO674" i="2"/>
  <c r="AO675" i="2"/>
  <c r="AO676" i="2"/>
  <c r="AO677" i="2"/>
  <c r="AO678" i="2"/>
  <c r="AO679" i="2"/>
  <c r="AO680" i="2"/>
  <c r="AO681" i="2"/>
  <c r="AO682" i="2"/>
  <c r="AO683" i="2"/>
  <c r="AO684" i="2"/>
  <c r="AO685" i="2"/>
  <c r="AO686" i="2"/>
  <c r="AO687" i="2"/>
  <c r="AO688" i="2"/>
  <c r="AO689" i="2"/>
  <c r="AO690" i="2"/>
  <c r="AO691" i="2"/>
  <c r="AO692" i="2"/>
  <c r="AO693" i="2"/>
  <c r="AO694" i="2"/>
  <c r="AO695" i="2"/>
  <c r="AO696" i="2"/>
  <c r="AO697" i="2"/>
  <c r="AO698" i="2"/>
  <c r="AO699" i="2"/>
  <c r="AO700" i="2"/>
  <c r="AO701" i="2"/>
  <c r="AO702" i="2"/>
  <c r="AO703" i="2"/>
  <c r="AO704" i="2"/>
  <c r="AO705" i="2"/>
  <c r="AO706" i="2"/>
  <c r="AO707" i="2"/>
  <c r="AO708" i="2"/>
  <c r="AO709" i="2"/>
  <c r="AO710" i="2"/>
  <c r="AO711" i="2"/>
  <c r="AO712" i="2"/>
  <c r="AO713" i="2"/>
  <c r="AO714" i="2"/>
  <c r="AO715" i="2"/>
  <c r="AO716" i="2"/>
  <c r="AO717" i="2"/>
  <c r="AO718" i="2"/>
  <c r="AO719" i="2"/>
  <c r="AO720" i="2"/>
  <c r="AO721" i="2"/>
  <c r="AO722" i="2"/>
  <c r="AO723" i="2"/>
  <c r="AO724" i="2"/>
  <c r="AO725" i="2"/>
  <c r="AO726" i="2"/>
  <c r="AO727" i="2"/>
  <c r="AO728" i="2"/>
  <c r="AO729" i="2"/>
  <c r="AO730" i="2"/>
  <c r="AO731" i="2"/>
  <c r="AO732" i="2"/>
  <c r="AO733" i="2"/>
  <c r="AO734" i="2"/>
  <c r="AO735" i="2"/>
  <c r="AO736" i="2"/>
  <c r="AO737" i="2"/>
  <c r="AO738" i="2"/>
  <c r="AO739" i="2"/>
  <c r="AO740" i="2"/>
  <c r="AO741" i="2"/>
  <c r="AO742" i="2"/>
  <c r="AO743" i="2"/>
  <c r="AO744" i="2"/>
  <c r="AO745" i="2"/>
  <c r="AO746" i="2"/>
  <c r="AO747" i="2"/>
  <c r="AO748" i="2"/>
  <c r="AO749" i="2"/>
  <c r="AO750" i="2"/>
  <c r="AO751" i="2"/>
  <c r="AO752" i="2"/>
  <c r="AO753" i="2"/>
  <c r="AO754" i="2"/>
  <c r="AO755" i="2"/>
  <c r="AO756" i="2"/>
  <c r="AO757" i="2"/>
  <c r="AO758" i="2"/>
  <c r="AO759" i="2"/>
  <c r="AO760" i="2"/>
  <c r="AO761" i="2"/>
  <c r="AO762" i="2"/>
  <c r="AO763" i="2"/>
  <c r="AO764" i="2"/>
  <c r="AO765" i="2"/>
  <c r="AO766" i="2"/>
  <c r="AO767" i="2"/>
  <c r="AO768" i="2"/>
  <c r="AO769" i="2"/>
  <c r="AO770" i="2"/>
  <c r="AO771" i="2"/>
  <c r="AO772" i="2"/>
  <c r="AO773" i="2"/>
  <c r="AO774" i="2"/>
  <c r="AO3" i="2"/>
  <c r="W3" i="2"/>
  <c r="BA3" i="2"/>
  <c r="BE4" i="2"/>
  <c r="BE5" i="2"/>
  <c r="BE6" i="2"/>
  <c r="BE7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2" i="2"/>
  <c r="BE23" i="2"/>
  <c r="BE24" i="2"/>
  <c r="BE25" i="2"/>
  <c r="BE26" i="2"/>
  <c r="BE27" i="2"/>
  <c r="BE28" i="2"/>
  <c r="BE29" i="2"/>
  <c r="BE30" i="2"/>
  <c r="BE31" i="2"/>
  <c r="BE32" i="2"/>
  <c r="BE33" i="2"/>
  <c r="BE34" i="2"/>
  <c r="BE35" i="2"/>
  <c r="BE36" i="2"/>
  <c r="BE37" i="2"/>
  <c r="BE38" i="2"/>
  <c r="BE39" i="2"/>
  <c r="BE40" i="2"/>
  <c r="BE41" i="2"/>
  <c r="BE42" i="2"/>
  <c r="BE43" i="2"/>
  <c r="BE44" i="2"/>
  <c r="BE45" i="2"/>
  <c r="BE46" i="2"/>
  <c r="BE47" i="2"/>
  <c r="BE48" i="2"/>
  <c r="BE49" i="2"/>
  <c r="BE50" i="2"/>
  <c r="BE51" i="2"/>
  <c r="BE52" i="2"/>
  <c r="BE53" i="2"/>
  <c r="BE54" i="2"/>
  <c r="BE55" i="2"/>
  <c r="BE56" i="2"/>
  <c r="BE57" i="2"/>
  <c r="BE58" i="2"/>
  <c r="BE59" i="2"/>
  <c r="BE60" i="2"/>
  <c r="BE61" i="2"/>
  <c r="BE62" i="2"/>
  <c r="BE63" i="2"/>
  <c r="BE64" i="2"/>
  <c r="BE65" i="2"/>
  <c r="BE66" i="2"/>
  <c r="BE67" i="2"/>
  <c r="BE68" i="2"/>
  <c r="BE69" i="2"/>
  <c r="BE70" i="2"/>
  <c r="BE71" i="2"/>
  <c r="BE72" i="2"/>
  <c r="BE73" i="2"/>
  <c r="BE74" i="2"/>
  <c r="BE75" i="2"/>
  <c r="BE76" i="2"/>
  <c r="BE77" i="2"/>
  <c r="BE78" i="2"/>
  <c r="BE79" i="2"/>
  <c r="BE80" i="2"/>
  <c r="BE81" i="2"/>
  <c r="BE82" i="2"/>
  <c r="BE83" i="2"/>
  <c r="BE84" i="2"/>
  <c r="BE85" i="2"/>
  <c r="BE86" i="2"/>
  <c r="BE87" i="2"/>
  <c r="BE88" i="2"/>
  <c r="BE89" i="2"/>
  <c r="BE90" i="2"/>
  <c r="BE91" i="2"/>
  <c r="BE92" i="2"/>
  <c r="BE93" i="2"/>
  <c r="BE94" i="2"/>
  <c r="BE95" i="2"/>
  <c r="BE96" i="2"/>
  <c r="BE97" i="2"/>
  <c r="BE98" i="2"/>
  <c r="BE99" i="2"/>
  <c r="BE100" i="2"/>
  <c r="BE101" i="2"/>
  <c r="BE102" i="2"/>
  <c r="BE103" i="2"/>
  <c r="BE104" i="2"/>
  <c r="BE105" i="2"/>
  <c r="BE106" i="2"/>
  <c r="BE107" i="2"/>
  <c r="BE108" i="2"/>
  <c r="BE109" i="2"/>
  <c r="BE110" i="2"/>
  <c r="BE111" i="2"/>
  <c r="BE112" i="2"/>
  <c r="BE113" i="2"/>
  <c r="BE114" i="2"/>
  <c r="BE115" i="2"/>
  <c r="BE116" i="2"/>
  <c r="BE117" i="2"/>
  <c r="BE118" i="2"/>
  <c r="BE119" i="2"/>
  <c r="BE120" i="2"/>
  <c r="BE121" i="2"/>
  <c r="BE122" i="2"/>
  <c r="BE123" i="2"/>
  <c r="BE124" i="2"/>
  <c r="BE125" i="2"/>
  <c r="BE126" i="2"/>
  <c r="BE127" i="2"/>
  <c r="BE128" i="2"/>
  <c r="BE129" i="2"/>
  <c r="BE130" i="2"/>
  <c r="BE131" i="2"/>
  <c r="BE132" i="2"/>
  <c r="BE133" i="2"/>
  <c r="BE134" i="2"/>
  <c r="BE135" i="2"/>
  <c r="BE136" i="2"/>
  <c r="BE137" i="2"/>
  <c r="BE138" i="2"/>
  <c r="BE139" i="2"/>
  <c r="BE140" i="2"/>
  <c r="BE141" i="2"/>
  <c r="BE142" i="2"/>
  <c r="BE143" i="2"/>
  <c r="BE144" i="2"/>
  <c r="BE145" i="2"/>
  <c r="BE146" i="2"/>
  <c r="BE147" i="2"/>
  <c r="BE148" i="2"/>
  <c r="BE149" i="2"/>
  <c r="BE150" i="2"/>
  <c r="BE151" i="2"/>
  <c r="BE152" i="2"/>
  <c r="BE153" i="2"/>
  <c r="BE154" i="2"/>
  <c r="BE155" i="2"/>
  <c r="BE156" i="2"/>
  <c r="BE157" i="2"/>
  <c r="BE158" i="2"/>
  <c r="BE159" i="2"/>
  <c r="BE160" i="2"/>
  <c r="BE161" i="2"/>
  <c r="BE162" i="2"/>
  <c r="BE163" i="2"/>
  <c r="BE164" i="2"/>
  <c r="BE165" i="2"/>
  <c r="BE166" i="2"/>
  <c r="BE167" i="2"/>
  <c r="BE168" i="2"/>
  <c r="BE169" i="2"/>
  <c r="BE170" i="2"/>
  <c r="BE171" i="2"/>
  <c r="BE172" i="2"/>
  <c r="BE173" i="2"/>
  <c r="BE174" i="2"/>
  <c r="BE175" i="2"/>
  <c r="BE176" i="2"/>
  <c r="BE177" i="2"/>
  <c r="BE178" i="2"/>
  <c r="BE179" i="2"/>
  <c r="BE180" i="2"/>
  <c r="BE181" i="2"/>
  <c r="BE182" i="2"/>
  <c r="BE183" i="2"/>
  <c r="BE184" i="2"/>
  <c r="BE185" i="2"/>
  <c r="BE186" i="2"/>
  <c r="BE187" i="2"/>
  <c r="BE188" i="2"/>
  <c r="BE189" i="2"/>
  <c r="BE190" i="2"/>
  <c r="BE191" i="2"/>
  <c r="BE192" i="2"/>
  <c r="BE193" i="2"/>
  <c r="BE194" i="2"/>
  <c r="BE195" i="2"/>
  <c r="BE196" i="2"/>
  <c r="BE197" i="2"/>
  <c r="BE198" i="2"/>
  <c r="BE199" i="2"/>
  <c r="BE200" i="2"/>
  <c r="BE201" i="2"/>
  <c r="BE202" i="2"/>
  <c r="BE203" i="2"/>
  <c r="BE204" i="2"/>
  <c r="BE205" i="2"/>
  <c r="BE206" i="2"/>
  <c r="BE207" i="2"/>
  <c r="BE208" i="2"/>
  <c r="BE209" i="2"/>
  <c r="BE210" i="2"/>
  <c r="BE211" i="2"/>
  <c r="BE212" i="2"/>
  <c r="BE213" i="2"/>
  <c r="BE214" i="2"/>
  <c r="BE215" i="2"/>
  <c r="BE216" i="2"/>
  <c r="BE217" i="2"/>
  <c r="BE218" i="2"/>
  <c r="BE219" i="2"/>
  <c r="BE220" i="2"/>
  <c r="BE221" i="2"/>
  <c r="BE222" i="2"/>
  <c r="BE223" i="2"/>
  <c r="BE224" i="2"/>
  <c r="BE225" i="2"/>
  <c r="BE226" i="2"/>
  <c r="BE227" i="2"/>
  <c r="BE228" i="2"/>
  <c r="BE229" i="2"/>
  <c r="BE230" i="2"/>
  <c r="BE231" i="2"/>
  <c r="BE232" i="2"/>
  <c r="BE233" i="2"/>
  <c r="BE234" i="2"/>
  <c r="BE235" i="2"/>
  <c r="BE236" i="2"/>
  <c r="BE237" i="2"/>
  <c r="BE238" i="2"/>
  <c r="BE239" i="2"/>
  <c r="BE240" i="2"/>
  <c r="BE241" i="2"/>
  <c r="BE242" i="2"/>
  <c r="BE243" i="2"/>
  <c r="BE244" i="2"/>
  <c r="BE245" i="2"/>
  <c r="BE246" i="2"/>
  <c r="BE247" i="2"/>
  <c r="BE248" i="2"/>
  <c r="BE249" i="2"/>
  <c r="BE250" i="2"/>
  <c r="BE251" i="2"/>
  <c r="BE252" i="2"/>
  <c r="BE253" i="2"/>
  <c r="BE254" i="2"/>
  <c r="BE255" i="2"/>
  <c r="BE256" i="2"/>
  <c r="BE257" i="2"/>
  <c r="BE258" i="2"/>
  <c r="BE259" i="2"/>
  <c r="BE260" i="2"/>
  <c r="BE261" i="2"/>
  <c r="BE262" i="2"/>
  <c r="BE263" i="2"/>
  <c r="BE264" i="2"/>
  <c r="BE265" i="2"/>
  <c r="BE266" i="2"/>
  <c r="BE267" i="2"/>
  <c r="BE268" i="2"/>
  <c r="BE269" i="2"/>
  <c r="BE270" i="2"/>
  <c r="BE271" i="2"/>
  <c r="BE272" i="2"/>
  <c r="BE273" i="2"/>
  <c r="BE274" i="2"/>
  <c r="BE275" i="2"/>
  <c r="BE276" i="2"/>
  <c r="BE277" i="2"/>
  <c r="BE278" i="2"/>
  <c r="BE279" i="2"/>
  <c r="BE280" i="2"/>
  <c r="BE281" i="2"/>
  <c r="BE282" i="2"/>
  <c r="BE283" i="2"/>
  <c r="BE284" i="2"/>
  <c r="BE285" i="2"/>
  <c r="BE286" i="2"/>
  <c r="BE287" i="2"/>
  <c r="BE288" i="2"/>
  <c r="BE289" i="2"/>
  <c r="BE290" i="2"/>
  <c r="BE291" i="2"/>
  <c r="BE292" i="2"/>
  <c r="BE293" i="2"/>
  <c r="BE294" i="2"/>
  <c r="BE295" i="2"/>
  <c r="BE296" i="2"/>
  <c r="BE297" i="2"/>
  <c r="BE298" i="2"/>
  <c r="BE299" i="2"/>
  <c r="BE300" i="2"/>
  <c r="BE301" i="2"/>
  <c r="BE302" i="2"/>
  <c r="BE303" i="2"/>
  <c r="BE304" i="2"/>
  <c r="BE305" i="2"/>
  <c r="BE306" i="2"/>
  <c r="BE307" i="2"/>
  <c r="BE308" i="2"/>
  <c r="BE309" i="2"/>
  <c r="BE310" i="2"/>
  <c r="BE311" i="2"/>
  <c r="BE312" i="2"/>
  <c r="BE313" i="2"/>
  <c r="BE314" i="2"/>
  <c r="BE315" i="2"/>
  <c r="BE316" i="2"/>
  <c r="BE317" i="2"/>
  <c r="BE318" i="2"/>
  <c r="BE319" i="2"/>
  <c r="BE320" i="2"/>
  <c r="BE321" i="2"/>
  <c r="BE322" i="2"/>
  <c r="BE323" i="2"/>
  <c r="BE324" i="2"/>
  <c r="BE325" i="2"/>
  <c r="BE326" i="2"/>
  <c r="BE327" i="2"/>
  <c r="BE328" i="2"/>
  <c r="BE329" i="2"/>
  <c r="BE330" i="2"/>
  <c r="BE331" i="2"/>
  <c r="BE332" i="2"/>
  <c r="BE333" i="2"/>
  <c r="BE334" i="2"/>
  <c r="BE335" i="2"/>
  <c r="BE336" i="2"/>
  <c r="BE337" i="2"/>
  <c r="BE338" i="2"/>
  <c r="BE339" i="2"/>
  <c r="BE340" i="2"/>
  <c r="BE341" i="2"/>
  <c r="BE342" i="2"/>
  <c r="BE343" i="2"/>
  <c r="BE344" i="2"/>
  <c r="BE345" i="2"/>
  <c r="BE346" i="2"/>
  <c r="BE347" i="2"/>
  <c r="BE348" i="2"/>
  <c r="BE349" i="2"/>
  <c r="BE350" i="2"/>
  <c r="BE351" i="2"/>
  <c r="BE352" i="2"/>
  <c r="BE353" i="2"/>
  <c r="BE354" i="2"/>
  <c r="BE355" i="2"/>
  <c r="BE356" i="2"/>
  <c r="BE357" i="2"/>
  <c r="BE358" i="2"/>
  <c r="BE359" i="2"/>
  <c r="BE360" i="2"/>
  <c r="BE361" i="2"/>
  <c r="BE362" i="2"/>
  <c r="BE363" i="2"/>
  <c r="BE364" i="2"/>
  <c r="BE365" i="2"/>
  <c r="BE366" i="2"/>
  <c r="BE367" i="2"/>
  <c r="BE368" i="2"/>
  <c r="BE369" i="2"/>
  <c r="BE370" i="2"/>
  <c r="BE371" i="2"/>
  <c r="BE372" i="2"/>
  <c r="BE373" i="2"/>
  <c r="BE374" i="2"/>
  <c r="BE375" i="2"/>
  <c r="BE376" i="2"/>
  <c r="BE377" i="2"/>
  <c r="BE378" i="2"/>
  <c r="BE379" i="2"/>
  <c r="BE380" i="2"/>
  <c r="BE381" i="2"/>
  <c r="BE382" i="2"/>
  <c r="BE383" i="2"/>
  <c r="BE384" i="2"/>
  <c r="BE385" i="2"/>
  <c r="BE386" i="2"/>
  <c r="BE387" i="2"/>
  <c r="BE388" i="2"/>
  <c r="BE389" i="2"/>
  <c r="BE390" i="2"/>
  <c r="BE391" i="2"/>
  <c r="BE392" i="2"/>
  <c r="BE393" i="2"/>
  <c r="BE394" i="2"/>
  <c r="BE395" i="2"/>
  <c r="BE396" i="2"/>
  <c r="BE397" i="2"/>
  <c r="BE398" i="2"/>
  <c r="BE399" i="2"/>
  <c r="BE400" i="2"/>
  <c r="BE401" i="2"/>
  <c r="BE402" i="2"/>
  <c r="BE403" i="2"/>
  <c r="BE404" i="2"/>
  <c r="BE405" i="2"/>
  <c r="BE406" i="2"/>
  <c r="BE407" i="2"/>
  <c r="BE408" i="2"/>
  <c r="BE409" i="2"/>
  <c r="BE410" i="2"/>
  <c r="BE411" i="2"/>
  <c r="BE412" i="2"/>
  <c r="BE413" i="2"/>
  <c r="BE414" i="2"/>
  <c r="BE415" i="2"/>
  <c r="BE416" i="2"/>
  <c r="BE417" i="2"/>
  <c r="BE418" i="2"/>
  <c r="BE419" i="2"/>
  <c r="BE420" i="2"/>
  <c r="BE421" i="2"/>
  <c r="BE422" i="2"/>
  <c r="BE423" i="2"/>
  <c r="BE424" i="2"/>
  <c r="BE425" i="2"/>
  <c r="BE426" i="2"/>
  <c r="BE427" i="2"/>
  <c r="BE428" i="2"/>
  <c r="BE429" i="2"/>
  <c r="BE430" i="2"/>
  <c r="BE431" i="2"/>
  <c r="BE432" i="2"/>
  <c r="BE433" i="2"/>
  <c r="BE434" i="2"/>
  <c r="BE435" i="2"/>
  <c r="BE436" i="2"/>
  <c r="BE437" i="2"/>
  <c r="BE438" i="2"/>
  <c r="BE439" i="2"/>
  <c r="BE440" i="2"/>
  <c r="BE441" i="2"/>
  <c r="BE442" i="2"/>
  <c r="BE443" i="2"/>
  <c r="BE444" i="2"/>
  <c r="BE445" i="2"/>
  <c r="BE446" i="2"/>
  <c r="BE447" i="2"/>
  <c r="BE448" i="2"/>
  <c r="BE449" i="2"/>
  <c r="BE450" i="2"/>
  <c r="BE451" i="2"/>
  <c r="BE452" i="2"/>
  <c r="BE453" i="2"/>
  <c r="BE454" i="2"/>
  <c r="BE455" i="2"/>
  <c r="BE456" i="2"/>
  <c r="BE457" i="2"/>
  <c r="BE458" i="2"/>
  <c r="BE459" i="2"/>
  <c r="BE460" i="2"/>
  <c r="BE461" i="2"/>
  <c r="BE462" i="2"/>
  <c r="BE463" i="2"/>
  <c r="BE464" i="2"/>
  <c r="BE465" i="2"/>
  <c r="BE466" i="2"/>
  <c r="BE467" i="2"/>
  <c r="BE468" i="2"/>
  <c r="BE469" i="2"/>
  <c r="BE470" i="2"/>
  <c r="BE471" i="2"/>
  <c r="BE472" i="2"/>
  <c r="BE473" i="2"/>
  <c r="BE474" i="2"/>
  <c r="BE475" i="2"/>
  <c r="BE476" i="2"/>
  <c r="BE477" i="2"/>
  <c r="BE478" i="2"/>
  <c r="BE479" i="2"/>
  <c r="BE480" i="2"/>
  <c r="BE481" i="2"/>
  <c r="BE482" i="2"/>
  <c r="BE483" i="2"/>
  <c r="BE484" i="2"/>
  <c r="BE485" i="2"/>
  <c r="BE486" i="2"/>
  <c r="BE487" i="2"/>
  <c r="BE488" i="2"/>
  <c r="BE489" i="2"/>
  <c r="BE490" i="2"/>
  <c r="BE491" i="2"/>
  <c r="BE492" i="2"/>
  <c r="BE493" i="2"/>
  <c r="BE494" i="2"/>
  <c r="BE495" i="2"/>
  <c r="BE496" i="2"/>
  <c r="BE497" i="2"/>
  <c r="BE498" i="2"/>
  <c r="BE499" i="2"/>
  <c r="BE500" i="2"/>
  <c r="BE501" i="2"/>
  <c r="BE502" i="2"/>
  <c r="BE503" i="2"/>
  <c r="BE504" i="2"/>
  <c r="BE505" i="2"/>
  <c r="BE506" i="2"/>
  <c r="BE507" i="2"/>
  <c r="BE508" i="2"/>
  <c r="BE509" i="2"/>
  <c r="BE510" i="2"/>
  <c r="BE511" i="2"/>
  <c r="BE512" i="2"/>
  <c r="BE513" i="2"/>
  <c r="BE514" i="2"/>
  <c r="BE515" i="2"/>
  <c r="BE516" i="2"/>
  <c r="BE517" i="2"/>
  <c r="BE518" i="2"/>
  <c r="BE519" i="2"/>
  <c r="BE520" i="2"/>
  <c r="BE521" i="2"/>
  <c r="BE522" i="2"/>
  <c r="BE523" i="2"/>
  <c r="BE524" i="2"/>
  <c r="BE525" i="2"/>
  <c r="BE526" i="2"/>
  <c r="BE527" i="2"/>
  <c r="BE528" i="2"/>
  <c r="BE529" i="2"/>
  <c r="BE530" i="2"/>
  <c r="BE531" i="2"/>
  <c r="BE532" i="2"/>
  <c r="BE533" i="2"/>
  <c r="BE534" i="2"/>
  <c r="BE535" i="2"/>
  <c r="BE536" i="2"/>
  <c r="BE537" i="2"/>
  <c r="BE538" i="2"/>
  <c r="BE539" i="2"/>
  <c r="BE540" i="2"/>
  <c r="BE541" i="2"/>
  <c r="BE542" i="2"/>
  <c r="BE543" i="2"/>
  <c r="BE544" i="2"/>
  <c r="BE545" i="2"/>
  <c r="BE546" i="2"/>
  <c r="BE547" i="2"/>
  <c r="BE548" i="2"/>
  <c r="BE549" i="2"/>
  <c r="BE550" i="2"/>
  <c r="BE551" i="2"/>
  <c r="BE552" i="2"/>
  <c r="BE553" i="2"/>
  <c r="BE554" i="2"/>
  <c r="BE555" i="2"/>
  <c r="BE556" i="2"/>
  <c r="BE557" i="2"/>
  <c r="BE558" i="2"/>
  <c r="BE559" i="2"/>
  <c r="BE560" i="2"/>
  <c r="BE561" i="2"/>
  <c r="BE562" i="2"/>
  <c r="BE563" i="2"/>
  <c r="BE564" i="2"/>
  <c r="BE565" i="2"/>
  <c r="BE566" i="2"/>
  <c r="BE567" i="2"/>
  <c r="BE568" i="2"/>
  <c r="BE569" i="2"/>
  <c r="BE570" i="2"/>
  <c r="BE571" i="2"/>
  <c r="BE572" i="2"/>
  <c r="BE573" i="2"/>
  <c r="BE574" i="2"/>
  <c r="BE575" i="2"/>
  <c r="BE576" i="2"/>
  <c r="BE577" i="2"/>
  <c r="BE578" i="2"/>
  <c r="BE579" i="2"/>
  <c r="BE580" i="2"/>
  <c r="BE581" i="2"/>
  <c r="BE582" i="2"/>
  <c r="BE583" i="2"/>
  <c r="BE584" i="2"/>
  <c r="BE585" i="2"/>
  <c r="BE586" i="2"/>
  <c r="BE587" i="2"/>
  <c r="BE588" i="2"/>
  <c r="BE589" i="2"/>
  <c r="BE590" i="2"/>
  <c r="BE591" i="2"/>
  <c r="BE592" i="2"/>
  <c r="BE593" i="2"/>
  <c r="BE594" i="2"/>
  <c r="BE595" i="2"/>
  <c r="BE596" i="2"/>
  <c r="BE597" i="2"/>
  <c r="BE598" i="2"/>
  <c r="BE599" i="2"/>
  <c r="BE600" i="2"/>
  <c r="BE601" i="2"/>
  <c r="BE602" i="2"/>
  <c r="BE603" i="2"/>
  <c r="BE604" i="2"/>
  <c r="BE605" i="2"/>
  <c r="BE606" i="2"/>
  <c r="BE607" i="2"/>
  <c r="BE608" i="2"/>
  <c r="BE609" i="2"/>
  <c r="BE610" i="2"/>
  <c r="BE611" i="2"/>
  <c r="BE612" i="2"/>
  <c r="BE613" i="2"/>
  <c r="BE614" i="2"/>
  <c r="BE615" i="2"/>
  <c r="BE616" i="2"/>
  <c r="BE617" i="2"/>
  <c r="BE618" i="2"/>
  <c r="BE619" i="2"/>
  <c r="BE620" i="2"/>
  <c r="BE621" i="2"/>
  <c r="BE622" i="2"/>
  <c r="BE623" i="2"/>
  <c r="BE624" i="2"/>
  <c r="BE625" i="2"/>
  <c r="BE626" i="2"/>
  <c r="BE627" i="2"/>
  <c r="BE628" i="2"/>
  <c r="BE629" i="2"/>
  <c r="BE630" i="2"/>
  <c r="BE631" i="2"/>
  <c r="BE632" i="2"/>
  <c r="BE633" i="2"/>
  <c r="BE634" i="2"/>
  <c r="BE635" i="2"/>
  <c r="BE636" i="2"/>
  <c r="BE637" i="2"/>
  <c r="BE638" i="2"/>
  <c r="BE639" i="2"/>
  <c r="BE640" i="2"/>
  <c r="BE641" i="2"/>
  <c r="BE642" i="2"/>
  <c r="BE643" i="2"/>
  <c r="BE644" i="2"/>
  <c r="BE645" i="2"/>
  <c r="BE646" i="2"/>
  <c r="BE647" i="2"/>
  <c r="BE648" i="2"/>
  <c r="BE649" i="2"/>
  <c r="BE650" i="2"/>
  <c r="BE651" i="2"/>
  <c r="BE652" i="2"/>
  <c r="BE653" i="2"/>
  <c r="BE654" i="2"/>
  <c r="BE655" i="2"/>
  <c r="BE656" i="2"/>
  <c r="BE657" i="2"/>
  <c r="BE658" i="2"/>
  <c r="BE659" i="2"/>
  <c r="BE660" i="2"/>
  <c r="BE661" i="2"/>
  <c r="BE662" i="2"/>
  <c r="BE663" i="2"/>
  <c r="BE664" i="2"/>
  <c r="BE665" i="2"/>
  <c r="BE666" i="2"/>
  <c r="BE667" i="2"/>
  <c r="BE668" i="2"/>
  <c r="BE669" i="2"/>
  <c r="BE670" i="2"/>
  <c r="BE671" i="2"/>
  <c r="BE672" i="2"/>
  <c r="BE673" i="2"/>
  <c r="BE674" i="2"/>
  <c r="BE675" i="2"/>
  <c r="BE676" i="2"/>
  <c r="BE677" i="2"/>
  <c r="BE678" i="2"/>
  <c r="BE679" i="2"/>
  <c r="BE680" i="2"/>
  <c r="BE681" i="2"/>
  <c r="BE682" i="2"/>
  <c r="BE683" i="2"/>
  <c r="BE684" i="2"/>
  <c r="BE685" i="2"/>
  <c r="BE686" i="2"/>
  <c r="BE687" i="2"/>
  <c r="BE688" i="2"/>
  <c r="BE689" i="2"/>
  <c r="BE690" i="2"/>
  <c r="BE691" i="2"/>
  <c r="BE692" i="2"/>
  <c r="BE693" i="2"/>
  <c r="BE694" i="2"/>
  <c r="BE695" i="2"/>
  <c r="BE696" i="2"/>
  <c r="BE697" i="2"/>
  <c r="BE698" i="2"/>
  <c r="BE699" i="2"/>
  <c r="BE700" i="2"/>
  <c r="BE701" i="2"/>
  <c r="BE702" i="2"/>
  <c r="BE703" i="2"/>
  <c r="BE704" i="2"/>
  <c r="BE705" i="2"/>
  <c r="BE706" i="2"/>
  <c r="BE707" i="2"/>
  <c r="BE708" i="2"/>
  <c r="BE709" i="2"/>
  <c r="BE710" i="2"/>
  <c r="BE711" i="2"/>
  <c r="BE712" i="2"/>
  <c r="BE713" i="2"/>
  <c r="BE714" i="2"/>
  <c r="BE715" i="2"/>
  <c r="BE716" i="2"/>
  <c r="BE717" i="2"/>
  <c r="BE718" i="2"/>
  <c r="BE719" i="2"/>
  <c r="BE720" i="2"/>
  <c r="BE721" i="2"/>
  <c r="BE722" i="2"/>
  <c r="BE723" i="2"/>
  <c r="BE724" i="2"/>
  <c r="BE725" i="2"/>
  <c r="BE726" i="2"/>
  <c r="BE727" i="2"/>
  <c r="BE728" i="2"/>
  <c r="BE729" i="2"/>
  <c r="BE730" i="2"/>
  <c r="BE731" i="2"/>
  <c r="BE732" i="2"/>
  <c r="BE733" i="2"/>
  <c r="BE734" i="2"/>
  <c r="BE735" i="2"/>
  <c r="BE736" i="2"/>
  <c r="BE737" i="2"/>
  <c r="BE738" i="2"/>
  <c r="BE739" i="2"/>
  <c r="BE740" i="2"/>
  <c r="BE741" i="2"/>
  <c r="BE742" i="2"/>
  <c r="BE743" i="2"/>
  <c r="BE744" i="2"/>
  <c r="BE745" i="2"/>
  <c r="BE746" i="2"/>
  <c r="BE747" i="2"/>
  <c r="BE748" i="2"/>
  <c r="BE749" i="2"/>
  <c r="BE750" i="2"/>
  <c r="BE751" i="2"/>
  <c r="BE752" i="2"/>
  <c r="BE753" i="2"/>
  <c r="BE754" i="2"/>
  <c r="BE755" i="2"/>
  <c r="BE756" i="2"/>
  <c r="BE757" i="2"/>
  <c r="BE758" i="2"/>
  <c r="BE759" i="2"/>
  <c r="BE760" i="2"/>
  <c r="BE761" i="2"/>
  <c r="BE762" i="2"/>
  <c r="BE763" i="2"/>
  <c r="BE764" i="2"/>
  <c r="BE765" i="2"/>
  <c r="BE766" i="2"/>
  <c r="BE767" i="2"/>
  <c r="BE768" i="2"/>
  <c r="BE769" i="2"/>
  <c r="BE770" i="2"/>
  <c r="BE771" i="2"/>
  <c r="BE772" i="2"/>
  <c r="BE773" i="2"/>
  <c r="BE774" i="2"/>
  <c r="BE3" i="2"/>
  <c r="AJ3" i="2"/>
  <c r="AV4" i="2"/>
  <c r="AW4" i="2"/>
  <c r="AX4" i="2"/>
  <c r="AY4" i="2"/>
  <c r="AZ4" i="2"/>
  <c r="BA4" i="2"/>
  <c r="AV5" i="2"/>
  <c r="AW5" i="2"/>
  <c r="AX5" i="2"/>
  <c r="AY5" i="2"/>
  <c r="AZ5" i="2"/>
  <c r="BA5" i="2"/>
  <c r="AV6" i="2"/>
  <c r="AW6" i="2"/>
  <c r="AX6" i="2"/>
  <c r="AY6" i="2"/>
  <c r="AZ6" i="2"/>
  <c r="BA6" i="2"/>
  <c r="AV7" i="2"/>
  <c r="AW7" i="2"/>
  <c r="AX7" i="2"/>
  <c r="AY7" i="2"/>
  <c r="AZ7" i="2"/>
  <c r="BA7" i="2"/>
  <c r="AV8" i="2"/>
  <c r="AW8" i="2"/>
  <c r="AX8" i="2"/>
  <c r="AY8" i="2"/>
  <c r="AZ8" i="2"/>
  <c r="BA8" i="2"/>
  <c r="AV9" i="2"/>
  <c r="AW9" i="2"/>
  <c r="AX9" i="2"/>
  <c r="AY9" i="2"/>
  <c r="AZ9" i="2"/>
  <c r="BA9" i="2"/>
  <c r="AV10" i="2"/>
  <c r="AW10" i="2"/>
  <c r="AX10" i="2"/>
  <c r="AY10" i="2"/>
  <c r="AZ10" i="2"/>
  <c r="BA10" i="2"/>
  <c r="AV11" i="2"/>
  <c r="AW11" i="2"/>
  <c r="AX11" i="2"/>
  <c r="AY11" i="2"/>
  <c r="AZ11" i="2"/>
  <c r="BA11" i="2"/>
  <c r="AV12" i="2"/>
  <c r="AW12" i="2"/>
  <c r="AX12" i="2"/>
  <c r="AY12" i="2"/>
  <c r="AZ12" i="2"/>
  <c r="BA12" i="2"/>
  <c r="AV13" i="2"/>
  <c r="AW13" i="2"/>
  <c r="AX13" i="2"/>
  <c r="AY13" i="2"/>
  <c r="AZ13" i="2"/>
  <c r="BA13" i="2"/>
  <c r="AV14" i="2"/>
  <c r="AW14" i="2"/>
  <c r="AX14" i="2"/>
  <c r="AY14" i="2"/>
  <c r="AZ14" i="2"/>
  <c r="BA14" i="2"/>
  <c r="AV15" i="2"/>
  <c r="AW15" i="2"/>
  <c r="AX15" i="2"/>
  <c r="AY15" i="2"/>
  <c r="AZ15" i="2"/>
  <c r="BA15" i="2"/>
  <c r="AV16" i="2"/>
  <c r="AW16" i="2"/>
  <c r="AX16" i="2"/>
  <c r="AY16" i="2"/>
  <c r="AZ16" i="2"/>
  <c r="BA16" i="2"/>
  <c r="AV17" i="2"/>
  <c r="AW17" i="2"/>
  <c r="AX17" i="2"/>
  <c r="AY17" i="2"/>
  <c r="AZ17" i="2"/>
  <c r="BA17" i="2"/>
  <c r="AV18" i="2"/>
  <c r="AW18" i="2"/>
  <c r="AX18" i="2"/>
  <c r="AY18" i="2"/>
  <c r="AZ18" i="2"/>
  <c r="BA18" i="2"/>
  <c r="AV19" i="2"/>
  <c r="AW19" i="2"/>
  <c r="AX19" i="2"/>
  <c r="AY19" i="2"/>
  <c r="AZ19" i="2"/>
  <c r="BA19" i="2"/>
  <c r="AV20" i="2"/>
  <c r="AW20" i="2"/>
  <c r="AX20" i="2"/>
  <c r="AY20" i="2"/>
  <c r="AZ20" i="2"/>
  <c r="BA20" i="2"/>
  <c r="AV21" i="2"/>
  <c r="AW21" i="2"/>
  <c r="AX21" i="2"/>
  <c r="AY21" i="2"/>
  <c r="AZ21" i="2"/>
  <c r="BA21" i="2"/>
  <c r="AV22" i="2"/>
  <c r="AW22" i="2"/>
  <c r="AX22" i="2"/>
  <c r="AY22" i="2"/>
  <c r="AZ22" i="2"/>
  <c r="BA22" i="2"/>
  <c r="AV23" i="2"/>
  <c r="AW23" i="2"/>
  <c r="AX23" i="2"/>
  <c r="AY23" i="2"/>
  <c r="AZ23" i="2"/>
  <c r="BA23" i="2"/>
  <c r="AV24" i="2"/>
  <c r="AW24" i="2"/>
  <c r="AX24" i="2"/>
  <c r="AY24" i="2"/>
  <c r="AZ24" i="2"/>
  <c r="BA24" i="2"/>
  <c r="AV25" i="2"/>
  <c r="AW25" i="2"/>
  <c r="AX25" i="2"/>
  <c r="AY25" i="2"/>
  <c r="AZ25" i="2"/>
  <c r="BA25" i="2"/>
  <c r="AV26" i="2"/>
  <c r="AW26" i="2"/>
  <c r="AX26" i="2"/>
  <c r="AY26" i="2"/>
  <c r="AZ26" i="2"/>
  <c r="BA26" i="2"/>
  <c r="AV27" i="2"/>
  <c r="AW27" i="2"/>
  <c r="AX27" i="2"/>
  <c r="AY27" i="2"/>
  <c r="AZ27" i="2"/>
  <c r="BA27" i="2"/>
  <c r="AV28" i="2"/>
  <c r="AW28" i="2"/>
  <c r="AX28" i="2"/>
  <c r="AY28" i="2"/>
  <c r="AZ28" i="2"/>
  <c r="BA28" i="2"/>
  <c r="AV29" i="2"/>
  <c r="AW29" i="2"/>
  <c r="AX29" i="2"/>
  <c r="AY29" i="2"/>
  <c r="AZ29" i="2"/>
  <c r="BA29" i="2"/>
  <c r="AV30" i="2"/>
  <c r="AW30" i="2"/>
  <c r="AX30" i="2"/>
  <c r="AY30" i="2"/>
  <c r="AZ30" i="2"/>
  <c r="BA30" i="2"/>
  <c r="AV31" i="2"/>
  <c r="AW31" i="2"/>
  <c r="AX31" i="2"/>
  <c r="AY31" i="2"/>
  <c r="AZ31" i="2"/>
  <c r="BA31" i="2"/>
  <c r="AV32" i="2"/>
  <c r="AW32" i="2"/>
  <c r="AX32" i="2"/>
  <c r="AY32" i="2"/>
  <c r="AZ32" i="2"/>
  <c r="BA32" i="2"/>
  <c r="AV33" i="2"/>
  <c r="AW33" i="2"/>
  <c r="AX33" i="2"/>
  <c r="AY33" i="2"/>
  <c r="AZ33" i="2"/>
  <c r="BA33" i="2"/>
  <c r="AV34" i="2"/>
  <c r="AW34" i="2"/>
  <c r="AX34" i="2"/>
  <c r="AY34" i="2"/>
  <c r="AZ34" i="2"/>
  <c r="BA34" i="2"/>
  <c r="AV35" i="2"/>
  <c r="AW35" i="2"/>
  <c r="AX35" i="2"/>
  <c r="AY35" i="2"/>
  <c r="AZ35" i="2"/>
  <c r="BA35" i="2"/>
  <c r="AV36" i="2"/>
  <c r="AW36" i="2"/>
  <c r="AX36" i="2"/>
  <c r="AY36" i="2"/>
  <c r="AZ36" i="2"/>
  <c r="BA36" i="2"/>
  <c r="AV37" i="2"/>
  <c r="AW37" i="2"/>
  <c r="AX37" i="2"/>
  <c r="AY37" i="2"/>
  <c r="AZ37" i="2"/>
  <c r="BA37" i="2"/>
  <c r="AV38" i="2"/>
  <c r="AW38" i="2"/>
  <c r="AX38" i="2"/>
  <c r="AY38" i="2"/>
  <c r="AZ38" i="2"/>
  <c r="BA38" i="2"/>
  <c r="AV39" i="2"/>
  <c r="AW39" i="2"/>
  <c r="AX39" i="2"/>
  <c r="AY39" i="2"/>
  <c r="AZ39" i="2"/>
  <c r="BA39" i="2"/>
  <c r="AV40" i="2"/>
  <c r="AW40" i="2"/>
  <c r="AX40" i="2"/>
  <c r="AY40" i="2"/>
  <c r="AZ40" i="2"/>
  <c r="BA40" i="2"/>
  <c r="AV41" i="2"/>
  <c r="AW41" i="2"/>
  <c r="AX41" i="2"/>
  <c r="AY41" i="2"/>
  <c r="AZ41" i="2"/>
  <c r="BA41" i="2"/>
  <c r="AV42" i="2"/>
  <c r="AW42" i="2"/>
  <c r="AX42" i="2"/>
  <c r="AY42" i="2"/>
  <c r="AZ42" i="2"/>
  <c r="BA42" i="2"/>
  <c r="AV43" i="2"/>
  <c r="AW43" i="2"/>
  <c r="AX43" i="2"/>
  <c r="AY43" i="2"/>
  <c r="AZ43" i="2"/>
  <c r="BA43" i="2"/>
  <c r="AV44" i="2"/>
  <c r="AW44" i="2"/>
  <c r="AX44" i="2"/>
  <c r="AY44" i="2"/>
  <c r="AZ44" i="2"/>
  <c r="BA44" i="2"/>
  <c r="AV45" i="2"/>
  <c r="AW45" i="2"/>
  <c r="AX45" i="2"/>
  <c r="AY45" i="2"/>
  <c r="AZ45" i="2"/>
  <c r="BA45" i="2"/>
  <c r="AV46" i="2"/>
  <c r="AW46" i="2"/>
  <c r="AX46" i="2"/>
  <c r="AY46" i="2"/>
  <c r="AZ46" i="2"/>
  <c r="BA46" i="2"/>
  <c r="AV47" i="2"/>
  <c r="AW47" i="2"/>
  <c r="AX47" i="2"/>
  <c r="AY47" i="2"/>
  <c r="AZ47" i="2"/>
  <c r="BA47" i="2"/>
  <c r="AV48" i="2"/>
  <c r="AW48" i="2"/>
  <c r="AX48" i="2"/>
  <c r="AY48" i="2"/>
  <c r="AZ48" i="2"/>
  <c r="BA48" i="2"/>
  <c r="AV49" i="2"/>
  <c r="AW49" i="2"/>
  <c r="AX49" i="2"/>
  <c r="AY49" i="2"/>
  <c r="AZ49" i="2"/>
  <c r="BA49" i="2"/>
  <c r="AV50" i="2"/>
  <c r="AW50" i="2"/>
  <c r="AX50" i="2"/>
  <c r="AY50" i="2"/>
  <c r="AZ50" i="2"/>
  <c r="BA50" i="2"/>
  <c r="AV51" i="2"/>
  <c r="AW51" i="2"/>
  <c r="AX51" i="2"/>
  <c r="AY51" i="2"/>
  <c r="AZ51" i="2"/>
  <c r="BA51" i="2"/>
  <c r="AV52" i="2"/>
  <c r="AW52" i="2"/>
  <c r="AX52" i="2"/>
  <c r="AY52" i="2"/>
  <c r="AZ52" i="2"/>
  <c r="BA52" i="2"/>
  <c r="AV53" i="2"/>
  <c r="AW53" i="2"/>
  <c r="AX53" i="2"/>
  <c r="AY53" i="2"/>
  <c r="AZ53" i="2"/>
  <c r="BA53" i="2"/>
  <c r="AV54" i="2"/>
  <c r="AW54" i="2"/>
  <c r="AX54" i="2"/>
  <c r="AY54" i="2"/>
  <c r="AZ54" i="2"/>
  <c r="BA54" i="2"/>
  <c r="AV55" i="2"/>
  <c r="AW55" i="2"/>
  <c r="AX55" i="2"/>
  <c r="AY55" i="2"/>
  <c r="AZ55" i="2"/>
  <c r="BA55" i="2"/>
  <c r="AV56" i="2"/>
  <c r="AW56" i="2"/>
  <c r="AX56" i="2"/>
  <c r="AY56" i="2"/>
  <c r="AZ56" i="2"/>
  <c r="BA56" i="2"/>
  <c r="AV57" i="2"/>
  <c r="AW57" i="2"/>
  <c r="AX57" i="2"/>
  <c r="AY57" i="2"/>
  <c r="AZ57" i="2"/>
  <c r="BA57" i="2"/>
  <c r="AV58" i="2"/>
  <c r="AW58" i="2"/>
  <c r="AX58" i="2"/>
  <c r="AY58" i="2"/>
  <c r="AZ58" i="2"/>
  <c r="BA58" i="2"/>
  <c r="AV59" i="2"/>
  <c r="AW59" i="2"/>
  <c r="AX59" i="2"/>
  <c r="AY59" i="2"/>
  <c r="AZ59" i="2"/>
  <c r="BA59" i="2"/>
  <c r="AV60" i="2"/>
  <c r="AW60" i="2"/>
  <c r="AX60" i="2"/>
  <c r="AY60" i="2"/>
  <c r="AZ60" i="2"/>
  <c r="BA60" i="2"/>
  <c r="AV61" i="2"/>
  <c r="AW61" i="2"/>
  <c r="AX61" i="2"/>
  <c r="AY61" i="2"/>
  <c r="AZ61" i="2"/>
  <c r="BA61" i="2"/>
  <c r="AV62" i="2"/>
  <c r="AW62" i="2"/>
  <c r="AX62" i="2"/>
  <c r="AY62" i="2"/>
  <c r="AZ62" i="2"/>
  <c r="BA62" i="2"/>
  <c r="AV63" i="2"/>
  <c r="AW63" i="2"/>
  <c r="AX63" i="2"/>
  <c r="AY63" i="2"/>
  <c r="AZ63" i="2"/>
  <c r="BA63" i="2"/>
  <c r="AV64" i="2"/>
  <c r="AW64" i="2"/>
  <c r="AX64" i="2"/>
  <c r="AY64" i="2"/>
  <c r="AZ64" i="2"/>
  <c r="BA64" i="2"/>
  <c r="AV65" i="2"/>
  <c r="AW65" i="2"/>
  <c r="AX65" i="2"/>
  <c r="AY65" i="2"/>
  <c r="AZ65" i="2"/>
  <c r="BA65" i="2"/>
  <c r="AV66" i="2"/>
  <c r="AW66" i="2"/>
  <c r="AX66" i="2"/>
  <c r="AY66" i="2"/>
  <c r="AZ66" i="2"/>
  <c r="BA66" i="2"/>
  <c r="AV67" i="2"/>
  <c r="AW67" i="2"/>
  <c r="AX67" i="2"/>
  <c r="AY67" i="2"/>
  <c r="AZ67" i="2"/>
  <c r="BA67" i="2"/>
  <c r="AV68" i="2"/>
  <c r="AW68" i="2"/>
  <c r="AX68" i="2"/>
  <c r="AY68" i="2"/>
  <c r="AZ68" i="2"/>
  <c r="BA68" i="2"/>
  <c r="AV69" i="2"/>
  <c r="AW69" i="2"/>
  <c r="AX69" i="2"/>
  <c r="AY69" i="2"/>
  <c r="AZ69" i="2"/>
  <c r="BA69" i="2"/>
  <c r="AV70" i="2"/>
  <c r="AW70" i="2"/>
  <c r="AX70" i="2"/>
  <c r="AY70" i="2"/>
  <c r="AZ70" i="2"/>
  <c r="BA70" i="2"/>
  <c r="AV71" i="2"/>
  <c r="AW71" i="2"/>
  <c r="AX71" i="2"/>
  <c r="AY71" i="2"/>
  <c r="AZ71" i="2"/>
  <c r="BA71" i="2"/>
  <c r="AV72" i="2"/>
  <c r="AW72" i="2"/>
  <c r="AX72" i="2"/>
  <c r="AY72" i="2"/>
  <c r="AZ72" i="2"/>
  <c r="BA72" i="2"/>
  <c r="AV73" i="2"/>
  <c r="AW73" i="2"/>
  <c r="AX73" i="2"/>
  <c r="AY73" i="2"/>
  <c r="AZ73" i="2"/>
  <c r="BA73" i="2"/>
  <c r="AV74" i="2"/>
  <c r="AW74" i="2"/>
  <c r="AX74" i="2"/>
  <c r="AY74" i="2"/>
  <c r="AZ74" i="2"/>
  <c r="BA74" i="2"/>
  <c r="AV75" i="2"/>
  <c r="AW75" i="2"/>
  <c r="AX75" i="2"/>
  <c r="AY75" i="2"/>
  <c r="AZ75" i="2"/>
  <c r="BA75" i="2"/>
  <c r="AV76" i="2"/>
  <c r="AW76" i="2"/>
  <c r="AX76" i="2"/>
  <c r="AY76" i="2"/>
  <c r="AZ76" i="2"/>
  <c r="BA76" i="2"/>
  <c r="AV77" i="2"/>
  <c r="AW77" i="2"/>
  <c r="AX77" i="2"/>
  <c r="AY77" i="2"/>
  <c r="AZ77" i="2"/>
  <c r="BA77" i="2"/>
  <c r="AV78" i="2"/>
  <c r="AW78" i="2"/>
  <c r="AX78" i="2"/>
  <c r="AY78" i="2"/>
  <c r="AZ78" i="2"/>
  <c r="BA78" i="2"/>
  <c r="AV79" i="2"/>
  <c r="AW79" i="2"/>
  <c r="AX79" i="2"/>
  <c r="AY79" i="2"/>
  <c r="AZ79" i="2"/>
  <c r="BA79" i="2"/>
  <c r="AV80" i="2"/>
  <c r="AW80" i="2"/>
  <c r="AX80" i="2"/>
  <c r="AY80" i="2"/>
  <c r="AZ80" i="2"/>
  <c r="BA80" i="2"/>
  <c r="AV81" i="2"/>
  <c r="AW81" i="2"/>
  <c r="AX81" i="2"/>
  <c r="AY81" i="2"/>
  <c r="AZ81" i="2"/>
  <c r="BA81" i="2"/>
  <c r="AV82" i="2"/>
  <c r="AW82" i="2"/>
  <c r="AX82" i="2"/>
  <c r="AY82" i="2"/>
  <c r="AZ82" i="2"/>
  <c r="BA82" i="2"/>
  <c r="AV83" i="2"/>
  <c r="AW83" i="2"/>
  <c r="AX83" i="2"/>
  <c r="AY83" i="2"/>
  <c r="AZ83" i="2"/>
  <c r="BA83" i="2"/>
  <c r="AV84" i="2"/>
  <c r="AW84" i="2"/>
  <c r="AX84" i="2"/>
  <c r="AY84" i="2"/>
  <c r="AZ84" i="2"/>
  <c r="BA84" i="2"/>
  <c r="AV85" i="2"/>
  <c r="AW85" i="2"/>
  <c r="AX85" i="2"/>
  <c r="AY85" i="2"/>
  <c r="AZ85" i="2"/>
  <c r="BA85" i="2"/>
  <c r="AV86" i="2"/>
  <c r="AW86" i="2"/>
  <c r="AX86" i="2"/>
  <c r="AY86" i="2"/>
  <c r="AZ86" i="2"/>
  <c r="BA86" i="2"/>
  <c r="AV87" i="2"/>
  <c r="AW87" i="2"/>
  <c r="AX87" i="2"/>
  <c r="AY87" i="2"/>
  <c r="AZ87" i="2"/>
  <c r="BA87" i="2"/>
  <c r="AV88" i="2"/>
  <c r="AW88" i="2"/>
  <c r="AX88" i="2"/>
  <c r="AY88" i="2"/>
  <c r="AZ88" i="2"/>
  <c r="BA88" i="2"/>
  <c r="AV89" i="2"/>
  <c r="AW89" i="2"/>
  <c r="AX89" i="2"/>
  <c r="AY89" i="2"/>
  <c r="AZ89" i="2"/>
  <c r="BA89" i="2"/>
  <c r="AV90" i="2"/>
  <c r="AW90" i="2"/>
  <c r="AX90" i="2"/>
  <c r="AY90" i="2"/>
  <c r="AZ90" i="2"/>
  <c r="BA90" i="2"/>
  <c r="AV91" i="2"/>
  <c r="AW91" i="2"/>
  <c r="AX91" i="2"/>
  <c r="AY91" i="2"/>
  <c r="AZ91" i="2"/>
  <c r="BA91" i="2"/>
  <c r="AV92" i="2"/>
  <c r="AW92" i="2"/>
  <c r="AX92" i="2"/>
  <c r="AY92" i="2"/>
  <c r="AZ92" i="2"/>
  <c r="BA92" i="2"/>
  <c r="AV93" i="2"/>
  <c r="AW93" i="2"/>
  <c r="AX93" i="2"/>
  <c r="AY93" i="2"/>
  <c r="AZ93" i="2"/>
  <c r="BA93" i="2"/>
  <c r="AV94" i="2"/>
  <c r="AW94" i="2"/>
  <c r="AX94" i="2"/>
  <c r="AY94" i="2"/>
  <c r="AZ94" i="2"/>
  <c r="BA94" i="2"/>
  <c r="AV95" i="2"/>
  <c r="AW95" i="2"/>
  <c r="AX95" i="2"/>
  <c r="AY95" i="2"/>
  <c r="AZ95" i="2"/>
  <c r="BA95" i="2"/>
  <c r="AV96" i="2"/>
  <c r="AW96" i="2"/>
  <c r="AX96" i="2"/>
  <c r="AY96" i="2"/>
  <c r="AZ96" i="2"/>
  <c r="BA96" i="2"/>
  <c r="AV97" i="2"/>
  <c r="AW97" i="2"/>
  <c r="AX97" i="2"/>
  <c r="AY97" i="2"/>
  <c r="AZ97" i="2"/>
  <c r="BA97" i="2"/>
  <c r="AV98" i="2"/>
  <c r="AW98" i="2"/>
  <c r="AX98" i="2"/>
  <c r="AY98" i="2"/>
  <c r="AZ98" i="2"/>
  <c r="BA98" i="2"/>
  <c r="AV99" i="2"/>
  <c r="AW99" i="2"/>
  <c r="AX99" i="2"/>
  <c r="AY99" i="2"/>
  <c r="AZ99" i="2"/>
  <c r="BA99" i="2"/>
  <c r="AV100" i="2"/>
  <c r="AW100" i="2"/>
  <c r="AX100" i="2"/>
  <c r="AY100" i="2"/>
  <c r="AZ100" i="2"/>
  <c r="BA100" i="2"/>
  <c r="AV101" i="2"/>
  <c r="AW101" i="2"/>
  <c r="AX101" i="2"/>
  <c r="AY101" i="2"/>
  <c r="AZ101" i="2"/>
  <c r="BA101" i="2"/>
  <c r="AV102" i="2"/>
  <c r="AW102" i="2"/>
  <c r="AX102" i="2"/>
  <c r="AY102" i="2"/>
  <c r="AZ102" i="2"/>
  <c r="BA102" i="2"/>
  <c r="AV103" i="2"/>
  <c r="AW103" i="2"/>
  <c r="AX103" i="2"/>
  <c r="AY103" i="2"/>
  <c r="AZ103" i="2"/>
  <c r="BA103" i="2"/>
  <c r="AV104" i="2"/>
  <c r="AW104" i="2"/>
  <c r="AX104" i="2"/>
  <c r="AY104" i="2"/>
  <c r="AZ104" i="2"/>
  <c r="BA104" i="2"/>
  <c r="AV105" i="2"/>
  <c r="AW105" i="2"/>
  <c r="AX105" i="2"/>
  <c r="AY105" i="2"/>
  <c r="AZ105" i="2"/>
  <c r="BA105" i="2"/>
  <c r="AV106" i="2"/>
  <c r="AW106" i="2"/>
  <c r="AX106" i="2"/>
  <c r="AY106" i="2"/>
  <c r="AZ106" i="2"/>
  <c r="BA106" i="2"/>
  <c r="AV107" i="2"/>
  <c r="AW107" i="2"/>
  <c r="AX107" i="2"/>
  <c r="AY107" i="2"/>
  <c r="AZ107" i="2"/>
  <c r="BA107" i="2"/>
  <c r="AV108" i="2"/>
  <c r="AW108" i="2"/>
  <c r="AX108" i="2"/>
  <c r="AY108" i="2"/>
  <c r="AZ108" i="2"/>
  <c r="BA108" i="2"/>
  <c r="AV109" i="2"/>
  <c r="AW109" i="2"/>
  <c r="AX109" i="2"/>
  <c r="AY109" i="2"/>
  <c r="AZ109" i="2"/>
  <c r="BA109" i="2"/>
  <c r="AV110" i="2"/>
  <c r="AW110" i="2"/>
  <c r="AX110" i="2"/>
  <c r="AY110" i="2"/>
  <c r="AZ110" i="2"/>
  <c r="BA110" i="2"/>
  <c r="AV111" i="2"/>
  <c r="AW111" i="2"/>
  <c r="AX111" i="2"/>
  <c r="AY111" i="2"/>
  <c r="AZ111" i="2"/>
  <c r="BA111" i="2"/>
  <c r="AV112" i="2"/>
  <c r="AW112" i="2"/>
  <c r="AX112" i="2"/>
  <c r="AY112" i="2"/>
  <c r="AZ112" i="2"/>
  <c r="BA112" i="2"/>
  <c r="AV113" i="2"/>
  <c r="AW113" i="2"/>
  <c r="AX113" i="2"/>
  <c r="AY113" i="2"/>
  <c r="AZ113" i="2"/>
  <c r="BA113" i="2"/>
  <c r="AV114" i="2"/>
  <c r="AW114" i="2"/>
  <c r="AX114" i="2"/>
  <c r="AY114" i="2"/>
  <c r="AZ114" i="2"/>
  <c r="BA114" i="2"/>
  <c r="AV115" i="2"/>
  <c r="AW115" i="2"/>
  <c r="AX115" i="2"/>
  <c r="AY115" i="2"/>
  <c r="AZ115" i="2"/>
  <c r="BA115" i="2"/>
  <c r="AV116" i="2"/>
  <c r="AW116" i="2"/>
  <c r="AX116" i="2"/>
  <c r="AY116" i="2"/>
  <c r="AZ116" i="2"/>
  <c r="BA116" i="2"/>
  <c r="AV117" i="2"/>
  <c r="AW117" i="2"/>
  <c r="AX117" i="2"/>
  <c r="AY117" i="2"/>
  <c r="AZ117" i="2"/>
  <c r="BA117" i="2"/>
  <c r="AV118" i="2"/>
  <c r="AW118" i="2"/>
  <c r="AX118" i="2"/>
  <c r="AY118" i="2"/>
  <c r="AZ118" i="2"/>
  <c r="BA118" i="2"/>
  <c r="AV119" i="2"/>
  <c r="AW119" i="2"/>
  <c r="AX119" i="2"/>
  <c r="AY119" i="2"/>
  <c r="AZ119" i="2"/>
  <c r="BA119" i="2"/>
  <c r="AV120" i="2"/>
  <c r="AW120" i="2"/>
  <c r="AX120" i="2"/>
  <c r="AY120" i="2"/>
  <c r="AZ120" i="2"/>
  <c r="BA120" i="2"/>
  <c r="AV121" i="2"/>
  <c r="AW121" i="2"/>
  <c r="AX121" i="2"/>
  <c r="AY121" i="2"/>
  <c r="AZ121" i="2"/>
  <c r="BA121" i="2"/>
  <c r="AV122" i="2"/>
  <c r="AW122" i="2"/>
  <c r="AX122" i="2"/>
  <c r="AY122" i="2"/>
  <c r="AZ122" i="2"/>
  <c r="BA122" i="2"/>
  <c r="AV123" i="2"/>
  <c r="AW123" i="2"/>
  <c r="AX123" i="2"/>
  <c r="AY123" i="2"/>
  <c r="AZ123" i="2"/>
  <c r="BA123" i="2"/>
  <c r="AV124" i="2"/>
  <c r="AW124" i="2"/>
  <c r="AX124" i="2"/>
  <c r="AY124" i="2"/>
  <c r="AZ124" i="2"/>
  <c r="BA124" i="2"/>
  <c r="AV125" i="2"/>
  <c r="AW125" i="2"/>
  <c r="AX125" i="2"/>
  <c r="AY125" i="2"/>
  <c r="AZ125" i="2"/>
  <c r="BA125" i="2"/>
  <c r="AV126" i="2"/>
  <c r="AW126" i="2"/>
  <c r="AX126" i="2"/>
  <c r="AY126" i="2"/>
  <c r="AZ126" i="2"/>
  <c r="BA126" i="2"/>
  <c r="AV127" i="2"/>
  <c r="AW127" i="2"/>
  <c r="AX127" i="2"/>
  <c r="AY127" i="2"/>
  <c r="AZ127" i="2"/>
  <c r="BA127" i="2"/>
  <c r="AV128" i="2"/>
  <c r="AW128" i="2"/>
  <c r="AX128" i="2"/>
  <c r="AY128" i="2"/>
  <c r="AZ128" i="2"/>
  <c r="BA128" i="2"/>
  <c r="AV129" i="2"/>
  <c r="AW129" i="2"/>
  <c r="AX129" i="2"/>
  <c r="AY129" i="2"/>
  <c r="AZ129" i="2"/>
  <c r="BA129" i="2"/>
  <c r="AV130" i="2"/>
  <c r="AW130" i="2"/>
  <c r="AX130" i="2"/>
  <c r="AY130" i="2"/>
  <c r="AZ130" i="2"/>
  <c r="BA130" i="2"/>
  <c r="AV131" i="2"/>
  <c r="AW131" i="2"/>
  <c r="AX131" i="2"/>
  <c r="AY131" i="2"/>
  <c r="AZ131" i="2"/>
  <c r="BA131" i="2"/>
  <c r="AV132" i="2"/>
  <c r="AW132" i="2"/>
  <c r="AX132" i="2"/>
  <c r="AY132" i="2"/>
  <c r="AZ132" i="2"/>
  <c r="BA132" i="2"/>
  <c r="AV133" i="2"/>
  <c r="AW133" i="2"/>
  <c r="AX133" i="2"/>
  <c r="AY133" i="2"/>
  <c r="AZ133" i="2"/>
  <c r="BA133" i="2"/>
  <c r="AV134" i="2"/>
  <c r="AW134" i="2"/>
  <c r="AX134" i="2"/>
  <c r="AY134" i="2"/>
  <c r="AZ134" i="2"/>
  <c r="BA134" i="2"/>
  <c r="AV135" i="2"/>
  <c r="AW135" i="2"/>
  <c r="AX135" i="2"/>
  <c r="AY135" i="2"/>
  <c r="AZ135" i="2"/>
  <c r="BA135" i="2"/>
  <c r="AV136" i="2"/>
  <c r="AW136" i="2"/>
  <c r="AX136" i="2"/>
  <c r="AY136" i="2"/>
  <c r="AZ136" i="2"/>
  <c r="BA136" i="2"/>
  <c r="AV137" i="2"/>
  <c r="AW137" i="2"/>
  <c r="AX137" i="2"/>
  <c r="AY137" i="2"/>
  <c r="AZ137" i="2"/>
  <c r="BA137" i="2"/>
  <c r="AV138" i="2"/>
  <c r="AW138" i="2"/>
  <c r="AX138" i="2"/>
  <c r="AY138" i="2"/>
  <c r="AZ138" i="2"/>
  <c r="BA138" i="2"/>
  <c r="AV139" i="2"/>
  <c r="AW139" i="2"/>
  <c r="AX139" i="2"/>
  <c r="AY139" i="2"/>
  <c r="AZ139" i="2"/>
  <c r="BA139" i="2"/>
  <c r="AV140" i="2"/>
  <c r="AW140" i="2"/>
  <c r="AX140" i="2"/>
  <c r="AY140" i="2"/>
  <c r="AZ140" i="2"/>
  <c r="BA140" i="2"/>
  <c r="AV141" i="2"/>
  <c r="AW141" i="2"/>
  <c r="AX141" i="2"/>
  <c r="AY141" i="2"/>
  <c r="AZ141" i="2"/>
  <c r="BA141" i="2"/>
  <c r="AV142" i="2"/>
  <c r="AW142" i="2"/>
  <c r="AX142" i="2"/>
  <c r="AY142" i="2"/>
  <c r="AZ142" i="2"/>
  <c r="BA142" i="2"/>
  <c r="AV143" i="2"/>
  <c r="AW143" i="2"/>
  <c r="AX143" i="2"/>
  <c r="AY143" i="2"/>
  <c r="AZ143" i="2"/>
  <c r="BA143" i="2"/>
  <c r="AV144" i="2"/>
  <c r="AW144" i="2"/>
  <c r="AX144" i="2"/>
  <c r="AY144" i="2"/>
  <c r="AZ144" i="2"/>
  <c r="BA144" i="2"/>
  <c r="AV145" i="2"/>
  <c r="AW145" i="2"/>
  <c r="AX145" i="2"/>
  <c r="AY145" i="2"/>
  <c r="AZ145" i="2"/>
  <c r="BA145" i="2"/>
  <c r="AV146" i="2"/>
  <c r="AW146" i="2"/>
  <c r="AX146" i="2"/>
  <c r="AY146" i="2"/>
  <c r="AZ146" i="2"/>
  <c r="BA146" i="2"/>
  <c r="AV147" i="2"/>
  <c r="AW147" i="2"/>
  <c r="AX147" i="2"/>
  <c r="AY147" i="2"/>
  <c r="AZ147" i="2"/>
  <c r="BA147" i="2"/>
  <c r="AV148" i="2"/>
  <c r="AW148" i="2"/>
  <c r="AX148" i="2"/>
  <c r="AY148" i="2"/>
  <c r="AZ148" i="2"/>
  <c r="BA148" i="2"/>
  <c r="AV149" i="2"/>
  <c r="AW149" i="2"/>
  <c r="AX149" i="2"/>
  <c r="AY149" i="2"/>
  <c r="AZ149" i="2"/>
  <c r="BA149" i="2"/>
  <c r="AV150" i="2"/>
  <c r="AW150" i="2"/>
  <c r="AX150" i="2"/>
  <c r="AY150" i="2"/>
  <c r="AZ150" i="2"/>
  <c r="BA150" i="2"/>
  <c r="AV151" i="2"/>
  <c r="AW151" i="2"/>
  <c r="AX151" i="2"/>
  <c r="AY151" i="2"/>
  <c r="AZ151" i="2"/>
  <c r="BA151" i="2"/>
  <c r="AV152" i="2"/>
  <c r="AW152" i="2"/>
  <c r="AX152" i="2"/>
  <c r="AY152" i="2"/>
  <c r="AZ152" i="2"/>
  <c r="BA152" i="2"/>
  <c r="AV153" i="2"/>
  <c r="AW153" i="2"/>
  <c r="AX153" i="2"/>
  <c r="AY153" i="2"/>
  <c r="AZ153" i="2"/>
  <c r="BA153" i="2"/>
  <c r="AV154" i="2"/>
  <c r="AW154" i="2"/>
  <c r="AX154" i="2"/>
  <c r="AY154" i="2"/>
  <c r="AZ154" i="2"/>
  <c r="BA154" i="2"/>
  <c r="AV155" i="2"/>
  <c r="AW155" i="2"/>
  <c r="AX155" i="2"/>
  <c r="AY155" i="2"/>
  <c r="AZ155" i="2"/>
  <c r="BA155" i="2"/>
  <c r="AV156" i="2"/>
  <c r="AW156" i="2"/>
  <c r="AX156" i="2"/>
  <c r="AY156" i="2"/>
  <c r="AZ156" i="2"/>
  <c r="BA156" i="2"/>
  <c r="AV157" i="2"/>
  <c r="AW157" i="2"/>
  <c r="AX157" i="2"/>
  <c r="AY157" i="2"/>
  <c r="AZ157" i="2"/>
  <c r="BA157" i="2"/>
  <c r="AV158" i="2"/>
  <c r="AW158" i="2"/>
  <c r="AX158" i="2"/>
  <c r="AY158" i="2"/>
  <c r="AZ158" i="2"/>
  <c r="BA158" i="2"/>
  <c r="AV159" i="2"/>
  <c r="AW159" i="2"/>
  <c r="AX159" i="2"/>
  <c r="AY159" i="2"/>
  <c r="AZ159" i="2"/>
  <c r="BA159" i="2"/>
  <c r="AV160" i="2"/>
  <c r="AW160" i="2"/>
  <c r="AX160" i="2"/>
  <c r="AY160" i="2"/>
  <c r="AZ160" i="2"/>
  <c r="BA160" i="2"/>
  <c r="AV161" i="2"/>
  <c r="AW161" i="2"/>
  <c r="AX161" i="2"/>
  <c r="AY161" i="2"/>
  <c r="AZ161" i="2"/>
  <c r="BA161" i="2"/>
  <c r="AV162" i="2"/>
  <c r="AW162" i="2"/>
  <c r="AX162" i="2"/>
  <c r="AY162" i="2"/>
  <c r="AZ162" i="2"/>
  <c r="BA162" i="2"/>
  <c r="AV163" i="2"/>
  <c r="AW163" i="2"/>
  <c r="AX163" i="2"/>
  <c r="AY163" i="2"/>
  <c r="AZ163" i="2"/>
  <c r="BA163" i="2"/>
  <c r="AV164" i="2"/>
  <c r="AW164" i="2"/>
  <c r="AX164" i="2"/>
  <c r="AY164" i="2"/>
  <c r="AZ164" i="2"/>
  <c r="BA164" i="2"/>
  <c r="AV165" i="2"/>
  <c r="AW165" i="2"/>
  <c r="AX165" i="2"/>
  <c r="AY165" i="2"/>
  <c r="AZ165" i="2"/>
  <c r="BA165" i="2"/>
  <c r="AV166" i="2"/>
  <c r="AW166" i="2"/>
  <c r="AX166" i="2"/>
  <c r="AY166" i="2"/>
  <c r="AZ166" i="2"/>
  <c r="BA166" i="2"/>
  <c r="AV167" i="2"/>
  <c r="AW167" i="2"/>
  <c r="AX167" i="2"/>
  <c r="AY167" i="2"/>
  <c r="AZ167" i="2"/>
  <c r="BA167" i="2"/>
  <c r="AV168" i="2"/>
  <c r="AW168" i="2"/>
  <c r="AX168" i="2"/>
  <c r="AY168" i="2"/>
  <c r="AZ168" i="2"/>
  <c r="BA168" i="2"/>
  <c r="AV169" i="2"/>
  <c r="AW169" i="2"/>
  <c r="AX169" i="2"/>
  <c r="AY169" i="2"/>
  <c r="AZ169" i="2"/>
  <c r="BA169" i="2"/>
  <c r="AV170" i="2"/>
  <c r="AW170" i="2"/>
  <c r="AX170" i="2"/>
  <c r="AY170" i="2"/>
  <c r="AZ170" i="2"/>
  <c r="BA170" i="2"/>
  <c r="AV171" i="2"/>
  <c r="AW171" i="2"/>
  <c r="AX171" i="2"/>
  <c r="AY171" i="2"/>
  <c r="AZ171" i="2"/>
  <c r="BA171" i="2"/>
  <c r="AV172" i="2"/>
  <c r="AW172" i="2"/>
  <c r="AX172" i="2"/>
  <c r="AY172" i="2"/>
  <c r="AZ172" i="2"/>
  <c r="BA172" i="2"/>
  <c r="AV173" i="2"/>
  <c r="AW173" i="2"/>
  <c r="AX173" i="2"/>
  <c r="AY173" i="2"/>
  <c r="AZ173" i="2"/>
  <c r="BA173" i="2"/>
  <c r="AV174" i="2"/>
  <c r="AW174" i="2"/>
  <c r="AX174" i="2"/>
  <c r="AY174" i="2"/>
  <c r="AZ174" i="2"/>
  <c r="BA174" i="2"/>
  <c r="AV175" i="2"/>
  <c r="AW175" i="2"/>
  <c r="AX175" i="2"/>
  <c r="AY175" i="2"/>
  <c r="AZ175" i="2"/>
  <c r="BA175" i="2"/>
  <c r="AV176" i="2"/>
  <c r="AW176" i="2"/>
  <c r="AX176" i="2"/>
  <c r="AY176" i="2"/>
  <c r="AZ176" i="2"/>
  <c r="BA176" i="2"/>
  <c r="AV177" i="2"/>
  <c r="AW177" i="2"/>
  <c r="AX177" i="2"/>
  <c r="AY177" i="2"/>
  <c r="AZ177" i="2"/>
  <c r="BA177" i="2"/>
  <c r="AV178" i="2"/>
  <c r="AW178" i="2"/>
  <c r="AX178" i="2"/>
  <c r="AY178" i="2"/>
  <c r="AZ178" i="2"/>
  <c r="BA178" i="2"/>
  <c r="AV179" i="2"/>
  <c r="AW179" i="2"/>
  <c r="AX179" i="2"/>
  <c r="AY179" i="2"/>
  <c r="AZ179" i="2"/>
  <c r="BA179" i="2"/>
  <c r="AV180" i="2"/>
  <c r="AW180" i="2"/>
  <c r="AX180" i="2"/>
  <c r="AY180" i="2"/>
  <c r="AZ180" i="2"/>
  <c r="BA180" i="2"/>
  <c r="AV181" i="2"/>
  <c r="AW181" i="2"/>
  <c r="AX181" i="2"/>
  <c r="AY181" i="2"/>
  <c r="AZ181" i="2"/>
  <c r="BA181" i="2"/>
  <c r="AV182" i="2"/>
  <c r="AW182" i="2"/>
  <c r="AX182" i="2"/>
  <c r="AY182" i="2"/>
  <c r="AZ182" i="2"/>
  <c r="BA182" i="2"/>
  <c r="AV183" i="2"/>
  <c r="AW183" i="2"/>
  <c r="AX183" i="2"/>
  <c r="AY183" i="2"/>
  <c r="AZ183" i="2"/>
  <c r="BA183" i="2"/>
  <c r="AV184" i="2"/>
  <c r="AW184" i="2"/>
  <c r="AX184" i="2"/>
  <c r="AY184" i="2"/>
  <c r="AZ184" i="2"/>
  <c r="BA184" i="2"/>
  <c r="AV185" i="2"/>
  <c r="AW185" i="2"/>
  <c r="AX185" i="2"/>
  <c r="AY185" i="2"/>
  <c r="AZ185" i="2"/>
  <c r="BA185" i="2"/>
  <c r="AV186" i="2"/>
  <c r="AW186" i="2"/>
  <c r="AX186" i="2"/>
  <c r="AY186" i="2"/>
  <c r="AZ186" i="2"/>
  <c r="BA186" i="2"/>
  <c r="AV187" i="2"/>
  <c r="AW187" i="2"/>
  <c r="AX187" i="2"/>
  <c r="AY187" i="2"/>
  <c r="AZ187" i="2"/>
  <c r="BA187" i="2"/>
  <c r="AV188" i="2"/>
  <c r="AW188" i="2"/>
  <c r="AX188" i="2"/>
  <c r="AY188" i="2"/>
  <c r="AZ188" i="2"/>
  <c r="BA188" i="2"/>
  <c r="AV189" i="2"/>
  <c r="AW189" i="2"/>
  <c r="AX189" i="2"/>
  <c r="AY189" i="2"/>
  <c r="AZ189" i="2"/>
  <c r="BA189" i="2"/>
  <c r="AV190" i="2"/>
  <c r="AW190" i="2"/>
  <c r="AX190" i="2"/>
  <c r="AY190" i="2"/>
  <c r="AZ190" i="2"/>
  <c r="BA190" i="2"/>
  <c r="AV191" i="2"/>
  <c r="AW191" i="2"/>
  <c r="AX191" i="2"/>
  <c r="AY191" i="2"/>
  <c r="AZ191" i="2"/>
  <c r="BA191" i="2"/>
  <c r="AV192" i="2"/>
  <c r="AW192" i="2"/>
  <c r="AX192" i="2"/>
  <c r="AY192" i="2"/>
  <c r="AZ192" i="2"/>
  <c r="BA192" i="2"/>
  <c r="AV193" i="2"/>
  <c r="AW193" i="2"/>
  <c r="AX193" i="2"/>
  <c r="AY193" i="2"/>
  <c r="AZ193" i="2"/>
  <c r="BA193" i="2"/>
  <c r="AV194" i="2"/>
  <c r="AW194" i="2"/>
  <c r="AX194" i="2"/>
  <c r="AY194" i="2"/>
  <c r="AZ194" i="2"/>
  <c r="BA194" i="2"/>
  <c r="AV195" i="2"/>
  <c r="AW195" i="2"/>
  <c r="AX195" i="2"/>
  <c r="AY195" i="2"/>
  <c r="AZ195" i="2"/>
  <c r="BA195" i="2"/>
  <c r="AV196" i="2"/>
  <c r="AW196" i="2"/>
  <c r="AX196" i="2"/>
  <c r="AY196" i="2"/>
  <c r="AZ196" i="2"/>
  <c r="BA196" i="2"/>
  <c r="AV197" i="2"/>
  <c r="AW197" i="2"/>
  <c r="AX197" i="2"/>
  <c r="AY197" i="2"/>
  <c r="AZ197" i="2"/>
  <c r="BA197" i="2"/>
  <c r="AV198" i="2"/>
  <c r="AW198" i="2"/>
  <c r="AX198" i="2"/>
  <c r="AY198" i="2"/>
  <c r="AZ198" i="2"/>
  <c r="BA198" i="2"/>
  <c r="AV199" i="2"/>
  <c r="AW199" i="2"/>
  <c r="AX199" i="2"/>
  <c r="AY199" i="2"/>
  <c r="AZ199" i="2"/>
  <c r="BA199" i="2"/>
  <c r="AV200" i="2"/>
  <c r="AW200" i="2"/>
  <c r="AX200" i="2"/>
  <c r="AY200" i="2"/>
  <c r="AZ200" i="2"/>
  <c r="BA200" i="2"/>
  <c r="AV201" i="2"/>
  <c r="AW201" i="2"/>
  <c r="AX201" i="2"/>
  <c r="AY201" i="2"/>
  <c r="AZ201" i="2"/>
  <c r="BA201" i="2"/>
  <c r="AV202" i="2"/>
  <c r="AW202" i="2"/>
  <c r="AX202" i="2"/>
  <c r="AY202" i="2"/>
  <c r="AZ202" i="2"/>
  <c r="BA202" i="2"/>
  <c r="AV203" i="2"/>
  <c r="AW203" i="2"/>
  <c r="AX203" i="2"/>
  <c r="AY203" i="2"/>
  <c r="AZ203" i="2"/>
  <c r="BA203" i="2"/>
  <c r="AV204" i="2"/>
  <c r="AW204" i="2"/>
  <c r="AX204" i="2"/>
  <c r="AY204" i="2"/>
  <c r="AZ204" i="2"/>
  <c r="BA204" i="2"/>
  <c r="AV205" i="2"/>
  <c r="AW205" i="2"/>
  <c r="AX205" i="2"/>
  <c r="AY205" i="2"/>
  <c r="AZ205" i="2"/>
  <c r="BA205" i="2"/>
  <c r="AV206" i="2"/>
  <c r="AW206" i="2"/>
  <c r="AX206" i="2"/>
  <c r="AY206" i="2"/>
  <c r="AZ206" i="2"/>
  <c r="BA206" i="2"/>
  <c r="AV207" i="2"/>
  <c r="AW207" i="2"/>
  <c r="AX207" i="2"/>
  <c r="AY207" i="2"/>
  <c r="AZ207" i="2"/>
  <c r="BA207" i="2"/>
  <c r="AV208" i="2"/>
  <c r="AW208" i="2"/>
  <c r="AX208" i="2"/>
  <c r="AY208" i="2"/>
  <c r="AZ208" i="2"/>
  <c r="BA208" i="2"/>
  <c r="AV209" i="2"/>
  <c r="AW209" i="2"/>
  <c r="AX209" i="2"/>
  <c r="AY209" i="2"/>
  <c r="AZ209" i="2"/>
  <c r="BA209" i="2"/>
  <c r="AV210" i="2"/>
  <c r="AW210" i="2"/>
  <c r="AX210" i="2"/>
  <c r="AY210" i="2"/>
  <c r="AZ210" i="2"/>
  <c r="BA210" i="2"/>
  <c r="AV211" i="2"/>
  <c r="AW211" i="2"/>
  <c r="AX211" i="2"/>
  <c r="AY211" i="2"/>
  <c r="AZ211" i="2"/>
  <c r="BA211" i="2"/>
  <c r="AV212" i="2"/>
  <c r="AW212" i="2"/>
  <c r="AX212" i="2"/>
  <c r="AY212" i="2"/>
  <c r="AZ212" i="2"/>
  <c r="BA212" i="2"/>
  <c r="AV213" i="2"/>
  <c r="AW213" i="2"/>
  <c r="AX213" i="2"/>
  <c r="AY213" i="2"/>
  <c r="AZ213" i="2"/>
  <c r="BA213" i="2"/>
  <c r="AV214" i="2"/>
  <c r="AW214" i="2"/>
  <c r="AX214" i="2"/>
  <c r="AY214" i="2"/>
  <c r="AZ214" i="2"/>
  <c r="BA214" i="2"/>
  <c r="AV215" i="2"/>
  <c r="AW215" i="2"/>
  <c r="AX215" i="2"/>
  <c r="AY215" i="2"/>
  <c r="AZ215" i="2"/>
  <c r="BA215" i="2"/>
  <c r="AV216" i="2"/>
  <c r="AW216" i="2"/>
  <c r="AX216" i="2"/>
  <c r="AY216" i="2"/>
  <c r="AZ216" i="2"/>
  <c r="BA216" i="2"/>
  <c r="AV217" i="2"/>
  <c r="AW217" i="2"/>
  <c r="AX217" i="2"/>
  <c r="AY217" i="2"/>
  <c r="AZ217" i="2"/>
  <c r="BA217" i="2"/>
  <c r="AV218" i="2"/>
  <c r="AW218" i="2"/>
  <c r="AX218" i="2"/>
  <c r="AY218" i="2"/>
  <c r="AZ218" i="2"/>
  <c r="BA218" i="2"/>
  <c r="AV219" i="2"/>
  <c r="AW219" i="2"/>
  <c r="AX219" i="2"/>
  <c r="AY219" i="2"/>
  <c r="AZ219" i="2"/>
  <c r="BA219" i="2"/>
  <c r="AV220" i="2"/>
  <c r="AW220" i="2"/>
  <c r="AX220" i="2"/>
  <c r="AY220" i="2"/>
  <c r="AZ220" i="2"/>
  <c r="BA220" i="2"/>
  <c r="AV221" i="2"/>
  <c r="AW221" i="2"/>
  <c r="AX221" i="2"/>
  <c r="AY221" i="2"/>
  <c r="AZ221" i="2"/>
  <c r="BA221" i="2"/>
  <c r="AV222" i="2"/>
  <c r="AW222" i="2"/>
  <c r="AX222" i="2"/>
  <c r="AY222" i="2"/>
  <c r="AZ222" i="2"/>
  <c r="BA222" i="2"/>
  <c r="AV223" i="2"/>
  <c r="AW223" i="2"/>
  <c r="AX223" i="2"/>
  <c r="AY223" i="2"/>
  <c r="AZ223" i="2"/>
  <c r="BA223" i="2"/>
  <c r="AV224" i="2"/>
  <c r="AW224" i="2"/>
  <c r="AX224" i="2"/>
  <c r="AY224" i="2"/>
  <c r="AZ224" i="2"/>
  <c r="BA224" i="2"/>
  <c r="AV225" i="2"/>
  <c r="AW225" i="2"/>
  <c r="AX225" i="2"/>
  <c r="AY225" i="2"/>
  <c r="AZ225" i="2"/>
  <c r="BA225" i="2"/>
  <c r="AV226" i="2"/>
  <c r="AW226" i="2"/>
  <c r="AX226" i="2"/>
  <c r="AY226" i="2"/>
  <c r="AZ226" i="2"/>
  <c r="BA226" i="2"/>
  <c r="AV227" i="2"/>
  <c r="AW227" i="2"/>
  <c r="AX227" i="2"/>
  <c r="AY227" i="2"/>
  <c r="AZ227" i="2"/>
  <c r="BA227" i="2"/>
  <c r="AV228" i="2"/>
  <c r="AW228" i="2"/>
  <c r="AX228" i="2"/>
  <c r="AY228" i="2"/>
  <c r="AZ228" i="2"/>
  <c r="BA228" i="2"/>
  <c r="AV229" i="2"/>
  <c r="AW229" i="2"/>
  <c r="AX229" i="2"/>
  <c r="AY229" i="2"/>
  <c r="AZ229" i="2"/>
  <c r="BA229" i="2"/>
  <c r="AV230" i="2"/>
  <c r="AW230" i="2"/>
  <c r="AX230" i="2"/>
  <c r="AY230" i="2"/>
  <c r="AZ230" i="2"/>
  <c r="BA230" i="2"/>
  <c r="AV231" i="2"/>
  <c r="AW231" i="2"/>
  <c r="AX231" i="2"/>
  <c r="AY231" i="2"/>
  <c r="AZ231" i="2"/>
  <c r="BA231" i="2"/>
  <c r="AV232" i="2"/>
  <c r="AW232" i="2"/>
  <c r="AX232" i="2"/>
  <c r="AY232" i="2"/>
  <c r="AZ232" i="2"/>
  <c r="BA232" i="2"/>
  <c r="AV233" i="2"/>
  <c r="AW233" i="2"/>
  <c r="AX233" i="2"/>
  <c r="AY233" i="2"/>
  <c r="AZ233" i="2"/>
  <c r="BA233" i="2"/>
  <c r="AV234" i="2"/>
  <c r="AW234" i="2"/>
  <c r="AX234" i="2"/>
  <c r="AY234" i="2"/>
  <c r="AZ234" i="2"/>
  <c r="BA234" i="2"/>
  <c r="AV235" i="2"/>
  <c r="AW235" i="2"/>
  <c r="AX235" i="2"/>
  <c r="AY235" i="2"/>
  <c r="AZ235" i="2"/>
  <c r="BA235" i="2"/>
  <c r="AV236" i="2"/>
  <c r="AW236" i="2"/>
  <c r="AX236" i="2"/>
  <c r="AY236" i="2"/>
  <c r="AZ236" i="2"/>
  <c r="BA236" i="2"/>
  <c r="AV237" i="2"/>
  <c r="AW237" i="2"/>
  <c r="AX237" i="2"/>
  <c r="AY237" i="2"/>
  <c r="AZ237" i="2"/>
  <c r="BA237" i="2"/>
  <c r="AV238" i="2"/>
  <c r="AW238" i="2"/>
  <c r="AX238" i="2"/>
  <c r="AY238" i="2"/>
  <c r="AZ238" i="2"/>
  <c r="BA238" i="2"/>
  <c r="AV239" i="2"/>
  <c r="AW239" i="2"/>
  <c r="AX239" i="2"/>
  <c r="AY239" i="2"/>
  <c r="AZ239" i="2"/>
  <c r="BA239" i="2"/>
  <c r="AV240" i="2"/>
  <c r="AW240" i="2"/>
  <c r="AX240" i="2"/>
  <c r="AY240" i="2"/>
  <c r="AZ240" i="2"/>
  <c r="BA240" i="2"/>
  <c r="AV241" i="2"/>
  <c r="AW241" i="2"/>
  <c r="AX241" i="2"/>
  <c r="AY241" i="2"/>
  <c r="AZ241" i="2"/>
  <c r="BA241" i="2"/>
  <c r="AV242" i="2"/>
  <c r="AW242" i="2"/>
  <c r="AX242" i="2"/>
  <c r="AY242" i="2"/>
  <c r="AZ242" i="2"/>
  <c r="BA242" i="2"/>
  <c r="AV243" i="2"/>
  <c r="AW243" i="2"/>
  <c r="AX243" i="2"/>
  <c r="AY243" i="2"/>
  <c r="AZ243" i="2"/>
  <c r="BA243" i="2"/>
  <c r="AV244" i="2"/>
  <c r="AW244" i="2"/>
  <c r="AX244" i="2"/>
  <c r="AY244" i="2"/>
  <c r="AZ244" i="2"/>
  <c r="BA244" i="2"/>
  <c r="AV245" i="2"/>
  <c r="AW245" i="2"/>
  <c r="AX245" i="2"/>
  <c r="AY245" i="2"/>
  <c r="AZ245" i="2"/>
  <c r="BA245" i="2"/>
  <c r="AV246" i="2"/>
  <c r="AW246" i="2"/>
  <c r="AX246" i="2"/>
  <c r="AY246" i="2"/>
  <c r="AZ246" i="2"/>
  <c r="BA246" i="2"/>
  <c r="AV247" i="2"/>
  <c r="AW247" i="2"/>
  <c r="AX247" i="2"/>
  <c r="AY247" i="2"/>
  <c r="AZ247" i="2"/>
  <c r="BA247" i="2"/>
  <c r="AV248" i="2"/>
  <c r="AW248" i="2"/>
  <c r="AX248" i="2"/>
  <c r="AY248" i="2"/>
  <c r="AZ248" i="2"/>
  <c r="BA248" i="2"/>
  <c r="AV249" i="2"/>
  <c r="AW249" i="2"/>
  <c r="AX249" i="2"/>
  <c r="AY249" i="2"/>
  <c r="AZ249" i="2"/>
  <c r="BA249" i="2"/>
  <c r="AV250" i="2"/>
  <c r="AW250" i="2"/>
  <c r="AX250" i="2"/>
  <c r="AY250" i="2"/>
  <c r="AZ250" i="2"/>
  <c r="BA250" i="2"/>
  <c r="AV251" i="2"/>
  <c r="AW251" i="2"/>
  <c r="AX251" i="2"/>
  <c r="AY251" i="2"/>
  <c r="AZ251" i="2"/>
  <c r="BA251" i="2"/>
  <c r="AV252" i="2"/>
  <c r="AW252" i="2"/>
  <c r="AX252" i="2"/>
  <c r="AY252" i="2"/>
  <c r="AZ252" i="2"/>
  <c r="BA252" i="2"/>
  <c r="AV253" i="2"/>
  <c r="AW253" i="2"/>
  <c r="AX253" i="2"/>
  <c r="AY253" i="2"/>
  <c r="AZ253" i="2"/>
  <c r="BA253" i="2"/>
  <c r="AV254" i="2"/>
  <c r="AW254" i="2"/>
  <c r="AX254" i="2"/>
  <c r="AY254" i="2"/>
  <c r="AZ254" i="2"/>
  <c r="BA254" i="2"/>
  <c r="AV255" i="2"/>
  <c r="AW255" i="2"/>
  <c r="AX255" i="2"/>
  <c r="AY255" i="2"/>
  <c r="AZ255" i="2"/>
  <c r="BA255" i="2"/>
  <c r="AV256" i="2"/>
  <c r="AW256" i="2"/>
  <c r="AX256" i="2"/>
  <c r="AY256" i="2"/>
  <c r="AZ256" i="2"/>
  <c r="BA256" i="2"/>
  <c r="AV257" i="2"/>
  <c r="AW257" i="2"/>
  <c r="AX257" i="2"/>
  <c r="AY257" i="2"/>
  <c r="AZ257" i="2"/>
  <c r="BA257" i="2"/>
  <c r="AV258" i="2"/>
  <c r="AW258" i="2"/>
  <c r="AX258" i="2"/>
  <c r="AY258" i="2"/>
  <c r="AZ258" i="2"/>
  <c r="BA258" i="2"/>
  <c r="AV259" i="2"/>
  <c r="AW259" i="2"/>
  <c r="AX259" i="2"/>
  <c r="AY259" i="2"/>
  <c r="AZ259" i="2"/>
  <c r="BA259" i="2"/>
  <c r="AV260" i="2"/>
  <c r="AW260" i="2"/>
  <c r="AX260" i="2"/>
  <c r="AY260" i="2"/>
  <c r="AZ260" i="2"/>
  <c r="BA260" i="2"/>
  <c r="AV261" i="2"/>
  <c r="AW261" i="2"/>
  <c r="AX261" i="2"/>
  <c r="AY261" i="2"/>
  <c r="AZ261" i="2"/>
  <c r="BA261" i="2"/>
  <c r="AV262" i="2"/>
  <c r="AW262" i="2"/>
  <c r="AX262" i="2"/>
  <c r="AY262" i="2"/>
  <c r="AZ262" i="2"/>
  <c r="BA262" i="2"/>
  <c r="AV263" i="2"/>
  <c r="AW263" i="2"/>
  <c r="AX263" i="2"/>
  <c r="AY263" i="2"/>
  <c r="AZ263" i="2"/>
  <c r="BA263" i="2"/>
  <c r="AV264" i="2"/>
  <c r="AW264" i="2"/>
  <c r="AX264" i="2"/>
  <c r="AY264" i="2"/>
  <c r="AZ264" i="2"/>
  <c r="BA264" i="2"/>
  <c r="AV265" i="2"/>
  <c r="AW265" i="2"/>
  <c r="AX265" i="2"/>
  <c r="AY265" i="2"/>
  <c r="AZ265" i="2"/>
  <c r="BA265" i="2"/>
  <c r="AV266" i="2"/>
  <c r="AW266" i="2"/>
  <c r="AX266" i="2"/>
  <c r="AY266" i="2"/>
  <c r="AZ266" i="2"/>
  <c r="BA266" i="2"/>
  <c r="AV267" i="2"/>
  <c r="AW267" i="2"/>
  <c r="AX267" i="2"/>
  <c r="AY267" i="2"/>
  <c r="AZ267" i="2"/>
  <c r="BA267" i="2"/>
  <c r="AV268" i="2"/>
  <c r="AW268" i="2"/>
  <c r="AX268" i="2"/>
  <c r="AY268" i="2"/>
  <c r="AZ268" i="2"/>
  <c r="BA268" i="2"/>
  <c r="AV269" i="2"/>
  <c r="AW269" i="2"/>
  <c r="AX269" i="2"/>
  <c r="AY269" i="2"/>
  <c r="AZ269" i="2"/>
  <c r="BA269" i="2"/>
  <c r="AV270" i="2"/>
  <c r="AW270" i="2"/>
  <c r="AX270" i="2"/>
  <c r="AY270" i="2"/>
  <c r="AZ270" i="2"/>
  <c r="BA270" i="2"/>
  <c r="AV271" i="2"/>
  <c r="AW271" i="2"/>
  <c r="AX271" i="2"/>
  <c r="AY271" i="2"/>
  <c r="AZ271" i="2"/>
  <c r="BA271" i="2"/>
  <c r="AV272" i="2"/>
  <c r="AW272" i="2"/>
  <c r="AX272" i="2"/>
  <c r="AY272" i="2"/>
  <c r="AZ272" i="2"/>
  <c r="BA272" i="2"/>
  <c r="AV273" i="2"/>
  <c r="AW273" i="2"/>
  <c r="AX273" i="2"/>
  <c r="AY273" i="2"/>
  <c r="AZ273" i="2"/>
  <c r="BA273" i="2"/>
  <c r="AV274" i="2"/>
  <c r="AW274" i="2"/>
  <c r="AX274" i="2"/>
  <c r="AY274" i="2"/>
  <c r="AZ274" i="2"/>
  <c r="BA274" i="2"/>
  <c r="AV275" i="2"/>
  <c r="AW275" i="2"/>
  <c r="AX275" i="2"/>
  <c r="AY275" i="2"/>
  <c r="AZ275" i="2"/>
  <c r="BA275" i="2"/>
  <c r="AV276" i="2"/>
  <c r="AW276" i="2"/>
  <c r="AX276" i="2"/>
  <c r="AY276" i="2"/>
  <c r="AZ276" i="2"/>
  <c r="BA276" i="2"/>
  <c r="AV277" i="2"/>
  <c r="AW277" i="2"/>
  <c r="AX277" i="2"/>
  <c r="AY277" i="2"/>
  <c r="AZ277" i="2"/>
  <c r="BA277" i="2"/>
  <c r="AV278" i="2"/>
  <c r="AW278" i="2"/>
  <c r="AX278" i="2"/>
  <c r="AY278" i="2"/>
  <c r="AZ278" i="2"/>
  <c r="BA278" i="2"/>
  <c r="AV279" i="2"/>
  <c r="AW279" i="2"/>
  <c r="AX279" i="2"/>
  <c r="AY279" i="2"/>
  <c r="AZ279" i="2"/>
  <c r="BA279" i="2"/>
  <c r="AV280" i="2"/>
  <c r="AW280" i="2"/>
  <c r="AX280" i="2"/>
  <c r="AY280" i="2"/>
  <c r="AZ280" i="2"/>
  <c r="BA280" i="2"/>
  <c r="AV281" i="2"/>
  <c r="AW281" i="2"/>
  <c r="AX281" i="2"/>
  <c r="AY281" i="2"/>
  <c r="AZ281" i="2"/>
  <c r="BA281" i="2"/>
  <c r="AV282" i="2"/>
  <c r="AW282" i="2"/>
  <c r="AX282" i="2"/>
  <c r="AY282" i="2"/>
  <c r="AZ282" i="2"/>
  <c r="BA282" i="2"/>
  <c r="AV283" i="2"/>
  <c r="AW283" i="2"/>
  <c r="AX283" i="2"/>
  <c r="AY283" i="2"/>
  <c r="AZ283" i="2"/>
  <c r="BA283" i="2"/>
  <c r="AV284" i="2"/>
  <c r="AW284" i="2"/>
  <c r="AX284" i="2"/>
  <c r="AY284" i="2"/>
  <c r="AZ284" i="2"/>
  <c r="BA284" i="2"/>
  <c r="AV285" i="2"/>
  <c r="AW285" i="2"/>
  <c r="AX285" i="2"/>
  <c r="AY285" i="2"/>
  <c r="AZ285" i="2"/>
  <c r="BA285" i="2"/>
  <c r="AV286" i="2"/>
  <c r="AW286" i="2"/>
  <c r="AX286" i="2"/>
  <c r="AY286" i="2"/>
  <c r="AZ286" i="2"/>
  <c r="BA286" i="2"/>
  <c r="AV287" i="2"/>
  <c r="AW287" i="2"/>
  <c r="AX287" i="2"/>
  <c r="AY287" i="2"/>
  <c r="AZ287" i="2"/>
  <c r="BA287" i="2"/>
  <c r="AV288" i="2"/>
  <c r="AW288" i="2"/>
  <c r="AX288" i="2"/>
  <c r="AY288" i="2"/>
  <c r="AZ288" i="2"/>
  <c r="BA288" i="2"/>
  <c r="AV289" i="2"/>
  <c r="AW289" i="2"/>
  <c r="AX289" i="2"/>
  <c r="AY289" i="2"/>
  <c r="AZ289" i="2"/>
  <c r="BA289" i="2"/>
  <c r="AV290" i="2"/>
  <c r="AW290" i="2"/>
  <c r="AX290" i="2"/>
  <c r="AY290" i="2"/>
  <c r="AZ290" i="2"/>
  <c r="BA290" i="2"/>
  <c r="AV291" i="2"/>
  <c r="AW291" i="2"/>
  <c r="AX291" i="2"/>
  <c r="AY291" i="2"/>
  <c r="AZ291" i="2"/>
  <c r="BA291" i="2"/>
  <c r="AV292" i="2"/>
  <c r="AW292" i="2"/>
  <c r="AX292" i="2"/>
  <c r="AY292" i="2"/>
  <c r="AZ292" i="2"/>
  <c r="BA292" i="2"/>
  <c r="AV293" i="2"/>
  <c r="AW293" i="2"/>
  <c r="AX293" i="2"/>
  <c r="AY293" i="2"/>
  <c r="AZ293" i="2"/>
  <c r="BA293" i="2"/>
  <c r="AV294" i="2"/>
  <c r="AW294" i="2"/>
  <c r="AX294" i="2"/>
  <c r="AY294" i="2"/>
  <c r="AZ294" i="2"/>
  <c r="BA294" i="2"/>
  <c r="AV295" i="2"/>
  <c r="AW295" i="2"/>
  <c r="AX295" i="2"/>
  <c r="AY295" i="2"/>
  <c r="AZ295" i="2"/>
  <c r="BA295" i="2"/>
  <c r="AV296" i="2"/>
  <c r="AW296" i="2"/>
  <c r="AX296" i="2"/>
  <c r="AY296" i="2"/>
  <c r="AZ296" i="2"/>
  <c r="BA296" i="2"/>
  <c r="AV297" i="2"/>
  <c r="AW297" i="2"/>
  <c r="AX297" i="2"/>
  <c r="AY297" i="2"/>
  <c r="AZ297" i="2"/>
  <c r="BA297" i="2"/>
  <c r="AV298" i="2"/>
  <c r="AW298" i="2"/>
  <c r="AX298" i="2"/>
  <c r="AY298" i="2"/>
  <c r="AZ298" i="2"/>
  <c r="BA298" i="2"/>
  <c r="AV299" i="2"/>
  <c r="AW299" i="2"/>
  <c r="AX299" i="2"/>
  <c r="AY299" i="2"/>
  <c r="AZ299" i="2"/>
  <c r="BA299" i="2"/>
  <c r="AV300" i="2"/>
  <c r="AW300" i="2"/>
  <c r="AX300" i="2"/>
  <c r="AY300" i="2"/>
  <c r="AZ300" i="2"/>
  <c r="BA300" i="2"/>
  <c r="AV301" i="2"/>
  <c r="AW301" i="2"/>
  <c r="AX301" i="2"/>
  <c r="AY301" i="2"/>
  <c r="AZ301" i="2"/>
  <c r="BA301" i="2"/>
  <c r="AV302" i="2"/>
  <c r="AW302" i="2"/>
  <c r="AX302" i="2"/>
  <c r="AY302" i="2"/>
  <c r="AZ302" i="2"/>
  <c r="BA302" i="2"/>
  <c r="AV303" i="2"/>
  <c r="AW303" i="2"/>
  <c r="AX303" i="2"/>
  <c r="AY303" i="2"/>
  <c r="AZ303" i="2"/>
  <c r="BA303" i="2"/>
  <c r="AV304" i="2"/>
  <c r="AW304" i="2"/>
  <c r="AX304" i="2"/>
  <c r="AY304" i="2"/>
  <c r="AZ304" i="2"/>
  <c r="BA304" i="2"/>
  <c r="AV305" i="2"/>
  <c r="AW305" i="2"/>
  <c r="AX305" i="2"/>
  <c r="AY305" i="2"/>
  <c r="AZ305" i="2"/>
  <c r="BA305" i="2"/>
  <c r="AV306" i="2"/>
  <c r="AW306" i="2"/>
  <c r="AX306" i="2"/>
  <c r="AY306" i="2"/>
  <c r="AZ306" i="2"/>
  <c r="BA306" i="2"/>
  <c r="AV307" i="2"/>
  <c r="AW307" i="2"/>
  <c r="AX307" i="2"/>
  <c r="AY307" i="2"/>
  <c r="AZ307" i="2"/>
  <c r="BA307" i="2"/>
  <c r="AV308" i="2"/>
  <c r="AW308" i="2"/>
  <c r="AX308" i="2"/>
  <c r="AY308" i="2"/>
  <c r="AZ308" i="2"/>
  <c r="BA308" i="2"/>
  <c r="AV309" i="2"/>
  <c r="AW309" i="2"/>
  <c r="AX309" i="2"/>
  <c r="AY309" i="2"/>
  <c r="AZ309" i="2"/>
  <c r="BA309" i="2"/>
  <c r="AV310" i="2"/>
  <c r="AW310" i="2"/>
  <c r="AX310" i="2"/>
  <c r="AY310" i="2"/>
  <c r="AZ310" i="2"/>
  <c r="BA310" i="2"/>
  <c r="AV311" i="2"/>
  <c r="AW311" i="2"/>
  <c r="AX311" i="2"/>
  <c r="AY311" i="2"/>
  <c r="AZ311" i="2"/>
  <c r="BA311" i="2"/>
  <c r="AV312" i="2"/>
  <c r="AW312" i="2"/>
  <c r="AX312" i="2"/>
  <c r="AY312" i="2"/>
  <c r="AZ312" i="2"/>
  <c r="BA312" i="2"/>
  <c r="AV313" i="2"/>
  <c r="AW313" i="2"/>
  <c r="AX313" i="2"/>
  <c r="AY313" i="2"/>
  <c r="AZ313" i="2"/>
  <c r="BA313" i="2"/>
  <c r="AV314" i="2"/>
  <c r="AW314" i="2"/>
  <c r="AX314" i="2"/>
  <c r="AY314" i="2"/>
  <c r="AZ314" i="2"/>
  <c r="BA314" i="2"/>
  <c r="AV315" i="2"/>
  <c r="AW315" i="2"/>
  <c r="AX315" i="2"/>
  <c r="AY315" i="2"/>
  <c r="AZ315" i="2"/>
  <c r="BA315" i="2"/>
  <c r="AV316" i="2"/>
  <c r="AW316" i="2"/>
  <c r="AX316" i="2"/>
  <c r="AY316" i="2"/>
  <c r="AZ316" i="2"/>
  <c r="BA316" i="2"/>
  <c r="AV317" i="2"/>
  <c r="AW317" i="2"/>
  <c r="AX317" i="2"/>
  <c r="AY317" i="2"/>
  <c r="AZ317" i="2"/>
  <c r="BA317" i="2"/>
  <c r="AV318" i="2"/>
  <c r="AW318" i="2"/>
  <c r="AX318" i="2"/>
  <c r="AY318" i="2"/>
  <c r="AZ318" i="2"/>
  <c r="BA318" i="2"/>
  <c r="AV319" i="2"/>
  <c r="AW319" i="2"/>
  <c r="AX319" i="2"/>
  <c r="AY319" i="2"/>
  <c r="AZ319" i="2"/>
  <c r="BA319" i="2"/>
  <c r="AV320" i="2"/>
  <c r="AW320" i="2"/>
  <c r="AX320" i="2"/>
  <c r="AY320" i="2"/>
  <c r="AZ320" i="2"/>
  <c r="BA320" i="2"/>
  <c r="AV321" i="2"/>
  <c r="AW321" i="2"/>
  <c r="AX321" i="2"/>
  <c r="AY321" i="2"/>
  <c r="AZ321" i="2"/>
  <c r="BA321" i="2"/>
  <c r="AV322" i="2"/>
  <c r="AW322" i="2"/>
  <c r="AX322" i="2"/>
  <c r="AY322" i="2"/>
  <c r="AZ322" i="2"/>
  <c r="BA322" i="2"/>
  <c r="AV323" i="2"/>
  <c r="AW323" i="2"/>
  <c r="AX323" i="2"/>
  <c r="AY323" i="2"/>
  <c r="AZ323" i="2"/>
  <c r="BA323" i="2"/>
  <c r="AV324" i="2"/>
  <c r="AW324" i="2"/>
  <c r="AX324" i="2"/>
  <c r="AY324" i="2"/>
  <c r="AZ324" i="2"/>
  <c r="BA324" i="2"/>
  <c r="AV325" i="2"/>
  <c r="AW325" i="2"/>
  <c r="AX325" i="2"/>
  <c r="AY325" i="2"/>
  <c r="AZ325" i="2"/>
  <c r="BA325" i="2"/>
  <c r="AV326" i="2"/>
  <c r="AW326" i="2"/>
  <c r="AX326" i="2"/>
  <c r="AY326" i="2"/>
  <c r="AZ326" i="2"/>
  <c r="BA326" i="2"/>
  <c r="AV327" i="2"/>
  <c r="AW327" i="2"/>
  <c r="AX327" i="2"/>
  <c r="AY327" i="2"/>
  <c r="AZ327" i="2"/>
  <c r="BA327" i="2"/>
  <c r="AV328" i="2"/>
  <c r="AW328" i="2"/>
  <c r="AX328" i="2"/>
  <c r="AY328" i="2"/>
  <c r="AZ328" i="2"/>
  <c r="BA328" i="2"/>
  <c r="AV329" i="2"/>
  <c r="AW329" i="2"/>
  <c r="AX329" i="2"/>
  <c r="AY329" i="2"/>
  <c r="AZ329" i="2"/>
  <c r="BA329" i="2"/>
  <c r="AV330" i="2"/>
  <c r="AW330" i="2"/>
  <c r="AX330" i="2"/>
  <c r="AY330" i="2"/>
  <c r="AZ330" i="2"/>
  <c r="BA330" i="2"/>
  <c r="AV331" i="2"/>
  <c r="AW331" i="2"/>
  <c r="AX331" i="2"/>
  <c r="AY331" i="2"/>
  <c r="AZ331" i="2"/>
  <c r="BA331" i="2"/>
  <c r="AV332" i="2"/>
  <c r="AW332" i="2"/>
  <c r="AX332" i="2"/>
  <c r="AY332" i="2"/>
  <c r="AZ332" i="2"/>
  <c r="BA332" i="2"/>
  <c r="AV333" i="2"/>
  <c r="AW333" i="2"/>
  <c r="AX333" i="2"/>
  <c r="AY333" i="2"/>
  <c r="AZ333" i="2"/>
  <c r="BA333" i="2"/>
  <c r="AV334" i="2"/>
  <c r="AW334" i="2"/>
  <c r="AX334" i="2"/>
  <c r="AY334" i="2"/>
  <c r="AZ334" i="2"/>
  <c r="BA334" i="2"/>
  <c r="AV335" i="2"/>
  <c r="AW335" i="2"/>
  <c r="AX335" i="2"/>
  <c r="AY335" i="2"/>
  <c r="AZ335" i="2"/>
  <c r="BA335" i="2"/>
  <c r="AV336" i="2"/>
  <c r="AW336" i="2"/>
  <c r="AX336" i="2"/>
  <c r="AY336" i="2"/>
  <c r="AZ336" i="2"/>
  <c r="BA336" i="2"/>
  <c r="AV337" i="2"/>
  <c r="AW337" i="2"/>
  <c r="AX337" i="2"/>
  <c r="AY337" i="2"/>
  <c r="AZ337" i="2"/>
  <c r="BA337" i="2"/>
  <c r="AV338" i="2"/>
  <c r="AW338" i="2"/>
  <c r="AX338" i="2"/>
  <c r="AY338" i="2"/>
  <c r="AZ338" i="2"/>
  <c r="BA338" i="2"/>
  <c r="AV339" i="2"/>
  <c r="AW339" i="2"/>
  <c r="AX339" i="2"/>
  <c r="AY339" i="2"/>
  <c r="AZ339" i="2"/>
  <c r="BA339" i="2"/>
  <c r="AV340" i="2"/>
  <c r="AW340" i="2"/>
  <c r="AX340" i="2"/>
  <c r="AY340" i="2"/>
  <c r="AZ340" i="2"/>
  <c r="BA340" i="2"/>
  <c r="AV341" i="2"/>
  <c r="AW341" i="2"/>
  <c r="AX341" i="2"/>
  <c r="AY341" i="2"/>
  <c r="AZ341" i="2"/>
  <c r="BA341" i="2"/>
  <c r="AV342" i="2"/>
  <c r="AW342" i="2"/>
  <c r="AX342" i="2"/>
  <c r="AY342" i="2"/>
  <c r="AZ342" i="2"/>
  <c r="BA342" i="2"/>
  <c r="AV343" i="2"/>
  <c r="AW343" i="2"/>
  <c r="AX343" i="2"/>
  <c r="AY343" i="2"/>
  <c r="AZ343" i="2"/>
  <c r="BA343" i="2"/>
  <c r="AV344" i="2"/>
  <c r="AW344" i="2"/>
  <c r="AX344" i="2"/>
  <c r="AY344" i="2"/>
  <c r="AZ344" i="2"/>
  <c r="BA344" i="2"/>
  <c r="AV345" i="2"/>
  <c r="AW345" i="2"/>
  <c r="AX345" i="2"/>
  <c r="AY345" i="2"/>
  <c r="AZ345" i="2"/>
  <c r="BA345" i="2"/>
  <c r="AV346" i="2"/>
  <c r="AW346" i="2"/>
  <c r="AX346" i="2"/>
  <c r="AY346" i="2"/>
  <c r="AZ346" i="2"/>
  <c r="BA346" i="2"/>
  <c r="AV347" i="2"/>
  <c r="AW347" i="2"/>
  <c r="AX347" i="2"/>
  <c r="AY347" i="2"/>
  <c r="AZ347" i="2"/>
  <c r="BA347" i="2"/>
  <c r="AV348" i="2"/>
  <c r="AW348" i="2"/>
  <c r="AX348" i="2"/>
  <c r="AY348" i="2"/>
  <c r="AZ348" i="2"/>
  <c r="BA348" i="2"/>
  <c r="AV349" i="2"/>
  <c r="AW349" i="2"/>
  <c r="AX349" i="2"/>
  <c r="AY349" i="2"/>
  <c r="AZ349" i="2"/>
  <c r="BA349" i="2"/>
  <c r="AV350" i="2"/>
  <c r="AW350" i="2"/>
  <c r="AX350" i="2"/>
  <c r="AY350" i="2"/>
  <c r="AZ350" i="2"/>
  <c r="BA350" i="2"/>
  <c r="AV351" i="2"/>
  <c r="AW351" i="2"/>
  <c r="AX351" i="2"/>
  <c r="AY351" i="2"/>
  <c r="AZ351" i="2"/>
  <c r="BA351" i="2"/>
  <c r="AV352" i="2"/>
  <c r="AW352" i="2"/>
  <c r="AX352" i="2"/>
  <c r="AY352" i="2"/>
  <c r="AZ352" i="2"/>
  <c r="BA352" i="2"/>
  <c r="AV353" i="2"/>
  <c r="AW353" i="2"/>
  <c r="AX353" i="2"/>
  <c r="AY353" i="2"/>
  <c r="AZ353" i="2"/>
  <c r="BA353" i="2"/>
  <c r="AV354" i="2"/>
  <c r="AW354" i="2"/>
  <c r="AX354" i="2"/>
  <c r="AY354" i="2"/>
  <c r="AZ354" i="2"/>
  <c r="BA354" i="2"/>
  <c r="AV355" i="2"/>
  <c r="AW355" i="2"/>
  <c r="AX355" i="2"/>
  <c r="AY355" i="2"/>
  <c r="AZ355" i="2"/>
  <c r="BA355" i="2"/>
  <c r="AV356" i="2"/>
  <c r="AW356" i="2"/>
  <c r="AX356" i="2"/>
  <c r="AY356" i="2"/>
  <c r="AZ356" i="2"/>
  <c r="BA356" i="2"/>
  <c r="AV357" i="2"/>
  <c r="AW357" i="2"/>
  <c r="AX357" i="2"/>
  <c r="AY357" i="2"/>
  <c r="AZ357" i="2"/>
  <c r="BA357" i="2"/>
  <c r="AV358" i="2"/>
  <c r="AW358" i="2"/>
  <c r="AX358" i="2"/>
  <c r="AY358" i="2"/>
  <c r="AZ358" i="2"/>
  <c r="BA358" i="2"/>
  <c r="AV359" i="2"/>
  <c r="AW359" i="2"/>
  <c r="AX359" i="2"/>
  <c r="AY359" i="2"/>
  <c r="AZ359" i="2"/>
  <c r="BA359" i="2"/>
  <c r="AV360" i="2"/>
  <c r="AW360" i="2"/>
  <c r="AX360" i="2"/>
  <c r="AY360" i="2"/>
  <c r="AZ360" i="2"/>
  <c r="BA360" i="2"/>
  <c r="AV361" i="2"/>
  <c r="AW361" i="2"/>
  <c r="AX361" i="2"/>
  <c r="AY361" i="2"/>
  <c r="AZ361" i="2"/>
  <c r="BA361" i="2"/>
  <c r="AV362" i="2"/>
  <c r="AW362" i="2"/>
  <c r="AX362" i="2"/>
  <c r="AY362" i="2"/>
  <c r="AZ362" i="2"/>
  <c r="BA362" i="2"/>
  <c r="AV363" i="2"/>
  <c r="AW363" i="2"/>
  <c r="AX363" i="2"/>
  <c r="AY363" i="2"/>
  <c r="AZ363" i="2"/>
  <c r="BA363" i="2"/>
  <c r="AV364" i="2"/>
  <c r="AW364" i="2"/>
  <c r="AX364" i="2"/>
  <c r="AY364" i="2"/>
  <c r="AZ364" i="2"/>
  <c r="BA364" i="2"/>
  <c r="AV365" i="2"/>
  <c r="AW365" i="2"/>
  <c r="AX365" i="2"/>
  <c r="AY365" i="2"/>
  <c r="AZ365" i="2"/>
  <c r="BA365" i="2"/>
  <c r="AV366" i="2"/>
  <c r="AW366" i="2"/>
  <c r="AX366" i="2"/>
  <c r="AY366" i="2"/>
  <c r="AZ366" i="2"/>
  <c r="BA366" i="2"/>
  <c r="AV367" i="2"/>
  <c r="AW367" i="2"/>
  <c r="AX367" i="2"/>
  <c r="AY367" i="2"/>
  <c r="AZ367" i="2"/>
  <c r="BA367" i="2"/>
  <c r="AV368" i="2"/>
  <c r="AW368" i="2"/>
  <c r="AX368" i="2"/>
  <c r="AY368" i="2"/>
  <c r="AZ368" i="2"/>
  <c r="BA368" i="2"/>
  <c r="AV369" i="2"/>
  <c r="AW369" i="2"/>
  <c r="AX369" i="2"/>
  <c r="AY369" i="2"/>
  <c r="AZ369" i="2"/>
  <c r="BA369" i="2"/>
  <c r="AV370" i="2"/>
  <c r="AW370" i="2"/>
  <c r="AX370" i="2"/>
  <c r="AY370" i="2"/>
  <c r="AZ370" i="2"/>
  <c r="BA370" i="2"/>
  <c r="AV371" i="2"/>
  <c r="AW371" i="2"/>
  <c r="AX371" i="2"/>
  <c r="AY371" i="2"/>
  <c r="AZ371" i="2"/>
  <c r="BA371" i="2"/>
  <c r="AV372" i="2"/>
  <c r="AW372" i="2"/>
  <c r="AX372" i="2"/>
  <c r="AY372" i="2"/>
  <c r="AZ372" i="2"/>
  <c r="BA372" i="2"/>
  <c r="AV373" i="2"/>
  <c r="AW373" i="2"/>
  <c r="AX373" i="2"/>
  <c r="AY373" i="2"/>
  <c r="AZ373" i="2"/>
  <c r="BA373" i="2"/>
  <c r="AV374" i="2"/>
  <c r="AW374" i="2"/>
  <c r="AX374" i="2"/>
  <c r="AY374" i="2"/>
  <c r="AZ374" i="2"/>
  <c r="BA374" i="2"/>
  <c r="AV375" i="2"/>
  <c r="AW375" i="2"/>
  <c r="AX375" i="2"/>
  <c r="AY375" i="2"/>
  <c r="AZ375" i="2"/>
  <c r="BA375" i="2"/>
  <c r="AV376" i="2"/>
  <c r="AW376" i="2"/>
  <c r="AX376" i="2"/>
  <c r="AY376" i="2"/>
  <c r="AZ376" i="2"/>
  <c r="BA376" i="2"/>
  <c r="AV377" i="2"/>
  <c r="AW377" i="2"/>
  <c r="AX377" i="2"/>
  <c r="AY377" i="2"/>
  <c r="AZ377" i="2"/>
  <c r="BA377" i="2"/>
  <c r="AV378" i="2"/>
  <c r="AW378" i="2"/>
  <c r="AX378" i="2"/>
  <c r="AY378" i="2"/>
  <c r="AZ378" i="2"/>
  <c r="BA378" i="2"/>
  <c r="AV379" i="2"/>
  <c r="AW379" i="2"/>
  <c r="AX379" i="2"/>
  <c r="AY379" i="2"/>
  <c r="AZ379" i="2"/>
  <c r="BA379" i="2"/>
  <c r="AV380" i="2"/>
  <c r="AW380" i="2"/>
  <c r="AX380" i="2"/>
  <c r="AY380" i="2"/>
  <c r="AZ380" i="2"/>
  <c r="BA380" i="2"/>
  <c r="AV381" i="2"/>
  <c r="AW381" i="2"/>
  <c r="AX381" i="2"/>
  <c r="AY381" i="2"/>
  <c r="AZ381" i="2"/>
  <c r="BA381" i="2"/>
  <c r="AV382" i="2"/>
  <c r="AW382" i="2"/>
  <c r="AX382" i="2"/>
  <c r="AY382" i="2"/>
  <c r="AZ382" i="2"/>
  <c r="BA382" i="2"/>
  <c r="AV383" i="2"/>
  <c r="AW383" i="2"/>
  <c r="AX383" i="2"/>
  <c r="AY383" i="2"/>
  <c r="AZ383" i="2"/>
  <c r="BA383" i="2"/>
  <c r="AV384" i="2"/>
  <c r="AW384" i="2"/>
  <c r="AX384" i="2"/>
  <c r="AY384" i="2"/>
  <c r="AZ384" i="2"/>
  <c r="BA384" i="2"/>
  <c r="AV385" i="2"/>
  <c r="AW385" i="2"/>
  <c r="AX385" i="2"/>
  <c r="AY385" i="2"/>
  <c r="AZ385" i="2"/>
  <c r="BA385" i="2"/>
  <c r="AV386" i="2"/>
  <c r="AW386" i="2"/>
  <c r="AX386" i="2"/>
  <c r="AY386" i="2"/>
  <c r="AZ386" i="2"/>
  <c r="BA386" i="2"/>
  <c r="AV387" i="2"/>
  <c r="AW387" i="2"/>
  <c r="AX387" i="2"/>
  <c r="AY387" i="2"/>
  <c r="AZ387" i="2"/>
  <c r="BA387" i="2"/>
  <c r="AV388" i="2"/>
  <c r="AW388" i="2"/>
  <c r="AX388" i="2"/>
  <c r="AY388" i="2"/>
  <c r="AZ388" i="2"/>
  <c r="BA388" i="2"/>
  <c r="AV389" i="2"/>
  <c r="AW389" i="2"/>
  <c r="AX389" i="2"/>
  <c r="AY389" i="2"/>
  <c r="AZ389" i="2"/>
  <c r="BA389" i="2"/>
  <c r="AV390" i="2"/>
  <c r="AW390" i="2"/>
  <c r="AX390" i="2"/>
  <c r="AY390" i="2"/>
  <c r="AZ390" i="2"/>
  <c r="BA390" i="2"/>
  <c r="AV391" i="2"/>
  <c r="AW391" i="2"/>
  <c r="AX391" i="2"/>
  <c r="AY391" i="2"/>
  <c r="AZ391" i="2"/>
  <c r="BA391" i="2"/>
  <c r="AV392" i="2"/>
  <c r="AW392" i="2"/>
  <c r="AX392" i="2"/>
  <c r="AY392" i="2"/>
  <c r="AZ392" i="2"/>
  <c r="BA392" i="2"/>
  <c r="AV393" i="2"/>
  <c r="AW393" i="2"/>
  <c r="AX393" i="2"/>
  <c r="AY393" i="2"/>
  <c r="AZ393" i="2"/>
  <c r="BA393" i="2"/>
  <c r="AV394" i="2"/>
  <c r="AW394" i="2"/>
  <c r="AX394" i="2"/>
  <c r="AY394" i="2"/>
  <c r="AZ394" i="2"/>
  <c r="BA394" i="2"/>
  <c r="AV395" i="2"/>
  <c r="AW395" i="2"/>
  <c r="AX395" i="2"/>
  <c r="AY395" i="2"/>
  <c r="AZ395" i="2"/>
  <c r="BA395" i="2"/>
  <c r="AV396" i="2"/>
  <c r="AW396" i="2"/>
  <c r="AX396" i="2"/>
  <c r="AY396" i="2"/>
  <c r="AZ396" i="2"/>
  <c r="BA396" i="2"/>
  <c r="AV397" i="2"/>
  <c r="AW397" i="2"/>
  <c r="AX397" i="2"/>
  <c r="AY397" i="2"/>
  <c r="AZ397" i="2"/>
  <c r="BA397" i="2"/>
  <c r="AV398" i="2"/>
  <c r="AW398" i="2"/>
  <c r="AX398" i="2"/>
  <c r="AY398" i="2"/>
  <c r="AZ398" i="2"/>
  <c r="BA398" i="2"/>
  <c r="AV399" i="2"/>
  <c r="AW399" i="2"/>
  <c r="AX399" i="2"/>
  <c r="AY399" i="2"/>
  <c r="AZ399" i="2"/>
  <c r="BA399" i="2"/>
  <c r="AV400" i="2"/>
  <c r="AW400" i="2"/>
  <c r="AX400" i="2"/>
  <c r="AY400" i="2"/>
  <c r="AZ400" i="2"/>
  <c r="BA400" i="2"/>
  <c r="AV401" i="2"/>
  <c r="AW401" i="2"/>
  <c r="AX401" i="2"/>
  <c r="AY401" i="2"/>
  <c r="AZ401" i="2"/>
  <c r="BA401" i="2"/>
  <c r="AV402" i="2"/>
  <c r="AW402" i="2"/>
  <c r="AX402" i="2"/>
  <c r="AY402" i="2"/>
  <c r="AZ402" i="2"/>
  <c r="BA402" i="2"/>
  <c r="AV403" i="2"/>
  <c r="AW403" i="2"/>
  <c r="AX403" i="2"/>
  <c r="AY403" i="2"/>
  <c r="AZ403" i="2"/>
  <c r="BA403" i="2"/>
  <c r="AV404" i="2"/>
  <c r="AW404" i="2"/>
  <c r="AX404" i="2"/>
  <c r="AY404" i="2"/>
  <c r="AZ404" i="2"/>
  <c r="BA404" i="2"/>
  <c r="AV405" i="2"/>
  <c r="AW405" i="2"/>
  <c r="AX405" i="2"/>
  <c r="AY405" i="2"/>
  <c r="AZ405" i="2"/>
  <c r="BA405" i="2"/>
  <c r="AV406" i="2"/>
  <c r="AW406" i="2"/>
  <c r="AX406" i="2"/>
  <c r="AY406" i="2"/>
  <c r="AZ406" i="2"/>
  <c r="BA406" i="2"/>
  <c r="AV407" i="2"/>
  <c r="AW407" i="2"/>
  <c r="AX407" i="2"/>
  <c r="AY407" i="2"/>
  <c r="AZ407" i="2"/>
  <c r="BA407" i="2"/>
  <c r="AV408" i="2"/>
  <c r="AW408" i="2"/>
  <c r="AX408" i="2"/>
  <c r="AY408" i="2"/>
  <c r="AZ408" i="2"/>
  <c r="BA408" i="2"/>
  <c r="AV409" i="2"/>
  <c r="AW409" i="2"/>
  <c r="AX409" i="2"/>
  <c r="AY409" i="2"/>
  <c r="AZ409" i="2"/>
  <c r="BA409" i="2"/>
  <c r="AV410" i="2"/>
  <c r="AW410" i="2"/>
  <c r="AX410" i="2"/>
  <c r="AY410" i="2"/>
  <c r="AZ410" i="2"/>
  <c r="BA410" i="2"/>
  <c r="AV411" i="2"/>
  <c r="AW411" i="2"/>
  <c r="AX411" i="2"/>
  <c r="AY411" i="2"/>
  <c r="AZ411" i="2"/>
  <c r="BA411" i="2"/>
  <c r="AV412" i="2"/>
  <c r="AW412" i="2"/>
  <c r="AX412" i="2"/>
  <c r="AY412" i="2"/>
  <c r="AZ412" i="2"/>
  <c r="BA412" i="2"/>
  <c r="AV413" i="2"/>
  <c r="AW413" i="2"/>
  <c r="AX413" i="2"/>
  <c r="AY413" i="2"/>
  <c r="AZ413" i="2"/>
  <c r="BA413" i="2"/>
  <c r="AV414" i="2"/>
  <c r="AW414" i="2"/>
  <c r="AX414" i="2"/>
  <c r="AY414" i="2"/>
  <c r="AZ414" i="2"/>
  <c r="BA414" i="2"/>
  <c r="AV415" i="2"/>
  <c r="AW415" i="2"/>
  <c r="AX415" i="2"/>
  <c r="AY415" i="2"/>
  <c r="AZ415" i="2"/>
  <c r="BA415" i="2"/>
  <c r="AV416" i="2"/>
  <c r="AW416" i="2"/>
  <c r="AX416" i="2"/>
  <c r="AY416" i="2"/>
  <c r="AZ416" i="2"/>
  <c r="BA416" i="2"/>
  <c r="AV417" i="2"/>
  <c r="AW417" i="2"/>
  <c r="AX417" i="2"/>
  <c r="AY417" i="2"/>
  <c r="AZ417" i="2"/>
  <c r="BA417" i="2"/>
  <c r="AV418" i="2"/>
  <c r="AW418" i="2"/>
  <c r="AX418" i="2"/>
  <c r="AY418" i="2"/>
  <c r="AZ418" i="2"/>
  <c r="BA418" i="2"/>
  <c r="AV419" i="2"/>
  <c r="AW419" i="2"/>
  <c r="AX419" i="2"/>
  <c r="AY419" i="2"/>
  <c r="AZ419" i="2"/>
  <c r="BA419" i="2"/>
  <c r="AV420" i="2"/>
  <c r="AW420" i="2"/>
  <c r="AX420" i="2"/>
  <c r="AY420" i="2"/>
  <c r="AZ420" i="2"/>
  <c r="BA420" i="2"/>
  <c r="AV421" i="2"/>
  <c r="AW421" i="2"/>
  <c r="AX421" i="2"/>
  <c r="AY421" i="2"/>
  <c r="AZ421" i="2"/>
  <c r="BA421" i="2"/>
  <c r="AV422" i="2"/>
  <c r="AW422" i="2"/>
  <c r="AX422" i="2"/>
  <c r="AY422" i="2"/>
  <c r="AZ422" i="2"/>
  <c r="BA422" i="2"/>
  <c r="AV423" i="2"/>
  <c r="AW423" i="2"/>
  <c r="AX423" i="2"/>
  <c r="AY423" i="2"/>
  <c r="AZ423" i="2"/>
  <c r="BA423" i="2"/>
  <c r="AV424" i="2"/>
  <c r="AW424" i="2"/>
  <c r="AX424" i="2"/>
  <c r="AY424" i="2"/>
  <c r="AZ424" i="2"/>
  <c r="BA424" i="2"/>
  <c r="AV425" i="2"/>
  <c r="AW425" i="2"/>
  <c r="AX425" i="2"/>
  <c r="AY425" i="2"/>
  <c r="AZ425" i="2"/>
  <c r="BA425" i="2"/>
  <c r="AV426" i="2"/>
  <c r="AW426" i="2"/>
  <c r="AX426" i="2"/>
  <c r="AY426" i="2"/>
  <c r="AZ426" i="2"/>
  <c r="BA426" i="2"/>
  <c r="AV427" i="2"/>
  <c r="AW427" i="2"/>
  <c r="AX427" i="2"/>
  <c r="AY427" i="2"/>
  <c r="AZ427" i="2"/>
  <c r="BA427" i="2"/>
  <c r="AV428" i="2"/>
  <c r="AW428" i="2"/>
  <c r="AX428" i="2"/>
  <c r="AY428" i="2"/>
  <c r="AZ428" i="2"/>
  <c r="BA428" i="2"/>
  <c r="AV429" i="2"/>
  <c r="AW429" i="2"/>
  <c r="AX429" i="2"/>
  <c r="AY429" i="2"/>
  <c r="AZ429" i="2"/>
  <c r="BA429" i="2"/>
  <c r="AV430" i="2"/>
  <c r="AW430" i="2"/>
  <c r="AX430" i="2"/>
  <c r="AY430" i="2"/>
  <c r="AZ430" i="2"/>
  <c r="BA430" i="2"/>
  <c r="AV431" i="2"/>
  <c r="AW431" i="2"/>
  <c r="AX431" i="2"/>
  <c r="AY431" i="2"/>
  <c r="AZ431" i="2"/>
  <c r="BA431" i="2"/>
  <c r="AV432" i="2"/>
  <c r="AW432" i="2"/>
  <c r="AX432" i="2"/>
  <c r="AY432" i="2"/>
  <c r="AZ432" i="2"/>
  <c r="BA432" i="2"/>
  <c r="AV433" i="2"/>
  <c r="AW433" i="2"/>
  <c r="AX433" i="2"/>
  <c r="AY433" i="2"/>
  <c r="AZ433" i="2"/>
  <c r="BA433" i="2"/>
  <c r="AV434" i="2"/>
  <c r="AW434" i="2"/>
  <c r="AX434" i="2"/>
  <c r="AY434" i="2"/>
  <c r="AZ434" i="2"/>
  <c r="BA434" i="2"/>
  <c r="AV435" i="2"/>
  <c r="AW435" i="2"/>
  <c r="AX435" i="2"/>
  <c r="AY435" i="2"/>
  <c r="AZ435" i="2"/>
  <c r="BA435" i="2"/>
  <c r="AV436" i="2"/>
  <c r="AW436" i="2"/>
  <c r="AX436" i="2"/>
  <c r="AY436" i="2"/>
  <c r="AZ436" i="2"/>
  <c r="BA436" i="2"/>
  <c r="AV437" i="2"/>
  <c r="AW437" i="2"/>
  <c r="AX437" i="2"/>
  <c r="AY437" i="2"/>
  <c r="AZ437" i="2"/>
  <c r="BA437" i="2"/>
  <c r="AV438" i="2"/>
  <c r="AW438" i="2"/>
  <c r="AX438" i="2"/>
  <c r="AY438" i="2"/>
  <c r="AZ438" i="2"/>
  <c r="BA438" i="2"/>
  <c r="AV439" i="2"/>
  <c r="AW439" i="2"/>
  <c r="AX439" i="2"/>
  <c r="AY439" i="2"/>
  <c r="AZ439" i="2"/>
  <c r="BA439" i="2"/>
  <c r="AV440" i="2"/>
  <c r="AW440" i="2"/>
  <c r="AX440" i="2"/>
  <c r="AY440" i="2"/>
  <c r="AZ440" i="2"/>
  <c r="BA440" i="2"/>
  <c r="AV441" i="2"/>
  <c r="AW441" i="2"/>
  <c r="AX441" i="2"/>
  <c r="AY441" i="2"/>
  <c r="AZ441" i="2"/>
  <c r="BA441" i="2"/>
  <c r="AV442" i="2"/>
  <c r="AW442" i="2"/>
  <c r="AX442" i="2"/>
  <c r="AY442" i="2"/>
  <c r="AZ442" i="2"/>
  <c r="BA442" i="2"/>
  <c r="AV443" i="2"/>
  <c r="AW443" i="2"/>
  <c r="AX443" i="2"/>
  <c r="AY443" i="2"/>
  <c r="AZ443" i="2"/>
  <c r="BA443" i="2"/>
  <c r="AV444" i="2"/>
  <c r="AW444" i="2"/>
  <c r="AX444" i="2"/>
  <c r="AY444" i="2"/>
  <c r="AZ444" i="2"/>
  <c r="BA444" i="2"/>
  <c r="AV445" i="2"/>
  <c r="AW445" i="2"/>
  <c r="AX445" i="2"/>
  <c r="AY445" i="2"/>
  <c r="AZ445" i="2"/>
  <c r="BA445" i="2"/>
  <c r="AV446" i="2"/>
  <c r="AW446" i="2"/>
  <c r="AX446" i="2"/>
  <c r="AY446" i="2"/>
  <c r="AZ446" i="2"/>
  <c r="BA446" i="2"/>
  <c r="AV447" i="2"/>
  <c r="AW447" i="2"/>
  <c r="AX447" i="2"/>
  <c r="AY447" i="2"/>
  <c r="AZ447" i="2"/>
  <c r="BA447" i="2"/>
  <c r="AV448" i="2"/>
  <c r="AW448" i="2"/>
  <c r="AX448" i="2"/>
  <c r="AY448" i="2"/>
  <c r="AZ448" i="2"/>
  <c r="BA448" i="2"/>
  <c r="AV449" i="2"/>
  <c r="AW449" i="2"/>
  <c r="AX449" i="2"/>
  <c r="AY449" i="2"/>
  <c r="AZ449" i="2"/>
  <c r="BA449" i="2"/>
  <c r="AV450" i="2"/>
  <c r="AW450" i="2"/>
  <c r="AX450" i="2"/>
  <c r="AY450" i="2"/>
  <c r="AZ450" i="2"/>
  <c r="BA450" i="2"/>
  <c r="AV451" i="2"/>
  <c r="AW451" i="2"/>
  <c r="AX451" i="2"/>
  <c r="AY451" i="2"/>
  <c r="AZ451" i="2"/>
  <c r="BA451" i="2"/>
  <c r="AV452" i="2"/>
  <c r="AW452" i="2"/>
  <c r="AX452" i="2"/>
  <c r="AY452" i="2"/>
  <c r="AZ452" i="2"/>
  <c r="BA452" i="2"/>
  <c r="AV453" i="2"/>
  <c r="AW453" i="2"/>
  <c r="AX453" i="2"/>
  <c r="AY453" i="2"/>
  <c r="AZ453" i="2"/>
  <c r="BA453" i="2"/>
  <c r="AV454" i="2"/>
  <c r="AW454" i="2"/>
  <c r="AX454" i="2"/>
  <c r="AY454" i="2"/>
  <c r="AZ454" i="2"/>
  <c r="BA454" i="2"/>
  <c r="AV455" i="2"/>
  <c r="AW455" i="2"/>
  <c r="AX455" i="2"/>
  <c r="AY455" i="2"/>
  <c r="AZ455" i="2"/>
  <c r="BA455" i="2"/>
  <c r="AV456" i="2"/>
  <c r="AW456" i="2"/>
  <c r="AX456" i="2"/>
  <c r="AY456" i="2"/>
  <c r="AZ456" i="2"/>
  <c r="BA456" i="2"/>
  <c r="AV457" i="2"/>
  <c r="AW457" i="2"/>
  <c r="AX457" i="2"/>
  <c r="AY457" i="2"/>
  <c r="AZ457" i="2"/>
  <c r="BA457" i="2"/>
  <c r="AV458" i="2"/>
  <c r="AW458" i="2"/>
  <c r="AX458" i="2"/>
  <c r="AY458" i="2"/>
  <c r="AZ458" i="2"/>
  <c r="BA458" i="2"/>
  <c r="AV459" i="2"/>
  <c r="AW459" i="2"/>
  <c r="AX459" i="2"/>
  <c r="AY459" i="2"/>
  <c r="AZ459" i="2"/>
  <c r="BA459" i="2"/>
  <c r="AV460" i="2"/>
  <c r="AW460" i="2"/>
  <c r="AX460" i="2"/>
  <c r="AY460" i="2"/>
  <c r="AZ460" i="2"/>
  <c r="BA460" i="2"/>
  <c r="AV461" i="2"/>
  <c r="AW461" i="2"/>
  <c r="AX461" i="2"/>
  <c r="AY461" i="2"/>
  <c r="AZ461" i="2"/>
  <c r="BA461" i="2"/>
  <c r="AV462" i="2"/>
  <c r="AW462" i="2"/>
  <c r="AX462" i="2"/>
  <c r="AY462" i="2"/>
  <c r="AZ462" i="2"/>
  <c r="BA462" i="2"/>
  <c r="AV463" i="2"/>
  <c r="AW463" i="2"/>
  <c r="AX463" i="2"/>
  <c r="AY463" i="2"/>
  <c r="AZ463" i="2"/>
  <c r="BA463" i="2"/>
  <c r="AV464" i="2"/>
  <c r="AW464" i="2"/>
  <c r="AX464" i="2"/>
  <c r="AY464" i="2"/>
  <c r="AZ464" i="2"/>
  <c r="BA464" i="2"/>
  <c r="AV465" i="2"/>
  <c r="AW465" i="2"/>
  <c r="AX465" i="2"/>
  <c r="AY465" i="2"/>
  <c r="AZ465" i="2"/>
  <c r="BA465" i="2"/>
  <c r="AV466" i="2"/>
  <c r="AW466" i="2"/>
  <c r="AX466" i="2"/>
  <c r="AY466" i="2"/>
  <c r="AZ466" i="2"/>
  <c r="BA466" i="2"/>
  <c r="AV467" i="2"/>
  <c r="AW467" i="2"/>
  <c r="AX467" i="2"/>
  <c r="AY467" i="2"/>
  <c r="AZ467" i="2"/>
  <c r="BA467" i="2"/>
  <c r="AV468" i="2"/>
  <c r="AW468" i="2"/>
  <c r="AX468" i="2"/>
  <c r="AY468" i="2"/>
  <c r="AZ468" i="2"/>
  <c r="BA468" i="2"/>
  <c r="AV469" i="2"/>
  <c r="AW469" i="2"/>
  <c r="AX469" i="2"/>
  <c r="AY469" i="2"/>
  <c r="AZ469" i="2"/>
  <c r="BA469" i="2"/>
  <c r="AV470" i="2"/>
  <c r="AW470" i="2"/>
  <c r="AX470" i="2"/>
  <c r="AY470" i="2"/>
  <c r="AZ470" i="2"/>
  <c r="BA470" i="2"/>
  <c r="AV471" i="2"/>
  <c r="AW471" i="2"/>
  <c r="AX471" i="2"/>
  <c r="AY471" i="2"/>
  <c r="AZ471" i="2"/>
  <c r="BA471" i="2"/>
  <c r="AV472" i="2"/>
  <c r="AW472" i="2"/>
  <c r="AX472" i="2"/>
  <c r="AY472" i="2"/>
  <c r="AZ472" i="2"/>
  <c r="BA472" i="2"/>
  <c r="AV473" i="2"/>
  <c r="AW473" i="2"/>
  <c r="AX473" i="2"/>
  <c r="AY473" i="2"/>
  <c r="AZ473" i="2"/>
  <c r="BA473" i="2"/>
  <c r="AV474" i="2"/>
  <c r="AW474" i="2"/>
  <c r="AX474" i="2"/>
  <c r="AY474" i="2"/>
  <c r="AZ474" i="2"/>
  <c r="BA474" i="2"/>
  <c r="AV475" i="2"/>
  <c r="AW475" i="2"/>
  <c r="AX475" i="2"/>
  <c r="AY475" i="2"/>
  <c r="AZ475" i="2"/>
  <c r="BA475" i="2"/>
  <c r="AV476" i="2"/>
  <c r="AW476" i="2"/>
  <c r="AX476" i="2"/>
  <c r="AY476" i="2"/>
  <c r="AZ476" i="2"/>
  <c r="BA476" i="2"/>
  <c r="AV477" i="2"/>
  <c r="AW477" i="2"/>
  <c r="AX477" i="2"/>
  <c r="AY477" i="2"/>
  <c r="AZ477" i="2"/>
  <c r="BA477" i="2"/>
  <c r="AV478" i="2"/>
  <c r="AW478" i="2"/>
  <c r="AX478" i="2"/>
  <c r="AY478" i="2"/>
  <c r="AZ478" i="2"/>
  <c r="BA478" i="2"/>
  <c r="AV479" i="2"/>
  <c r="AW479" i="2"/>
  <c r="AX479" i="2"/>
  <c r="AY479" i="2"/>
  <c r="AZ479" i="2"/>
  <c r="BA479" i="2"/>
  <c r="AV480" i="2"/>
  <c r="AW480" i="2"/>
  <c r="AX480" i="2"/>
  <c r="AY480" i="2"/>
  <c r="AZ480" i="2"/>
  <c r="BA480" i="2"/>
  <c r="AV481" i="2"/>
  <c r="AW481" i="2"/>
  <c r="AX481" i="2"/>
  <c r="AY481" i="2"/>
  <c r="AZ481" i="2"/>
  <c r="BA481" i="2"/>
  <c r="AV482" i="2"/>
  <c r="AW482" i="2"/>
  <c r="AX482" i="2"/>
  <c r="AY482" i="2"/>
  <c r="AZ482" i="2"/>
  <c r="BA482" i="2"/>
  <c r="AV483" i="2"/>
  <c r="AW483" i="2"/>
  <c r="AX483" i="2"/>
  <c r="AY483" i="2"/>
  <c r="AZ483" i="2"/>
  <c r="BA483" i="2"/>
  <c r="AV484" i="2"/>
  <c r="AW484" i="2"/>
  <c r="AX484" i="2"/>
  <c r="AY484" i="2"/>
  <c r="AZ484" i="2"/>
  <c r="BA484" i="2"/>
  <c r="AV485" i="2"/>
  <c r="AW485" i="2"/>
  <c r="AX485" i="2"/>
  <c r="AY485" i="2"/>
  <c r="AZ485" i="2"/>
  <c r="BA485" i="2"/>
  <c r="AV486" i="2"/>
  <c r="AW486" i="2"/>
  <c r="AX486" i="2"/>
  <c r="AY486" i="2"/>
  <c r="AZ486" i="2"/>
  <c r="BA486" i="2"/>
  <c r="AV487" i="2"/>
  <c r="AW487" i="2"/>
  <c r="AX487" i="2"/>
  <c r="AY487" i="2"/>
  <c r="AZ487" i="2"/>
  <c r="BA487" i="2"/>
  <c r="AV488" i="2"/>
  <c r="AW488" i="2"/>
  <c r="AX488" i="2"/>
  <c r="AY488" i="2"/>
  <c r="AZ488" i="2"/>
  <c r="BA488" i="2"/>
  <c r="AV489" i="2"/>
  <c r="AW489" i="2"/>
  <c r="AX489" i="2"/>
  <c r="AY489" i="2"/>
  <c r="AZ489" i="2"/>
  <c r="BA489" i="2"/>
  <c r="AV490" i="2"/>
  <c r="AW490" i="2"/>
  <c r="AX490" i="2"/>
  <c r="AY490" i="2"/>
  <c r="AZ490" i="2"/>
  <c r="BA490" i="2"/>
  <c r="AV491" i="2"/>
  <c r="AW491" i="2"/>
  <c r="AX491" i="2"/>
  <c r="AY491" i="2"/>
  <c r="AZ491" i="2"/>
  <c r="BA491" i="2"/>
  <c r="AV492" i="2"/>
  <c r="AW492" i="2"/>
  <c r="AX492" i="2"/>
  <c r="AY492" i="2"/>
  <c r="AZ492" i="2"/>
  <c r="BA492" i="2"/>
  <c r="AV493" i="2"/>
  <c r="AW493" i="2"/>
  <c r="AX493" i="2"/>
  <c r="AY493" i="2"/>
  <c r="AZ493" i="2"/>
  <c r="BA493" i="2"/>
  <c r="AV494" i="2"/>
  <c r="AW494" i="2"/>
  <c r="AX494" i="2"/>
  <c r="AY494" i="2"/>
  <c r="AZ494" i="2"/>
  <c r="BA494" i="2"/>
  <c r="AV495" i="2"/>
  <c r="AW495" i="2"/>
  <c r="AX495" i="2"/>
  <c r="AY495" i="2"/>
  <c r="AZ495" i="2"/>
  <c r="BA495" i="2"/>
  <c r="AV496" i="2"/>
  <c r="AW496" i="2"/>
  <c r="AX496" i="2"/>
  <c r="AY496" i="2"/>
  <c r="AZ496" i="2"/>
  <c r="BA496" i="2"/>
  <c r="AV497" i="2"/>
  <c r="AW497" i="2"/>
  <c r="AX497" i="2"/>
  <c r="AY497" i="2"/>
  <c r="AZ497" i="2"/>
  <c r="BA497" i="2"/>
  <c r="AV498" i="2"/>
  <c r="AW498" i="2"/>
  <c r="AX498" i="2"/>
  <c r="AY498" i="2"/>
  <c r="AZ498" i="2"/>
  <c r="BA498" i="2"/>
  <c r="AV499" i="2"/>
  <c r="AW499" i="2"/>
  <c r="AX499" i="2"/>
  <c r="AY499" i="2"/>
  <c r="AZ499" i="2"/>
  <c r="BA499" i="2"/>
  <c r="AV500" i="2"/>
  <c r="AW500" i="2"/>
  <c r="AX500" i="2"/>
  <c r="AY500" i="2"/>
  <c r="AZ500" i="2"/>
  <c r="BA500" i="2"/>
  <c r="AV501" i="2"/>
  <c r="AW501" i="2"/>
  <c r="AX501" i="2"/>
  <c r="AY501" i="2"/>
  <c r="AZ501" i="2"/>
  <c r="BA501" i="2"/>
  <c r="AV502" i="2"/>
  <c r="AW502" i="2"/>
  <c r="AX502" i="2"/>
  <c r="AY502" i="2"/>
  <c r="AZ502" i="2"/>
  <c r="BA502" i="2"/>
  <c r="AV503" i="2"/>
  <c r="AW503" i="2"/>
  <c r="AX503" i="2"/>
  <c r="AY503" i="2"/>
  <c r="AZ503" i="2"/>
  <c r="BA503" i="2"/>
  <c r="AV504" i="2"/>
  <c r="AW504" i="2"/>
  <c r="AX504" i="2"/>
  <c r="AY504" i="2"/>
  <c r="AZ504" i="2"/>
  <c r="BA504" i="2"/>
  <c r="AV505" i="2"/>
  <c r="AW505" i="2"/>
  <c r="AX505" i="2"/>
  <c r="AY505" i="2"/>
  <c r="AZ505" i="2"/>
  <c r="BA505" i="2"/>
  <c r="AV506" i="2"/>
  <c r="AW506" i="2"/>
  <c r="AX506" i="2"/>
  <c r="AY506" i="2"/>
  <c r="AZ506" i="2"/>
  <c r="BA506" i="2"/>
  <c r="AV507" i="2"/>
  <c r="AW507" i="2"/>
  <c r="AX507" i="2"/>
  <c r="AY507" i="2"/>
  <c r="AZ507" i="2"/>
  <c r="BA507" i="2"/>
  <c r="AV508" i="2"/>
  <c r="AW508" i="2"/>
  <c r="AX508" i="2"/>
  <c r="AY508" i="2"/>
  <c r="AZ508" i="2"/>
  <c r="BA508" i="2"/>
  <c r="AV509" i="2"/>
  <c r="AW509" i="2"/>
  <c r="AX509" i="2"/>
  <c r="AY509" i="2"/>
  <c r="AZ509" i="2"/>
  <c r="BA509" i="2"/>
  <c r="AV510" i="2"/>
  <c r="AW510" i="2"/>
  <c r="AX510" i="2"/>
  <c r="AY510" i="2"/>
  <c r="AZ510" i="2"/>
  <c r="BA510" i="2"/>
  <c r="AV511" i="2"/>
  <c r="AW511" i="2"/>
  <c r="AX511" i="2"/>
  <c r="AY511" i="2"/>
  <c r="AZ511" i="2"/>
  <c r="BA511" i="2"/>
  <c r="AV512" i="2"/>
  <c r="AW512" i="2"/>
  <c r="AX512" i="2"/>
  <c r="AY512" i="2"/>
  <c r="AZ512" i="2"/>
  <c r="BA512" i="2"/>
  <c r="AV513" i="2"/>
  <c r="AW513" i="2"/>
  <c r="AX513" i="2"/>
  <c r="AY513" i="2"/>
  <c r="AZ513" i="2"/>
  <c r="BA513" i="2"/>
  <c r="AV514" i="2"/>
  <c r="AW514" i="2"/>
  <c r="AX514" i="2"/>
  <c r="AY514" i="2"/>
  <c r="AZ514" i="2"/>
  <c r="BA514" i="2"/>
  <c r="AV515" i="2"/>
  <c r="AW515" i="2"/>
  <c r="AX515" i="2"/>
  <c r="AY515" i="2"/>
  <c r="AZ515" i="2"/>
  <c r="BA515" i="2"/>
  <c r="AV516" i="2"/>
  <c r="AW516" i="2"/>
  <c r="AX516" i="2"/>
  <c r="AY516" i="2"/>
  <c r="AZ516" i="2"/>
  <c r="BA516" i="2"/>
  <c r="AV517" i="2"/>
  <c r="AW517" i="2"/>
  <c r="AX517" i="2"/>
  <c r="AY517" i="2"/>
  <c r="AZ517" i="2"/>
  <c r="BA517" i="2"/>
  <c r="AV518" i="2"/>
  <c r="AW518" i="2"/>
  <c r="AX518" i="2"/>
  <c r="AY518" i="2"/>
  <c r="AZ518" i="2"/>
  <c r="BA518" i="2"/>
  <c r="AV519" i="2"/>
  <c r="AW519" i="2"/>
  <c r="AX519" i="2"/>
  <c r="AY519" i="2"/>
  <c r="AZ519" i="2"/>
  <c r="BA519" i="2"/>
  <c r="AV520" i="2"/>
  <c r="AW520" i="2"/>
  <c r="AX520" i="2"/>
  <c r="AY520" i="2"/>
  <c r="AZ520" i="2"/>
  <c r="BA520" i="2"/>
  <c r="AV521" i="2"/>
  <c r="AW521" i="2"/>
  <c r="AX521" i="2"/>
  <c r="AY521" i="2"/>
  <c r="AZ521" i="2"/>
  <c r="BA521" i="2"/>
  <c r="AV522" i="2"/>
  <c r="AW522" i="2"/>
  <c r="AX522" i="2"/>
  <c r="AY522" i="2"/>
  <c r="AZ522" i="2"/>
  <c r="BA522" i="2"/>
  <c r="AV523" i="2"/>
  <c r="AW523" i="2"/>
  <c r="AX523" i="2"/>
  <c r="AY523" i="2"/>
  <c r="AZ523" i="2"/>
  <c r="BA523" i="2"/>
  <c r="AV524" i="2"/>
  <c r="AW524" i="2"/>
  <c r="AX524" i="2"/>
  <c r="AY524" i="2"/>
  <c r="AZ524" i="2"/>
  <c r="BA524" i="2"/>
  <c r="AV525" i="2"/>
  <c r="AW525" i="2"/>
  <c r="AX525" i="2"/>
  <c r="AY525" i="2"/>
  <c r="AZ525" i="2"/>
  <c r="BA525" i="2"/>
  <c r="AV526" i="2"/>
  <c r="AW526" i="2"/>
  <c r="AX526" i="2"/>
  <c r="AY526" i="2"/>
  <c r="AZ526" i="2"/>
  <c r="BA526" i="2"/>
  <c r="AV527" i="2"/>
  <c r="AW527" i="2"/>
  <c r="AX527" i="2"/>
  <c r="AY527" i="2"/>
  <c r="AZ527" i="2"/>
  <c r="BA527" i="2"/>
  <c r="AV528" i="2"/>
  <c r="AW528" i="2"/>
  <c r="AX528" i="2"/>
  <c r="AY528" i="2"/>
  <c r="AZ528" i="2"/>
  <c r="BA528" i="2"/>
  <c r="AV529" i="2"/>
  <c r="AW529" i="2"/>
  <c r="AX529" i="2"/>
  <c r="AY529" i="2"/>
  <c r="AZ529" i="2"/>
  <c r="BA529" i="2"/>
  <c r="AV530" i="2"/>
  <c r="AW530" i="2"/>
  <c r="AX530" i="2"/>
  <c r="AY530" i="2"/>
  <c r="AZ530" i="2"/>
  <c r="BA530" i="2"/>
  <c r="AV531" i="2"/>
  <c r="AW531" i="2"/>
  <c r="AX531" i="2"/>
  <c r="AY531" i="2"/>
  <c r="AZ531" i="2"/>
  <c r="BA531" i="2"/>
  <c r="AV532" i="2"/>
  <c r="AW532" i="2"/>
  <c r="AX532" i="2"/>
  <c r="AY532" i="2"/>
  <c r="AZ532" i="2"/>
  <c r="BA532" i="2"/>
  <c r="AV533" i="2"/>
  <c r="AW533" i="2"/>
  <c r="AX533" i="2"/>
  <c r="AY533" i="2"/>
  <c r="AZ533" i="2"/>
  <c r="BA533" i="2"/>
  <c r="AV534" i="2"/>
  <c r="AW534" i="2"/>
  <c r="AX534" i="2"/>
  <c r="AY534" i="2"/>
  <c r="AZ534" i="2"/>
  <c r="BA534" i="2"/>
  <c r="AV535" i="2"/>
  <c r="AW535" i="2"/>
  <c r="AX535" i="2"/>
  <c r="AY535" i="2"/>
  <c r="AZ535" i="2"/>
  <c r="BA535" i="2"/>
  <c r="AV536" i="2"/>
  <c r="AW536" i="2"/>
  <c r="AX536" i="2"/>
  <c r="AY536" i="2"/>
  <c r="AZ536" i="2"/>
  <c r="BA536" i="2"/>
  <c r="AV537" i="2"/>
  <c r="AW537" i="2"/>
  <c r="AX537" i="2"/>
  <c r="AY537" i="2"/>
  <c r="AZ537" i="2"/>
  <c r="BA537" i="2"/>
  <c r="AV538" i="2"/>
  <c r="AW538" i="2"/>
  <c r="AX538" i="2"/>
  <c r="AY538" i="2"/>
  <c r="AZ538" i="2"/>
  <c r="BA538" i="2"/>
  <c r="AV539" i="2"/>
  <c r="AW539" i="2"/>
  <c r="AX539" i="2"/>
  <c r="AY539" i="2"/>
  <c r="AZ539" i="2"/>
  <c r="BA539" i="2"/>
  <c r="AV540" i="2"/>
  <c r="AW540" i="2"/>
  <c r="AX540" i="2"/>
  <c r="AY540" i="2"/>
  <c r="AZ540" i="2"/>
  <c r="BA540" i="2"/>
  <c r="AV541" i="2"/>
  <c r="AW541" i="2"/>
  <c r="AX541" i="2"/>
  <c r="AY541" i="2"/>
  <c r="AZ541" i="2"/>
  <c r="BA541" i="2"/>
  <c r="AV542" i="2"/>
  <c r="AW542" i="2"/>
  <c r="AX542" i="2"/>
  <c r="AY542" i="2"/>
  <c r="AZ542" i="2"/>
  <c r="BA542" i="2"/>
  <c r="AV543" i="2"/>
  <c r="AW543" i="2"/>
  <c r="AX543" i="2"/>
  <c r="AY543" i="2"/>
  <c r="AZ543" i="2"/>
  <c r="BA543" i="2"/>
  <c r="AV544" i="2"/>
  <c r="AW544" i="2"/>
  <c r="AX544" i="2"/>
  <c r="AY544" i="2"/>
  <c r="AZ544" i="2"/>
  <c r="BA544" i="2"/>
  <c r="AV545" i="2"/>
  <c r="AW545" i="2"/>
  <c r="AX545" i="2"/>
  <c r="AY545" i="2"/>
  <c r="AZ545" i="2"/>
  <c r="BA545" i="2"/>
  <c r="AV546" i="2"/>
  <c r="AW546" i="2"/>
  <c r="AX546" i="2"/>
  <c r="AY546" i="2"/>
  <c r="AZ546" i="2"/>
  <c r="BA546" i="2"/>
  <c r="AV547" i="2"/>
  <c r="AW547" i="2"/>
  <c r="AX547" i="2"/>
  <c r="AY547" i="2"/>
  <c r="AZ547" i="2"/>
  <c r="BA547" i="2"/>
  <c r="AV548" i="2"/>
  <c r="AW548" i="2"/>
  <c r="AX548" i="2"/>
  <c r="AY548" i="2"/>
  <c r="AZ548" i="2"/>
  <c r="BA548" i="2"/>
  <c r="AV549" i="2"/>
  <c r="AW549" i="2"/>
  <c r="AX549" i="2"/>
  <c r="AY549" i="2"/>
  <c r="AZ549" i="2"/>
  <c r="BA549" i="2"/>
  <c r="AV550" i="2"/>
  <c r="AW550" i="2"/>
  <c r="AX550" i="2"/>
  <c r="AY550" i="2"/>
  <c r="AZ550" i="2"/>
  <c r="BA550" i="2"/>
  <c r="AV551" i="2"/>
  <c r="AW551" i="2"/>
  <c r="AX551" i="2"/>
  <c r="AY551" i="2"/>
  <c r="AZ551" i="2"/>
  <c r="BA551" i="2"/>
  <c r="AV552" i="2"/>
  <c r="AW552" i="2"/>
  <c r="AX552" i="2"/>
  <c r="AY552" i="2"/>
  <c r="AZ552" i="2"/>
  <c r="BA552" i="2"/>
  <c r="AV553" i="2"/>
  <c r="AW553" i="2"/>
  <c r="AX553" i="2"/>
  <c r="AY553" i="2"/>
  <c r="AZ553" i="2"/>
  <c r="BA553" i="2"/>
  <c r="AV554" i="2"/>
  <c r="AW554" i="2"/>
  <c r="AX554" i="2"/>
  <c r="AY554" i="2"/>
  <c r="AZ554" i="2"/>
  <c r="BA554" i="2"/>
  <c r="AV555" i="2"/>
  <c r="AW555" i="2"/>
  <c r="AX555" i="2"/>
  <c r="AY555" i="2"/>
  <c r="AZ555" i="2"/>
  <c r="BA555" i="2"/>
  <c r="AV556" i="2"/>
  <c r="AW556" i="2"/>
  <c r="AX556" i="2"/>
  <c r="AY556" i="2"/>
  <c r="AZ556" i="2"/>
  <c r="BA556" i="2"/>
  <c r="AV557" i="2"/>
  <c r="AW557" i="2"/>
  <c r="AX557" i="2"/>
  <c r="AY557" i="2"/>
  <c r="AZ557" i="2"/>
  <c r="BA557" i="2"/>
  <c r="AV558" i="2"/>
  <c r="AW558" i="2"/>
  <c r="AX558" i="2"/>
  <c r="AY558" i="2"/>
  <c r="AZ558" i="2"/>
  <c r="BA558" i="2"/>
  <c r="AV559" i="2"/>
  <c r="AW559" i="2"/>
  <c r="AX559" i="2"/>
  <c r="AY559" i="2"/>
  <c r="AZ559" i="2"/>
  <c r="BA559" i="2"/>
  <c r="AV560" i="2"/>
  <c r="AW560" i="2"/>
  <c r="AX560" i="2"/>
  <c r="AY560" i="2"/>
  <c r="AZ560" i="2"/>
  <c r="BA560" i="2"/>
  <c r="AV561" i="2"/>
  <c r="AW561" i="2"/>
  <c r="AX561" i="2"/>
  <c r="AY561" i="2"/>
  <c r="AZ561" i="2"/>
  <c r="BA561" i="2"/>
  <c r="AV562" i="2"/>
  <c r="AW562" i="2"/>
  <c r="AX562" i="2"/>
  <c r="AY562" i="2"/>
  <c r="AZ562" i="2"/>
  <c r="BA562" i="2"/>
  <c r="AV563" i="2"/>
  <c r="AW563" i="2"/>
  <c r="AX563" i="2"/>
  <c r="AY563" i="2"/>
  <c r="AZ563" i="2"/>
  <c r="BA563" i="2"/>
  <c r="AV564" i="2"/>
  <c r="AW564" i="2"/>
  <c r="AX564" i="2"/>
  <c r="AY564" i="2"/>
  <c r="AZ564" i="2"/>
  <c r="BA564" i="2"/>
  <c r="AV565" i="2"/>
  <c r="AW565" i="2"/>
  <c r="AX565" i="2"/>
  <c r="AY565" i="2"/>
  <c r="AZ565" i="2"/>
  <c r="BA565" i="2"/>
  <c r="AV566" i="2"/>
  <c r="AW566" i="2"/>
  <c r="AX566" i="2"/>
  <c r="AY566" i="2"/>
  <c r="AZ566" i="2"/>
  <c r="BA566" i="2"/>
  <c r="AV567" i="2"/>
  <c r="AW567" i="2"/>
  <c r="AX567" i="2"/>
  <c r="AY567" i="2"/>
  <c r="AZ567" i="2"/>
  <c r="BA567" i="2"/>
  <c r="AV568" i="2"/>
  <c r="AW568" i="2"/>
  <c r="AX568" i="2"/>
  <c r="AY568" i="2"/>
  <c r="AZ568" i="2"/>
  <c r="BA568" i="2"/>
  <c r="AV569" i="2"/>
  <c r="AW569" i="2"/>
  <c r="AX569" i="2"/>
  <c r="AY569" i="2"/>
  <c r="AZ569" i="2"/>
  <c r="BA569" i="2"/>
  <c r="AV570" i="2"/>
  <c r="AW570" i="2"/>
  <c r="AX570" i="2"/>
  <c r="AY570" i="2"/>
  <c r="AZ570" i="2"/>
  <c r="BA570" i="2"/>
  <c r="AV571" i="2"/>
  <c r="AW571" i="2"/>
  <c r="AX571" i="2"/>
  <c r="AY571" i="2"/>
  <c r="AZ571" i="2"/>
  <c r="BA571" i="2"/>
  <c r="AV572" i="2"/>
  <c r="AW572" i="2"/>
  <c r="AX572" i="2"/>
  <c r="AY572" i="2"/>
  <c r="AZ572" i="2"/>
  <c r="BA572" i="2"/>
  <c r="AV573" i="2"/>
  <c r="AW573" i="2"/>
  <c r="AX573" i="2"/>
  <c r="AY573" i="2"/>
  <c r="AZ573" i="2"/>
  <c r="BA573" i="2"/>
  <c r="AV574" i="2"/>
  <c r="AW574" i="2"/>
  <c r="AX574" i="2"/>
  <c r="AY574" i="2"/>
  <c r="AZ574" i="2"/>
  <c r="BA574" i="2"/>
  <c r="AV575" i="2"/>
  <c r="AW575" i="2"/>
  <c r="AX575" i="2"/>
  <c r="AY575" i="2"/>
  <c r="AZ575" i="2"/>
  <c r="BA575" i="2"/>
  <c r="AV576" i="2"/>
  <c r="AW576" i="2"/>
  <c r="AX576" i="2"/>
  <c r="AY576" i="2"/>
  <c r="AZ576" i="2"/>
  <c r="BA576" i="2"/>
  <c r="AV577" i="2"/>
  <c r="AW577" i="2"/>
  <c r="AX577" i="2"/>
  <c r="AY577" i="2"/>
  <c r="AZ577" i="2"/>
  <c r="BA577" i="2"/>
  <c r="AV578" i="2"/>
  <c r="AW578" i="2"/>
  <c r="AX578" i="2"/>
  <c r="AY578" i="2"/>
  <c r="AZ578" i="2"/>
  <c r="BA578" i="2"/>
  <c r="AV579" i="2"/>
  <c r="AW579" i="2"/>
  <c r="AX579" i="2"/>
  <c r="AY579" i="2"/>
  <c r="AZ579" i="2"/>
  <c r="BA579" i="2"/>
  <c r="AV580" i="2"/>
  <c r="AW580" i="2"/>
  <c r="AX580" i="2"/>
  <c r="AY580" i="2"/>
  <c r="AZ580" i="2"/>
  <c r="BA580" i="2"/>
  <c r="AV581" i="2"/>
  <c r="AW581" i="2"/>
  <c r="AX581" i="2"/>
  <c r="AY581" i="2"/>
  <c r="AZ581" i="2"/>
  <c r="BA581" i="2"/>
  <c r="AV582" i="2"/>
  <c r="AW582" i="2"/>
  <c r="AX582" i="2"/>
  <c r="AY582" i="2"/>
  <c r="AZ582" i="2"/>
  <c r="BA582" i="2"/>
  <c r="AV583" i="2"/>
  <c r="AW583" i="2"/>
  <c r="AX583" i="2"/>
  <c r="AY583" i="2"/>
  <c r="AZ583" i="2"/>
  <c r="BA583" i="2"/>
  <c r="AV584" i="2"/>
  <c r="AW584" i="2"/>
  <c r="AX584" i="2"/>
  <c r="AY584" i="2"/>
  <c r="AZ584" i="2"/>
  <c r="BA584" i="2"/>
  <c r="AV585" i="2"/>
  <c r="AW585" i="2"/>
  <c r="AX585" i="2"/>
  <c r="AY585" i="2"/>
  <c r="AZ585" i="2"/>
  <c r="BA585" i="2"/>
  <c r="AV586" i="2"/>
  <c r="AW586" i="2"/>
  <c r="AX586" i="2"/>
  <c r="AY586" i="2"/>
  <c r="AZ586" i="2"/>
  <c r="BA586" i="2"/>
  <c r="AV587" i="2"/>
  <c r="AW587" i="2"/>
  <c r="AX587" i="2"/>
  <c r="AY587" i="2"/>
  <c r="AZ587" i="2"/>
  <c r="BA587" i="2"/>
  <c r="AV588" i="2"/>
  <c r="AW588" i="2"/>
  <c r="AX588" i="2"/>
  <c r="AY588" i="2"/>
  <c r="AZ588" i="2"/>
  <c r="BA588" i="2"/>
  <c r="AV589" i="2"/>
  <c r="AW589" i="2"/>
  <c r="AX589" i="2"/>
  <c r="AY589" i="2"/>
  <c r="AZ589" i="2"/>
  <c r="BA589" i="2"/>
  <c r="AV590" i="2"/>
  <c r="AW590" i="2"/>
  <c r="AX590" i="2"/>
  <c r="AY590" i="2"/>
  <c r="AZ590" i="2"/>
  <c r="BA590" i="2"/>
  <c r="AV591" i="2"/>
  <c r="AW591" i="2"/>
  <c r="AX591" i="2"/>
  <c r="AY591" i="2"/>
  <c r="AZ591" i="2"/>
  <c r="BA591" i="2"/>
  <c r="AV592" i="2"/>
  <c r="AW592" i="2"/>
  <c r="AX592" i="2"/>
  <c r="AY592" i="2"/>
  <c r="AZ592" i="2"/>
  <c r="BA592" i="2"/>
  <c r="AV593" i="2"/>
  <c r="AW593" i="2"/>
  <c r="AX593" i="2"/>
  <c r="AY593" i="2"/>
  <c r="AZ593" i="2"/>
  <c r="BA593" i="2"/>
  <c r="AV594" i="2"/>
  <c r="AW594" i="2"/>
  <c r="AX594" i="2"/>
  <c r="AY594" i="2"/>
  <c r="AZ594" i="2"/>
  <c r="BA594" i="2"/>
  <c r="AV595" i="2"/>
  <c r="AW595" i="2"/>
  <c r="AX595" i="2"/>
  <c r="AY595" i="2"/>
  <c r="AZ595" i="2"/>
  <c r="BA595" i="2"/>
  <c r="AV596" i="2"/>
  <c r="AW596" i="2"/>
  <c r="AX596" i="2"/>
  <c r="AY596" i="2"/>
  <c r="AZ596" i="2"/>
  <c r="BA596" i="2"/>
  <c r="AV597" i="2"/>
  <c r="AW597" i="2"/>
  <c r="AX597" i="2"/>
  <c r="AY597" i="2"/>
  <c r="AZ597" i="2"/>
  <c r="BA597" i="2"/>
  <c r="AV598" i="2"/>
  <c r="AW598" i="2"/>
  <c r="AX598" i="2"/>
  <c r="AY598" i="2"/>
  <c r="AZ598" i="2"/>
  <c r="BA598" i="2"/>
  <c r="AV599" i="2"/>
  <c r="AW599" i="2"/>
  <c r="AX599" i="2"/>
  <c r="AY599" i="2"/>
  <c r="AZ599" i="2"/>
  <c r="BA599" i="2"/>
  <c r="AV600" i="2"/>
  <c r="AW600" i="2"/>
  <c r="AX600" i="2"/>
  <c r="AY600" i="2"/>
  <c r="AZ600" i="2"/>
  <c r="BA600" i="2"/>
  <c r="AV601" i="2"/>
  <c r="AW601" i="2"/>
  <c r="AX601" i="2"/>
  <c r="AY601" i="2"/>
  <c r="AZ601" i="2"/>
  <c r="BA601" i="2"/>
  <c r="AV602" i="2"/>
  <c r="AW602" i="2"/>
  <c r="AX602" i="2"/>
  <c r="AY602" i="2"/>
  <c r="AZ602" i="2"/>
  <c r="BA602" i="2"/>
  <c r="AV603" i="2"/>
  <c r="AW603" i="2"/>
  <c r="AX603" i="2"/>
  <c r="AY603" i="2"/>
  <c r="AZ603" i="2"/>
  <c r="BA603" i="2"/>
  <c r="AV604" i="2"/>
  <c r="AW604" i="2"/>
  <c r="AX604" i="2"/>
  <c r="AY604" i="2"/>
  <c r="AZ604" i="2"/>
  <c r="BA604" i="2"/>
  <c r="AV605" i="2"/>
  <c r="AW605" i="2"/>
  <c r="AX605" i="2"/>
  <c r="AY605" i="2"/>
  <c r="AZ605" i="2"/>
  <c r="BA605" i="2"/>
  <c r="AV606" i="2"/>
  <c r="AW606" i="2"/>
  <c r="AX606" i="2"/>
  <c r="AY606" i="2"/>
  <c r="AZ606" i="2"/>
  <c r="BA606" i="2"/>
  <c r="AV607" i="2"/>
  <c r="AW607" i="2"/>
  <c r="AX607" i="2"/>
  <c r="AY607" i="2"/>
  <c r="AZ607" i="2"/>
  <c r="BA607" i="2"/>
  <c r="AV608" i="2"/>
  <c r="AW608" i="2"/>
  <c r="AX608" i="2"/>
  <c r="AY608" i="2"/>
  <c r="AZ608" i="2"/>
  <c r="BA608" i="2"/>
  <c r="AV609" i="2"/>
  <c r="AW609" i="2"/>
  <c r="AX609" i="2"/>
  <c r="AY609" i="2"/>
  <c r="AZ609" i="2"/>
  <c r="BA609" i="2"/>
  <c r="AV610" i="2"/>
  <c r="AW610" i="2"/>
  <c r="AX610" i="2"/>
  <c r="AY610" i="2"/>
  <c r="AZ610" i="2"/>
  <c r="BA610" i="2"/>
  <c r="AV611" i="2"/>
  <c r="AW611" i="2"/>
  <c r="AX611" i="2"/>
  <c r="AY611" i="2"/>
  <c r="AZ611" i="2"/>
  <c r="BA611" i="2"/>
  <c r="AV612" i="2"/>
  <c r="AW612" i="2"/>
  <c r="AX612" i="2"/>
  <c r="AY612" i="2"/>
  <c r="AZ612" i="2"/>
  <c r="BA612" i="2"/>
  <c r="AV613" i="2"/>
  <c r="AW613" i="2"/>
  <c r="AX613" i="2"/>
  <c r="AY613" i="2"/>
  <c r="AZ613" i="2"/>
  <c r="BA613" i="2"/>
  <c r="AV614" i="2"/>
  <c r="AW614" i="2"/>
  <c r="AX614" i="2"/>
  <c r="AY614" i="2"/>
  <c r="AZ614" i="2"/>
  <c r="BA614" i="2"/>
  <c r="AV615" i="2"/>
  <c r="AW615" i="2"/>
  <c r="AX615" i="2"/>
  <c r="AY615" i="2"/>
  <c r="AZ615" i="2"/>
  <c r="BA615" i="2"/>
  <c r="AV616" i="2"/>
  <c r="AW616" i="2"/>
  <c r="AX616" i="2"/>
  <c r="AY616" i="2"/>
  <c r="AZ616" i="2"/>
  <c r="BA616" i="2"/>
  <c r="AV617" i="2"/>
  <c r="AW617" i="2"/>
  <c r="AX617" i="2"/>
  <c r="AY617" i="2"/>
  <c r="AZ617" i="2"/>
  <c r="BA617" i="2"/>
  <c r="AV618" i="2"/>
  <c r="AW618" i="2"/>
  <c r="AX618" i="2"/>
  <c r="AY618" i="2"/>
  <c r="AZ618" i="2"/>
  <c r="BA618" i="2"/>
  <c r="AV619" i="2"/>
  <c r="AW619" i="2"/>
  <c r="AX619" i="2"/>
  <c r="AY619" i="2"/>
  <c r="AZ619" i="2"/>
  <c r="BA619" i="2"/>
  <c r="AV620" i="2"/>
  <c r="AW620" i="2"/>
  <c r="AX620" i="2"/>
  <c r="AY620" i="2"/>
  <c r="AZ620" i="2"/>
  <c r="BA620" i="2"/>
  <c r="AV621" i="2"/>
  <c r="AW621" i="2"/>
  <c r="AX621" i="2"/>
  <c r="AY621" i="2"/>
  <c r="AZ621" i="2"/>
  <c r="BA621" i="2"/>
  <c r="AV622" i="2"/>
  <c r="AW622" i="2"/>
  <c r="AX622" i="2"/>
  <c r="AY622" i="2"/>
  <c r="AZ622" i="2"/>
  <c r="BA622" i="2"/>
  <c r="AV623" i="2"/>
  <c r="AW623" i="2"/>
  <c r="AX623" i="2"/>
  <c r="AY623" i="2"/>
  <c r="AZ623" i="2"/>
  <c r="BA623" i="2"/>
  <c r="AV624" i="2"/>
  <c r="AW624" i="2"/>
  <c r="AX624" i="2"/>
  <c r="AY624" i="2"/>
  <c r="AZ624" i="2"/>
  <c r="BA624" i="2"/>
  <c r="AV625" i="2"/>
  <c r="AW625" i="2"/>
  <c r="AX625" i="2"/>
  <c r="AY625" i="2"/>
  <c r="AZ625" i="2"/>
  <c r="BA625" i="2"/>
  <c r="AV626" i="2"/>
  <c r="AW626" i="2"/>
  <c r="AX626" i="2"/>
  <c r="AY626" i="2"/>
  <c r="AZ626" i="2"/>
  <c r="BA626" i="2"/>
  <c r="AV627" i="2"/>
  <c r="AW627" i="2"/>
  <c r="AX627" i="2"/>
  <c r="AY627" i="2"/>
  <c r="AZ627" i="2"/>
  <c r="BA627" i="2"/>
  <c r="AV628" i="2"/>
  <c r="AW628" i="2"/>
  <c r="AX628" i="2"/>
  <c r="AY628" i="2"/>
  <c r="AZ628" i="2"/>
  <c r="BA628" i="2"/>
  <c r="AV629" i="2"/>
  <c r="AW629" i="2"/>
  <c r="AX629" i="2"/>
  <c r="AY629" i="2"/>
  <c r="AZ629" i="2"/>
  <c r="BA629" i="2"/>
  <c r="AV630" i="2"/>
  <c r="AW630" i="2"/>
  <c r="AX630" i="2"/>
  <c r="AY630" i="2"/>
  <c r="AZ630" i="2"/>
  <c r="BA630" i="2"/>
  <c r="AV631" i="2"/>
  <c r="AW631" i="2"/>
  <c r="AX631" i="2"/>
  <c r="AY631" i="2"/>
  <c r="AZ631" i="2"/>
  <c r="BA631" i="2"/>
  <c r="AV632" i="2"/>
  <c r="AW632" i="2"/>
  <c r="AX632" i="2"/>
  <c r="AY632" i="2"/>
  <c r="AZ632" i="2"/>
  <c r="BA632" i="2"/>
  <c r="AV633" i="2"/>
  <c r="AW633" i="2"/>
  <c r="AX633" i="2"/>
  <c r="AY633" i="2"/>
  <c r="AZ633" i="2"/>
  <c r="BA633" i="2"/>
  <c r="AV634" i="2"/>
  <c r="AW634" i="2"/>
  <c r="AX634" i="2"/>
  <c r="AY634" i="2"/>
  <c r="AZ634" i="2"/>
  <c r="BA634" i="2"/>
  <c r="AV635" i="2"/>
  <c r="AW635" i="2"/>
  <c r="AX635" i="2"/>
  <c r="AY635" i="2"/>
  <c r="AZ635" i="2"/>
  <c r="BA635" i="2"/>
  <c r="AV636" i="2"/>
  <c r="AW636" i="2"/>
  <c r="AX636" i="2"/>
  <c r="AY636" i="2"/>
  <c r="AZ636" i="2"/>
  <c r="BA636" i="2"/>
  <c r="AV637" i="2"/>
  <c r="AW637" i="2"/>
  <c r="AX637" i="2"/>
  <c r="AY637" i="2"/>
  <c r="AZ637" i="2"/>
  <c r="BA637" i="2"/>
  <c r="AV638" i="2"/>
  <c r="AW638" i="2"/>
  <c r="AX638" i="2"/>
  <c r="AY638" i="2"/>
  <c r="AZ638" i="2"/>
  <c r="BA638" i="2"/>
  <c r="AV639" i="2"/>
  <c r="AW639" i="2"/>
  <c r="AX639" i="2"/>
  <c r="AY639" i="2"/>
  <c r="AZ639" i="2"/>
  <c r="BA639" i="2"/>
  <c r="AV640" i="2"/>
  <c r="AW640" i="2"/>
  <c r="AX640" i="2"/>
  <c r="AY640" i="2"/>
  <c r="AZ640" i="2"/>
  <c r="BA640" i="2"/>
  <c r="AV641" i="2"/>
  <c r="AW641" i="2"/>
  <c r="AX641" i="2"/>
  <c r="AY641" i="2"/>
  <c r="AZ641" i="2"/>
  <c r="BA641" i="2"/>
  <c r="AV642" i="2"/>
  <c r="AW642" i="2"/>
  <c r="AX642" i="2"/>
  <c r="AY642" i="2"/>
  <c r="AZ642" i="2"/>
  <c r="BA642" i="2"/>
  <c r="AV643" i="2"/>
  <c r="AW643" i="2"/>
  <c r="AX643" i="2"/>
  <c r="AY643" i="2"/>
  <c r="AZ643" i="2"/>
  <c r="BA643" i="2"/>
  <c r="AV644" i="2"/>
  <c r="AW644" i="2"/>
  <c r="AX644" i="2"/>
  <c r="AY644" i="2"/>
  <c r="AZ644" i="2"/>
  <c r="BA644" i="2"/>
  <c r="AV645" i="2"/>
  <c r="AW645" i="2"/>
  <c r="AX645" i="2"/>
  <c r="AY645" i="2"/>
  <c r="AZ645" i="2"/>
  <c r="BA645" i="2"/>
  <c r="AV646" i="2"/>
  <c r="AW646" i="2"/>
  <c r="AX646" i="2"/>
  <c r="AY646" i="2"/>
  <c r="AZ646" i="2"/>
  <c r="BA646" i="2"/>
  <c r="AV647" i="2"/>
  <c r="AW647" i="2"/>
  <c r="AX647" i="2"/>
  <c r="AY647" i="2"/>
  <c r="AZ647" i="2"/>
  <c r="BA647" i="2"/>
  <c r="AV648" i="2"/>
  <c r="AW648" i="2"/>
  <c r="AX648" i="2"/>
  <c r="AY648" i="2"/>
  <c r="AZ648" i="2"/>
  <c r="BA648" i="2"/>
  <c r="AV649" i="2"/>
  <c r="AW649" i="2"/>
  <c r="AX649" i="2"/>
  <c r="AY649" i="2"/>
  <c r="AZ649" i="2"/>
  <c r="BA649" i="2"/>
  <c r="AV650" i="2"/>
  <c r="AW650" i="2"/>
  <c r="AX650" i="2"/>
  <c r="AY650" i="2"/>
  <c r="AZ650" i="2"/>
  <c r="BA650" i="2"/>
  <c r="AV651" i="2"/>
  <c r="AW651" i="2"/>
  <c r="AX651" i="2"/>
  <c r="AY651" i="2"/>
  <c r="AZ651" i="2"/>
  <c r="BA651" i="2"/>
  <c r="AV652" i="2"/>
  <c r="AW652" i="2"/>
  <c r="AX652" i="2"/>
  <c r="AY652" i="2"/>
  <c r="AZ652" i="2"/>
  <c r="BA652" i="2"/>
  <c r="AV653" i="2"/>
  <c r="AW653" i="2"/>
  <c r="AX653" i="2"/>
  <c r="AY653" i="2"/>
  <c r="AZ653" i="2"/>
  <c r="BA653" i="2"/>
  <c r="AV654" i="2"/>
  <c r="AW654" i="2"/>
  <c r="AX654" i="2"/>
  <c r="AY654" i="2"/>
  <c r="AZ654" i="2"/>
  <c r="BA654" i="2"/>
  <c r="AV655" i="2"/>
  <c r="AW655" i="2"/>
  <c r="AX655" i="2"/>
  <c r="AY655" i="2"/>
  <c r="AZ655" i="2"/>
  <c r="BA655" i="2"/>
  <c r="AV656" i="2"/>
  <c r="AW656" i="2"/>
  <c r="AX656" i="2"/>
  <c r="AY656" i="2"/>
  <c r="AZ656" i="2"/>
  <c r="BA656" i="2"/>
  <c r="AV657" i="2"/>
  <c r="AW657" i="2"/>
  <c r="AX657" i="2"/>
  <c r="AY657" i="2"/>
  <c r="AZ657" i="2"/>
  <c r="BA657" i="2"/>
  <c r="AV658" i="2"/>
  <c r="AW658" i="2"/>
  <c r="AX658" i="2"/>
  <c r="AY658" i="2"/>
  <c r="AZ658" i="2"/>
  <c r="BA658" i="2"/>
  <c r="AV659" i="2"/>
  <c r="AW659" i="2"/>
  <c r="AX659" i="2"/>
  <c r="AY659" i="2"/>
  <c r="AZ659" i="2"/>
  <c r="BA659" i="2"/>
  <c r="AV660" i="2"/>
  <c r="AW660" i="2"/>
  <c r="AX660" i="2"/>
  <c r="AY660" i="2"/>
  <c r="AZ660" i="2"/>
  <c r="BA660" i="2"/>
  <c r="AV661" i="2"/>
  <c r="AW661" i="2"/>
  <c r="AX661" i="2"/>
  <c r="AY661" i="2"/>
  <c r="AZ661" i="2"/>
  <c r="BA661" i="2"/>
  <c r="AV662" i="2"/>
  <c r="AW662" i="2"/>
  <c r="AX662" i="2"/>
  <c r="AY662" i="2"/>
  <c r="AZ662" i="2"/>
  <c r="BA662" i="2"/>
  <c r="AV663" i="2"/>
  <c r="AW663" i="2"/>
  <c r="AX663" i="2"/>
  <c r="AY663" i="2"/>
  <c r="AZ663" i="2"/>
  <c r="BA663" i="2"/>
  <c r="AV664" i="2"/>
  <c r="AW664" i="2"/>
  <c r="AX664" i="2"/>
  <c r="AY664" i="2"/>
  <c r="AZ664" i="2"/>
  <c r="BA664" i="2"/>
  <c r="AV665" i="2"/>
  <c r="AW665" i="2"/>
  <c r="AX665" i="2"/>
  <c r="AY665" i="2"/>
  <c r="AZ665" i="2"/>
  <c r="BA665" i="2"/>
  <c r="AV666" i="2"/>
  <c r="AW666" i="2"/>
  <c r="AX666" i="2"/>
  <c r="AY666" i="2"/>
  <c r="AZ666" i="2"/>
  <c r="BA666" i="2"/>
  <c r="AV667" i="2"/>
  <c r="AW667" i="2"/>
  <c r="AX667" i="2"/>
  <c r="AY667" i="2"/>
  <c r="AZ667" i="2"/>
  <c r="BA667" i="2"/>
  <c r="AV668" i="2"/>
  <c r="AW668" i="2"/>
  <c r="AX668" i="2"/>
  <c r="AY668" i="2"/>
  <c r="AZ668" i="2"/>
  <c r="BA668" i="2"/>
  <c r="AV669" i="2"/>
  <c r="AW669" i="2"/>
  <c r="AX669" i="2"/>
  <c r="AY669" i="2"/>
  <c r="AZ669" i="2"/>
  <c r="BA669" i="2"/>
  <c r="AV670" i="2"/>
  <c r="AW670" i="2"/>
  <c r="AX670" i="2"/>
  <c r="AY670" i="2"/>
  <c r="AZ670" i="2"/>
  <c r="BA670" i="2"/>
  <c r="AV671" i="2"/>
  <c r="AW671" i="2"/>
  <c r="AX671" i="2"/>
  <c r="AY671" i="2"/>
  <c r="AZ671" i="2"/>
  <c r="BA671" i="2"/>
  <c r="AV672" i="2"/>
  <c r="AW672" i="2"/>
  <c r="AX672" i="2"/>
  <c r="AY672" i="2"/>
  <c r="AZ672" i="2"/>
  <c r="BA672" i="2"/>
  <c r="AV673" i="2"/>
  <c r="AW673" i="2"/>
  <c r="AX673" i="2"/>
  <c r="AY673" i="2"/>
  <c r="AZ673" i="2"/>
  <c r="BA673" i="2"/>
  <c r="AV674" i="2"/>
  <c r="AW674" i="2"/>
  <c r="AX674" i="2"/>
  <c r="AY674" i="2"/>
  <c r="AZ674" i="2"/>
  <c r="BA674" i="2"/>
  <c r="AV675" i="2"/>
  <c r="AW675" i="2"/>
  <c r="AX675" i="2"/>
  <c r="AY675" i="2"/>
  <c r="AZ675" i="2"/>
  <c r="BA675" i="2"/>
  <c r="AV676" i="2"/>
  <c r="AW676" i="2"/>
  <c r="AX676" i="2"/>
  <c r="AY676" i="2"/>
  <c r="AZ676" i="2"/>
  <c r="BA676" i="2"/>
  <c r="AV677" i="2"/>
  <c r="AW677" i="2"/>
  <c r="AX677" i="2"/>
  <c r="AY677" i="2"/>
  <c r="AZ677" i="2"/>
  <c r="BA677" i="2"/>
  <c r="AV678" i="2"/>
  <c r="AW678" i="2"/>
  <c r="AX678" i="2"/>
  <c r="AY678" i="2"/>
  <c r="AZ678" i="2"/>
  <c r="BA678" i="2"/>
  <c r="AV679" i="2"/>
  <c r="AW679" i="2"/>
  <c r="AX679" i="2"/>
  <c r="AY679" i="2"/>
  <c r="AZ679" i="2"/>
  <c r="BA679" i="2"/>
  <c r="AV680" i="2"/>
  <c r="AW680" i="2"/>
  <c r="AX680" i="2"/>
  <c r="AY680" i="2"/>
  <c r="AZ680" i="2"/>
  <c r="BA680" i="2"/>
  <c r="AV681" i="2"/>
  <c r="AW681" i="2"/>
  <c r="AX681" i="2"/>
  <c r="AY681" i="2"/>
  <c r="AZ681" i="2"/>
  <c r="BA681" i="2"/>
  <c r="AV682" i="2"/>
  <c r="AW682" i="2"/>
  <c r="AX682" i="2"/>
  <c r="AY682" i="2"/>
  <c r="AZ682" i="2"/>
  <c r="BA682" i="2"/>
  <c r="AV683" i="2"/>
  <c r="AW683" i="2"/>
  <c r="AX683" i="2"/>
  <c r="AY683" i="2"/>
  <c r="AZ683" i="2"/>
  <c r="BA683" i="2"/>
  <c r="AV684" i="2"/>
  <c r="AW684" i="2"/>
  <c r="AX684" i="2"/>
  <c r="AY684" i="2"/>
  <c r="AZ684" i="2"/>
  <c r="BA684" i="2"/>
  <c r="AV685" i="2"/>
  <c r="AW685" i="2"/>
  <c r="AX685" i="2"/>
  <c r="AY685" i="2"/>
  <c r="AZ685" i="2"/>
  <c r="BA685" i="2"/>
  <c r="AV686" i="2"/>
  <c r="AW686" i="2"/>
  <c r="AX686" i="2"/>
  <c r="AY686" i="2"/>
  <c r="AZ686" i="2"/>
  <c r="BA686" i="2"/>
  <c r="AV687" i="2"/>
  <c r="AW687" i="2"/>
  <c r="AX687" i="2"/>
  <c r="AY687" i="2"/>
  <c r="AZ687" i="2"/>
  <c r="BA687" i="2"/>
  <c r="AV688" i="2"/>
  <c r="AW688" i="2"/>
  <c r="AX688" i="2"/>
  <c r="AY688" i="2"/>
  <c r="AZ688" i="2"/>
  <c r="BA688" i="2"/>
  <c r="AV689" i="2"/>
  <c r="AW689" i="2"/>
  <c r="AX689" i="2"/>
  <c r="AY689" i="2"/>
  <c r="AZ689" i="2"/>
  <c r="BA689" i="2"/>
  <c r="AV690" i="2"/>
  <c r="AW690" i="2"/>
  <c r="AX690" i="2"/>
  <c r="AY690" i="2"/>
  <c r="AZ690" i="2"/>
  <c r="BA690" i="2"/>
  <c r="AV691" i="2"/>
  <c r="AW691" i="2"/>
  <c r="AX691" i="2"/>
  <c r="AY691" i="2"/>
  <c r="AZ691" i="2"/>
  <c r="BA691" i="2"/>
  <c r="AV692" i="2"/>
  <c r="AW692" i="2"/>
  <c r="AX692" i="2"/>
  <c r="AY692" i="2"/>
  <c r="AZ692" i="2"/>
  <c r="BA692" i="2"/>
  <c r="AV693" i="2"/>
  <c r="AW693" i="2"/>
  <c r="AX693" i="2"/>
  <c r="AY693" i="2"/>
  <c r="AZ693" i="2"/>
  <c r="BA693" i="2"/>
  <c r="AV694" i="2"/>
  <c r="AW694" i="2"/>
  <c r="AX694" i="2"/>
  <c r="AY694" i="2"/>
  <c r="AZ694" i="2"/>
  <c r="BA694" i="2"/>
  <c r="AV695" i="2"/>
  <c r="AW695" i="2"/>
  <c r="AX695" i="2"/>
  <c r="AY695" i="2"/>
  <c r="AZ695" i="2"/>
  <c r="BA695" i="2"/>
  <c r="AV696" i="2"/>
  <c r="AW696" i="2"/>
  <c r="AX696" i="2"/>
  <c r="AY696" i="2"/>
  <c r="AZ696" i="2"/>
  <c r="BA696" i="2"/>
  <c r="AV697" i="2"/>
  <c r="AW697" i="2"/>
  <c r="AX697" i="2"/>
  <c r="AY697" i="2"/>
  <c r="AZ697" i="2"/>
  <c r="BA697" i="2"/>
  <c r="AV698" i="2"/>
  <c r="AW698" i="2"/>
  <c r="AX698" i="2"/>
  <c r="AY698" i="2"/>
  <c r="AZ698" i="2"/>
  <c r="BA698" i="2"/>
  <c r="AV699" i="2"/>
  <c r="AW699" i="2"/>
  <c r="AX699" i="2"/>
  <c r="AY699" i="2"/>
  <c r="AZ699" i="2"/>
  <c r="BA699" i="2"/>
  <c r="AV700" i="2"/>
  <c r="AW700" i="2"/>
  <c r="AX700" i="2"/>
  <c r="AY700" i="2"/>
  <c r="AZ700" i="2"/>
  <c r="BA700" i="2"/>
  <c r="AV701" i="2"/>
  <c r="AW701" i="2"/>
  <c r="AX701" i="2"/>
  <c r="AY701" i="2"/>
  <c r="AZ701" i="2"/>
  <c r="BA701" i="2"/>
  <c r="AV702" i="2"/>
  <c r="AW702" i="2"/>
  <c r="AX702" i="2"/>
  <c r="AY702" i="2"/>
  <c r="AZ702" i="2"/>
  <c r="BA702" i="2"/>
  <c r="AV703" i="2"/>
  <c r="AW703" i="2"/>
  <c r="AX703" i="2"/>
  <c r="AY703" i="2"/>
  <c r="AZ703" i="2"/>
  <c r="BA703" i="2"/>
  <c r="AV704" i="2"/>
  <c r="AW704" i="2"/>
  <c r="AX704" i="2"/>
  <c r="AY704" i="2"/>
  <c r="AZ704" i="2"/>
  <c r="BA704" i="2"/>
  <c r="AV705" i="2"/>
  <c r="AW705" i="2"/>
  <c r="AX705" i="2"/>
  <c r="AY705" i="2"/>
  <c r="AZ705" i="2"/>
  <c r="BA705" i="2"/>
  <c r="AV706" i="2"/>
  <c r="AW706" i="2"/>
  <c r="AX706" i="2"/>
  <c r="AY706" i="2"/>
  <c r="AZ706" i="2"/>
  <c r="BA706" i="2"/>
  <c r="AV707" i="2"/>
  <c r="AW707" i="2"/>
  <c r="AX707" i="2"/>
  <c r="AY707" i="2"/>
  <c r="AZ707" i="2"/>
  <c r="BA707" i="2"/>
  <c r="AV708" i="2"/>
  <c r="AW708" i="2"/>
  <c r="AX708" i="2"/>
  <c r="AY708" i="2"/>
  <c r="AZ708" i="2"/>
  <c r="BA708" i="2"/>
  <c r="AV709" i="2"/>
  <c r="AW709" i="2"/>
  <c r="AX709" i="2"/>
  <c r="AY709" i="2"/>
  <c r="AZ709" i="2"/>
  <c r="BA709" i="2"/>
  <c r="AV710" i="2"/>
  <c r="AW710" i="2"/>
  <c r="AX710" i="2"/>
  <c r="AY710" i="2"/>
  <c r="AZ710" i="2"/>
  <c r="BA710" i="2"/>
  <c r="AV711" i="2"/>
  <c r="AW711" i="2"/>
  <c r="AX711" i="2"/>
  <c r="AY711" i="2"/>
  <c r="AZ711" i="2"/>
  <c r="BA711" i="2"/>
  <c r="AV712" i="2"/>
  <c r="AW712" i="2"/>
  <c r="AX712" i="2"/>
  <c r="AY712" i="2"/>
  <c r="AZ712" i="2"/>
  <c r="BA712" i="2"/>
  <c r="AV713" i="2"/>
  <c r="AW713" i="2"/>
  <c r="AX713" i="2"/>
  <c r="AY713" i="2"/>
  <c r="AZ713" i="2"/>
  <c r="BA713" i="2"/>
  <c r="AV714" i="2"/>
  <c r="AW714" i="2"/>
  <c r="AX714" i="2"/>
  <c r="AY714" i="2"/>
  <c r="AZ714" i="2"/>
  <c r="BA714" i="2"/>
  <c r="AV715" i="2"/>
  <c r="AW715" i="2"/>
  <c r="AX715" i="2"/>
  <c r="AY715" i="2"/>
  <c r="AZ715" i="2"/>
  <c r="BA715" i="2"/>
  <c r="AV716" i="2"/>
  <c r="AW716" i="2"/>
  <c r="AX716" i="2"/>
  <c r="AY716" i="2"/>
  <c r="AZ716" i="2"/>
  <c r="BA716" i="2"/>
  <c r="AV717" i="2"/>
  <c r="AW717" i="2"/>
  <c r="AX717" i="2"/>
  <c r="AY717" i="2"/>
  <c r="AZ717" i="2"/>
  <c r="BA717" i="2"/>
  <c r="AV718" i="2"/>
  <c r="AW718" i="2"/>
  <c r="AX718" i="2"/>
  <c r="AY718" i="2"/>
  <c r="AZ718" i="2"/>
  <c r="BA718" i="2"/>
  <c r="AV719" i="2"/>
  <c r="AW719" i="2"/>
  <c r="AX719" i="2"/>
  <c r="AY719" i="2"/>
  <c r="AZ719" i="2"/>
  <c r="BA719" i="2"/>
  <c r="AV720" i="2"/>
  <c r="AW720" i="2"/>
  <c r="AX720" i="2"/>
  <c r="AY720" i="2"/>
  <c r="AZ720" i="2"/>
  <c r="BA720" i="2"/>
  <c r="AV721" i="2"/>
  <c r="AW721" i="2"/>
  <c r="AX721" i="2"/>
  <c r="AY721" i="2"/>
  <c r="AZ721" i="2"/>
  <c r="BA721" i="2"/>
  <c r="AV722" i="2"/>
  <c r="AW722" i="2"/>
  <c r="AX722" i="2"/>
  <c r="AY722" i="2"/>
  <c r="AZ722" i="2"/>
  <c r="BA722" i="2"/>
  <c r="AV723" i="2"/>
  <c r="AW723" i="2"/>
  <c r="AX723" i="2"/>
  <c r="AY723" i="2"/>
  <c r="AZ723" i="2"/>
  <c r="BA723" i="2"/>
  <c r="AV724" i="2"/>
  <c r="AW724" i="2"/>
  <c r="AX724" i="2"/>
  <c r="AY724" i="2"/>
  <c r="AZ724" i="2"/>
  <c r="BA724" i="2"/>
  <c r="AV725" i="2"/>
  <c r="AW725" i="2"/>
  <c r="AX725" i="2"/>
  <c r="AY725" i="2"/>
  <c r="AZ725" i="2"/>
  <c r="BA725" i="2"/>
  <c r="AV726" i="2"/>
  <c r="AW726" i="2"/>
  <c r="AX726" i="2"/>
  <c r="AY726" i="2"/>
  <c r="AZ726" i="2"/>
  <c r="BA726" i="2"/>
  <c r="AV727" i="2"/>
  <c r="AW727" i="2"/>
  <c r="AX727" i="2"/>
  <c r="AY727" i="2"/>
  <c r="AZ727" i="2"/>
  <c r="BA727" i="2"/>
  <c r="AV728" i="2"/>
  <c r="AW728" i="2"/>
  <c r="AX728" i="2"/>
  <c r="AY728" i="2"/>
  <c r="AZ728" i="2"/>
  <c r="BA728" i="2"/>
  <c r="AV729" i="2"/>
  <c r="AW729" i="2"/>
  <c r="AX729" i="2"/>
  <c r="AY729" i="2"/>
  <c r="AZ729" i="2"/>
  <c r="BA729" i="2"/>
  <c r="AV730" i="2"/>
  <c r="AW730" i="2"/>
  <c r="AX730" i="2"/>
  <c r="AY730" i="2"/>
  <c r="AZ730" i="2"/>
  <c r="BA730" i="2"/>
  <c r="AV731" i="2"/>
  <c r="AW731" i="2"/>
  <c r="AX731" i="2"/>
  <c r="AY731" i="2"/>
  <c r="AZ731" i="2"/>
  <c r="BA731" i="2"/>
  <c r="AV732" i="2"/>
  <c r="AW732" i="2"/>
  <c r="AX732" i="2"/>
  <c r="AY732" i="2"/>
  <c r="AZ732" i="2"/>
  <c r="BA732" i="2"/>
  <c r="AV733" i="2"/>
  <c r="AW733" i="2"/>
  <c r="AX733" i="2"/>
  <c r="AY733" i="2"/>
  <c r="AZ733" i="2"/>
  <c r="BA733" i="2"/>
  <c r="AV734" i="2"/>
  <c r="AW734" i="2"/>
  <c r="AX734" i="2"/>
  <c r="AY734" i="2"/>
  <c r="AZ734" i="2"/>
  <c r="BA734" i="2"/>
  <c r="AV735" i="2"/>
  <c r="AW735" i="2"/>
  <c r="AX735" i="2"/>
  <c r="AY735" i="2"/>
  <c r="AZ735" i="2"/>
  <c r="BA735" i="2"/>
  <c r="AV736" i="2"/>
  <c r="AW736" i="2"/>
  <c r="AX736" i="2"/>
  <c r="AY736" i="2"/>
  <c r="AZ736" i="2"/>
  <c r="BA736" i="2"/>
  <c r="AV737" i="2"/>
  <c r="AW737" i="2"/>
  <c r="AX737" i="2"/>
  <c r="AY737" i="2"/>
  <c r="AZ737" i="2"/>
  <c r="BA737" i="2"/>
  <c r="AV738" i="2"/>
  <c r="AW738" i="2"/>
  <c r="AX738" i="2"/>
  <c r="AY738" i="2"/>
  <c r="AZ738" i="2"/>
  <c r="BA738" i="2"/>
  <c r="AV739" i="2"/>
  <c r="AW739" i="2"/>
  <c r="AX739" i="2"/>
  <c r="AY739" i="2"/>
  <c r="AZ739" i="2"/>
  <c r="BA739" i="2"/>
  <c r="AV740" i="2"/>
  <c r="AW740" i="2"/>
  <c r="AX740" i="2"/>
  <c r="AY740" i="2"/>
  <c r="AZ740" i="2"/>
  <c r="BA740" i="2"/>
  <c r="AV741" i="2"/>
  <c r="AW741" i="2"/>
  <c r="AX741" i="2"/>
  <c r="AY741" i="2"/>
  <c r="AZ741" i="2"/>
  <c r="BA741" i="2"/>
  <c r="AV742" i="2"/>
  <c r="AW742" i="2"/>
  <c r="AX742" i="2"/>
  <c r="AY742" i="2"/>
  <c r="AZ742" i="2"/>
  <c r="BA742" i="2"/>
  <c r="AV743" i="2"/>
  <c r="AW743" i="2"/>
  <c r="AX743" i="2"/>
  <c r="AY743" i="2"/>
  <c r="AZ743" i="2"/>
  <c r="BA743" i="2"/>
  <c r="AV744" i="2"/>
  <c r="AW744" i="2"/>
  <c r="AX744" i="2"/>
  <c r="AY744" i="2"/>
  <c r="AZ744" i="2"/>
  <c r="BA744" i="2"/>
  <c r="AV745" i="2"/>
  <c r="AW745" i="2"/>
  <c r="AX745" i="2"/>
  <c r="AY745" i="2"/>
  <c r="AZ745" i="2"/>
  <c r="BA745" i="2"/>
  <c r="AV746" i="2"/>
  <c r="AW746" i="2"/>
  <c r="AX746" i="2"/>
  <c r="AY746" i="2"/>
  <c r="AZ746" i="2"/>
  <c r="BA746" i="2"/>
  <c r="AV747" i="2"/>
  <c r="AW747" i="2"/>
  <c r="AX747" i="2"/>
  <c r="AY747" i="2"/>
  <c r="AZ747" i="2"/>
  <c r="BA747" i="2"/>
  <c r="AV748" i="2"/>
  <c r="AW748" i="2"/>
  <c r="AX748" i="2"/>
  <c r="AY748" i="2"/>
  <c r="AZ748" i="2"/>
  <c r="BA748" i="2"/>
  <c r="AV749" i="2"/>
  <c r="AW749" i="2"/>
  <c r="AX749" i="2"/>
  <c r="AY749" i="2"/>
  <c r="AZ749" i="2"/>
  <c r="BA749" i="2"/>
  <c r="AV750" i="2"/>
  <c r="AW750" i="2"/>
  <c r="AX750" i="2"/>
  <c r="AY750" i="2"/>
  <c r="AZ750" i="2"/>
  <c r="BA750" i="2"/>
  <c r="AV751" i="2"/>
  <c r="AW751" i="2"/>
  <c r="AX751" i="2"/>
  <c r="AY751" i="2"/>
  <c r="AZ751" i="2"/>
  <c r="BA751" i="2"/>
  <c r="AV752" i="2"/>
  <c r="AW752" i="2"/>
  <c r="AX752" i="2"/>
  <c r="AY752" i="2"/>
  <c r="AZ752" i="2"/>
  <c r="BA752" i="2"/>
  <c r="AV753" i="2"/>
  <c r="AW753" i="2"/>
  <c r="AX753" i="2"/>
  <c r="AY753" i="2"/>
  <c r="AZ753" i="2"/>
  <c r="BA753" i="2"/>
  <c r="AV754" i="2"/>
  <c r="AW754" i="2"/>
  <c r="AX754" i="2"/>
  <c r="AY754" i="2"/>
  <c r="AZ754" i="2"/>
  <c r="BA754" i="2"/>
  <c r="AV755" i="2"/>
  <c r="AW755" i="2"/>
  <c r="AX755" i="2"/>
  <c r="AY755" i="2"/>
  <c r="AZ755" i="2"/>
  <c r="BA755" i="2"/>
  <c r="AV756" i="2"/>
  <c r="AW756" i="2"/>
  <c r="AX756" i="2"/>
  <c r="AY756" i="2"/>
  <c r="AZ756" i="2"/>
  <c r="BA756" i="2"/>
  <c r="AV757" i="2"/>
  <c r="AW757" i="2"/>
  <c r="AX757" i="2"/>
  <c r="AY757" i="2"/>
  <c r="AZ757" i="2"/>
  <c r="BA757" i="2"/>
  <c r="AV758" i="2"/>
  <c r="AW758" i="2"/>
  <c r="AX758" i="2"/>
  <c r="AY758" i="2"/>
  <c r="AZ758" i="2"/>
  <c r="BA758" i="2"/>
  <c r="AV759" i="2"/>
  <c r="AW759" i="2"/>
  <c r="AX759" i="2"/>
  <c r="AY759" i="2"/>
  <c r="AZ759" i="2"/>
  <c r="BA759" i="2"/>
  <c r="AV760" i="2"/>
  <c r="AW760" i="2"/>
  <c r="AX760" i="2"/>
  <c r="AY760" i="2"/>
  <c r="AZ760" i="2"/>
  <c r="BA760" i="2"/>
  <c r="AV761" i="2"/>
  <c r="AW761" i="2"/>
  <c r="AX761" i="2"/>
  <c r="AY761" i="2"/>
  <c r="AZ761" i="2"/>
  <c r="BA761" i="2"/>
  <c r="AV762" i="2"/>
  <c r="AW762" i="2"/>
  <c r="AX762" i="2"/>
  <c r="AY762" i="2"/>
  <c r="AZ762" i="2"/>
  <c r="BA762" i="2"/>
  <c r="AV763" i="2"/>
  <c r="AW763" i="2"/>
  <c r="AX763" i="2"/>
  <c r="AY763" i="2"/>
  <c r="AZ763" i="2"/>
  <c r="BA763" i="2"/>
  <c r="AV764" i="2"/>
  <c r="AW764" i="2"/>
  <c r="AX764" i="2"/>
  <c r="AY764" i="2"/>
  <c r="AZ764" i="2"/>
  <c r="BA764" i="2"/>
  <c r="AV765" i="2"/>
  <c r="AW765" i="2"/>
  <c r="AX765" i="2"/>
  <c r="AY765" i="2"/>
  <c r="AZ765" i="2"/>
  <c r="BA765" i="2"/>
  <c r="AV766" i="2"/>
  <c r="AW766" i="2"/>
  <c r="AX766" i="2"/>
  <c r="AY766" i="2"/>
  <c r="AZ766" i="2"/>
  <c r="BA766" i="2"/>
  <c r="AV767" i="2"/>
  <c r="AW767" i="2"/>
  <c r="AX767" i="2"/>
  <c r="AY767" i="2"/>
  <c r="AZ767" i="2"/>
  <c r="BA767" i="2"/>
  <c r="AV768" i="2"/>
  <c r="AW768" i="2"/>
  <c r="AX768" i="2"/>
  <c r="AY768" i="2"/>
  <c r="AZ768" i="2"/>
  <c r="BA768" i="2"/>
  <c r="AV769" i="2"/>
  <c r="AW769" i="2"/>
  <c r="AX769" i="2"/>
  <c r="AY769" i="2"/>
  <c r="AZ769" i="2"/>
  <c r="BA769" i="2"/>
  <c r="AV770" i="2"/>
  <c r="AW770" i="2"/>
  <c r="AX770" i="2"/>
  <c r="AY770" i="2"/>
  <c r="AZ770" i="2"/>
  <c r="BA770" i="2"/>
  <c r="AV771" i="2"/>
  <c r="AW771" i="2"/>
  <c r="AX771" i="2"/>
  <c r="AY771" i="2"/>
  <c r="AZ771" i="2"/>
  <c r="BA771" i="2"/>
  <c r="AV772" i="2"/>
  <c r="AW772" i="2"/>
  <c r="AX772" i="2"/>
  <c r="AY772" i="2"/>
  <c r="AZ772" i="2"/>
  <c r="BA772" i="2"/>
  <c r="AV773" i="2"/>
  <c r="AW773" i="2"/>
  <c r="AX773" i="2"/>
  <c r="AY773" i="2"/>
  <c r="AZ773" i="2"/>
  <c r="BA773" i="2"/>
  <c r="AV774" i="2"/>
  <c r="AW774" i="2"/>
  <c r="AX774" i="2"/>
  <c r="AY774" i="2"/>
  <c r="AZ774" i="2"/>
  <c r="BA774" i="2"/>
  <c r="AW3" i="2"/>
  <c r="AX3" i="2"/>
  <c r="AY3" i="2"/>
  <c r="AZ3" i="2"/>
  <c r="AV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38" i="2"/>
  <c r="AJ239" i="2"/>
  <c r="AJ240" i="2"/>
  <c r="AJ241" i="2"/>
  <c r="AJ242" i="2"/>
  <c r="AJ243" i="2"/>
  <c r="AJ244" i="2"/>
  <c r="AJ245" i="2"/>
  <c r="AJ246" i="2"/>
  <c r="AJ247" i="2"/>
  <c r="AJ248" i="2"/>
  <c r="AJ249" i="2"/>
  <c r="AJ250" i="2"/>
  <c r="AJ251" i="2"/>
  <c r="AJ252" i="2"/>
  <c r="AJ253" i="2"/>
  <c r="AJ254" i="2"/>
  <c r="AJ255" i="2"/>
  <c r="AJ256" i="2"/>
  <c r="AJ257" i="2"/>
  <c r="AJ258" i="2"/>
  <c r="AJ259" i="2"/>
  <c r="AJ260" i="2"/>
  <c r="AJ261" i="2"/>
  <c r="AJ262" i="2"/>
  <c r="AJ263" i="2"/>
  <c r="AJ264" i="2"/>
  <c r="AJ265" i="2"/>
  <c r="AJ266" i="2"/>
  <c r="AJ267" i="2"/>
  <c r="AJ268" i="2"/>
  <c r="AJ269" i="2"/>
  <c r="AJ270" i="2"/>
  <c r="AJ271" i="2"/>
  <c r="AJ272" i="2"/>
  <c r="AJ273" i="2"/>
  <c r="AJ274" i="2"/>
  <c r="AJ275" i="2"/>
  <c r="AJ276" i="2"/>
  <c r="AJ277" i="2"/>
  <c r="AJ278" i="2"/>
  <c r="AJ279" i="2"/>
  <c r="AJ280" i="2"/>
  <c r="AJ281" i="2"/>
  <c r="AJ282" i="2"/>
  <c r="AJ283" i="2"/>
  <c r="AJ284" i="2"/>
  <c r="AJ285" i="2"/>
  <c r="AJ286" i="2"/>
  <c r="AJ287" i="2"/>
  <c r="AJ288" i="2"/>
  <c r="AJ289" i="2"/>
  <c r="AJ290" i="2"/>
  <c r="AJ291" i="2"/>
  <c r="AJ292" i="2"/>
  <c r="AJ293" i="2"/>
  <c r="AJ294" i="2"/>
  <c r="AJ295" i="2"/>
  <c r="AJ296" i="2"/>
  <c r="AJ297" i="2"/>
  <c r="AJ298" i="2"/>
  <c r="AJ299" i="2"/>
  <c r="AJ300" i="2"/>
  <c r="AJ301" i="2"/>
  <c r="AJ302" i="2"/>
  <c r="AJ303" i="2"/>
  <c r="AJ304" i="2"/>
  <c r="AJ305" i="2"/>
  <c r="AJ306" i="2"/>
  <c r="AJ307" i="2"/>
  <c r="AJ308" i="2"/>
  <c r="AJ309" i="2"/>
  <c r="AJ310" i="2"/>
  <c r="AJ311" i="2"/>
  <c r="AJ312" i="2"/>
  <c r="AJ313" i="2"/>
  <c r="AJ314" i="2"/>
  <c r="AK314" i="2" s="1"/>
  <c r="AJ315" i="2"/>
  <c r="AJ316" i="2"/>
  <c r="AJ317" i="2"/>
  <c r="AJ318" i="2"/>
  <c r="AJ319" i="2"/>
  <c r="AJ320" i="2"/>
  <c r="AJ321" i="2"/>
  <c r="AJ322" i="2"/>
  <c r="AJ323" i="2"/>
  <c r="AJ324" i="2"/>
  <c r="AJ325" i="2"/>
  <c r="AJ326" i="2"/>
  <c r="AJ327" i="2"/>
  <c r="AJ328" i="2"/>
  <c r="AJ329" i="2"/>
  <c r="AJ330" i="2"/>
  <c r="AJ331" i="2"/>
  <c r="AJ332" i="2"/>
  <c r="AJ333" i="2"/>
  <c r="AJ334" i="2"/>
  <c r="AJ335" i="2"/>
  <c r="AJ336" i="2"/>
  <c r="AJ337" i="2"/>
  <c r="AJ338" i="2"/>
  <c r="AJ339" i="2"/>
  <c r="AJ340" i="2"/>
  <c r="AJ341" i="2"/>
  <c r="AJ342" i="2"/>
  <c r="AJ343" i="2"/>
  <c r="AJ344" i="2"/>
  <c r="AJ345" i="2"/>
  <c r="AJ346" i="2"/>
  <c r="AK346" i="2" s="1"/>
  <c r="AJ347" i="2"/>
  <c r="AJ348" i="2"/>
  <c r="AJ349" i="2"/>
  <c r="AJ350" i="2"/>
  <c r="AJ351" i="2"/>
  <c r="AJ352" i="2"/>
  <c r="AJ353" i="2"/>
  <c r="AJ354" i="2"/>
  <c r="AJ355" i="2"/>
  <c r="AJ356" i="2"/>
  <c r="AJ357" i="2"/>
  <c r="AJ358" i="2"/>
  <c r="AJ359" i="2"/>
  <c r="AJ360" i="2"/>
  <c r="AJ361" i="2"/>
  <c r="AJ362" i="2"/>
  <c r="AJ363" i="2"/>
  <c r="AJ364" i="2"/>
  <c r="AJ365" i="2"/>
  <c r="AJ366" i="2"/>
  <c r="AJ367" i="2"/>
  <c r="AJ368" i="2"/>
  <c r="AJ369" i="2"/>
  <c r="AJ370" i="2"/>
  <c r="AJ371" i="2"/>
  <c r="AJ372" i="2"/>
  <c r="AJ373" i="2"/>
  <c r="AJ374" i="2"/>
  <c r="AJ375" i="2"/>
  <c r="AJ376" i="2"/>
  <c r="AJ377" i="2"/>
  <c r="AJ378" i="2"/>
  <c r="AK378" i="2" s="1"/>
  <c r="AJ379" i="2"/>
  <c r="AJ380" i="2"/>
  <c r="AJ381" i="2"/>
  <c r="AJ382" i="2"/>
  <c r="AJ383" i="2"/>
  <c r="AJ384" i="2"/>
  <c r="AJ385" i="2"/>
  <c r="AJ386" i="2"/>
  <c r="AJ387" i="2"/>
  <c r="AJ388" i="2"/>
  <c r="AJ389" i="2"/>
  <c r="AJ390" i="2"/>
  <c r="AJ391" i="2"/>
  <c r="AJ392" i="2"/>
  <c r="AJ393" i="2"/>
  <c r="AJ394" i="2"/>
  <c r="AJ395" i="2"/>
  <c r="AJ396" i="2"/>
  <c r="AJ397" i="2"/>
  <c r="AJ398" i="2"/>
  <c r="AJ399" i="2"/>
  <c r="AJ400" i="2"/>
  <c r="AJ401" i="2"/>
  <c r="AJ402" i="2"/>
  <c r="AJ403" i="2"/>
  <c r="AJ404" i="2"/>
  <c r="AJ405" i="2"/>
  <c r="AJ406" i="2"/>
  <c r="AJ407" i="2"/>
  <c r="AJ408" i="2"/>
  <c r="AJ409" i="2"/>
  <c r="AJ410" i="2"/>
  <c r="AK410" i="2" s="1"/>
  <c r="AJ411" i="2"/>
  <c r="AJ412" i="2"/>
  <c r="AJ413" i="2"/>
  <c r="AJ414" i="2"/>
  <c r="AJ415" i="2"/>
  <c r="AJ416" i="2"/>
  <c r="AJ417" i="2"/>
  <c r="AJ418" i="2"/>
  <c r="AJ419" i="2"/>
  <c r="AJ420" i="2"/>
  <c r="AJ421" i="2"/>
  <c r="AJ422" i="2"/>
  <c r="AJ423" i="2"/>
  <c r="AJ424" i="2"/>
  <c r="AJ425" i="2"/>
  <c r="AJ426" i="2"/>
  <c r="AJ427" i="2"/>
  <c r="AJ428" i="2"/>
  <c r="AJ429" i="2"/>
  <c r="AJ430" i="2"/>
  <c r="AJ431" i="2"/>
  <c r="AJ432" i="2"/>
  <c r="AJ433" i="2"/>
  <c r="AJ434" i="2"/>
  <c r="AJ435" i="2"/>
  <c r="AJ436" i="2"/>
  <c r="AJ437" i="2"/>
  <c r="AJ438" i="2"/>
  <c r="AJ439" i="2"/>
  <c r="AJ440" i="2"/>
  <c r="AJ441" i="2"/>
  <c r="AJ442" i="2"/>
  <c r="AK442" i="2" s="1"/>
  <c r="AJ443" i="2"/>
  <c r="AJ444" i="2"/>
  <c r="AJ445" i="2"/>
  <c r="AJ446" i="2"/>
  <c r="AJ447" i="2"/>
  <c r="AJ448" i="2"/>
  <c r="AJ449" i="2"/>
  <c r="AJ450" i="2"/>
  <c r="AJ451" i="2"/>
  <c r="AJ452" i="2"/>
  <c r="AJ453" i="2"/>
  <c r="AJ454" i="2"/>
  <c r="AJ455" i="2"/>
  <c r="AJ456" i="2"/>
  <c r="AJ457" i="2"/>
  <c r="AJ458" i="2"/>
  <c r="AJ459" i="2"/>
  <c r="AJ460" i="2"/>
  <c r="AJ461" i="2"/>
  <c r="AJ462" i="2"/>
  <c r="AJ463" i="2"/>
  <c r="AJ464" i="2"/>
  <c r="AJ465" i="2"/>
  <c r="AJ466" i="2"/>
  <c r="AJ467" i="2"/>
  <c r="AJ468" i="2"/>
  <c r="AJ469" i="2"/>
  <c r="AJ470" i="2"/>
  <c r="AJ471" i="2"/>
  <c r="AJ472" i="2"/>
  <c r="AJ473" i="2"/>
  <c r="AJ474" i="2"/>
  <c r="AK474" i="2" s="1"/>
  <c r="AJ475" i="2"/>
  <c r="AJ476" i="2"/>
  <c r="AJ477" i="2"/>
  <c r="AJ478" i="2"/>
  <c r="AJ479" i="2"/>
  <c r="AJ480" i="2"/>
  <c r="AJ481" i="2"/>
  <c r="AJ482" i="2"/>
  <c r="AJ483" i="2"/>
  <c r="AJ484" i="2"/>
  <c r="AJ485" i="2"/>
  <c r="AJ486" i="2"/>
  <c r="AJ487" i="2"/>
  <c r="AJ488" i="2"/>
  <c r="AJ489" i="2"/>
  <c r="AJ490" i="2"/>
  <c r="AJ491" i="2"/>
  <c r="AJ492" i="2"/>
  <c r="AJ493" i="2"/>
  <c r="AJ494" i="2"/>
  <c r="AJ495" i="2"/>
  <c r="AJ496" i="2"/>
  <c r="AJ497" i="2"/>
  <c r="AJ498" i="2"/>
  <c r="AJ499" i="2"/>
  <c r="AJ500" i="2"/>
  <c r="AJ501" i="2"/>
  <c r="AJ502" i="2"/>
  <c r="AJ503" i="2"/>
  <c r="AJ504" i="2"/>
  <c r="AJ505" i="2"/>
  <c r="AJ506" i="2"/>
  <c r="AK506" i="2" s="1"/>
  <c r="AJ507" i="2"/>
  <c r="AJ508" i="2"/>
  <c r="AJ509" i="2"/>
  <c r="AJ510" i="2"/>
  <c r="AJ511" i="2"/>
  <c r="AJ512" i="2"/>
  <c r="AJ513" i="2"/>
  <c r="AJ514" i="2"/>
  <c r="AJ515" i="2"/>
  <c r="AJ516" i="2"/>
  <c r="AJ517" i="2"/>
  <c r="AJ518" i="2"/>
  <c r="AJ519" i="2"/>
  <c r="AJ520" i="2"/>
  <c r="AJ521" i="2"/>
  <c r="AJ522" i="2"/>
  <c r="AJ523" i="2"/>
  <c r="AJ524" i="2"/>
  <c r="AJ525" i="2"/>
  <c r="AJ526" i="2"/>
  <c r="AJ527" i="2"/>
  <c r="AJ528" i="2"/>
  <c r="AJ529" i="2"/>
  <c r="AJ530" i="2"/>
  <c r="AJ531" i="2"/>
  <c r="AJ532" i="2"/>
  <c r="AJ533" i="2"/>
  <c r="AJ534" i="2"/>
  <c r="AJ535" i="2"/>
  <c r="AJ536" i="2"/>
  <c r="AJ537" i="2"/>
  <c r="AJ538" i="2"/>
  <c r="AK538" i="2" s="1"/>
  <c r="AJ539" i="2"/>
  <c r="AJ540" i="2"/>
  <c r="AJ541" i="2"/>
  <c r="AJ542" i="2"/>
  <c r="AJ543" i="2"/>
  <c r="AJ544" i="2"/>
  <c r="AJ545" i="2"/>
  <c r="AJ546" i="2"/>
  <c r="AJ547" i="2"/>
  <c r="AJ548" i="2"/>
  <c r="AJ549" i="2"/>
  <c r="AJ550" i="2"/>
  <c r="AJ551" i="2"/>
  <c r="AJ552" i="2"/>
  <c r="AJ553" i="2"/>
  <c r="AJ554" i="2"/>
  <c r="AJ555" i="2"/>
  <c r="AJ556" i="2"/>
  <c r="AJ557" i="2"/>
  <c r="AJ558" i="2"/>
  <c r="AJ559" i="2"/>
  <c r="AJ560" i="2"/>
  <c r="AJ561" i="2"/>
  <c r="AJ562" i="2"/>
  <c r="AJ563" i="2"/>
  <c r="AJ564" i="2"/>
  <c r="AJ565" i="2"/>
  <c r="AJ566" i="2"/>
  <c r="AJ567" i="2"/>
  <c r="AJ568" i="2"/>
  <c r="AJ569" i="2"/>
  <c r="AJ570" i="2"/>
  <c r="AK570" i="2" s="1"/>
  <c r="AJ571" i="2"/>
  <c r="AJ572" i="2"/>
  <c r="AJ573" i="2"/>
  <c r="AJ574" i="2"/>
  <c r="AJ575" i="2"/>
  <c r="AJ576" i="2"/>
  <c r="AJ577" i="2"/>
  <c r="AJ578" i="2"/>
  <c r="AJ579" i="2"/>
  <c r="AJ580" i="2"/>
  <c r="AJ581" i="2"/>
  <c r="AJ582" i="2"/>
  <c r="AJ583" i="2"/>
  <c r="AJ584" i="2"/>
  <c r="AJ585" i="2"/>
  <c r="AJ586" i="2"/>
  <c r="AJ587" i="2"/>
  <c r="AJ588" i="2"/>
  <c r="AJ589" i="2"/>
  <c r="AJ590" i="2"/>
  <c r="AJ591" i="2"/>
  <c r="AJ592" i="2"/>
  <c r="AJ593" i="2"/>
  <c r="AJ594" i="2"/>
  <c r="AJ595" i="2"/>
  <c r="AJ596" i="2"/>
  <c r="AJ597" i="2"/>
  <c r="AJ598" i="2"/>
  <c r="AJ599" i="2"/>
  <c r="AJ600" i="2"/>
  <c r="AJ601" i="2"/>
  <c r="AJ602" i="2"/>
  <c r="AK602" i="2" s="1"/>
  <c r="AJ603" i="2"/>
  <c r="AJ604" i="2"/>
  <c r="AJ605" i="2"/>
  <c r="AJ606" i="2"/>
  <c r="AJ607" i="2"/>
  <c r="AJ608" i="2"/>
  <c r="AJ609" i="2"/>
  <c r="AJ610" i="2"/>
  <c r="AJ611" i="2"/>
  <c r="AJ612" i="2"/>
  <c r="AJ613" i="2"/>
  <c r="AJ614" i="2"/>
  <c r="AJ615" i="2"/>
  <c r="AJ616" i="2"/>
  <c r="AJ617" i="2"/>
  <c r="AJ618" i="2"/>
  <c r="AJ619" i="2"/>
  <c r="AJ620" i="2"/>
  <c r="AJ621" i="2"/>
  <c r="AJ622" i="2"/>
  <c r="AJ623" i="2"/>
  <c r="AJ624" i="2"/>
  <c r="AJ625" i="2"/>
  <c r="AJ626" i="2"/>
  <c r="AJ627" i="2"/>
  <c r="AJ628" i="2"/>
  <c r="AJ629" i="2"/>
  <c r="AJ630" i="2"/>
  <c r="AJ631" i="2"/>
  <c r="AJ632" i="2"/>
  <c r="AJ633" i="2"/>
  <c r="AJ634" i="2"/>
  <c r="AK634" i="2" s="1"/>
  <c r="AJ635" i="2"/>
  <c r="AJ636" i="2"/>
  <c r="AJ637" i="2"/>
  <c r="AJ638" i="2"/>
  <c r="AJ639" i="2"/>
  <c r="AJ640" i="2"/>
  <c r="AJ641" i="2"/>
  <c r="AJ642" i="2"/>
  <c r="AJ643" i="2"/>
  <c r="AJ644" i="2"/>
  <c r="AJ645" i="2"/>
  <c r="AJ646" i="2"/>
  <c r="AJ647" i="2"/>
  <c r="AJ648" i="2"/>
  <c r="AJ649" i="2"/>
  <c r="AJ650" i="2"/>
  <c r="AJ651" i="2"/>
  <c r="AJ652" i="2"/>
  <c r="AJ653" i="2"/>
  <c r="AJ654" i="2"/>
  <c r="AJ655" i="2"/>
  <c r="AJ656" i="2"/>
  <c r="AJ657" i="2"/>
  <c r="AJ658" i="2"/>
  <c r="AJ659" i="2"/>
  <c r="AJ660" i="2"/>
  <c r="AJ661" i="2"/>
  <c r="AJ662" i="2"/>
  <c r="AJ663" i="2"/>
  <c r="AJ664" i="2"/>
  <c r="AJ665" i="2"/>
  <c r="AJ666" i="2"/>
  <c r="AJ667" i="2"/>
  <c r="AJ668" i="2"/>
  <c r="AJ669" i="2"/>
  <c r="AJ670" i="2"/>
  <c r="AJ671" i="2"/>
  <c r="AJ672" i="2"/>
  <c r="AJ673" i="2"/>
  <c r="AJ674" i="2"/>
  <c r="AJ675" i="2"/>
  <c r="AJ676" i="2"/>
  <c r="AJ677" i="2"/>
  <c r="AJ678" i="2"/>
  <c r="AJ679" i="2"/>
  <c r="AJ680" i="2"/>
  <c r="AJ681" i="2"/>
  <c r="AJ682" i="2"/>
  <c r="AK682" i="2" s="1"/>
  <c r="AJ683" i="2"/>
  <c r="AJ684" i="2"/>
  <c r="AJ685" i="2"/>
  <c r="AJ686" i="2"/>
  <c r="AJ687" i="2"/>
  <c r="AJ688" i="2"/>
  <c r="AJ689" i="2"/>
  <c r="AJ690" i="2"/>
  <c r="AK690" i="2" s="1"/>
  <c r="AJ691" i="2"/>
  <c r="AJ692" i="2"/>
  <c r="AJ693" i="2"/>
  <c r="AJ694" i="2"/>
  <c r="AJ695" i="2"/>
  <c r="AJ696" i="2"/>
  <c r="AJ697" i="2"/>
  <c r="AJ698" i="2"/>
  <c r="AK698" i="2" s="1"/>
  <c r="AJ699" i="2"/>
  <c r="AJ700" i="2"/>
  <c r="AJ701" i="2"/>
  <c r="AJ702" i="2"/>
  <c r="AJ703" i="2"/>
  <c r="AJ704" i="2"/>
  <c r="AJ705" i="2"/>
  <c r="AJ706" i="2"/>
  <c r="AK706" i="2" s="1"/>
  <c r="AJ707" i="2"/>
  <c r="AJ708" i="2"/>
  <c r="AJ709" i="2"/>
  <c r="AJ710" i="2"/>
  <c r="AJ711" i="2"/>
  <c r="AJ712" i="2"/>
  <c r="AJ713" i="2"/>
  <c r="AJ714" i="2"/>
  <c r="AK714" i="2" s="1"/>
  <c r="AJ715" i="2"/>
  <c r="AJ716" i="2"/>
  <c r="AJ717" i="2"/>
  <c r="AJ718" i="2"/>
  <c r="AJ719" i="2"/>
  <c r="AJ720" i="2"/>
  <c r="AJ721" i="2"/>
  <c r="AJ722" i="2"/>
  <c r="AK722" i="2" s="1"/>
  <c r="AJ723" i="2"/>
  <c r="AJ724" i="2"/>
  <c r="AJ725" i="2"/>
  <c r="AJ726" i="2"/>
  <c r="AJ727" i="2"/>
  <c r="AJ728" i="2"/>
  <c r="AJ729" i="2"/>
  <c r="AJ730" i="2"/>
  <c r="AK730" i="2" s="1"/>
  <c r="AJ731" i="2"/>
  <c r="AJ732" i="2"/>
  <c r="AJ733" i="2"/>
  <c r="AJ734" i="2"/>
  <c r="AJ735" i="2"/>
  <c r="AJ736" i="2"/>
  <c r="AJ737" i="2"/>
  <c r="AJ738" i="2"/>
  <c r="AK738" i="2" s="1"/>
  <c r="AJ739" i="2"/>
  <c r="AJ740" i="2"/>
  <c r="AJ741" i="2"/>
  <c r="AJ742" i="2"/>
  <c r="AJ743" i="2"/>
  <c r="AJ744" i="2"/>
  <c r="AJ745" i="2"/>
  <c r="AJ746" i="2"/>
  <c r="AK746" i="2" s="1"/>
  <c r="AJ747" i="2"/>
  <c r="AJ748" i="2"/>
  <c r="AJ749" i="2"/>
  <c r="AJ750" i="2"/>
  <c r="AJ751" i="2"/>
  <c r="AJ752" i="2"/>
  <c r="AJ753" i="2"/>
  <c r="AJ754" i="2"/>
  <c r="AK754" i="2" s="1"/>
  <c r="AJ755" i="2"/>
  <c r="AJ756" i="2"/>
  <c r="AJ757" i="2"/>
  <c r="AJ758" i="2"/>
  <c r="AJ759" i="2"/>
  <c r="AJ760" i="2"/>
  <c r="AJ761" i="2"/>
  <c r="AJ762" i="2"/>
  <c r="AK762" i="2" s="1"/>
  <c r="AJ763" i="2"/>
  <c r="AJ764" i="2"/>
  <c r="AJ765" i="2"/>
  <c r="AJ766" i="2"/>
  <c r="AJ767" i="2"/>
  <c r="AJ768" i="2"/>
  <c r="AJ769" i="2"/>
  <c r="AJ770" i="2"/>
  <c r="AK770" i="2" s="1"/>
  <c r="AJ771" i="2"/>
  <c r="AJ772" i="2"/>
  <c r="AJ773" i="2"/>
  <c r="AJ774" i="2"/>
  <c r="AI3" i="2"/>
  <c r="AK3" i="2" s="1"/>
  <c r="AI4" i="2"/>
  <c r="AK4" i="2" s="1"/>
  <c r="AI5" i="2"/>
  <c r="AK5" i="2" s="1"/>
  <c r="AI6" i="2"/>
  <c r="AK6" i="2" s="1"/>
  <c r="AI7" i="2"/>
  <c r="AK7" i="2" s="1"/>
  <c r="AI8" i="2"/>
  <c r="AI9" i="2"/>
  <c r="AI10" i="2"/>
  <c r="AI11" i="2"/>
  <c r="AK11" i="2" s="1"/>
  <c r="AI12" i="2"/>
  <c r="AK12" i="2" s="1"/>
  <c r="AI13" i="2"/>
  <c r="AK13" i="2" s="1"/>
  <c r="AI14" i="2"/>
  <c r="AK14" i="2" s="1"/>
  <c r="AI15" i="2"/>
  <c r="AK15" i="2" s="1"/>
  <c r="AI16" i="2"/>
  <c r="AI17" i="2"/>
  <c r="AI18" i="2"/>
  <c r="AI19" i="2"/>
  <c r="AK19" i="2" s="1"/>
  <c r="AI20" i="2"/>
  <c r="AK20" i="2" s="1"/>
  <c r="AI21" i="2"/>
  <c r="AK21" i="2" s="1"/>
  <c r="AI22" i="2"/>
  <c r="AK22" i="2" s="1"/>
  <c r="AI23" i="2"/>
  <c r="AK23" i="2" s="1"/>
  <c r="AI24" i="2"/>
  <c r="AI25" i="2"/>
  <c r="AI26" i="2"/>
  <c r="AI27" i="2"/>
  <c r="AK27" i="2" s="1"/>
  <c r="AI28" i="2"/>
  <c r="AK28" i="2" s="1"/>
  <c r="AI29" i="2"/>
  <c r="AK29" i="2" s="1"/>
  <c r="AI30" i="2"/>
  <c r="AK30" i="2" s="1"/>
  <c r="AI31" i="2"/>
  <c r="AK31" i="2" s="1"/>
  <c r="AI32" i="2"/>
  <c r="AI33" i="2"/>
  <c r="AI34" i="2"/>
  <c r="AI35" i="2"/>
  <c r="AK35" i="2" s="1"/>
  <c r="AI36" i="2"/>
  <c r="AK36" i="2" s="1"/>
  <c r="AI37" i="2"/>
  <c r="AK37" i="2" s="1"/>
  <c r="AI38" i="2"/>
  <c r="AK38" i="2" s="1"/>
  <c r="AI39" i="2"/>
  <c r="AK39" i="2" s="1"/>
  <c r="AI40" i="2"/>
  <c r="AI41" i="2"/>
  <c r="AI42" i="2"/>
  <c r="AI43" i="2"/>
  <c r="AK43" i="2" s="1"/>
  <c r="AI44" i="2"/>
  <c r="AK44" i="2" s="1"/>
  <c r="AI45" i="2"/>
  <c r="AK45" i="2" s="1"/>
  <c r="AI46" i="2"/>
  <c r="AK46" i="2" s="1"/>
  <c r="AI47" i="2"/>
  <c r="AK47" i="2" s="1"/>
  <c r="AI48" i="2"/>
  <c r="AI49" i="2"/>
  <c r="AI50" i="2"/>
  <c r="AI51" i="2"/>
  <c r="AK51" i="2" s="1"/>
  <c r="AI52" i="2"/>
  <c r="AK52" i="2" s="1"/>
  <c r="AI53" i="2"/>
  <c r="AK53" i="2" s="1"/>
  <c r="AI54" i="2"/>
  <c r="AK54" i="2" s="1"/>
  <c r="AI55" i="2"/>
  <c r="AK55" i="2" s="1"/>
  <c r="AI56" i="2"/>
  <c r="AI57" i="2"/>
  <c r="AI58" i="2"/>
  <c r="AI59" i="2"/>
  <c r="AK59" i="2" s="1"/>
  <c r="AI60" i="2"/>
  <c r="AK60" i="2" s="1"/>
  <c r="AI61" i="2"/>
  <c r="AK61" i="2" s="1"/>
  <c r="AI62" i="2"/>
  <c r="AK62" i="2" s="1"/>
  <c r="AI63" i="2"/>
  <c r="AK63" i="2" s="1"/>
  <c r="AI64" i="2"/>
  <c r="AI65" i="2"/>
  <c r="AI66" i="2"/>
  <c r="AI67" i="2"/>
  <c r="AK67" i="2" s="1"/>
  <c r="AI68" i="2"/>
  <c r="AK68" i="2" s="1"/>
  <c r="AI69" i="2"/>
  <c r="AK69" i="2" s="1"/>
  <c r="AI70" i="2"/>
  <c r="AK70" i="2" s="1"/>
  <c r="AI71" i="2"/>
  <c r="AK71" i="2" s="1"/>
  <c r="AI72" i="2"/>
  <c r="AI73" i="2"/>
  <c r="AI74" i="2"/>
  <c r="AI75" i="2"/>
  <c r="AK75" i="2" s="1"/>
  <c r="AI76" i="2"/>
  <c r="AK76" i="2" s="1"/>
  <c r="AI77" i="2"/>
  <c r="AK77" i="2" s="1"/>
  <c r="AI78" i="2"/>
  <c r="AK78" i="2" s="1"/>
  <c r="AI79" i="2"/>
  <c r="AK79" i="2" s="1"/>
  <c r="AI80" i="2"/>
  <c r="AI81" i="2"/>
  <c r="AI82" i="2"/>
  <c r="AI83" i="2"/>
  <c r="AK83" i="2" s="1"/>
  <c r="AI84" i="2"/>
  <c r="AK84" i="2" s="1"/>
  <c r="AI85" i="2"/>
  <c r="AK85" i="2" s="1"/>
  <c r="AI86" i="2"/>
  <c r="AK86" i="2" s="1"/>
  <c r="AI87" i="2"/>
  <c r="AK87" i="2" s="1"/>
  <c r="AI88" i="2"/>
  <c r="AI89" i="2"/>
  <c r="AI90" i="2"/>
  <c r="AI91" i="2"/>
  <c r="AK91" i="2" s="1"/>
  <c r="AI92" i="2"/>
  <c r="AK92" i="2" s="1"/>
  <c r="AI93" i="2"/>
  <c r="AK93" i="2" s="1"/>
  <c r="AI94" i="2"/>
  <c r="AK94" i="2" s="1"/>
  <c r="AI95" i="2"/>
  <c r="AK95" i="2" s="1"/>
  <c r="AI96" i="2"/>
  <c r="AI97" i="2"/>
  <c r="AI98" i="2"/>
  <c r="AI99" i="2"/>
  <c r="AK99" i="2" s="1"/>
  <c r="AI100" i="2"/>
  <c r="AK100" i="2" s="1"/>
  <c r="AI101" i="2"/>
  <c r="AK101" i="2" s="1"/>
  <c r="AI102" i="2"/>
  <c r="AK102" i="2" s="1"/>
  <c r="AI103" i="2"/>
  <c r="AK103" i="2" s="1"/>
  <c r="AI104" i="2"/>
  <c r="AI105" i="2"/>
  <c r="AI106" i="2"/>
  <c r="AI107" i="2"/>
  <c r="AK107" i="2" s="1"/>
  <c r="AI108" i="2"/>
  <c r="AK108" i="2" s="1"/>
  <c r="AI109" i="2"/>
  <c r="AK109" i="2" s="1"/>
  <c r="AI110" i="2"/>
  <c r="AK110" i="2" s="1"/>
  <c r="AI111" i="2"/>
  <c r="AK111" i="2" s="1"/>
  <c r="AI112" i="2"/>
  <c r="AI113" i="2"/>
  <c r="AI114" i="2"/>
  <c r="AI115" i="2"/>
  <c r="AK115" i="2" s="1"/>
  <c r="AI116" i="2"/>
  <c r="AK116" i="2" s="1"/>
  <c r="AI117" i="2"/>
  <c r="AK117" i="2" s="1"/>
  <c r="AI118" i="2"/>
  <c r="AK118" i="2" s="1"/>
  <c r="AI119" i="2"/>
  <c r="AK119" i="2" s="1"/>
  <c r="AI120" i="2"/>
  <c r="AI121" i="2"/>
  <c r="AI122" i="2"/>
  <c r="AI123" i="2"/>
  <c r="AI124" i="2"/>
  <c r="AK124" i="2" s="1"/>
  <c r="AI125" i="2"/>
  <c r="AK125" i="2" s="1"/>
  <c r="AI126" i="2"/>
  <c r="AK126" i="2" s="1"/>
  <c r="AI127" i="2"/>
  <c r="AK127" i="2" s="1"/>
  <c r="AI128" i="2"/>
  <c r="AI129" i="2"/>
  <c r="AI130" i="2"/>
  <c r="AI131" i="2"/>
  <c r="AK131" i="2" s="1"/>
  <c r="AI132" i="2"/>
  <c r="AK132" i="2" s="1"/>
  <c r="AI133" i="2"/>
  <c r="AK133" i="2" s="1"/>
  <c r="AI134" i="2"/>
  <c r="AK134" i="2" s="1"/>
  <c r="AI135" i="2"/>
  <c r="AK135" i="2" s="1"/>
  <c r="AI136" i="2"/>
  <c r="AI137" i="2"/>
  <c r="AI138" i="2"/>
  <c r="AI139" i="2"/>
  <c r="AK139" i="2" s="1"/>
  <c r="AI140" i="2"/>
  <c r="AK140" i="2" s="1"/>
  <c r="AI141" i="2"/>
  <c r="AK141" i="2" s="1"/>
  <c r="AI142" i="2"/>
  <c r="AK142" i="2" s="1"/>
  <c r="AI143" i="2"/>
  <c r="AK143" i="2" s="1"/>
  <c r="AI144" i="2"/>
  <c r="AI145" i="2"/>
  <c r="AI146" i="2"/>
  <c r="AI147" i="2"/>
  <c r="AK147" i="2" s="1"/>
  <c r="AI148" i="2"/>
  <c r="AK148" i="2" s="1"/>
  <c r="AI149" i="2"/>
  <c r="AK149" i="2" s="1"/>
  <c r="AI150" i="2"/>
  <c r="AK150" i="2" s="1"/>
  <c r="AI151" i="2"/>
  <c r="AK151" i="2" s="1"/>
  <c r="AI152" i="2"/>
  <c r="AI153" i="2"/>
  <c r="AI154" i="2"/>
  <c r="AI155" i="2"/>
  <c r="AK155" i="2" s="1"/>
  <c r="AI156" i="2"/>
  <c r="AK156" i="2" s="1"/>
  <c r="AI157" i="2"/>
  <c r="AK157" i="2" s="1"/>
  <c r="AI158" i="2"/>
  <c r="AK158" i="2" s="1"/>
  <c r="AI159" i="2"/>
  <c r="AK159" i="2" s="1"/>
  <c r="AI160" i="2"/>
  <c r="AI161" i="2"/>
  <c r="AI162" i="2"/>
  <c r="AI163" i="2"/>
  <c r="AK163" i="2" s="1"/>
  <c r="AI164" i="2"/>
  <c r="AK164" i="2" s="1"/>
  <c r="AI165" i="2"/>
  <c r="AK165" i="2" s="1"/>
  <c r="AI166" i="2"/>
  <c r="AK166" i="2" s="1"/>
  <c r="AI167" i="2"/>
  <c r="AK167" i="2" s="1"/>
  <c r="AI168" i="2"/>
  <c r="AI169" i="2"/>
  <c r="AI170" i="2"/>
  <c r="AI171" i="2"/>
  <c r="AK171" i="2" s="1"/>
  <c r="AI172" i="2"/>
  <c r="AK172" i="2" s="1"/>
  <c r="AI173" i="2"/>
  <c r="AK173" i="2" s="1"/>
  <c r="AI174" i="2"/>
  <c r="AK174" i="2" s="1"/>
  <c r="AI175" i="2"/>
  <c r="AK175" i="2" s="1"/>
  <c r="AI176" i="2"/>
  <c r="AI177" i="2"/>
  <c r="AI178" i="2"/>
  <c r="AI179" i="2"/>
  <c r="AK179" i="2" s="1"/>
  <c r="AI180" i="2"/>
  <c r="AK180" i="2" s="1"/>
  <c r="AI181" i="2"/>
  <c r="AK181" i="2" s="1"/>
  <c r="AI182" i="2"/>
  <c r="AK182" i="2" s="1"/>
  <c r="AI183" i="2"/>
  <c r="AK183" i="2" s="1"/>
  <c r="AI184" i="2"/>
  <c r="AI185" i="2"/>
  <c r="AI186" i="2"/>
  <c r="AI187" i="2"/>
  <c r="AI188" i="2"/>
  <c r="AK188" i="2" s="1"/>
  <c r="AI189" i="2"/>
  <c r="AK189" i="2" s="1"/>
  <c r="AI190" i="2"/>
  <c r="AK190" i="2" s="1"/>
  <c r="AI191" i="2"/>
  <c r="AK191" i="2" s="1"/>
  <c r="AI192" i="2"/>
  <c r="AI193" i="2"/>
  <c r="AI194" i="2"/>
  <c r="AI195" i="2"/>
  <c r="AK195" i="2" s="1"/>
  <c r="AI196" i="2"/>
  <c r="AK196" i="2" s="1"/>
  <c r="AI197" i="2"/>
  <c r="AK197" i="2" s="1"/>
  <c r="AI198" i="2"/>
  <c r="AK198" i="2" s="1"/>
  <c r="AI199" i="2"/>
  <c r="AK199" i="2" s="1"/>
  <c r="AI200" i="2"/>
  <c r="AI201" i="2"/>
  <c r="AI202" i="2"/>
  <c r="AI203" i="2"/>
  <c r="AK203" i="2" s="1"/>
  <c r="AI204" i="2"/>
  <c r="AK204" i="2" s="1"/>
  <c r="AI205" i="2"/>
  <c r="AK205" i="2" s="1"/>
  <c r="AI206" i="2"/>
  <c r="AK206" i="2" s="1"/>
  <c r="AI207" i="2"/>
  <c r="AK207" i="2" s="1"/>
  <c r="AI208" i="2"/>
  <c r="AI209" i="2"/>
  <c r="AI210" i="2"/>
  <c r="AI211" i="2"/>
  <c r="AK211" i="2" s="1"/>
  <c r="AI212" i="2"/>
  <c r="AK212" i="2" s="1"/>
  <c r="AI213" i="2"/>
  <c r="AK213" i="2" s="1"/>
  <c r="AI214" i="2"/>
  <c r="AK214" i="2" s="1"/>
  <c r="AI215" i="2"/>
  <c r="AK215" i="2" s="1"/>
  <c r="AI216" i="2"/>
  <c r="AI217" i="2"/>
  <c r="AI218" i="2"/>
  <c r="AI219" i="2"/>
  <c r="AK219" i="2" s="1"/>
  <c r="AI220" i="2"/>
  <c r="AK220" i="2" s="1"/>
  <c r="AI221" i="2"/>
  <c r="AK221" i="2" s="1"/>
  <c r="AI222" i="2"/>
  <c r="AK222" i="2" s="1"/>
  <c r="AI223" i="2"/>
  <c r="AK223" i="2" s="1"/>
  <c r="AI224" i="2"/>
  <c r="AI225" i="2"/>
  <c r="AI226" i="2"/>
  <c r="AI227" i="2"/>
  <c r="AK227" i="2" s="1"/>
  <c r="AI228" i="2"/>
  <c r="AK228" i="2" s="1"/>
  <c r="AI229" i="2"/>
  <c r="AK229" i="2" s="1"/>
  <c r="AI230" i="2"/>
  <c r="AK230" i="2" s="1"/>
  <c r="AI231" i="2"/>
  <c r="AK231" i="2" s="1"/>
  <c r="AI232" i="2"/>
  <c r="AI233" i="2"/>
  <c r="AI234" i="2"/>
  <c r="AI235" i="2"/>
  <c r="AK235" i="2" s="1"/>
  <c r="AI236" i="2"/>
  <c r="AK236" i="2" s="1"/>
  <c r="AI237" i="2"/>
  <c r="AK237" i="2" s="1"/>
  <c r="AI238" i="2"/>
  <c r="AK238" i="2" s="1"/>
  <c r="AI239" i="2"/>
  <c r="AK239" i="2" s="1"/>
  <c r="AI240" i="2"/>
  <c r="AI241" i="2"/>
  <c r="AI242" i="2"/>
  <c r="AI243" i="2"/>
  <c r="AK243" i="2" s="1"/>
  <c r="AI244" i="2"/>
  <c r="AK244" i="2" s="1"/>
  <c r="AI245" i="2"/>
  <c r="AK245" i="2" s="1"/>
  <c r="AI246" i="2"/>
  <c r="AK246" i="2" s="1"/>
  <c r="AI247" i="2"/>
  <c r="AK247" i="2" s="1"/>
  <c r="AI248" i="2"/>
  <c r="AI249" i="2"/>
  <c r="AI250" i="2"/>
  <c r="AI251" i="2"/>
  <c r="AI252" i="2"/>
  <c r="AK252" i="2" s="1"/>
  <c r="AI253" i="2"/>
  <c r="AK253" i="2" s="1"/>
  <c r="AI254" i="2"/>
  <c r="AK254" i="2" s="1"/>
  <c r="AI255" i="2"/>
  <c r="AK255" i="2" s="1"/>
  <c r="AI256" i="2"/>
  <c r="AI257" i="2"/>
  <c r="AI258" i="2"/>
  <c r="AI259" i="2"/>
  <c r="AK259" i="2" s="1"/>
  <c r="AI260" i="2"/>
  <c r="AK260" i="2" s="1"/>
  <c r="AI261" i="2"/>
  <c r="AK261" i="2" s="1"/>
  <c r="AI262" i="2"/>
  <c r="AK262" i="2" s="1"/>
  <c r="AI263" i="2"/>
  <c r="AK263" i="2" s="1"/>
  <c r="AI264" i="2"/>
  <c r="AI265" i="2"/>
  <c r="AI266" i="2"/>
  <c r="AI267" i="2"/>
  <c r="AK267" i="2" s="1"/>
  <c r="AI268" i="2"/>
  <c r="AK268" i="2" s="1"/>
  <c r="AI269" i="2"/>
  <c r="AK269" i="2" s="1"/>
  <c r="AI270" i="2"/>
  <c r="AK270" i="2" s="1"/>
  <c r="AI271" i="2"/>
  <c r="AK271" i="2" s="1"/>
  <c r="AI272" i="2"/>
  <c r="AI273" i="2"/>
  <c r="AI274" i="2"/>
  <c r="AI275" i="2"/>
  <c r="AK275" i="2" s="1"/>
  <c r="AI276" i="2"/>
  <c r="AK276" i="2" s="1"/>
  <c r="AI277" i="2"/>
  <c r="AK277" i="2" s="1"/>
  <c r="AI278" i="2"/>
  <c r="AK278" i="2" s="1"/>
  <c r="AI279" i="2"/>
  <c r="AK279" i="2" s="1"/>
  <c r="AI280" i="2"/>
  <c r="AI281" i="2"/>
  <c r="AI282" i="2"/>
  <c r="AI283" i="2"/>
  <c r="AK283" i="2" s="1"/>
  <c r="AI284" i="2"/>
  <c r="AK284" i="2" s="1"/>
  <c r="AI285" i="2"/>
  <c r="AK285" i="2" s="1"/>
  <c r="AI286" i="2"/>
  <c r="AK286" i="2" s="1"/>
  <c r="AI287" i="2"/>
  <c r="AK287" i="2" s="1"/>
  <c r="AI288" i="2"/>
  <c r="AI289" i="2"/>
  <c r="AI290" i="2"/>
  <c r="AI291" i="2"/>
  <c r="AK291" i="2" s="1"/>
  <c r="AI292" i="2"/>
  <c r="AK292" i="2" s="1"/>
  <c r="AI293" i="2"/>
  <c r="AK293" i="2" s="1"/>
  <c r="AI294" i="2"/>
  <c r="AK294" i="2" s="1"/>
  <c r="AI295" i="2"/>
  <c r="AK295" i="2" s="1"/>
  <c r="AI296" i="2"/>
  <c r="AI297" i="2"/>
  <c r="AI298" i="2"/>
  <c r="AI299" i="2"/>
  <c r="AK299" i="2" s="1"/>
  <c r="AI300" i="2"/>
  <c r="AK300" i="2" s="1"/>
  <c r="AI301" i="2"/>
  <c r="AK301" i="2" s="1"/>
  <c r="AI302" i="2"/>
  <c r="AK302" i="2" s="1"/>
  <c r="AI303" i="2"/>
  <c r="AK303" i="2" s="1"/>
  <c r="AI304" i="2"/>
  <c r="AI305" i="2"/>
  <c r="AI306" i="2"/>
  <c r="AI307" i="2"/>
  <c r="AK307" i="2" s="1"/>
  <c r="AI308" i="2"/>
  <c r="AK308" i="2" s="1"/>
  <c r="AI309" i="2"/>
  <c r="AK309" i="2" s="1"/>
  <c r="AI310" i="2"/>
  <c r="AK310" i="2" s="1"/>
  <c r="AI311" i="2"/>
  <c r="AK311" i="2" s="1"/>
  <c r="AI312" i="2"/>
  <c r="AI313" i="2"/>
  <c r="AI314" i="2"/>
  <c r="AI315" i="2"/>
  <c r="AK315" i="2" s="1"/>
  <c r="AI316" i="2"/>
  <c r="AK316" i="2" s="1"/>
  <c r="AI317" i="2"/>
  <c r="AK317" i="2" s="1"/>
  <c r="AI318" i="2"/>
  <c r="AK318" i="2" s="1"/>
  <c r="AI319" i="2"/>
  <c r="AK319" i="2" s="1"/>
  <c r="AI320" i="2"/>
  <c r="AI321" i="2"/>
  <c r="AI322" i="2"/>
  <c r="AI323" i="2"/>
  <c r="AK323" i="2" s="1"/>
  <c r="AI324" i="2"/>
  <c r="AK324" i="2" s="1"/>
  <c r="AI325" i="2"/>
  <c r="AK325" i="2" s="1"/>
  <c r="AI326" i="2"/>
  <c r="AK326" i="2" s="1"/>
  <c r="AI327" i="2"/>
  <c r="AK327" i="2" s="1"/>
  <c r="AI328" i="2"/>
  <c r="AI329" i="2"/>
  <c r="AI330" i="2"/>
  <c r="AI331" i="2"/>
  <c r="AK331" i="2" s="1"/>
  <c r="AI332" i="2"/>
  <c r="AK332" i="2" s="1"/>
  <c r="AI333" i="2"/>
  <c r="AK333" i="2" s="1"/>
  <c r="AI334" i="2"/>
  <c r="AK334" i="2" s="1"/>
  <c r="AI335" i="2"/>
  <c r="AK335" i="2" s="1"/>
  <c r="AI336" i="2"/>
  <c r="AI337" i="2"/>
  <c r="AI338" i="2"/>
  <c r="AI339" i="2"/>
  <c r="AK339" i="2" s="1"/>
  <c r="AI340" i="2"/>
  <c r="AK340" i="2" s="1"/>
  <c r="AI341" i="2"/>
  <c r="AK341" i="2" s="1"/>
  <c r="AI342" i="2"/>
  <c r="AK342" i="2" s="1"/>
  <c r="AI343" i="2"/>
  <c r="AK343" i="2" s="1"/>
  <c r="AI344" i="2"/>
  <c r="AI345" i="2"/>
  <c r="AI346" i="2"/>
  <c r="AI347" i="2"/>
  <c r="AK347" i="2" s="1"/>
  <c r="AI348" i="2"/>
  <c r="AK348" i="2" s="1"/>
  <c r="AI349" i="2"/>
  <c r="AK349" i="2" s="1"/>
  <c r="AI350" i="2"/>
  <c r="AK350" i="2" s="1"/>
  <c r="AI351" i="2"/>
  <c r="AK351" i="2" s="1"/>
  <c r="AI352" i="2"/>
  <c r="AI353" i="2"/>
  <c r="AI354" i="2"/>
  <c r="AI355" i="2"/>
  <c r="AK355" i="2" s="1"/>
  <c r="AI356" i="2"/>
  <c r="AK356" i="2" s="1"/>
  <c r="AI357" i="2"/>
  <c r="AK357" i="2" s="1"/>
  <c r="AI358" i="2"/>
  <c r="AK358" i="2" s="1"/>
  <c r="AI359" i="2"/>
  <c r="AK359" i="2" s="1"/>
  <c r="AI360" i="2"/>
  <c r="AI361" i="2"/>
  <c r="AI362" i="2"/>
  <c r="AI363" i="2"/>
  <c r="AK363" i="2" s="1"/>
  <c r="AI364" i="2"/>
  <c r="AK364" i="2" s="1"/>
  <c r="AI365" i="2"/>
  <c r="AK365" i="2" s="1"/>
  <c r="AI366" i="2"/>
  <c r="AK366" i="2" s="1"/>
  <c r="AI367" i="2"/>
  <c r="AK367" i="2" s="1"/>
  <c r="AI368" i="2"/>
  <c r="AI369" i="2"/>
  <c r="AI370" i="2"/>
  <c r="AI371" i="2"/>
  <c r="AK371" i="2" s="1"/>
  <c r="AI372" i="2"/>
  <c r="AK372" i="2" s="1"/>
  <c r="AI373" i="2"/>
  <c r="AK373" i="2" s="1"/>
  <c r="AI374" i="2"/>
  <c r="AK374" i="2" s="1"/>
  <c r="AI375" i="2"/>
  <c r="AK375" i="2" s="1"/>
  <c r="AI376" i="2"/>
  <c r="AI377" i="2"/>
  <c r="AI378" i="2"/>
  <c r="AI379" i="2"/>
  <c r="AK379" i="2" s="1"/>
  <c r="AI380" i="2"/>
  <c r="AK380" i="2" s="1"/>
  <c r="AI381" i="2"/>
  <c r="AK381" i="2" s="1"/>
  <c r="AI382" i="2"/>
  <c r="AK382" i="2" s="1"/>
  <c r="AI383" i="2"/>
  <c r="AK383" i="2" s="1"/>
  <c r="AI384" i="2"/>
  <c r="AI385" i="2"/>
  <c r="AI386" i="2"/>
  <c r="AI387" i="2"/>
  <c r="AK387" i="2" s="1"/>
  <c r="AI388" i="2"/>
  <c r="AK388" i="2" s="1"/>
  <c r="AI389" i="2"/>
  <c r="AK389" i="2" s="1"/>
  <c r="AI390" i="2"/>
  <c r="AK390" i="2" s="1"/>
  <c r="AI391" i="2"/>
  <c r="AK391" i="2" s="1"/>
  <c r="AI392" i="2"/>
  <c r="AI393" i="2"/>
  <c r="AI394" i="2"/>
  <c r="AI395" i="2"/>
  <c r="AK395" i="2" s="1"/>
  <c r="AI396" i="2"/>
  <c r="AK396" i="2" s="1"/>
  <c r="AI397" i="2"/>
  <c r="AK397" i="2" s="1"/>
  <c r="AI398" i="2"/>
  <c r="AK398" i="2" s="1"/>
  <c r="AI399" i="2"/>
  <c r="AK399" i="2" s="1"/>
  <c r="AI400" i="2"/>
  <c r="AI401" i="2"/>
  <c r="AI402" i="2"/>
  <c r="AI403" i="2"/>
  <c r="AK403" i="2" s="1"/>
  <c r="AI404" i="2"/>
  <c r="AK404" i="2" s="1"/>
  <c r="AI405" i="2"/>
  <c r="AK405" i="2" s="1"/>
  <c r="AI406" i="2"/>
  <c r="AK406" i="2" s="1"/>
  <c r="AI407" i="2"/>
  <c r="AK407" i="2" s="1"/>
  <c r="AI408" i="2"/>
  <c r="AI409" i="2"/>
  <c r="AI410" i="2"/>
  <c r="AI411" i="2"/>
  <c r="AK411" i="2" s="1"/>
  <c r="AI412" i="2"/>
  <c r="AK412" i="2" s="1"/>
  <c r="AI413" i="2"/>
  <c r="AK413" i="2" s="1"/>
  <c r="AI414" i="2"/>
  <c r="AK414" i="2" s="1"/>
  <c r="AI415" i="2"/>
  <c r="AK415" i="2" s="1"/>
  <c r="AI416" i="2"/>
  <c r="AI417" i="2"/>
  <c r="AI418" i="2"/>
  <c r="AI419" i="2"/>
  <c r="AK419" i="2" s="1"/>
  <c r="AI420" i="2"/>
  <c r="AK420" i="2" s="1"/>
  <c r="AI421" i="2"/>
  <c r="AK421" i="2" s="1"/>
  <c r="AI422" i="2"/>
  <c r="AK422" i="2" s="1"/>
  <c r="AI423" i="2"/>
  <c r="AK423" i="2" s="1"/>
  <c r="AI424" i="2"/>
  <c r="AI425" i="2"/>
  <c r="AI426" i="2"/>
  <c r="AI427" i="2"/>
  <c r="AK427" i="2" s="1"/>
  <c r="AI428" i="2"/>
  <c r="AK428" i="2" s="1"/>
  <c r="AI429" i="2"/>
  <c r="AK429" i="2" s="1"/>
  <c r="AI430" i="2"/>
  <c r="AK430" i="2" s="1"/>
  <c r="AI431" i="2"/>
  <c r="AK431" i="2" s="1"/>
  <c r="AI432" i="2"/>
  <c r="AI433" i="2"/>
  <c r="AI434" i="2"/>
  <c r="AI435" i="2"/>
  <c r="AK435" i="2" s="1"/>
  <c r="AI436" i="2"/>
  <c r="AK436" i="2" s="1"/>
  <c r="AI437" i="2"/>
  <c r="AK437" i="2" s="1"/>
  <c r="AI438" i="2"/>
  <c r="AK438" i="2" s="1"/>
  <c r="AI439" i="2"/>
  <c r="AK439" i="2" s="1"/>
  <c r="AI440" i="2"/>
  <c r="AI441" i="2"/>
  <c r="AI442" i="2"/>
  <c r="AI443" i="2"/>
  <c r="AK443" i="2" s="1"/>
  <c r="AI444" i="2"/>
  <c r="AK444" i="2" s="1"/>
  <c r="AI445" i="2"/>
  <c r="AK445" i="2" s="1"/>
  <c r="AI446" i="2"/>
  <c r="AK446" i="2" s="1"/>
  <c r="AI447" i="2"/>
  <c r="AK447" i="2" s="1"/>
  <c r="AI448" i="2"/>
  <c r="AI449" i="2"/>
  <c r="AI450" i="2"/>
  <c r="AI451" i="2"/>
  <c r="AK451" i="2" s="1"/>
  <c r="AI452" i="2"/>
  <c r="AK452" i="2" s="1"/>
  <c r="AI453" i="2"/>
  <c r="AK453" i="2" s="1"/>
  <c r="AI454" i="2"/>
  <c r="AK454" i="2" s="1"/>
  <c r="AI455" i="2"/>
  <c r="AK455" i="2" s="1"/>
  <c r="AI456" i="2"/>
  <c r="AI457" i="2"/>
  <c r="AI458" i="2"/>
  <c r="AI459" i="2"/>
  <c r="AK459" i="2" s="1"/>
  <c r="AI460" i="2"/>
  <c r="AK460" i="2" s="1"/>
  <c r="AI461" i="2"/>
  <c r="AK461" i="2" s="1"/>
  <c r="AI462" i="2"/>
  <c r="AK462" i="2" s="1"/>
  <c r="AI463" i="2"/>
  <c r="AK463" i="2" s="1"/>
  <c r="AI464" i="2"/>
  <c r="AI465" i="2"/>
  <c r="AI466" i="2"/>
  <c r="AI467" i="2"/>
  <c r="AK467" i="2" s="1"/>
  <c r="AI468" i="2"/>
  <c r="AK468" i="2" s="1"/>
  <c r="AI469" i="2"/>
  <c r="AK469" i="2" s="1"/>
  <c r="AI470" i="2"/>
  <c r="AK470" i="2" s="1"/>
  <c r="AI471" i="2"/>
  <c r="AK471" i="2" s="1"/>
  <c r="AI472" i="2"/>
  <c r="AI473" i="2"/>
  <c r="AI474" i="2"/>
  <c r="AI475" i="2"/>
  <c r="AK475" i="2" s="1"/>
  <c r="AI476" i="2"/>
  <c r="AK476" i="2" s="1"/>
  <c r="AI477" i="2"/>
  <c r="AK477" i="2" s="1"/>
  <c r="AI478" i="2"/>
  <c r="AK478" i="2" s="1"/>
  <c r="AI479" i="2"/>
  <c r="AK479" i="2" s="1"/>
  <c r="AI480" i="2"/>
  <c r="AI481" i="2"/>
  <c r="AI482" i="2"/>
  <c r="AI483" i="2"/>
  <c r="AK483" i="2" s="1"/>
  <c r="AI484" i="2"/>
  <c r="AK484" i="2" s="1"/>
  <c r="AI485" i="2"/>
  <c r="AK485" i="2" s="1"/>
  <c r="AI486" i="2"/>
  <c r="AK486" i="2" s="1"/>
  <c r="AI487" i="2"/>
  <c r="AK487" i="2" s="1"/>
  <c r="AI488" i="2"/>
  <c r="AI489" i="2"/>
  <c r="AI490" i="2"/>
  <c r="AI491" i="2"/>
  <c r="AK491" i="2" s="1"/>
  <c r="AI492" i="2"/>
  <c r="AK492" i="2" s="1"/>
  <c r="AI493" i="2"/>
  <c r="AK493" i="2" s="1"/>
  <c r="AI494" i="2"/>
  <c r="AK494" i="2" s="1"/>
  <c r="AI495" i="2"/>
  <c r="AK495" i="2" s="1"/>
  <c r="AI496" i="2"/>
  <c r="AI497" i="2"/>
  <c r="AI498" i="2"/>
  <c r="AI499" i="2"/>
  <c r="AK499" i="2" s="1"/>
  <c r="AI500" i="2"/>
  <c r="AK500" i="2" s="1"/>
  <c r="AI501" i="2"/>
  <c r="AK501" i="2" s="1"/>
  <c r="AI502" i="2"/>
  <c r="AK502" i="2" s="1"/>
  <c r="AI503" i="2"/>
  <c r="AK503" i="2" s="1"/>
  <c r="AI504" i="2"/>
  <c r="AI505" i="2"/>
  <c r="AI506" i="2"/>
  <c r="AI507" i="2"/>
  <c r="AK507" i="2" s="1"/>
  <c r="AI508" i="2"/>
  <c r="AK508" i="2" s="1"/>
  <c r="AI509" i="2"/>
  <c r="AK509" i="2" s="1"/>
  <c r="AI510" i="2"/>
  <c r="AK510" i="2" s="1"/>
  <c r="AI511" i="2"/>
  <c r="AK511" i="2" s="1"/>
  <c r="AI512" i="2"/>
  <c r="AI513" i="2"/>
  <c r="AI514" i="2"/>
  <c r="AI515" i="2"/>
  <c r="AK515" i="2" s="1"/>
  <c r="AI516" i="2"/>
  <c r="AK516" i="2" s="1"/>
  <c r="AI517" i="2"/>
  <c r="AK517" i="2" s="1"/>
  <c r="AI518" i="2"/>
  <c r="AK518" i="2" s="1"/>
  <c r="AI519" i="2"/>
  <c r="AK519" i="2" s="1"/>
  <c r="AI520" i="2"/>
  <c r="AI521" i="2"/>
  <c r="AI522" i="2"/>
  <c r="AI523" i="2"/>
  <c r="AK523" i="2" s="1"/>
  <c r="AI524" i="2"/>
  <c r="AK524" i="2" s="1"/>
  <c r="AI525" i="2"/>
  <c r="AK525" i="2" s="1"/>
  <c r="AI526" i="2"/>
  <c r="AK526" i="2" s="1"/>
  <c r="AI527" i="2"/>
  <c r="AK527" i="2" s="1"/>
  <c r="AI528" i="2"/>
  <c r="AI529" i="2"/>
  <c r="AI530" i="2"/>
  <c r="AI531" i="2"/>
  <c r="AK531" i="2" s="1"/>
  <c r="AI532" i="2"/>
  <c r="AK532" i="2" s="1"/>
  <c r="AI533" i="2"/>
  <c r="AK533" i="2" s="1"/>
  <c r="AI534" i="2"/>
  <c r="AK534" i="2" s="1"/>
  <c r="AI535" i="2"/>
  <c r="AK535" i="2" s="1"/>
  <c r="AI536" i="2"/>
  <c r="AI537" i="2"/>
  <c r="AI538" i="2"/>
  <c r="AI539" i="2"/>
  <c r="AK539" i="2" s="1"/>
  <c r="AI540" i="2"/>
  <c r="AK540" i="2" s="1"/>
  <c r="AI541" i="2"/>
  <c r="AK541" i="2" s="1"/>
  <c r="AI542" i="2"/>
  <c r="AK542" i="2" s="1"/>
  <c r="AI543" i="2"/>
  <c r="AK543" i="2" s="1"/>
  <c r="AI544" i="2"/>
  <c r="AI545" i="2"/>
  <c r="AI546" i="2"/>
  <c r="AI547" i="2"/>
  <c r="AK547" i="2" s="1"/>
  <c r="AI548" i="2"/>
  <c r="AK548" i="2" s="1"/>
  <c r="AI549" i="2"/>
  <c r="AK549" i="2" s="1"/>
  <c r="AI550" i="2"/>
  <c r="AK550" i="2" s="1"/>
  <c r="AI551" i="2"/>
  <c r="AK551" i="2" s="1"/>
  <c r="AI552" i="2"/>
  <c r="AI553" i="2"/>
  <c r="AI554" i="2"/>
  <c r="AI555" i="2"/>
  <c r="AK555" i="2" s="1"/>
  <c r="AI556" i="2"/>
  <c r="AK556" i="2" s="1"/>
  <c r="AI557" i="2"/>
  <c r="AK557" i="2" s="1"/>
  <c r="AI558" i="2"/>
  <c r="AK558" i="2" s="1"/>
  <c r="AI559" i="2"/>
  <c r="AK559" i="2" s="1"/>
  <c r="AI560" i="2"/>
  <c r="AI561" i="2"/>
  <c r="AI562" i="2"/>
  <c r="AI563" i="2"/>
  <c r="AK563" i="2" s="1"/>
  <c r="AI564" i="2"/>
  <c r="AK564" i="2" s="1"/>
  <c r="AI565" i="2"/>
  <c r="AK565" i="2" s="1"/>
  <c r="AI566" i="2"/>
  <c r="AK566" i="2" s="1"/>
  <c r="AI567" i="2"/>
  <c r="AK567" i="2" s="1"/>
  <c r="AI568" i="2"/>
  <c r="AI569" i="2"/>
  <c r="AI570" i="2"/>
  <c r="AI571" i="2"/>
  <c r="AK571" i="2" s="1"/>
  <c r="AI572" i="2"/>
  <c r="AK572" i="2" s="1"/>
  <c r="AI573" i="2"/>
  <c r="AK573" i="2" s="1"/>
  <c r="AI574" i="2"/>
  <c r="AK574" i="2" s="1"/>
  <c r="AI575" i="2"/>
  <c r="AK575" i="2" s="1"/>
  <c r="AI576" i="2"/>
  <c r="AI577" i="2"/>
  <c r="AI578" i="2"/>
  <c r="AI579" i="2"/>
  <c r="AK579" i="2" s="1"/>
  <c r="AI580" i="2"/>
  <c r="AK580" i="2" s="1"/>
  <c r="AI581" i="2"/>
  <c r="AK581" i="2" s="1"/>
  <c r="AI582" i="2"/>
  <c r="AK582" i="2" s="1"/>
  <c r="AI583" i="2"/>
  <c r="AK583" i="2" s="1"/>
  <c r="AI584" i="2"/>
  <c r="AI585" i="2"/>
  <c r="AI586" i="2"/>
  <c r="AI587" i="2"/>
  <c r="AK587" i="2" s="1"/>
  <c r="AI588" i="2"/>
  <c r="AK588" i="2" s="1"/>
  <c r="AI589" i="2"/>
  <c r="AK589" i="2" s="1"/>
  <c r="AI590" i="2"/>
  <c r="AK590" i="2" s="1"/>
  <c r="AI591" i="2"/>
  <c r="AK591" i="2" s="1"/>
  <c r="AI592" i="2"/>
  <c r="AI593" i="2"/>
  <c r="AI594" i="2"/>
  <c r="AI595" i="2"/>
  <c r="AK595" i="2" s="1"/>
  <c r="AI596" i="2"/>
  <c r="AK596" i="2" s="1"/>
  <c r="AI597" i="2"/>
  <c r="AK597" i="2" s="1"/>
  <c r="AI598" i="2"/>
  <c r="AK598" i="2" s="1"/>
  <c r="AI599" i="2"/>
  <c r="AK599" i="2" s="1"/>
  <c r="AI600" i="2"/>
  <c r="AI601" i="2"/>
  <c r="AI602" i="2"/>
  <c r="AI603" i="2"/>
  <c r="AK603" i="2" s="1"/>
  <c r="AI604" i="2"/>
  <c r="AK604" i="2" s="1"/>
  <c r="AI605" i="2"/>
  <c r="AK605" i="2" s="1"/>
  <c r="AI606" i="2"/>
  <c r="AK606" i="2" s="1"/>
  <c r="AI607" i="2"/>
  <c r="AK607" i="2" s="1"/>
  <c r="AI608" i="2"/>
  <c r="AI609" i="2"/>
  <c r="AI610" i="2"/>
  <c r="AI611" i="2"/>
  <c r="AK611" i="2" s="1"/>
  <c r="AI612" i="2"/>
  <c r="AK612" i="2" s="1"/>
  <c r="AI613" i="2"/>
  <c r="AK613" i="2" s="1"/>
  <c r="AI614" i="2"/>
  <c r="AK614" i="2" s="1"/>
  <c r="AI615" i="2"/>
  <c r="AK615" i="2" s="1"/>
  <c r="AI616" i="2"/>
  <c r="AI617" i="2"/>
  <c r="AI618" i="2"/>
  <c r="AI619" i="2"/>
  <c r="AK619" i="2" s="1"/>
  <c r="AI620" i="2"/>
  <c r="AK620" i="2" s="1"/>
  <c r="AI621" i="2"/>
  <c r="AK621" i="2" s="1"/>
  <c r="AI622" i="2"/>
  <c r="AK622" i="2" s="1"/>
  <c r="AI623" i="2"/>
  <c r="AK623" i="2" s="1"/>
  <c r="AI624" i="2"/>
  <c r="AI625" i="2"/>
  <c r="AI626" i="2"/>
  <c r="AI627" i="2"/>
  <c r="AK627" i="2" s="1"/>
  <c r="AI628" i="2"/>
  <c r="AK628" i="2" s="1"/>
  <c r="AI629" i="2"/>
  <c r="AK629" i="2" s="1"/>
  <c r="AI630" i="2"/>
  <c r="AK630" i="2" s="1"/>
  <c r="AI631" i="2"/>
  <c r="AK631" i="2" s="1"/>
  <c r="AI632" i="2"/>
  <c r="AI633" i="2"/>
  <c r="AI634" i="2"/>
  <c r="AI635" i="2"/>
  <c r="AK635" i="2" s="1"/>
  <c r="AI636" i="2"/>
  <c r="AK636" i="2" s="1"/>
  <c r="AI637" i="2"/>
  <c r="AK637" i="2" s="1"/>
  <c r="AI638" i="2"/>
  <c r="AK638" i="2" s="1"/>
  <c r="AI639" i="2"/>
  <c r="AK639" i="2" s="1"/>
  <c r="AI640" i="2"/>
  <c r="AI641" i="2"/>
  <c r="AI642" i="2"/>
  <c r="AI643" i="2"/>
  <c r="AK643" i="2" s="1"/>
  <c r="AI644" i="2"/>
  <c r="AK644" i="2" s="1"/>
  <c r="AI645" i="2"/>
  <c r="AK645" i="2" s="1"/>
  <c r="AI646" i="2"/>
  <c r="AK646" i="2" s="1"/>
  <c r="AI647" i="2"/>
  <c r="AK647" i="2" s="1"/>
  <c r="AI648" i="2"/>
  <c r="AI649" i="2"/>
  <c r="AI650" i="2"/>
  <c r="AI651" i="2"/>
  <c r="AK651" i="2" s="1"/>
  <c r="AI652" i="2"/>
  <c r="AK652" i="2" s="1"/>
  <c r="AI653" i="2"/>
  <c r="AK653" i="2" s="1"/>
  <c r="AI654" i="2"/>
  <c r="AK654" i="2" s="1"/>
  <c r="AI655" i="2"/>
  <c r="AK655" i="2" s="1"/>
  <c r="AI656" i="2"/>
  <c r="AI657" i="2"/>
  <c r="AI658" i="2"/>
  <c r="AI659" i="2"/>
  <c r="AI660" i="2"/>
  <c r="AK660" i="2" s="1"/>
  <c r="AI661" i="2"/>
  <c r="AK661" i="2" s="1"/>
  <c r="AI662" i="2"/>
  <c r="AK662" i="2" s="1"/>
  <c r="AI663" i="2"/>
  <c r="AK663" i="2" s="1"/>
  <c r="AI664" i="2"/>
  <c r="AI665" i="2"/>
  <c r="AI666" i="2"/>
  <c r="AI667" i="2"/>
  <c r="AK667" i="2" s="1"/>
  <c r="AI668" i="2"/>
  <c r="AK668" i="2" s="1"/>
  <c r="AI669" i="2"/>
  <c r="AK669" i="2" s="1"/>
  <c r="AI670" i="2"/>
  <c r="AK670" i="2" s="1"/>
  <c r="AI671" i="2"/>
  <c r="AK671" i="2" s="1"/>
  <c r="AI672" i="2"/>
  <c r="AI673" i="2"/>
  <c r="AI674" i="2"/>
  <c r="AI675" i="2"/>
  <c r="AK675" i="2" s="1"/>
  <c r="AI676" i="2"/>
  <c r="AK676" i="2" s="1"/>
  <c r="AI677" i="2"/>
  <c r="AK677" i="2" s="1"/>
  <c r="AI678" i="2"/>
  <c r="AK678" i="2" s="1"/>
  <c r="AI679" i="2"/>
  <c r="AK679" i="2" s="1"/>
  <c r="AI680" i="2"/>
  <c r="AI681" i="2"/>
  <c r="AI682" i="2"/>
  <c r="AI683" i="2"/>
  <c r="AK683" i="2" s="1"/>
  <c r="AI684" i="2"/>
  <c r="AK684" i="2" s="1"/>
  <c r="AI685" i="2"/>
  <c r="AK685" i="2" s="1"/>
  <c r="AI686" i="2"/>
  <c r="AK686" i="2" s="1"/>
  <c r="AI687" i="2"/>
  <c r="AK687" i="2" s="1"/>
  <c r="AI688" i="2"/>
  <c r="AK688" i="2" s="1"/>
  <c r="AI689" i="2"/>
  <c r="AI690" i="2"/>
  <c r="AI691" i="2"/>
  <c r="AK691" i="2" s="1"/>
  <c r="AI692" i="2"/>
  <c r="AK692" i="2" s="1"/>
  <c r="AI693" i="2"/>
  <c r="AK693" i="2" s="1"/>
  <c r="AI694" i="2"/>
  <c r="AK694" i="2" s="1"/>
  <c r="AI695" i="2"/>
  <c r="AK695" i="2" s="1"/>
  <c r="AI696" i="2"/>
  <c r="AK696" i="2" s="1"/>
  <c r="AI697" i="2"/>
  <c r="AI698" i="2"/>
  <c r="AI699" i="2"/>
  <c r="AK699" i="2" s="1"/>
  <c r="AI700" i="2"/>
  <c r="AK700" i="2" s="1"/>
  <c r="AI701" i="2"/>
  <c r="AK701" i="2" s="1"/>
  <c r="AI702" i="2"/>
  <c r="AK702" i="2" s="1"/>
  <c r="AI703" i="2"/>
  <c r="AK703" i="2" s="1"/>
  <c r="AI704" i="2"/>
  <c r="AK704" i="2" s="1"/>
  <c r="AI705" i="2"/>
  <c r="AI706" i="2"/>
  <c r="AI707" i="2"/>
  <c r="AK707" i="2" s="1"/>
  <c r="AI708" i="2"/>
  <c r="AK708" i="2" s="1"/>
  <c r="AI709" i="2"/>
  <c r="AK709" i="2" s="1"/>
  <c r="AI710" i="2"/>
  <c r="AK710" i="2" s="1"/>
  <c r="AI711" i="2"/>
  <c r="AK711" i="2" s="1"/>
  <c r="AI712" i="2"/>
  <c r="AK712" i="2" s="1"/>
  <c r="AI713" i="2"/>
  <c r="AI714" i="2"/>
  <c r="AI715" i="2"/>
  <c r="AK715" i="2" s="1"/>
  <c r="AI716" i="2"/>
  <c r="AK716" i="2" s="1"/>
  <c r="AI717" i="2"/>
  <c r="AK717" i="2" s="1"/>
  <c r="AI718" i="2"/>
  <c r="AK718" i="2" s="1"/>
  <c r="AI719" i="2"/>
  <c r="AK719" i="2" s="1"/>
  <c r="AI720" i="2"/>
  <c r="AK720" i="2" s="1"/>
  <c r="AI721" i="2"/>
  <c r="AI722" i="2"/>
  <c r="AI723" i="2"/>
  <c r="AK723" i="2" s="1"/>
  <c r="AI724" i="2"/>
  <c r="AK724" i="2" s="1"/>
  <c r="AI725" i="2"/>
  <c r="AK725" i="2" s="1"/>
  <c r="AI726" i="2"/>
  <c r="AK726" i="2" s="1"/>
  <c r="AI727" i="2"/>
  <c r="AK727" i="2" s="1"/>
  <c r="AI728" i="2"/>
  <c r="AK728" i="2" s="1"/>
  <c r="AI729" i="2"/>
  <c r="AI730" i="2"/>
  <c r="AI731" i="2"/>
  <c r="AK731" i="2" s="1"/>
  <c r="AI732" i="2"/>
  <c r="AK732" i="2" s="1"/>
  <c r="AI733" i="2"/>
  <c r="AK733" i="2" s="1"/>
  <c r="AI734" i="2"/>
  <c r="AK734" i="2" s="1"/>
  <c r="AI735" i="2"/>
  <c r="AK735" i="2" s="1"/>
  <c r="AI736" i="2"/>
  <c r="AK736" i="2" s="1"/>
  <c r="AI737" i="2"/>
  <c r="AI738" i="2"/>
  <c r="AI739" i="2"/>
  <c r="AK739" i="2" s="1"/>
  <c r="AI740" i="2"/>
  <c r="AK740" i="2" s="1"/>
  <c r="AI741" i="2"/>
  <c r="AK741" i="2" s="1"/>
  <c r="AI742" i="2"/>
  <c r="AK742" i="2" s="1"/>
  <c r="AI743" i="2"/>
  <c r="AK743" i="2" s="1"/>
  <c r="AI744" i="2"/>
  <c r="AK744" i="2" s="1"/>
  <c r="AI745" i="2"/>
  <c r="AI746" i="2"/>
  <c r="AI747" i="2"/>
  <c r="AK747" i="2" s="1"/>
  <c r="AI748" i="2"/>
  <c r="AK748" i="2" s="1"/>
  <c r="AI749" i="2"/>
  <c r="AK749" i="2" s="1"/>
  <c r="AI750" i="2"/>
  <c r="AK750" i="2" s="1"/>
  <c r="AI751" i="2"/>
  <c r="AK751" i="2" s="1"/>
  <c r="AI752" i="2"/>
  <c r="AK752" i="2" s="1"/>
  <c r="AI753" i="2"/>
  <c r="AI754" i="2"/>
  <c r="AI755" i="2"/>
  <c r="AK755" i="2" s="1"/>
  <c r="AI756" i="2"/>
  <c r="AK756" i="2" s="1"/>
  <c r="AI757" i="2"/>
  <c r="AK757" i="2" s="1"/>
  <c r="AI758" i="2"/>
  <c r="AK758" i="2" s="1"/>
  <c r="AI759" i="2"/>
  <c r="AK759" i="2" s="1"/>
  <c r="AI760" i="2"/>
  <c r="AK760" i="2" s="1"/>
  <c r="AI761" i="2"/>
  <c r="AI762" i="2"/>
  <c r="AI763" i="2"/>
  <c r="AK763" i="2" s="1"/>
  <c r="AI764" i="2"/>
  <c r="AK764" i="2" s="1"/>
  <c r="AI765" i="2"/>
  <c r="AK765" i="2" s="1"/>
  <c r="AI766" i="2"/>
  <c r="AK766" i="2" s="1"/>
  <c r="AI767" i="2"/>
  <c r="AK767" i="2" s="1"/>
  <c r="AI768" i="2"/>
  <c r="AK768" i="2" s="1"/>
  <c r="AI769" i="2"/>
  <c r="AI770" i="2"/>
  <c r="AI771" i="2"/>
  <c r="AK771" i="2" s="1"/>
  <c r="AI772" i="2"/>
  <c r="AK772" i="2" s="1"/>
  <c r="AI773" i="2"/>
  <c r="AK773" i="2" s="1"/>
  <c r="AI774" i="2"/>
  <c r="AK774" i="2" s="1"/>
  <c r="AI775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325" i="2"/>
  <c r="AE326" i="2"/>
  <c r="AE327" i="2"/>
  <c r="AE328" i="2"/>
  <c r="AE329" i="2"/>
  <c r="AE330" i="2"/>
  <c r="AE331" i="2"/>
  <c r="AE332" i="2"/>
  <c r="AE333" i="2"/>
  <c r="AE334" i="2"/>
  <c r="AE335" i="2"/>
  <c r="AE336" i="2"/>
  <c r="AE337" i="2"/>
  <c r="AE338" i="2"/>
  <c r="AE339" i="2"/>
  <c r="AE340" i="2"/>
  <c r="AE341" i="2"/>
  <c r="AE342" i="2"/>
  <c r="AE343" i="2"/>
  <c r="AE344" i="2"/>
  <c r="AE345" i="2"/>
  <c r="AE346" i="2"/>
  <c r="AE347" i="2"/>
  <c r="AE348" i="2"/>
  <c r="AE349" i="2"/>
  <c r="AE350" i="2"/>
  <c r="AE351" i="2"/>
  <c r="AE352" i="2"/>
  <c r="AE353" i="2"/>
  <c r="AE354" i="2"/>
  <c r="AE355" i="2"/>
  <c r="AE356" i="2"/>
  <c r="AE357" i="2"/>
  <c r="AE358" i="2"/>
  <c r="AE359" i="2"/>
  <c r="AE360" i="2"/>
  <c r="AE361" i="2"/>
  <c r="AE362" i="2"/>
  <c r="AE363" i="2"/>
  <c r="AE364" i="2"/>
  <c r="AE365" i="2"/>
  <c r="AE366" i="2"/>
  <c r="AE367" i="2"/>
  <c r="AE368" i="2"/>
  <c r="AE369" i="2"/>
  <c r="AE370" i="2"/>
  <c r="AE371" i="2"/>
  <c r="AE372" i="2"/>
  <c r="AE373" i="2"/>
  <c r="AE374" i="2"/>
  <c r="AE375" i="2"/>
  <c r="AE376" i="2"/>
  <c r="AE377" i="2"/>
  <c r="AE378" i="2"/>
  <c r="AE379" i="2"/>
  <c r="AE380" i="2"/>
  <c r="AE381" i="2"/>
  <c r="AE382" i="2"/>
  <c r="AE383" i="2"/>
  <c r="AE384" i="2"/>
  <c r="AE385" i="2"/>
  <c r="AE386" i="2"/>
  <c r="AE387" i="2"/>
  <c r="AE388" i="2"/>
  <c r="AE389" i="2"/>
  <c r="AE390" i="2"/>
  <c r="AE391" i="2"/>
  <c r="AE392" i="2"/>
  <c r="AE393" i="2"/>
  <c r="AE394" i="2"/>
  <c r="AE395" i="2"/>
  <c r="AE396" i="2"/>
  <c r="AE397" i="2"/>
  <c r="AE398" i="2"/>
  <c r="AE399" i="2"/>
  <c r="AE400" i="2"/>
  <c r="AE401" i="2"/>
  <c r="AE402" i="2"/>
  <c r="AE403" i="2"/>
  <c r="AE404" i="2"/>
  <c r="AE405" i="2"/>
  <c r="AE406" i="2"/>
  <c r="AE407" i="2"/>
  <c r="AE408" i="2"/>
  <c r="AE409" i="2"/>
  <c r="AE410" i="2"/>
  <c r="AE411" i="2"/>
  <c r="AE412" i="2"/>
  <c r="AE413" i="2"/>
  <c r="AE414" i="2"/>
  <c r="AE415" i="2"/>
  <c r="AE416" i="2"/>
  <c r="AE417" i="2"/>
  <c r="AE418" i="2"/>
  <c r="AE419" i="2"/>
  <c r="AE420" i="2"/>
  <c r="AE421" i="2"/>
  <c r="AE422" i="2"/>
  <c r="AE423" i="2"/>
  <c r="AE424" i="2"/>
  <c r="AE425" i="2"/>
  <c r="AE426" i="2"/>
  <c r="AE427" i="2"/>
  <c r="AE428" i="2"/>
  <c r="AE429" i="2"/>
  <c r="AE430" i="2"/>
  <c r="AE431" i="2"/>
  <c r="AE432" i="2"/>
  <c r="AE433" i="2"/>
  <c r="AE434" i="2"/>
  <c r="AE435" i="2"/>
  <c r="AE436" i="2"/>
  <c r="AE437" i="2"/>
  <c r="AE438" i="2"/>
  <c r="AE439" i="2"/>
  <c r="AE440" i="2"/>
  <c r="AE441" i="2"/>
  <c r="AE442" i="2"/>
  <c r="AE443" i="2"/>
  <c r="AE444" i="2"/>
  <c r="AE445" i="2"/>
  <c r="AE446" i="2"/>
  <c r="AE447" i="2"/>
  <c r="AE448" i="2"/>
  <c r="AE449" i="2"/>
  <c r="AE450" i="2"/>
  <c r="AE451" i="2"/>
  <c r="AE452" i="2"/>
  <c r="AE453" i="2"/>
  <c r="AE454" i="2"/>
  <c r="AE455" i="2"/>
  <c r="AE456" i="2"/>
  <c r="AE457" i="2"/>
  <c r="AE458" i="2"/>
  <c r="AE459" i="2"/>
  <c r="AE460" i="2"/>
  <c r="AE461" i="2"/>
  <c r="AE462" i="2"/>
  <c r="AE463" i="2"/>
  <c r="AE464" i="2"/>
  <c r="AE465" i="2"/>
  <c r="AE466" i="2"/>
  <c r="AE467" i="2"/>
  <c r="AE468" i="2"/>
  <c r="AE469" i="2"/>
  <c r="AE470" i="2"/>
  <c r="AE471" i="2"/>
  <c r="AE472" i="2"/>
  <c r="AE473" i="2"/>
  <c r="AE474" i="2"/>
  <c r="AE475" i="2"/>
  <c r="AE476" i="2"/>
  <c r="AE477" i="2"/>
  <c r="AE478" i="2"/>
  <c r="AE479" i="2"/>
  <c r="AE480" i="2"/>
  <c r="AE481" i="2"/>
  <c r="AE482" i="2"/>
  <c r="AE483" i="2"/>
  <c r="AE484" i="2"/>
  <c r="AE485" i="2"/>
  <c r="AE486" i="2"/>
  <c r="AE487" i="2"/>
  <c r="AE488" i="2"/>
  <c r="AE489" i="2"/>
  <c r="AE490" i="2"/>
  <c r="AE491" i="2"/>
  <c r="AE492" i="2"/>
  <c r="AE493" i="2"/>
  <c r="AE494" i="2"/>
  <c r="AE495" i="2"/>
  <c r="AE496" i="2"/>
  <c r="AE497" i="2"/>
  <c r="AE498" i="2"/>
  <c r="AE499" i="2"/>
  <c r="AE500" i="2"/>
  <c r="AE501" i="2"/>
  <c r="AE502" i="2"/>
  <c r="AE503" i="2"/>
  <c r="AE504" i="2"/>
  <c r="AE505" i="2"/>
  <c r="AE506" i="2"/>
  <c r="AE507" i="2"/>
  <c r="AE508" i="2"/>
  <c r="AE509" i="2"/>
  <c r="AE510" i="2"/>
  <c r="AE511" i="2"/>
  <c r="AE512" i="2"/>
  <c r="AE513" i="2"/>
  <c r="AE514" i="2"/>
  <c r="AE515" i="2"/>
  <c r="AE516" i="2"/>
  <c r="AE517" i="2"/>
  <c r="AE518" i="2"/>
  <c r="AE519" i="2"/>
  <c r="AE520" i="2"/>
  <c r="AE521" i="2"/>
  <c r="AE522" i="2"/>
  <c r="AE523" i="2"/>
  <c r="AE524" i="2"/>
  <c r="AE525" i="2"/>
  <c r="AE526" i="2"/>
  <c r="AE527" i="2"/>
  <c r="AE528" i="2"/>
  <c r="AE529" i="2"/>
  <c r="AE530" i="2"/>
  <c r="AE531" i="2"/>
  <c r="AE532" i="2"/>
  <c r="AE533" i="2"/>
  <c r="AE534" i="2"/>
  <c r="AE535" i="2"/>
  <c r="AE536" i="2"/>
  <c r="AE537" i="2"/>
  <c r="AE538" i="2"/>
  <c r="AE539" i="2"/>
  <c r="AE540" i="2"/>
  <c r="AE541" i="2"/>
  <c r="AE542" i="2"/>
  <c r="AE543" i="2"/>
  <c r="AE544" i="2"/>
  <c r="AE545" i="2"/>
  <c r="AE546" i="2"/>
  <c r="AE547" i="2"/>
  <c r="AE548" i="2"/>
  <c r="AE549" i="2"/>
  <c r="AE550" i="2"/>
  <c r="AE551" i="2"/>
  <c r="AE552" i="2"/>
  <c r="AE553" i="2"/>
  <c r="AE554" i="2"/>
  <c r="AE555" i="2"/>
  <c r="AE556" i="2"/>
  <c r="AE557" i="2"/>
  <c r="AE558" i="2"/>
  <c r="AE559" i="2"/>
  <c r="AE560" i="2"/>
  <c r="AE561" i="2"/>
  <c r="AE562" i="2"/>
  <c r="AE563" i="2"/>
  <c r="AE564" i="2"/>
  <c r="AE565" i="2"/>
  <c r="AE566" i="2"/>
  <c r="AE567" i="2"/>
  <c r="AE568" i="2"/>
  <c r="AE569" i="2"/>
  <c r="AE570" i="2"/>
  <c r="AE571" i="2"/>
  <c r="AE572" i="2"/>
  <c r="AE573" i="2"/>
  <c r="AE574" i="2"/>
  <c r="AE575" i="2"/>
  <c r="AE576" i="2"/>
  <c r="AE577" i="2"/>
  <c r="AE578" i="2"/>
  <c r="AE579" i="2"/>
  <c r="AE580" i="2"/>
  <c r="AE581" i="2"/>
  <c r="AE582" i="2"/>
  <c r="AE583" i="2"/>
  <c r="AE584" i="2"/>
  <c r="AE585" i="2"/>
  <c r="AE586" i="2"/>
  <c r="AE587" i="2"/>
  <c r="AE588" i="2"/>
  <c r="AE589" i="2"/>
  <c r="AE590" i="2"/>
  <c r="AE591" i="2"/>
  <c r="AE592" i="2"/>
  <c r="AE593" i="2"/>
  <c r="AE594" i="2"/>
  <c r="AE595" i="2"/>
  <c r="AE596" i="2"/>
  <c r="AE597" i="2"/>
  <c r="AE598" i="2"/>
  <c r="AE599" i="2"/>
  <c r="AE600" i="2"/>
  <c r="AE601" i="2"/>
  <c r="AE602" i="2"/>
  <c r="AE603" i="2"/>
  <c r="AE604" i="2"/>
  <c r="AE605" i="2"/>
  <c r="AE606" i="2"/>
  <c r="AE607" i="2"/>
  <c r="AE608" i="2"/>
  <c r="AE609" i="2"/>
  <c r="AE610" i="2"/>
  <c r="AE611" i="2"/>
  <c r="AE612" i="2"/>
  <c r="AE613" i="2"/>
  <c r="AE614" i="2"/>
  <c r="AE615" i="2"/>
  <c r="AE616" i="2"/>
  <c r="AE617" i="2"/>
  <c r="AE618" i="2"/>
  <c r="AE619" i="2"/>
  <c r="AE620" i="2"/>
  <c r="AE621" i="2"/>
  <c r="AE622" i="2"/>
  <c r="AE623" i="2"/>
  <c r="AE624" i="2"/>
  <c r="AE625" i="2"/>
  <c r="AE626" i="2"/>
  <c r="AE627" i="2"/>
  <c r="AE628" i="2"/>
  <c r="AE629" i="2"/>
  <c r="AE630" i="2"/>
  <c r="AE631" i="2"/>
  <c r="AE632" i="2"/>
  <c r="AE633" i="2"/>
  <c r="AE634" i="2"/>
  <c r="AE635" i="2"/>
  <c r="AE636" i="2"/>
  <c r="AE637" i="2"/>
  <c r="AE638" i="2"/>
  <c r="AE639" i="2"/>
  <c r="AE640" i="2"/>
  <c r="AE641" i="2"/>
  <c r="AE642" i="2"/>
  <c r="AE643" i="2"/>
  <c r="AE644" i="2"/>
  <c r="AE645" i="2"/>
  <c r="AE646" i="2"/>
  <c r="AE647" i="2"/>
  <c r="AE648" i="2"/>
  <c r="AE649" i="2"/>
  <c r="AE650" i="2"/>
  <c r="AE651" i="2"/>
  <c r="AE652" i="2"/>
  <c r="AE653" i="2"/>
  <c r="AE654" i="2"/>
  <c r="AE655" i="2"/>
  <c r="AE656" i="2"/>
  <c r="AE657" i="2"/>
  <c r="AE658" i="2"/>
  <c r="AE659" i="2"/>
  <c r="AE660" i="2"/>
  <c r="AE661" i="2"/>
  <c r="AE662" i="2"/>
  <c r="AE663" i="2"/>
  <c r="AE664" i="2"/>
  <c r="AE665" i="2"/>
  <c r="AE666" i="2"/>
  <c r="AE667" i="2"/>
  <c r="AE668" i="2"/>
  <c r="AE669" i="2"/>
  <c r="AE670" i="2"/>
  <c r="AE671" i="2"/>
  <c r="AE672" i="2"/>
  <c r="AE673" i="2"/>
  <c r="AE674" i="2"/>
  <c r="AE675" i="2"/>
  <c r="AE676" i="2"/>
  <c r="AE677" i="2"/>
  <c r="AE678" i="2"/>
  <c r="AE679" i="2"/>
  <c r="AE680" i="2"/>
  <c r="AE681" i="2"/>
  <c r="AE682" i="2"/>
  <c r="AE683" i="2"/>
  <c r="AE684" i="2"/>
  <c r="AE685" i="2"/>
  <c r="AE686" i="2"/>
  <c r="AE687" i="2"/>
  <c r="AE688" i="2"/>
  <c r="AE689" i="2"/>
  <c r="AE690" i="2"/>
  <c r="AE691" i="2"/>
  <c r="AE692" i="2"/>
  <c r="AE693" i="2"/>
  <c r="AE694" i="2"/>
  <c r="AE695" i="2"/>
  <c r="AE696" i="2"/>
  <c r="AE697" i="2"/>
  <c r="AE698" i="2"/>
  <c r="AE699" i="2"/>
  <c r="AE700" i="2"/>
  <c r="AE701" i="2"/>
  <c r="AE702" i="2"/>
  <c r="AE703" i="2"/>
  <c r="AE704" i="2"/>
  <c r="AE705" i="2"/>
  <c r="AE706" i="2"/>
  <c r="AE707" i="2"/>
  <c r="AE708" i="2"/>
  <c r="AE709" i="2"/>
  <c r="AE710" i="2"/>
  <c r="AE711" i="2"/>
  <c r="AE712" i="2"/>
  <c r="AE713" i="2"/>
  <c r="AE714" i="2"/>
  <c r="AE715" i="2"/>
  <c r="AE716" i="2"/>
  <c r="AE717" i="2"/>
  <c r="AE718" i="2"/>
  <c r="AE719" i="2"/>
  <c r="AE720" i="2"/>
  <c r="AE721" i="2"/>
  <c r="AE722" i="2"/>
  <c r="AE723" i="2"/>
  <c r="AE724" i="2"/>
  <c r="AE725" i="2"/>
  <c r="AE726" i="2"/>
  <c r="AE727" i="2"/>
  <c r="AE728" i="2"/>
  <c r="AE729" i="2"/>
  <c r="AE730" i="2"/>
  <c r="AE731" i="2"/>
  <c r="AE732" i="2"/>
  <c r="AE733" i="2"/>
  <c r="AE734" i="2"/>
  <c r="AE735" i="2"/>
  <c r="AE736" i="2"/>
  <c r="AE737" i="2"/>
  <c r="AE738" i="2"/>
  <c r="AE739" i="2"/>
  <c r="AE740" i="2"/>
  <c r="AE741" i="2"/>
  <c r="AE742" i="2"/>
  <c r="AE743" i="2"/>
  <c r="AE744" i="2"/>
  <c r="AE745" i="2"/>
  <c r="AE746" i="2"/>
  <c r="AE747" i="2"/>
  <c r="AE748" i="2"/>
  <c r="AE749" i="2"/>
  <c r="AE750" i="2"/>
  <c r="AE751" i="2"/>
  <c r="AE752" i="2"/>
  <c r="AE753" i="2"/>
  <c r="AE754" i="2"/>
  <c r="AE755" i="2"/>
  <c r="AE756" i="2"/>
  <c r="AE757" i="2"/>
  <c r="AE758" i="2"/>
  <c r="AE759" i="2"/>
  <c r="AE760" i="2"/>
  <c r="AE761" i="2"/>
  <c r="AE762" i="2"/>
  <c r="AE763" i="2"/>
  <c r="AE764" i="2"/>
  <c r="AE765" i="2"/>
  <c r="AE766" i="2"/>
  <c r="AE767" i="2"/>
  <c r="AE768" i="2"/>
  <c r="AE769" i="2"/>
  <c r="AE770" i="2"/>
  <c r="AE771" i="2"/>
  <c r="AE772" i="2"/>
  <c r="AE773" i="2"/>
  <c r="AE774" i="2"/>
  <c r="AE3" i="2"/>
  <c r="AD3" i="2"/>
  <c r="Y3" i="2"/>
  <c r="AC4" i="2"/>
  <c r="AC5" i="2"/>
  <c r="AC6" i="2"/>
  <c r="AC7" i="2"/>
  <c r="AC8" i="2"/>
  <c r="AC9" i="2"/>
  <c r="AC10" i="2"/>
  <c r="AC11" i="2"/>
  <c r="AF11" i="2" s="1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F27" i="2" s="1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F43" i="2" s="1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F59" i="2" s="1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F75" i="2" s="1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F91" i="2" s="1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F107" i="2" s="1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F235" i="2" s="1"/>
  <c r="AC236" i="2"/>
  <c r="AC237" i="2"/>
  <c r="AC238" i="2"/>
  <c r="AC239" i="2"/>
  <c r="AC240" i="2"/>
  <c r="AC241" i="2"/>
  <c r="AC242" i="2"/>
  <c r="AC243" i="2"/>
  <c r="AF243" i="2" s="1"/>
  <c r="AC244" i="2"/>
  <c r="AC245" i="2"/>
  <c r="AC246" i="2"/>
  <c r="AC247" i="2"/>
  <c r="AC248" i="2"/>
  <c r="AC249" i="2"/>
  <c r="AC250" i="2"/>
  <c r="AC251" i="2"/>
  <c r="AF251" i="2" s="1"/>
  <c r="AC252" i="2"/>
  <c r="AC253" i="2"/>
  <c r="AC254" i="2"/>
  <c r="AC255" i="2"/>
  <c r="AC256" i="2"/>
  <c r="AC257" i="2"/>
  <c r="AC258" i="2"/>
  <c r="AC259" i="2"/>
  <c r="AF259" i="2" s="1"/>
  <c r="AC260" i="2"/>
  <c r="AC261" i="2"/>
  <c r="AC262" i="2"/>
  <c r="AC263" i="2"/>
  <c r="AC264" i="2"/>
  <c r="AC265" i="2"/>
  <c r="AC266" i="2"/>
  <c r="AC267" i="2"/>
  <c r="AF267" i="2" s="1"/>
  <c r="AC268" i="2"/>
  <c r="AC269" i="2"/>
  <c r="AC270" i="2"/>
  <c r="AC271" i="2"/>
  <c r="AC272" i="2"/>
  <c r="AC273" i="2"/>
  <c r="AC274" i="2"/>
  <c r="AC275" i="2"/>
  <c r="AF275" i="2" s="1"/>
  <c r="AC276" i="2"/>
  <c r="AC277" i="2"/>
  <c r="AC278" i="2"/>
  <c r="AC279" i="2"/>
  <c r="AC280" i="2"/>
  <c r="AC281" i="2"/>
  <c r="AC282" i="2"/>
  <c r="AC283" i="2"/>
  <c r="AF283" i="2" s="1"/>
  <c r="AC284" i="2"/>
  <c r="AC285" i="2"/>
  <c r="AC286" i="2"/>
  <c r="AC287" i="2"/>
  <c r="AC288" i="2"/>
  <c r="AC289" i="2"/>
  <c r="AC290" i="2"/>
  <c r="AC291" i="2"/>
  <c r="AF291" i="2" s="1"/>
  <c r="AC292" i="2"/>
  <c r="AC293" i="2"/>
  <c r="AC294" i="2"/>
  <c r="AC295" i="2"/>
  <c r="AC296" i="2"/>
  <c r="AC297" i="2"/>
  <c r="AC298" i="2"/>
  <c r="AC299" i="2"/>
  <c r="AF299" i="2" s="1"/>
  <c r="AC300" i="2"/>
  <c r="AC301" i="2"/>
  <c r="AC302" i="2"/>
  <c r="AC303" i="2"/>
  <c r="AC304" i="2"/>
  <c r="AC305" i="2"/>
  <c r="AC306" i="2"/>
  <c r="AC307" i="2"/>
  <c r="AF307" i="2" s="1"/>
  <c r="AC308" i="2"/>
  <c r="AC309" i="2"/>
  <c r="AC310" i="2"/>
  <c r="AC311" i="2"/>
  <c r="AC312" i="2"/>
  <c r="AC313" i="2"/>
  <c r="AC314" i="2"/>
  <c r="AC315" i="2"/>
  <c r="AF315" i="2" s="1"/>
  <c r="AC316" i="2"/>
  <c r="AC317" i="2"/>
  <c r="AC318" i="2"/>
  <c r="AC319" i="2"/>
  <c r="AC320" i="2"/>
  <c r="AC321" i="2"/>
  <c r="AC322" i="2"/>
  <c r="AC323" i="2"/>
  <c r="AF323" i="2" s="1"/>
  <c r="AC324" i="2"/>
  <c r="AC325" i="2"/>
  <c r="AC326" i="2"/>
  <c r="AC327" i="2"/>
  <c r="AC328" i="2"/>
  <c r="AC329" i="2"/>
  <c r="AC330" i="2"/>
  <c r="AC331" i="2"/>
  <c r="AF331" i="2" s="1"/>
  <c r="AC332" i="2"/>
  <c r="AC333" i="2"/>
  <c r="AC334" i="2"/>
  <c r="AC335" i="2"/>
  <c r="AC336" i="2"/>
  <c r="AC337" i="2"/>
  <c r="AC338" i="2"/>
  <c r="AC339" i="2"/>
  <c r="AF339" i="2" s="1"/>
  <c r="AC340" i="2"/>
  <c r="AC341" i="2"/>
  <c r="AC342" i="2"/>
  <c r="AC343" i="2"/>
  <c r="AC344" i="2"/>
  <c r="AC345" i="2"/>
  <c r="AC346" i="2"/>
  <c r="AC347" i="2"/>
  <c r="AF347" i="2" s="1"/>
  <c r="AC348" i="2"/>
  <c r="AC349" i="2"/>
  <c r="AC350" i="2"/>
  <c r="AC351" i="2"/>
  <c r="AC352" i="2"/>
  <c r="AC353" i="2"/>
  <c r="AC354" i="2"/>
  <c r="AC355" i="2"/>
  <c r="AF355" i="2" s="1"/>
  <c r="AC356" i="2"/>
  <c r="AC357" i="2"/>
  <c r="AC358" i="2"/>
  <c r="AC359" i="2"/>
  <c r="AC360" i="2"/>
  <c r="AC361" i="2"/>
  <c r="AC362" i="2"/>
  <c r="AC363" i="2"/>
  <c r="AF363" i="2" s="1"/>
  <c r="AC364" i="2"/>
  <c r="AC365" i="2"/>
  <c r="AC366" i="2"/>
  <c r="AC367" i="2"/>
  <c r="AC368" i="2"/>
  <c r="AC369" i="2"/>
  <c r="AC370" i="2"/>
  <c r="AC371" i="2"/>
  <c r="AF371" i="2" s="1"/>
  <c r="AC372" i="2"/>
  <c r="AC373" i="2"/>
  <c r="AC374" i="2"/>
  <c r="AC375" i="2"/>
  <c r="AC376" i="2"/>
  <c r="AC377" i="2"/>
  <c r="AC378" i="2"/>
  <c r="AC379" i="2"/>
  <c r="AF379" i="2" s="1"/>
  <c r="AC380" i="2"/>
  <c r="AC381" i="2"/>
  <c r="AC382" i="2"/>
  <c r="AC383" i="2"/>
  <c r="AC384" i="2"/>
  <c r="AC385" i="2"/>
  <c r="AC386" i="2"/>
  <c r="AC387" i="2"/>
  <c r="AF387" i="2" s="1"/>
  <c r="AC388" i="2"/>
  <c r="AC389" i="2"/>
  <c r="AC390" i="2"/>
  <c r="AC391" i="2"/>
  <c r="AC392" i="2"/>
  <c r="AC393" i="2"/>
  <c r="AC394" i="2"/>
  <c r="AC395" i="2"/>
  <c r="AF395" i="2" s="1"/>
  <c r="AC396" i="2"/>
  <c r="AC397" i="2"/>
  <c r="AC398" i="2"/>
  <c r="AC399" i="2"/>
  <c r="AC400" i="2"/>
  <c r="AC401" i="2"/>
  <c r="AC402" i="2"/>
  <c r="AC403" i="2"/>
  <c r="AF403" i="2" s="1"/>
  <c r="AC404" i="2"/>
  <c r="AC405" i="2"/>
  <c r="AC406" i="2"/>
  <c r="AC407" i="2"/>
  <c r="AC408" i="2"/>
  <c r="AC409" i="2"/>
  <c r="AC410" i="2"/>
  <c r="AC411" i="2"/>
  <c r="AF411" i="2" s="1"/>
  <c r="AC412" i="2"/>
  <c r="AC413" i="2"/>
  <c r="AC414" i="2"/>
  <c r="AC415" i="2"/>
  <c r="AC416" i="2"/>
  <c r="AC417" i="2"/>
  <c r="AC418" i="2"/>
  <c r="AC419" i="2"/>
  <c r="AF419" i="2" s="1"/>
  <c r="AC420" i="2"/>
  <c r="AC421" i="2"/>
  <c r="AC422" i="2"/>
  <c r="AC423" i="2"/>
  <c r="AC424" i="2"/>
  <c r="AC425" i="2"/>
  <c r="AC426" i="2"/>
  <c r="AC427" i="2"/>
  <c r="AF427" i="2" s="1"/>
  <c r="AC428" i="2"/>
  <c r="AC429" i="2"/>
  <c r="AC430" i="2"/>
  <c r="AC431" i="2"/>
  <c r="AC432" i="2"/>
  <c r="AC433" i="2"/>
  <c r="AC434" i="2"/>
  <c r="AC435" i="2"/>
  <c r="AF435" i="2" s="1"/>
  <c r="AC436" i="2"/>
  <c r="AC437" i="2"/>
  <c r="AC438" i="2"/>
  <c r="AC439" i="2"/>
  <c r="AC440" i="2"/>
  <c r="AC441" i="2"/>
  <c r="AC442" i="2"/>
  <c r="AC443" i="2"/>
  <c r="AF443" i="2" s="1"/>
  <c r="AC444" i="2"/>
  <c r="AC445" i="2"/>
  <c r="AC446" i="2"/>
  <c r="AC447" i="2"/>
  <c r="AC448" i="2"/>
  <c r="AC449" i="2"/>
  <c r="AC450" i="2"/>
  <c r="AC451" i="2"/>
  <c r="AF451" i="2" s="1"/>
  <c r="AC452" i="2"/>
  <c r="AC453" i="2"/>
  <c r="AC454" i="2"/>
  <c r="AC455" i="2"/>
  <c r="AC456" i="2"/>
  <c r="AC457" i="2"/>
  <c r="AC458" i="2"/>
  <c r="AC459" i="2"/>
  <c r="AF459" i="2" s="1"/>
  <c r="AC460" i="2"/>
  <c r="AC461" i="2"/>
  <c r="AC462" i="2"/>
  <c r="AC463" i="2"/>
  <c r="AC464" i="2"/>
  <c r="AC465" i="2"/>
  <c r="AC466" i="2"/>
  <c r="AC467" i="2"/>
  <c r="AF467" i="2" s="1"/>
  <c r="AC468" i="2"/>
  <c r="AC469" i="2"/>
  <c r="AC470" i="2"/>
  <c r="AC471" i="2"/>
  <c r="AC472" i="2"/>
  <c r="AC473" i="2"/>
  <c r="AC474" i="2"/>
  <c r="AC475" i="2"/>
  <c r="AF475" i="2" s="1"/>
  <c r="AC476" i="2"/>
  <c r="AC477" i="2"/>
  <c r="AC478" i="2"/>
  <c r="AC479" i="2"/>
  <c r="AC480" i="2"/>
  <c r="AC481" i="2"/>
  <c r="AC482" i="2"/>
  <c r="AC483" i="2"/>
  <c r="AF483" i="2" s="1"/>
  <c r="AC484" i="2"/>
  <c r="AC485" i="2"/>
  <c r="AC486" i="2"/>
  <c r="AC487" i="2"/>
  <c r="AC488" i="2"/>
  <c r="AC489" i="2"/>
  <c r="AC490" i="2"/>
  <c r="AC491" i="2"/>
  <c r="AF491" i="2" s="1"/>
  <c r="AC492" i="2"/>
  <c r="AC493" i="2"/>
  <c r="AC494" i="2"/>
  <c r="AC495" i="2"/>
  <c r="AC496" i="2"/>
  <c r="AC497" i="2"/>
  <c r="AC498" i="2"/>
  <c r="AC499" i="2"/>
  <c r="AF499" i="2" s="1"/>
  <c r="AC500" i="2"/>
  <c r="AC501" i="2"/>
  <c r="AC502" i="2"/>
  <c r="AC503" i="2"/>
  <c r="AC504" i="2"/>
  <c r="AC505" i="2"/>
  <c r="AC506" i="2"/>
  <c r="AC507" i="2"/>
  <c r="AF507" i="2" s="1"/>
  <c r="AC508" i="2"/>
  <c r="AC509" i="2"/>
  <c r="AC510" i="2"/>
  <c r="AC511" i="2"/>
  <c r="AC512" i="2"/>
  <c r="AC513" i="2"/>
  <c r="AC514" i="2"/>
  <c r="AC515" i="2"/>
  <c r="AF515" i="2" s="1"/>
  <c r="AC516" i="2"/>
  <c r="AC517" i="2"/>
  <c r="AC518" i="2"/>
  <c r="AC519" i="2"/>
  <c r="AC520" i="2"/>
  <c r="AC521" i="2"/>
  <c r="AC522" i="2"/>
  <c r="AC523" i="2"/>
  <c r="AF523" i="2" s="1"/>
  <c r="AC524" i="2"/>
  <c r="AC525" i="2"/>
  <c r="AC526" i="2"/>
  <c r="AC527" i="2"/>
  <c r="AC528" i="2"/>
  <c r="AC529" i="2"/>
  <c r="AC530" i="2"/>
  <c r="AC531" i="2"/>
  <c r="AF531" i="2" s="1"/>
  <c r="AC532" i="2"/>
  <c r="AC533" i="2"/>
  <c r="AC534" i="2"/>
  <c r="AC535" i="2"/>
  <c r="AC536" i="2"/>
  <c r="AC537" i="2"/>
  <c r="AC538" i="2"/>
  <c r="AC539" i="2"/>
  <c r="AF539" i="2" s="1"/>
  <c r="AC540" i="2"/>
  <c r="AC541" i="2"/>
  <c r="AC542" i="2"/>
  <c r="AC543" i="2"/>
  <c r="AC544" i="2"/>
  <c r="AC545" i="2"/>
  <c r="AC546" i="2"/>
  <c r="AC547" i="2"/>
  <c r="AF547" i="2" s="1"/>
  <c r="AC548" i="2"/>
  <c r="AC549" i="2"/>
  <c r="AC550" i="2"/>
  <c r="AC551" i="2"/>
  <c r="AC552" i="2"/>
  <c r="AC553" i="2"/>
  <c r="AC554" i="2"/>
  <c r="AC555" i="2"/>
  <c r="AF555" i="2" s="1"/>
  <c r="AC556" i="2"/>
  <c r="AC557" i="2"/>
  <c r="AC558" i="2"/>
  <c r="AC559" i="2"/>
  <c r="AC560" i="2"/>
  <c r="AC561" i="2"/>
  <c r="AC562" i="2"/>
  <c r="AC563" i="2"/>
  <c r="AF563" i="2" s="1"/>
  <c r="AC564" i="2"/>
  <c r="AC565" i="2"/>
  <c r="AC566" i="2"/>
  <c r="AC567" i="2"/>
  <c r="AC568" i="2"/>
  <c r="AC569" i="2"/>
  <c r="AC570" i="2"/>
  <c r="AC571" i="2"/>
  <c r="AF571" i="2" s="1"/>
  <c r="AC572" i="2"/>
  <c r="AC573" i="2"/>
  <c r="AC574" i="2"/>
  <c r="AC575" i="2"/>
  <c r="AC576" i="2"/>
  <c r="AC577" i="2"/>
  <c r="AC578" i="2"/>
  <c r="AC579" i="2"/>
  <c r="AF579" i="2" s="1"/>
  <c r="AC580" i="2"/>
  <c r="AC581" i="2"/>
  <c r="AC582" i="2"/>
  <c r="AC583" i="2"/>
  <c r="AC584" i="2"/>
  <c r="AC585" i="2"/>
  <c r="AC586" i="2"/>
  <c r="AC587" i="2"/>
  <c r="AF587" i="2" s="1"/>
  <c r="AC588" i="2"/>
  <c r="AC589" i="2"/>
  <c r="AC590" i="2"/>
  <c r="AC591" i="2"/>
  <c r="AC592" i="2"/>
  <c r="AC593" i="2"/>
  <c r="AC594" i="2"/>
  <c r="AC595" i="2"/>
  <c r="AF595" i="2" s="1"/>
  <c r="AC596" i="2"/>
  <c r="AC597" i="2"/>
  <c r="AC598" i="2"/>
  <c r="AC599" i="2"/>
  <c r="AC600" i="2"/>
  <c r="AC601" i="2"/>
  <c r="AC602" i="2"/>
  <c r="AC603" i="2"/>
  <c r="AF603" i="2" s="1"/>
  <c r="AC604" i="2"/>
  <c r="AC605" i="2"/>
  <c r="AC606" i="2"/>
  <c r="AC607" i="2"/>
  <c r="AC608" i="2"/>
  <c r="AC609" i="2"/>
  <c r="AC610" i="2"/>
  <c r="AC611" i="2"/>
  <c r="AF611" i="2" s="1"/>
  <c r="AC612" i="2"/>
  <c r="AC613" i="2"/>
  <c r="AC614" i="2"/>
  <c r="AC615" i="2"/>
  <c r="AC616" i="2"/>
  <c r="AC617" i="2"/>
  <c r="AC618" i="2"/>
  <c r="AC619" i="2"/>
  <c r="AF619" i="2" s="1"/>
  <c r="AC620" i="2"/>
  <c r="AC621" i="2"/>
  <c r="AC622" i="2"/>
  <c r="AC623" i="2"/>
  <c r="AC624" i="2"/>
  <c r="AC625" i="2"/>
  <c r="AC626" i="2"/>
  <c r="AC627" i="2"/>
  <c r="AF627" i="2" s="1"/>
  <c r="AC628" i="2"/>
  <c r="AC629" i="2"/>
  <c r="AC630" i="2"/>
  <c r="AC631" i="2"/>
  <c r="AC632" i="2"/>
  <c r="AC633" i="2"/>
  <c r="AC634" i="2"/>
  <c r="AC635" i="2"/>
  <c r="AF635" i="2" s="1"/>
  <c r="AC636" i="2"/>
  <c r="AC637" i="2"/>
  <c r="AC638" i="2"/>
  <c r="AC639" i="2"/>
  <c r="AC640" i="2"/>
  <c r="AC641" i="2"/>
  <c r="AC642" i="2"/>
  <c r="AC643" i="2"/>
  <c r="AF643" i="2" s="1"/>
  <c r="AC644" i="2"/>
  <c r="AC645" i="2"/>
  <c r="AC646" i="2"/>
  <c r="AC647" i="2"/>
  <c r="AC648" i="2"/>
  <c r="AC649" i="2"/>
  <c r="AC650" i="2"/>
  <c r="AC651" i="2"/>
  <c r="AF651" i="2" s="1"/>
  <c r="AC652" i="2"/>
  <c r="AC653" i="2"/>
  <c r="AC654" i="2"/>
  <c r="AC655" i="2"/>
  <c r="AC656" i="2"/>
  <c r="AC657" i="2"/>
  <c r="AC658" i="2"/>
  <c r="AC659" i="2"/>
  <c r="AF659" i="2" s="1"/>
  <c r="AC660" i="2"/>
  <c r="AC661" i="2"/>
  <c r="AC662" i="2"/>
  <c r="AC663" i="2"/>
  <c r="AC664" i="2"/>
  <c r="AC665" i="2"/>
  <c r="AC666" i="2"/>
  <c r="AC667" i="2"/>
  <c r="AF667" i="2" s="1"/>
  <c r="AC668" i="2"/>
  <c r="AC669" i="2"/>
  <c r="AC670" i="2"/>
  <c r="AC671" i="2"/>
  <c r="AC672" i="2"/>
  <c r="AC673" i="2"/>
  <c r="AC674" i="2"/>
  <c r="AC675" i="2"/>
  <c r="AF675" i="2" s="1"/>
  <c r="AC676" i="2"/>
  <c r="AC677" i="2"/>
  <c r="AC678" i="2"/>
  <c r="AC679" i="2"/>
  <c r="AC680" i="2"/>
  <c r="AC681" i="2"/>
  <c r="AC682" i="2"/>
  <c r="AC683" i="2"/>
  <c r="AF683" i="2" s="1"/>
  <c r="AC684" i="2"/>
  <c r="AC685" i="2"/>
  <c r="AC686" i="2"/>
  <c r="AC687" i="2"/>
  <c r="AC688" i="2"/>
  <c r="AC689" i="2"/>
  <c r="AC690" i="2"/>
  <c r="AC691" i="2"/>
  <c r="AF691" i="2" s="1"/>
  <c r="AC692" i="2"/>
  <c r="AC693" i="2"/>
  <c r="AC694" i="2"/>
  <c r="AC695" i="2"/>
  <c r="AC696" i="2"/>
  <c r="AC697" i="2"/>
  <c r="AC698" i="2"/>
  <c r="AC699" i="2"/>
  <c r="AF699" i="2" s="1"/>
  <c r="AC700" i="2"/>
  <c r="AC701" i="2"/>
  <c r="AC702" i="2"/>
  <c r="AC703" i="2"/>
  <c r="AC704" i="2"/>
  <c r="AC705" i="2"/>
  <c r="AC706" i="2"/>
  <c r="AC707" i="2"/>
  <c r="AF707" i="2" s="1"/>
  <c r="AC708" i="2"/>
  <c r="AC709" i="2"/>
  <c r="AC710" i="2"/>
  <c r="AC711" i="2"/>
  <c r="AC712" i="2"/>
  <c r="AC713" i="2"/>
  <c r="AC714" i="2"/>
  <c r="AC715" i="2"/>
  <c r="AF715" i="2" s="1"/>
  <c r="AC716" i="2"/>
  <c r="AC717" i="2"/>
  <c r="AC718" i="2"/>
  <c r="AC719" i="2"/>
  <c r="AC720" i="2"/>
  <c r="AC721" i="2"/>
  <c r="AC722" i="2"/>
  <c r="AC723" i="2"/>
  <c r="AF723" i="2" s="1"/>
  <c r="AC724" i="2"/>
  <c r="AC725" i="2"/>
  <c r="AC726" i="2"/>
  <c r="AC727" i="2"/>
  <c r="AC728" i="2"/>
  <c r="AC729" i="2"/>
  <c r="AC730" i="2"/>
  <c r="AC731" i="2"/>
  <c r="AF731" i="2" s="1"/>
  <c r="AC732" i="2"/>
  <c r="AC733" i="2"/>
  <c r="AC734" i="2"/>
  <c r="AC735" i="2"/>
  <c r="AC736" i="2"/>
  <c r="AC737" i="2"/>
  <c r="AC738" i="2"/>
  <c r="AC739" i="2"/>
  <c r="AF739" i="2" s="1"/>
  <c r="AC740" i="2"/>
  <c r="AC741" i="2"/>
  <c r="AC742" i="2"/>
  <c r="AC743" i="2"/>
  <c r="AC744" i="2"/>
  <c r="AC745" i="2"/>
  <c r="AC746" i="2"/>
  <c r="AC747" i="2"/>
  <c r="AF747" i="2" s="1"/>
  <c r="AC748" i="2"/>
  <c r="AC749" i="2"/>
  <c r="AC750" i="2"/>
  <c r="AC751" i="2"/>
  <c r="AC752" i="2"/>
  <c r="AC753" i="2"/>
  <c r="AC754" i="2"/>
  <c r="AC755" i="2"/>
  <c r="AF755" i="2" s="1"/>
  <c r="AC756" i="2"/>
  <c r="AC757" i="2"/>
  <c r="AC758" i="2"/>
  <c r="AC759" i="2"/>
  <c r="AC760" i="2"/>
  <c r="AC761" i="2"/>
  <c r="AC762" i="2"/>
  <c r="AC763" i="2"/>
  <c r="AF763" i="2" s="1"/>
  <c r="AC764" i="2"/>
  <c r="AC765" i="2"/>
  <c r="AC766" i="2"/>
  <c r="AC767" i="2"/>
  <c r="AC768" i="2"/>
  <c r="AC769" i="2"/>
  <c r="AC770" i="2"/>
  <c r="AC771" i="2"/>
  <c r="AF771" i="2" s="1"/>
  <c r="AC772" i="2"/>
  <c r="AC773" i="2"/>
  <c r="AC774" i="2"/>
  <c r="AC775" i="2"/>
  <c r="AC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D338" i="2"/>
  <c r="AD339" i="2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AD353" i="2"/>
  <c r="AD354" i="2"/>
  <c r="AD355" i="2"/>
  <c r="AD356" i="2"/>
  <c r="AD357" i="2"/>
  <c r="AD358" i="2"/>
  <c r="AD359" i="2"/>
  <c r="AD360" i="2"/>
  <c r="AD361" i="2"/>
  <c r="AD362" i="2"/>
  <c r="AD363" i="2"/>
  <c r="AD364" i="2"/>
  <c r="AD365" i="2"/>
  <c r="AD366" i="2"/>
  <c r="AD367" i="2"/>
  <c r="AD368" i="2"/>
  <c r="AD369" i="2"/>
  <c r="AD370" i="2"/>
  <c r="AD371" i="2"/>
  <c r="AD372" i="2"/>
  <c r="AD373" i="2"/>
  <c r="AD374" i="2"/>
  <c r="AD375" i="2"/>
  <c r="AD376" i="2"/>
  <c r="AD377" i="2"/>
  <c r="AD378" i="2"/>
  <c r="AD379" i="2"/>
  <c r="AD380" i="2"/>
  <c r="AD381" i="2"/>
  <c r="AD382" i="2"/>
  <c r="AD383" i="2"/>
  <c r="AD384" i="2"/>
  <c r="AD385" i="2"/>
  <c r="AD386" i="2"/>
  <c r="AD387" i="2"/>
  <c r="AD388" i="2"/>
  <c r="AD389" i="2"/>
  <c r="AD390" i="2"/>
  <c r="AD391" i="2"/>
  <c r="AD392" i="2"/>
  <c r="AD393" i="2"/>
  <c r="AD394" i="2"/>
  <c r="AD395" i="2"/>
  <c r="AD396" i="2"/>
  <c r="AD397" i="2"/>
  <c r="AD398" i="2"/>
  <c r="AD399" i="2"/>
  <c r="AD400" i="2"/>
  <c r="AD401" i="2"/>
  <c r="AD402" i="2"/>
  <c r="AD403" i="2"/>
  <c r="AD404" i="2"/>
  <c r="AD405" i="2"/>
  <c r="AD406" i="2"/>
  <c r="AD407" i="2"/>
  <c r="AD408" i="2"/>
  <c r="AD409" i="2"/>
  <c r="AD410" i="2"/>
  <c r="AD411" i="2"/>
  <c r="AD412" i="2"/>
  <c r="AD413" i="2"/>
  <c r="AD414" i="2"/>
  <c r="AD415" i="2"/>
  <c r="AD416" i="2"/>
  <c r="AD417" i="2"/>
  <c r="AD418" i="2"/>
  <c r="AD419" i="2"/>
  <c r="AD420" i="2"/>
  <c r="AD421" i="2"/>
  <c r="AD422" i="2"/>
  <c r="AD423" i="2"/>
  <c r="AD424" i="2"/>
  <c r="AD425" i="2"/>
  <c r="AD426" i="2"/>
  <c r="AD427" i="2"/>
  <c r="AD428" i="2"/>
  <c r="AD429" i="2"/>
  <c r="AD430" i="2"/>
  <c r="AD431" i="2"/>
  <c r="AD432" i="2"/>
  <c r="AD433" i="2"/>
  <c r="AD434" i="2"/>
  <c r="AD435" i="2"/>
  <c r="AD436" i="2"/>
  <c r="AD437" i="2"/>
  <c r="AD438" i="2"/>
  <c r="AD439" i="2"/>
  <c r="AD440" i="2"/>
  <c r="AD441" i="2"/>
  <c r="AD442" i="2"/>
  <c r="AD443" i="2"/>
  <c r="AD444" i="2"/>
  <c r="AD445" i="2"/>
  <c r="AD446" i="2"/>
  <c r="AD447" i="2"/>
  <c r="AD448" i="2"/>
  <c r="AD449" i="2"/>
  <c r="AD450" i="2"/>
  <c r="AD451" i="2"/>
  <c r="AD452" i="2"/>
  <c r="AD453" i="2"/>
  <c r="AD454" i="2"/>
  <c r="AD455" i="2"/>
  <c r="AD456" i="2"/>
  <c r="AD457" i="2"/>
  <c r="AD458" i="2"/>
  <c r="AD459" i="2"/>
  <c r="AD460" i="2"/>
  <c r="AD461" i="2"/>
  <c r="AD462" i="2"/>
  <c r="AD463" i="2"/>
  <c r="AD464" i="2"/>
  <c r="AD465" i="2"/>
  <c r="AD466" i="2"/>
  <c r="AD467" i="2"/>
  <c r="AD468" i="2"/>
  <c r="AD469" i="2"/>
  <c r="AD470" i="2"/>
  <c r="AD471" i="2"/>
  <c r="AD472" i="2"/>
  <c r="AD473" i="2"/>
  <c r="AD474" i="2"/>
  <c r="AD475" i="2"/>
  <c r="AD476" i="2"/>
  <c r="AD477" i="2"/>
  <c r="AD478" i="2"/>
  <c r="AD479" i="2"/>
  <c r="AD480" i="2"/>
  <c r="AD481" i="2"/>
  <c r="AD482" i="2"/>
  <c r="AD483" i="2"/>
  <c r="AD484" i="2"/>
  <c r="AD485" i="2"/>
  <c r="AD486" i="2"/>
  <c r="AD487" i="2"/>
  <c r="AD488" i="2"/>
  <c r="AD489" i="2"/>
  <c r="AD490" i="2"/>
  <c r="AD491" i="2"/>
  <c r="AD492" i="2"/>
  <c r="AD493" i="2"/>
  <c r="AD494" i="2"/>
  <c r="AD495" i="2"/>
  <c r="AD496" i="2"/>
  <c r="AD497" i="2"/>
  <c r="AD498" i="2"/>
  <c r="AD499" i="2"/>
  <c r="AD500" i="2"/>
  <c r="AD501" i="2"/>
  <c r="AD502" i="2"/>
  <c r="AD503" i="2"/>
  <c r="AD504" i="2"/>
  <c r="AD505" i="2"/>
  <c r="AD506" i="2"/>
  <c r="AD507" i="2"/>
  <c r="AD508" i="2"/>
  <c r="AD509" i="2"/>
  <c r="AD510" i="2"/>
  <c r="AD511" i="2"/>
  <c r="AD512" i="2"/>
  <c r="AD513" i="2"/>
  <c r="AD514" i="2"/>
  <c r="AD515" i="2"/>
  <c r="AD516" i="2"/>
  <c r="AD517" i="2"/>
  <c r="AD518" i="2"/>
  <c r="AD519" i="2"/>
  <c r="AD520" i="2"/>
  <c r="AD521" i="2"/>
  <c r="AD522" i="2"/>
  <c r="AD523" i="2"/>
  <c r="AD524" i="2"/>
  <c r="AD525" i="2"/>
  <c r="AD526" i="2"/>
  <c r="AD527" i="2"/>
  <c r="AD528" i="2"/>
  <c r="AD529" i="2"/>
  <c r="AD530" i="2"/>
  <c r="AD531" i="2"/>
  <c r="AD532" i="2"/>
  <c r="AD533" i="2"/>
  <c r="AD534" i="2"/>
  <c r="AD535" i="2"/>
  <c r="AD536" i="2"/>
  <c r="AD537" i="2"/>
  <c r="AD538" i="2"/>
  <c r="AD539" i="2"/>
  <c r="AD540" i="2"/>
  <c r="AD541" i="2"/>
  <c r="AD542" i="2"/>
  <c r="AD543" i="2"/>
  <c r="AD544" i="2"/>
  <c r="AD545" i="2"/>
  <c r="AD546" i="2"/>
  <c r="AD547" i="2"/>
  <c r="AD548" i="2"/>
  <c r="AD549" i="2"/>
  <c r="AD550" i="2"/>
  <c r="AD551" i="2"/>
  <c r="AD552" i="2"/>
  <c r="AD553" i="2"/>
  <c r="AD554" i="2"/>
  <c r="AD555" i="2"/>
  <c r="AD556" i="2"/>
  <c r="AD557" i="2"/>
  <c r="AD558" i="2"/>
  <c r="AD559" i="2"/>
  <c r="AD560" i="2"/>
  <c r="AD561" i="2"/>
  <c r="AD562" i="2"/>
  <c r="AD563" i="2"/>
  <c r="AD564" i="2"/>
  <c r="AD565" i="2"/>
  <c r="AD566" i="2"/>
  <c r="AD567" i="2"/>
  <c r="AD568" i="2"/>
  <c r="AD569" i="2"/>
  <c r="AD570" i="2"/>
  <c r="AD571" i="2"/>
  <c r="AD572" i="2"/>
  <c r="AD573" i="2"/>
  <c r="AD574" i="2"/>
  <c r="AD575" i="2"/>
  <c r="AD576" i="2"/>
  <c r="AD577" i="2"/>
  <c r="AD578" i="2"/>
  <c r="AD579" i="2"/>
  <c r="AD580" i="2"/>
  <c r="AD581" i="2"/>
  <c r="AD582" i="2"/>
  <c r="AD583" i="2"/>
  <c r="AD584" i="2"/>
  <c r="AD585" i="2"/>
  <c r="AD586" i="2"/>
  <c r="AD587" i="2"/>
  <c r="AD588" i="2"/>
  <c r="AD589" i="2"/>
  <c r="AD590" i="2"/>
  <c r="AD591" i="2"/>
  <c r="AD592" i="2"/>
  <c r="AD593" i="2"/>
  <c r="AD594" i="2"/>
  <c r="AD595" i="2"/>
  <c r="AD596" i="2"/>
  <c r="AD597" i="2"/>
  <c r="AD598" i="2"/>
  <c r="AD599" i="2"/>
  <c r="AD600" i="2"/>
  <c r="AD601" i="2"/>
  <c r="AD602" i="2"/>
  <c r="AD603" i="2"/>
  <c r="AD604" i="2"/>
  <c r="AD605" i="2"/>
  <c r="AD606" i="2"/>
  <c r="AD607" i="2"/>
  <c r="AD608" i="2"/>
  <c r="AD609" i="2"/>
  <c r="AD610" i="2"/>
  <c r="AD611" i="2"/>
  <c r="AD612" i="2"/>
  <c r="AD613" i="2"/>
  <c r="AD614" i="2"/>
  <c r="AD615" i="2"/>
  <c r="AD616" i="2"/>
  <c r="AD617" i="2"/>
  <c r="AD618" i="2"/>
  <c r="AD619" i="2"/>
  <c r="AD620" i="2"/>
  <c r="AD621" i="2"/>
  <c r="AD622" i="2"/>
  <c r="AD623" i="2"/>
  <c r="AD624" i="2"/>
  <c r="AD625" i="2"/>
  <c r="AD626" i="2"/>
  <c r="AD627" i="2"/>
  <c r="AD628" i="2"/>
  <c r="AD629" i="2"/>
  <c r="AD630" i="2"/>
  <c r="AD631" i="2"/>
  <c r="AD632" i="2"/>
  <c r="AD633" i="2"/>
  <c r="AD634" i="2"/>
  <c r="AD635" i="2"/>
  <c r="AD636" i="2"/>
  <c r="AD637" i="2"/>
  <c r="AD638" i="2"/>
  <c r="AD639" i="2"/>
  <c r="AD640" i="2"/>
  <c r="AD641" i="2"/>
  <c r="AD642" i="2"/>
  <c r="AD643" i="2"/>
  <c r="AD644" i="2"/>
  <c r="AD645" i="2"/>
  <c r="AD646" i="2"/>
  <c r="AD647" i="2"/>
  <c r="AD648" i="2"/>
  <c r="AD649" i="2"/>
  <c r="AD650" i="2"/>
  <c r="AD651" i="2"/>
  <c r="AD652" i="2"/>
  <c r="AD653" i="2"/>
  <c r="AD654" i="2"/>
  <c r="AD655" i="2"/>
  <c r="AD656" i="2"/>
  <c r="AD657" i="2"/>
  <c r="AD658" i="2"/>
  <c r="AD659" i="2"/>
  <c r="AD660" i="2"/>
  <c r="AD661" i="2"/>
  <c r="AD662" i="2"/>
  <c r="AD663" i="2"/>
  <c r="AD664" i="2"/>
  <c r="AD665" i="2"/>
  <c r="AD666" i="2"/>
  <c r="AD667" i="2"/>
  <c r="AD668" i="2"/>
  <c r="AD669" i="2"/>
  <c r="AD670" i="2"/>
  <c r="AD671" i="2"/>
  <c r="AD672" i="2"/>
  <c r="AD673" i="2"/>
  <c r="AD674" i="2"/>
  <c r="AD675" i="2"/>
  <c r="AD676" i="2"/>
  <c r="AD677" i="2"/>
  <c r="AD678" i="2"/>
  <c r="AD679" i="2"/>
  <c r="AD680" i="2"/>
  <c r="AD681" i="2"/>
  <c r="AD682" i="2"/>
  <c r="AD683" i="2"/>
  <c r="AD684" i="2"/>
  <c r="AD685" i="2"/>
  <c r="AD686" i="2"/>
  <c r="AD687" i="2"/>
  <c r="AD688" i="2"/>
  <c r="AD689" i="2"/>
  <c r="AD690" i="2"/>
  <c r="AD691" i="2"/>
  <c r="AD692" i="2"/>
  <c r="AD693" i="2"/>
  <c r="AD694" i="2"/>
  <c r="AD695" i="2"/>
  <c r="AD696" i="2"/>
  <c r="AD697" i="2"/>
  <c r="AD698" i="2"/>
  <c r="AD699" i="2"/>
  <c r="AD700" i="2"/>
  <c r="AD701" i="2"/>
  <c r="AD702" i="2"/>
  <c r="AD703" i="2"/>
  <c r="AD704" i="2"/>
  <c r="AD705" i="2"/>
  <c r="AD706" i="2"/>
  <c r="AD707" i="2"/>
  <c r="AD708" i="2"/>
  <c r="AD709" i="2"/>
  <c r="AD710" i="2"/>
  <c r="AD711" i="2"/>
  <c r="AD712" i="2"/>
  <c r="AD713" i="2"/>
  <c r="AD714" i="2"/>
  <c r="AD715" i="2"/>
  <c r="AD716" i="2"/>
  <c r="AD717" i="2"/>
  <c r="AD718" i="2"/>
  <c r="AD719" i="2"/>
  <c r="AD720" i="2"/>
  <c r="AD721" i="2"/>
  <c r="AD722" i="2"/>
  <c r="AD723" i="2"/>
  <c r="AD724" i="2"/>
  <c r="AD725" i="2"/>
  <c r="AD726" i="2"/>
  <c r="AD727" i="2"/>
  <c r="AD728" i="2"/>
  <c r="AD729" i="2"/>
  <c r="AD730" i="2"/>
  <c r="AD731" i="2"/>
  <c r="AD732" i="2"/>
  <c r="AD733" i="2"/>
  <c r="AD734" i="2"/>
  <c r="AD735" i="2"/>
  <c r="AD736" i="2"/>
  <c r="AD737" i="2"/>
  <c r="AD738" i="2"/>
  <c r="AD739" i="2"/>
  <c r="AD740" i="2"/>
  <c r="AD741" i="2"/>
  <c r="AD742" i="2"/>
  <c r="AD743" i="2"/>
  <c r="AD744" i="2"/>
  <c r="AD745" i="2"/>
  <c r="AD746" i="2"/>
  <c r="AD747" i="2"/>
  <c r="AD748" i="2"/>
  <c r="AD749" i="2"/>
  <c r="AD750" i="2"/>
  <c r="AD751" i="2"/>
  <c r="AD752" i="2"/>
  <c r="AD753" i="2"/>
  <c r="AD754" i="2"/>
  <c r="AD755" i="2"/>
  <c r="AD756" i="2"/>
  <c r="AD757" i="2"/>
  <c r="AD758" i="2"/>
  <c r="AD759" i="2"/>
  <c r="AD760" i="2"/>
  <c r="AD761" i="2"/>
  <c r="AD762" i="2"/>
  <c r="AD763" i="2"/>
  <c r="AD764" i="2"/>
  <c r="AD765" i="2"/>
  <c r="AD766" i="2"/>
  <c r="AD767" i="2"/>
  <c r="AD768" i="2"/>
  <c r="AD769" i="2"/>
  <c r="AD770" i="2"/>
  <c r="AD771" i="2"/>
  <c r="AD772" i="2"/>
  <c r="AD773" i="2"/>
  <c r="AD774" i="2"/>
  <c r="AD775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8" i="2"/>
  <c r="Y369" i="2"/>
  <c r="Y370" i="2"/>
  <c r="Y371" i="2"/>
  <c r="Y372" i="2"/>
  <c r="Y373" i="2"/>
  <c r="Y374" i="2"/>
  <c r="Y375" i="2"/>
  <c r="Y376" i="2"/>
  <c r="Y377" i="2"/>
  <c r="Y378" i="2"/>
  <c r="Y379" i="2"/>
  <c r="Y380" i="2"/>
  <c r="Y381" i="2"/>
  <c r="Y382" i="2"/>
  <c r="Y383" i="2"/>
  <c r="Y384" i="2"/>
  <c r="Y385" i="2"/>
  <c r="Y386" i="2"/>
  <c r="Y387" i="2"/>
  <c r="Y388" i="2"/>
  <c r="Y389" i="2"/>
  <c r="Y390" i="2"/>
  <c r="Y391" i="2"/>
  <c r="Y392" i="2"/>
  <c r="Y393" i="2"/>
  <c r="Y394" i="2"/>
  <c r="Y395" i="2"/>
  <c r="Y396" i="2"/>
  <c r="Y397" i="2"/>
  <c r="Y398" i="2"/>
  <c r="Y399" i="2"/>
  <c r="Y400" i="2"/>
  <c r="Y401" i="2"/>
  <c r="Y402" i="2"/>
  <c r="Y403" i="2"/>
  <c r="Y404" i="2"/>
  <c r="Y405" i="2"/>
  <c r="Y406" i="2"/>
  <c r="Y407" i="2"/>
  <c r="Y408" i="2"/>
  <c r="Y409" i="2"/>
  <c r="Y410" i="2"/>
  <c r="Y411" i="2"/>
  <c r="Y412" i="2"/>
  <c r="Y413" i="2"/>
  <c r="Y414" i="2"/>
  <c r="Y415" i="2"/>
  <c r="Y416" i="2"/>
  <c r="Y417" i="2"/>
  <c r="Y418" i="2"/>
  <c r="Y419" i="2"/>
  <c r="Y420" i="2"/>
  <c r="Y421" i="2"/>
  <c r="Y422" i="2"/>
  <c r="Y423" i="2"/>
  <c r="Y424" i="2"/>
  <c r="Y425" i="2"/>
  <c r="Y426" i="2"/>
  <c r="Y427" i="2"/>
  <c r="Y428" i="2"/>
  <c r="Y429" i="2"/>
  <c r="Y430" i="2"/>
  <c r="Y431" i="2"/>
  <c r="Y432" i="2"/>
  <c r="Y433" i="2"/>
  <c r="Y434" i="2"/>
  <c r="Y435" i="2"/>
  <c r="Y436" i="2"/>
  <c r="Y437" i="2"/>
  <c r="Y438" i="2"/>
  <c r="Y439" i="2"/>
  <c r="Y440" i="2"/>
  <c r="Y441" i="2"/>
  <c r="Y442" i="2"/>
  <c r="Y443" i="2"/>
  <c r="Y444" i="2"/>
  <c r="Y445" i="2"/>
  <c r="Y446" i="2"/>
  <c r="Y447" i="2"/>
  <c r="Y448" i="2"/>
  <c r="Y449" i="2"/>
  <c r="Y450" i="2"/>
  <c r="Y451" i="2"/>
  <c r="Y452" i="2"/>
  <c r="Y453" i="2"/>
  <c r="Y454" i="2"/>
  <c r="Y455" i="2"/>
  <c r="Y456" i="2"/>
  <c r="Y457" i="2"/>
  <c r="Y458" i="2"/>
  <c r="Y459" i="2"/>
  <c r="Y460" i="2"/>
  <c r="Y461" i="2"/>
  <c r="Y462" i="2"/>
  <c r="Y463" i="2"/>
  <c r="Y464" i="2"/>
  <c r="Y465" i="2"/>
  <c r="Y466" i="2"/>
  <c r="Y467" i="2"/>
  <c r="Y468" i="2"/>
  <c r="Y469" i="2"/>
  <c r="Y470" i="2"/>
  <c r="Y471" i="2"/>
  <c r="Y472" i="2"/>
  <c r="Y473" i="2"/>
  <c r="Y474" i="2"/>
  <c r="Y475" i="2"/>
  <c r="Y476" i="2"/>
  <c r="Y477" i="2"/>
  <c r="Y478" i="2"/>
  <c r="Y479" i="2"/>
  <c r="Y480" i="2"/>
  <c r="Y481" i="2"/>
  <c r="Y482" i="2"/>
  <c r="Y483" i="2"/>
  <c r="Y484" i="2"/>
  <c r="Y485" i="2"/>
  <c r="Y486" i="2"/>
  <c r="Y487" i="2"/>
  <c r="Y488" i="2"/>
  <c r="Y489" i="2"/>
  <c r="Y490" i="2"/>
  <c r="Y491" i="2"/>
  <c r="Y492" i="2"/>
  <c r="Y493" i="2"/>
  <c r="Y494" i="2"/>
  <c r="Y495" i="2"/>
  <c r="Y496" i="2"/>
  <c r="Y497" i="2"/>
  <c r="Y498" i="2"/>
  <c r="Y499" i="2"/>
  <c r="Y500" i="2"/>
  <c r="Y501" i="2"/>
  <c r="Y502" i="2"/>
  <c r="Y503" i="2"/>
  <c r="Y504" i="2"/>
  <c r="Y505" i="2"/>
  <c r="Y506" i="2"/>
  <c r="Y507" i="2"/>
  <c r="Y508" i="2"/>
  <c r="Y509" i="2"/>
  <c r="Y510" i="2"/>
  <c r="Y511" i="2"/>
  <c r="Y512" i="2"/>
  <c r="Y513" i="2"/>
  <c r="Y514" i="2"/>
  <c r="Y515" i="2"/>
  <c r="Y516" i="2"/>
  <c r="Y517" i="2"/>
  <c r="Y518" i="2"/>
  <c r="Y519" i="2"/>
  <c r="Y520" i="2"/>
  <c r="Y521" i="2"/>
  <c r="Y522" i="2"/>
  <c r="Y523" i="2"/>
  <c r="Y524" i="2"/>
  <c r="Y525" i="2"/>
  <c r="Y526" i="2"/>
  <c r="Y527" i="2"/>
  <c r="Y528" i="2"/>
  <c r="Y529" i="2"/>
  <c r="Y530" i="2"/>
  <c r="Y531" i="2"/>
  <c r="Y532" i="2"/>
  <c r="Y533" i="2"/>
  <c r="Y534" i="2"/>
  <c r="Y535" i="2"/>
  <c r="Y536" i="2"/>
  <c r="Y537" i="2"/>
  <c r="Y538" i="2"/>
  <c r="Y539" i="2"/>
  <c r="Y540" i="2"/>
  <c r="Y541" i="2"/>
  <c r="Y542" i="2"/>
  <c r="Y543" i="2"/>
  <c r="Y544" i="2"/>
  <c r="Y545" i="2"/>
  <c r="Y546" i="2"/>
  <c r="Y547" i="2"/>
  <c r="Y548" i="2"/>
  <c r="Y549" i="2"/>
  <c r="Y550" i="2"/>
  <c r="Y551" i="2"/>
  <c r="Y552" i="2"/>
  <c r="Y553" i="2"/>
  <c r="Y554" i="2"/>
  <c r="Y555" i="2"/>
  <c r="Y556" i="2"/>
  <c r="Y557" i="2"/>
  <c r="Y558" i="2"/>
  <c r="Y559" i="2"/>
  <c r="Y560" i="2"/>
  <c r="Y561" i="2"/>
  <c r="Y562" i="2"/>
  <c r="Y563" i="2"/>
  <c r="Y564" i="2"/>
  <c r="Y565" i="2"/>
  <c r="Y566" i="2"/>
  <c r="Y567" i="2"/>
  <c r="Y568" i="2"/>
  <c r="Y569" i="2"/>
  <c r="Y570" i="2"/>
  <c r="Y571" i="2"/>
  <c r="Y572" i="2"/>
  <c r="Y573" i="2"/>
  <c r="Y574" i="2"/>
  <c r="Y575" i="2"/>
  <c r="Y576" i="2"/>
  <c r="Y577" i="2"/>
  <c r="Y578" i="2"/>
  <c r="Y579" i="2"/>
  <c r="Y580" i="2"/>
  <c r="Y581" i="2"/>
  <c r="Y582" i="2"/>
  <c r="Y583" i="2"/>
  <c r="Y584" i="2"/>
  <c r="Y585" i="2"/>
  <c r="Y586" i="2"/>
  <c r="Y587" i="2"/>
  <c r="Y588" i="2"/>
  <c r="Y589" i="2"/>
  <c r="Y590" i="2"/>
  <c r="Y591" i="2"/>
  <c r="Y592" i="2"/>
  <c r="Y593" i="2"/>
  <c r="Y594" i="2"/>
  <c r="Y595" i="2"/>
  <c r="Y596" i="2"/>
  <c r="Y597" i="2"/>
  <c r="Y598" i="2"/>
  <c r="Y599" i="2"/>
  <c r="Y600" i="2"/>
  <c r="Y601" i="2"/>
  <c r="Y602" i="2"/>
  <c r="Y603" i="2"/>
  <c r="Y604" i="2"/>
  <c r="Y605" i="2"/>
  <c r="Y606" i="2"/>
  <c r="Y607" i="2"/>
  <c r="Y608" i="2"/>
  <c r="Y609" i="2"/>
  <c r="Y610" i="2"/>
  <c r="Y611" i="2"/>
  <c r="Y612" i="2"/>
  <c r="Y613" i="2"/>
  <c r="Y614" i="2"/>
  <c r="Y615" i="2"/>
  <c r="Y616" i="2"/>
  <c r="Y617" i="2"/>
  <c r="Y618" i="2"/>
  <c r="Y619" i="2"/>
  <c r="Y620" i="2"/>
  <c r="Y621" i="2"/>
  <c r="Y622" i="2"/>
  <c r="Y623" i="2"/>
  <c r="Y624" i="2"/>
  <c r="Y625" i="2"/>
  <c r="Y626" i="2"/>
  <c r="Y627" i="2"/>
  <c r="Y628" i="2"/>
  <c r="Y629" i="2"/>
  <c r="Y630" i="2"/>
  <c r="Y631" i="2"/>
  <c r="Y632" i="2"/>
  <c r="Y633" i="2"/>
  <c r="Y634" i="2"/>
  <c r="Y635" i="2"/>
  <c r="Y636" i="2"/>
  <c r="Y637" i="2"/>
  <c r="Y638" i="2"/>
  <c r="Y639" i="2"/>
  <c r="Y640" i="2"/>
  <c r="Y641" i="2"/>
  <c r="Y642" i="2"/>
  <c r="Y643" i="2"/>
  <c r="Y644" i="2"/>
  <c r="Y645" i="2"/>
  <c r="Y646" i="2"/>
  <c r="Y647" i="2"/>
  <c r="Y648" i="2"/>
  <c r="Y649" i="2"/>
  <c r="Y650" i="2"/>
  <c r="Y651" i="2"/>
  <c r="Y652" i="2"/>
  <c r="Y653" i="2"/>
  <c r="Y654" i="2"/>
  <c r="Y655" i="2"/>
  <c r="Y656" i="2"/>
  <c r="Y657" i="2"/>
  <c r="Y658" i="2"/>
  <c r="Y659" i="2"/>
  <c r="Y660" i="2"/>
  <c r="Y661" i="2"/>
  <c r="Y662" i="2"/>
  <c r="Y663" i="2"/>
  <c r="Y664" i="2"/>
  <c r="Y665" i="2"/>
  <c r="Y666" i="2"/>
  <c r="Y667" i="2"/>
  <c r="Y668" i="2"/>
  <c r="Y669" i="2"/>
  <c r="Y670" i="2"/>
  <c r="Y671" i="2"/>
  <c r="Y672" i="2"/>
  <c r="Y673" i="2"/>
  <c r="Y674" i="2"/>
  <c r="Y675" i="2"/>
  <c r="Y676" i="2"/>
  <c r="Y677" i="2"/>
  <c r="Y678" i="2"/>
  <c r="Y679" i="2"/>
  <c r="Y680" i="2"/>
  <c r="Y681" i="2"/>
  <c r="Y682" i="2"/>
  <c r="Y683" i="2"/>
  <c r="Y684" i="2"/>
  <c r="Y685" i="2"/>
  <c r="Y686" i="2"/>
  <c r="Y687" i="2"/>
  <c r="Y688" i="2"/>
  <c r="Y689" i="2"/>
  <c r="Y690" i="2"/>
  <c r="Y691" i="2"/>
  <c r="Y692" i="2"/>
  <c r="Y693" i="2"/>
  <c r="Y694" i="2"/>
  <c r="Y695" i="2"/>
  <c r="Y696" i="2"/>
  <c r="Y697" i="2"/>
  <c r="Y698" i="2"/>
  <c r="Y699" i="2"/>
  <c r="Y700" i="2"/>
  <c r="Y701" i="2"/>
  <c r="Y702" i="2"/>
  <c r="Y703" i="2"/>
  <c r="Y704" i="2"/>
  <c r="Y705" i="2"/>
  <c r="Y706" i="2"/>
  <c r="Y707" i="2"/>
  <c r="Y708" i="2"/>
  <c r="Y709" i="2"/>
  <c r="Y710" i="2"/>
  <c r="Y711" i="2"/>
  <c r="Y712" i="2"/>
  <c r="Y713" i="2"/>
  <c r="Y714" i="2"/>
  <c r="Y715" i="2"/>
  <c r="Y716" i="2"/>
  <c r="Y717" i="2"/>
  <c r="Y718" i="2"/>
  <c r="Y719" i="2"/>
  <c r="Y720" i="2"/>
  <c r="Y721" i="2"/>
  <c r="Y722" i="2"/>
  <c r="Y723" i="2"/>
  <c r="Y724" i="2"/>
  <c r="Y725" i="2"/>
  <c r="Y726" i="2"/>
  <c r="Y727" i="2"/>
  <c r="Y728" i="2"/>
  <c r="Y729" i="2"/>
  <c r="Y730" i="2"/>
  <c r="Y731" i="2"/>
  <c r="Y732" i="2"/>
  <c r="Y733" i="2"/>
  <c r="Y734" i="2"/>
  <c r="Y735" i="2"/>
  <c r="Y736" i="2"/>
  <c r="Y737" i="2"/>
  <c r="Y738" i="2"/>
  <c r="Y739" i="2"/>
  <c r="Y740" i="2"/>
  <c r="Y741" i="2"/>
  <c r="Y742" i="2"/>
  <c r="Y743" i="2"/>
  <c r="Y744" i="2"/>
  <c r="Y745" i="2"/>
  <c r="Y746" i="2"/>
  <c r="Y747" i="2"/>
  <c r="Y748" i="2"/>
  <c r="Y749" i="2"/>
  <c r="Y750" i="2"/>
  <c r="Y751" i="2"/>
  <c r="Y752" i="2"/>
  <c r="Y753" i="2"/>
  <c r="Y754" i="2"/>
  <c r="Y755" i="2"/>
  <c r="Y756" i="2"/>
  <c r="Y757" i="2"/>
  <c r="Y758" i="2"/>
  <c r="Y759" i="2"/>
  <c r="Y760" i="2"/>
  <c r="Y761" i="2"/>
  <c r="Y762" i="2"/>
  <c r="Y763" i="2"/>
  <c r="Y764" i="2"/>
  <c r="Y765" i="2"/>
  <c r="Y766" i="2"/>
  <c r="Y767" i="2"/>
  <c r="Y768" i="2"/>
  <c r="Y769" i="2"/>
  <c r="Y770" i="2"/>
  <c r="Y771" i="2"/>
  <c r="Y772" i="2"/>
  <c r="Y773" i="2"/>
  <c r="Y774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502" i="2"/>
  <c r="W503" i="2"/>
  <c r="W504" i="2"/>
  <c r="W505" i="2"/>
  <c r="W506" i="2"/>
  <c r="W507" i="2"/>
  <c r="W508" i="2"/>
  <c r="W509" i="2"/>
  <c r="W510" i="2"/>
  <c r="W511" i="2"/>
  <c r="W512" i="2"/>
  <c r="W513" i="2"/>
  <c r="W514" i="2"/>
  <c r="W515" i="2"/>
  <c r="W516" i="2"/>
  <c r="W517" i="2"/>
  <c r="W518" i="2"/>
  <c r="W519" i="2"/>
  <c r="W520" i="2"/>
  <c r="W521" i="2"/>
  <c r="W522" i="2"/>
  <c r="W523" i="2"/>
  <c r="W524" i="2"/>
  <c r="W525" i="2"/>
  <c r="W526" i="2"/>
  <c r="W527" i="2"/>
  <c r="W528" i="2"/>
  <c r="W529" i="2"/>
  <c r="W530" i="2"/>
  <c r="W531" i="2"/>
  <c r="W532" i="2"/>
  <c r="W533" i="2"/>
  <c r="W534" i="2"/>
  <c r="W535" i="2"/>
  <c r="W536" i="2"/>
  <c r="W537" i="2"/>
  <c r="W538" i="2"/>
  <c r="W539" i="2"/>
  <c r="W540" i="2"/>
  <c r="W541" i="2"/>
  <c r="W542" i="2"/>
  <c r="W543" i="2"/>
  <c r="W544" i="2"/>
  <c r="W545" i="2"/>
  <c r="W546" i="2"/>
  <c r="W547" i="2"/>
  <c r="W548" i="2"/>
  <c r="W549" i="2"/>
  <c r="W550" i="2"/>
  <c r="W551" i="2"/>
  <c r="W552" i="2"/>
  <c r="W553" i="2"/>
  <c r="W554" i="2"/>
  <c r="W555" i="2"/>
  <c r="W556" i="2"/>
  <c r="W557" i="2"/>
  <c r="W558" i="2"/>
  <c r="W559" i="2"/>
  <c r="W560" i="2"/>
  <c r="W561" i="2"/>
  <c r="W562" i="2"/>
  <c r="W563" i="2"/>
  <c r="W564" i="2"/>
  <c r="W565" i="2"/>
  <c r="W566" i="2"/>
  <c r="W567" i="2"/>
  <c r="W568" i="2"/>
  <c r="W569" i="2"/>
  <c r="W570" i="2"/>
  <c r="W571" i="2"/>
  <c r="W572" i="2"/>
  <c r="W573" i="2"/>
  <c r="W574" i="2"/>
  <c r="W575" i="2"/>
  <c r="W576" i="2"/>
  <c r="W577" i="2"/>
  <c r="W578" i="2"/>
  <c r="W579" i="2"/>
  <c r="W580" i="2"/>
  <c r="W581" i="2"/>
  <c r="W582" i="2"/>
  <c r="W583" i="2"/>
  <c r="W584" i="2"/>
  <c r="W585" i="2"/>
  <c r="W586" i="2"/>
  <c r="W587" i="2"/>
  <c r="W588" i="2"/>
  <c r="W589" i="2"/>
  <c r="W590" i="2"/>
  <c r="W591" i="2"/>
  <c r="W592" i="2"/>
  <c r="W593" i="2"/>
  <c r="W594" i="2"/>
  <c r="W595" i="2"/>
  <c r="W596" i="2"/>
  <c r="W597" i="2"/>
  <c r="W598" i="2"/>
  <c r="W599" i="2"/>
  <c r="W600" i="2"/>
  <c r="W601" i="2"/>
  <c r="W602" i="2"/>
  <c r="W603" i="2"/>
  <c r="W604" i="2"/>
  <c r="W605" i="2"/>
  <c r="W606" i="2"/>
  <c r="W607" i="2"/>
  <c r="W608" i="2"/>
  <c r="W609" i="2"/>
  <c r="W610" i="2"/>
  <c r="W611" i="2"/>
  <c r="W612" i="2"/>
  <c r="W613" i="2"/>
  <c r="W614" i="2"/>
  <c r="W615" i="2"/>
  <c r="W616" i="2"/>
  <c r="W617" i="2"/>
  <c r="W618" i="2"/>
  <c r="W619" i="2"/>
  <c r="W620" i="2"/>
  <c r="W621" i="2"/>
  <c r="W622" i="2"/>
  <c r="W623" i="2"/>
  <c r="W624" i="2"/>
  <c r="W625" i="2"/>
  <c r="W626" i="2"/>
  <c r="W627" i="2"/>
  <c r="W628" i="2"/>
  <c r="W629" i="2"/>
  <c r="W630" i="2"/>
  <c r="W631" i="2"/>
  <c r="W632" i="2"/>
  <c r="W633" i="2"/>
  <c r="W634" i="2"/>
  <c r="W635" i="2"/>
  <c r="W636" i="2"/>
  <c r="W637" i="2"/>
  <c r="W638" i="2"/>
  <c r="W639" i="2"/>
  <c r="W640" i="2"/>
  <c r="W641" i="2"/>
  <c r="W642" i="2"/>
  <c r="W643" i="2"/>
  <c r="W644" i="2"/>
  <c r="W645" i="2"/>
  <c r="W646" i="2"/>
  <c r="W647" i="2"/>
  <c r="W648" i="2"/>
  <c r="W649" i="2"/>
  <c r="W650" i="2"/>
  <c r="W651" i="2"/>
  <c r="W652" i="2"/>
  <c r="W653" i="2"/>
  <c r="W654" i="2"/>
  <c r="W655" i="2"/>
  <c r="W656" i="2"/>
  <c r="W657" i="2"/>
  <c r="W658" i="2"/>
  <c r="W659" i="2"/>
  <c r="W660" i="2"/>
  <c r="W661" i="2"/>
  <c r="W662" i="2"/>
  <c r="W663" i="2"/>
  <c r="W664" i="2"/>
  <c r="W665" i="2"/>
  <c r="W666" i="2"/>
  <c r="W667" i="2"/>
  <c r="W668" i="2"/>
  <c r="W669" i="2"/>
  <c r="W670" i="2"/>
  <c r="W671" i="2"/>
  <c r="W672" i="2"/>
  <c r="W673" i="2"/>
  <c r="W674" i="2"/>
  <c r="W675" i="2"/>
  <c r="W676" i="2"/>
  <c r="W677" i="2"/>
  <c r="W678" i="2"/>
  <c r="W679" i="2"/>
  <c r="W680" i="2"/>
  <c r="W681" i="2"/>
  <c r="W682" i="2"/>
  <c r="W683" i="2"/>
  <c r="W684" i="2"/>
  <c r="W685" i="2"/>
  <c r="W686" i="2"/>
  <c r="W687" i="2"/>
  <c r="W688" i="2"/>
  <c r="W689" i="2"/>
  <c r="W690" i="2"/>
  <c r="W691" i="2"/>
  <c r="W692" i="2"/>
  <c r="W693" i="2"/>
  <c r="W694" i="2"/>
  <c r="W695" i="2"/>
  <c r="W696" i="2"/>
  <c r="W697" i="2"/>
  <c r="W698" i="2"/>
  <c r="W699" i="2"/>
  <c r="W700" i="2"/>
  <c r="W701" i="2"/>
  <c r="W702" i="2"/>
  <c r="W703" i="2"/>
  <c r="W704" i="2"/>
  <c r="W705" i="2"/>
  <c r="W706" i="2"/>
  <c r="W707" i="2"/>
  <c r="W708" i="2"/>
  <c r="W709" i="2"/>
  <c r="W710" i="2"/>
  <c r="W711" i="2"/>
  <c r="W712" i="2"/>
  <c r="W713" i="2"/>
  <c r="W714" i="2"/>
  <c r="W715" i="2"/>
  <c r="W716" i="2"/>
  <c r="W717" i="2"/>
  <c r="W718" i="2"/>
  <c r="W719" i="2"/>
  <c r="W720" i="2"/>
  <c r="W721" i="2"/>
  <c r="W722" i="2"/>
  <c r="W723" i="2"/>
  <c r="W724" i="2"/>
  <c r="W725" i="2"/>
  <c r="W726" i="2"/>
  <c r="W727" i="2"/>
  <c r="W728" i="2"/>
  <c r="W729" i="2"/>
  <c r="W730" i="2"/>
  <c r="W731" i="2"/>
  <c r="W732" i="2"/>
  <c r="W733" i="2"/>
  <c r="W734" i="2"/>
  <c r="W735" i="2"/>
  <c r="W736" i="2"/>
  <c r="W737" i="2"/>
  <c r="W738" i="2"/>
  <c r="W739" i="2"/>
  <c r="W740" i="2"/>
  <c r="W741" i="2"/>
  <c r="W742" i="2"/>
  <c r="W743" i="2"/>
  <c r="W744" i="2"/>
  <c r="W745" i="2"/>
  <c r="W746" i="2"/>
  <c r="W747" i="2"/>
  <c r="W748" i="2"/>
  <c r="W749" i="2"/>
  <c r="W750" i="2"/>
  <c r="W751" i="2"/>
  <c r="W752" i="2"/>
  <c r="W753" i="2"/>
  <c r="W754" i="2"/>
  <c r="W755" i="2"/>
  <c r="W756" i="2"/>
  <c r="W757" i="2"/>
  <c r="W758" i="2"/>
  <c r="W759" i="2"/>
  <c r="W760" i="2"/>
  <c r="W761" i="2"/>
  <c r="W762" i="2"/>
  <c r="W763" i="2"/>
  <c r="W764" i="2"/>
  <c r="W765" i="2"/>
  <c r="W766" i="2"/>
  <c r="W767" i="2"/>
  <c r="W768" i="2"/>
  <c r="W769" i="2"/>
  <c r="W770" i="2"/>
  <c r="W771" i="2"/>
  <c r="W772" i="2"/>
  <c r="W773" i="2"/>
  <c r="W774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3" i="2"/>
  <c r="U3" i="2" s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3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L4" i="2"/>
  <c r="L5" i="2"/>
  <c r="L6" i="2"/>
  <c r="N6" i="2" s="1"/>
  <c r="L7" i="2"/>
  <c r="N7" i="2" s="1"/>
  <c r="L8" i="2"/>
  <c r="N8" i="2" s="1"/>
  <c r="L9" i="2"/>
  <c r="L10" i="2"/>
  <c r="L11" i="2"/>
  <c r="L12" i="2"/>
  <c r="L13" i="2"/>
  <c r="L14" i="2"/>
  <c r="N14" i="2" s="1"/>
  <c r="L15" i="2"/>
  <c r="N15" i="2" s="1"/>
  <c r="L16" i="2"/>
  <c r="N16" i="2" s="1"/>
  <c r="L17" i="2"/>
  <c r="L18" i="2"/>
  <c r="L19" i="2"/>
  <c r="L20" i="2"/>
  <c r="L21" i="2"/>
  <c r="L22" i="2"/>
  <c r="N22" i="2" s="1"/>
  <c r="L23" i="2"/>
  <c r="N23" i="2" s="1"/>
  <c r="L24" i="2"/>
  <c r="N24" i="2" s="1"/>
  <c r="L25" i="2"/>
  <c r="L26" i="2"/>
  <c r="L27" i="2"/>
  <c r="L28" i="2"/>
  <c r="L29" i="2"/>
  <c r="L30" i="2"/>
  <c r="N30" i="2" s="1"/>
  <c r="L31" i="2"/>
  <c r="N31" i="2" s="1"/>
  <c r="L32" i="2"/>
  <c r="N32" i="2" s="1"/>
  <c r="L33" i="2"/>
  <c r="L34" i="2"/>
  <c r="L35" i="2"/>
  <c r="L36" i="2"/>
  <c r="L37" i="2"/>
  <c r="L38" i="2"/>
  <c r="N38" i="2" s="1"/>
  <c r="L39" i="2"/>
  <c r="N39" i="2" s="1"/>
  <c r="L40" i="2"/>
  <c r="N40" i="2" s="1"/>
  <c r="L41" i="2"/>
  <c r="L42" i="2"/>
  <c r="L43" i="2"/>
  <c r="L44" i="2"/>
  <c r="L45" i="2"/>
  <c r="L46" i="2"/>
  <c r="N46" i="2" s="1"/>
  <c r="L47" i="2"/>
  <c r="N47" i="2" s="1"/>
  <c r="L48" i="2"/>
  <c r="N48" i="2" s="1"/>
  <c r="L49" i="2"/>
  <c r="L50" i="2"/>
  <c r="L51" i="2"/>
  <c r="L52" i="2"/>
  <c r="L53" i="2"/>
  <c r="L54" i="2"/>
  <c r="N54" i="2" s="1"/>
  <c r="L55" i="2"/>
  <c r="N55" i="2" s="1"/>
  <c r="L56" i="2"/>
  <c r="N56" i="2" s="1"/>
  <c r="L57" i="2"/>
  <c r="L58" i="2"/>
  <c r="L59" i="2"/>
  <c r="L60" i="2"/>
  <c r="L61" i="2"/>
  <c r="L62" i="2"/>
  <c r="N62" i="2" s="1"/>
  <c r="L63" i="2"/>
  <c r="N63" i="2" s="1"/>
  <c r="L64" i="2"/>
  <c r="N64" i="2" s="1"/>
  <c r="L65" i="2"/>
  <c r="L66" i="2"/>
  <c r="L67" i="2"/>
  <c r="L68" i="2"/>
  <c r="L69" i="2"/>
  <c r="L70" i="2"/>
  <c r="N70" i="2" s="1"/>
  <c r="L71" i="2"/>
  <c r="N71" i="2" s="1"/>
  <c r="L72" i="2"/>
  <c r="N72" i="2" s="1"/>
  <c r="L73" i="2"/>
  <c r="L74" i="2"/>
  <c r="L75" i="2"/>
  <c r="L76" i="2"/>
  <c r="L77" i="2"/>
  <c r="L78" i="2"/>
  <c r="N78" i="2" s="1"/>
  <c r="L79" i="2"/>
  <c r="N79" i="2" s="1"/>
  <c r="L80" i="2"/>
  <c r="N80" i="2" s="1"/>
  <c r="L81" i="2"/>
  <c r="L82" i="2"/>
  <c r="L83" i="2"/>
  <c r="L84" i="2"/>
  <c r="L85" i="2"/>
  <c r="L86" i="2"/>
  <c r="N86" i="2" s="1"/>
  <c r="L87" i="2"/>
  <c r="N87" i="2" s="1"/>
  <c r="L88" i="2"/>
  <c r="N88" i="2" s="1"/>
  <c r="L89" i="2"/>
  <c r="L90" i="2"/>
  <c r="L91" i="2"/>
  <c r="L92" i="2"/>
  <c r="L93" i="2"/>
  <c r="L94" i="2"/>
  <c r="N94" i="2" s="1"/>
  <c r="L95" i="2"/>
  <c r="N95" i="2" s="1"/>
  <c r="L96" i="2"/>
  <c r="N96" i="2" s="1"/>
  <c r="L97" i="2"/>
  <c r="L98" i="2"/>
  <c r="L99" i="2"/>
  <c r="L100" i="2"/>
  <c r="L101" i="2"/>
  <c r="L102" i="2"/>
  <c r="N102" i="2" s="1"/>
  <c r="L103" i="2"/>
  <c r="N103" i="2" s="1"/>
  <c r="L104" i="2"/>
  <c r="N104" i="2" s="1"/>
  <c r="L105" i="2"/>
  <c r="L106" i="2"/>
  <c r="L107" i="2"/>
  <c r="L108" i="2"/>
  <c r="L109" i="2"/>
  <c r="L110" i="2"/>
  <c r="N110" i="2" s="1"/>
  <c r="L111" i="2"/>
  <c r="N111" i="2" s="1"/>
  <c r="L112" i="2"/>
  <c r="N112" i="2" s="1"/>
  <c r="L113" i="2"/>
  <c r="L114" i="2"/>
  <c r="L115" i="2"/>
  <c r="L116" i="2"/>
  <c r="L117" i="2"/>
  <c r="L118" i="2"/>
  <c r="N118" i="2" s="1"/>
  <c r="L119" i="2"/>
  <c r="N119" i="2" s="1"/>
  <c r="L120" i="2"/>
  <c r="N120" i="2" s="1"/>
  <c r="L121" i="2"/>
  <c r="L122" i="2"/>
  <c r="L123" i="2"/>
  <c r="L124" i="2"/>
  <c r="L125" i="2"/>
  <c r="L126" i="2"/>
  <c r="N126" i="2" s="1"/>
  <c r="L127" i="2"/>
  <c r="N127" i="2" s="1"/>
  <c r="L128" i="2"/>
  <c r="N128" i="2" s="1"/>
  <c r="L129" i="2"/>
  <c r="L130" i="2"/>
  <c r="L131" i="2"/>
  <c r="L132" i="2"/>
  <c r="L133" i="2"/>
  <c r="L134" i="2"/>
  <c r="N134" i="2" s="1"/>
  <c r="L135" i="2"/>
  <c r="N135" i="2" s="1"/>
  <c r="L136" i="2"/>
  <c r="N136" i="2" s="1"/>
  <c r="L137" i="2"/>
  <c r="L138" i="2"/>
  <c r="L139" i="2"/>
  <c r="L140" i="2"/>
  <c r="L141" i="2"/>
  <c r="L142" i="2"/>
  <c r="N142" i="2" s="1"/>
  <c r="L143" i="2"/>
  <c r="N143" i="2" s="1"/>
  <c r="L144" i="2"/>
  <c r="N144" i="2" s="1"/>
  <c r="L145" i="2"/>
  <c r="L146" i="2"/>
  <c r="L147" i="2"/>
  <c r="L148" i="2"/>
  <c r="L149" i="2"/>
  <c r="L150" i="2"/>
  <c r="N150" i="2" s="1"/>
  <c r="L151" i="2"/>
  <c r="N151" i="2" s="1"/>
  <c r="L152" i="2"/>
  <c r="N152" i="2" s="1"/>
  <c r="L153" i="2"/>
  <c r="L154" i="2"/>
  <c r="L155" i="2"/>
  <c r="L156" i="2"/>
  <c r="L157" i="2"/>
  <c r="L158" i="2"/>
  <c r="N158" i="2" s="1"/>
  <c r="L159" i="2"/>
  <c r="N159" i="2" s="1"/>
  <c r="L160" i="2"/>
  <c r="N160" i="2" s="1"/>
  <c r="L161" i="2"/>
  <c r="L162" i="2"/>
  <c r="L163" i="2"/>
  <c r="L164" i="2"/>
  <c r="L165" i="2"/>
  <c r="L166" i="2"/>
  <c r="N166" i="2" s="1"/>
  <c r="L167" i="2"/>
  <c r="N167" i="2" s="1"/>
  <c r="L168" i="2"/>
  <c r="N168" i="2" s="1"/>
  <c r="L169" i="2"/>
  <c r="L170" i="2"/>
  <c r="L171" i="2"/>
  <c r="L172" i="2"/>
  <c r="L173" i="2"/>
  <c r="L174" i="2"/>
  <c r="N174" i="2" s="1"/>
  <c r="L175" i="2"/>
  <c r="N175" i="2" s="1"/>
  <c r="L176" i="2"/>
  <c r="N176" i="2" s="1"/>
  <c r="L177" i="2"/>
  <c r="L178" i="2"/>
  <c r="L179" i="2"/>
  <c r="L180" i="2"/>
  <c r="L181" i="2"/>
  <c r="L182" i="2"/>
  <c r="N182" i="2" s="1"/>
  <c r="L183" i="2"/>
  <c r="N183" i="2" s="1"/>
  <c r="L184" i="2"/>
  <c r="N184" i="2" s="1"/>
  <c r="L185" i="2"/>
  <c r="L186" i="2"/>
  <c r="L187" i="2"/>
  <c r="L188" i="2"/>
  <c r="L189" i="2"/>
  <c r="L190" i="2"/>
  <c r="N190" i="2" s="1"/>
  <c r="L191" i="2"/>
  <c r="N191" i="2" s="1"/>
  <c r="L192" i="2"/>
  <c r="N192" i="2" s="1"/>
  <c r="L193" i="2"/>
  <c r="L194" i="2"/>
  <c r="L195" i="2"/>
  <c r="L196" i="2"/>
  <c r="L197" i="2"/>
  <c r="L198" i="2"/>
  <c r="N198" i="2" s="1"/>
  <c r="L199" i="2"/>
  <c r="N199" i="2" s="1"/>
  <c r="L200" i="2"/>
  <c r="N200" i="2" s="1"/>
  <c r="L201" i="2"/>
  <c r="L202" i="2"/>
  <c r="L203" i="2"/>
  <c r="L204" i="2"/>
  <c r="L205" i="2"/>
  <c r="L206" i="2"/>
  <c r="N206" i="2" s="1"/>
  <c r="L207" i="2"/>
  <c r="N207" i="2" s="1"/>
  <c r="L208" i="2"/>
  <c r="N208" i="2" s="1"/>
  <c r="L209" i="2"/>
  <c r="L210" i="2"/>
  <c r="L211" i="2"/>
  <c r="L212" i="2"/>
  <c r="L213" i="2"/>
  <c r="L214" i="2"/>
  <c r="N214" i="2" s="1"/>
  <c r="L215" i="2"/>
  <c r="N215" i="2" s="1"/>
  <c r="L216" i="2"/>
  <c r="N216" i="2" s="1"/>
  <c r="L217" i="2"/>
  <c r="L218" i="2"/>
  <c r="L219" i="2"/>
  <c r="L220" i="2"/>
  <c r="L221" i="2"/>
  <c r="L222" i="2"/>
  <c r="N222" i="2" s="1"/>
  <c r="L223" i="2"/>
  <c r="N223" i="2" s="1"/>
  <c r="L224" i="2"/>
  <c r="N224" i="2" s="1"/>
  <c r="L225" i="2"/>
  <c r="L226" i="2"/>
  <c r="L227" i="2"/>
  <c r="L228" i="2"/>
  <c r="L229" i="2"/>
  <c r="L230" i="2"/>
  <c r="N230" i="2" s="1"/>
  <c r="L231" i="2"/>
  <c r="N231" i="2" s="1"/>
  <c r="L232" i="2"/>
  <c r="N232" i="2" s="1"/>
  <c r="L233" i="2"/>
  <c r="L234" i="2"/>
  <c r="L235" i="2"/>
  <c r="L236" i="2"/>
  <c r="L237" i="2"/>
  <c r="L238" i="2"/>
  <c r="N238" i="2" s="1"/>
  <c r="L239" i="2"/>
  <c r="N239" i="2" s="1"/>
  <c r="L240" i="2"/>
  <c r="N240" i="2" s="1"/>
  <c r="L241" i="2"/>
  <c r="L242" i="2"/>
  <c r="L243" i="2"/>
  <c r="L244" i="2"/>
  <c r="L245" i="2"/>
  <c r="L246" i="2"/>
  <c r="N246" i="2" s="1"/>
  <c r="L247" i="2"/>
  <c r="N247" i="2" s="1"/>
  <c r="L248" i="2"/>
  <c r="N248" i="2" s="1"/>
  <c r="L249" i="2"/>
  <c r="L250" i="2"/>
  <c r="L251" i="2"/>
  <c r="L252" i="2"/>
  <c r="L253" i="2"/>
  <c r="L254" i="2"/>
  <c r="N254" i="2" s="1"/>
  <c r="L255" i="2"/>
  <c r="N255" i="2" s="1"/>
  <c r="L256" i="2"/>
  <c r="N256" i="2" s="1"/>
  <c r="L257" i="2"/>
  <c r="L258" i="2"/>
  <c r="L259" i="2"/>
  <c r="L260" i="2"/>
  <c r="L261" i="2"/>
  <c r="L262" i="2"/>
  <c r="N262" i="2" s="1"/>
  <c r="L263" i="2"/>
  <c r="N263" i="2" s="1"/>
  <c r="L264" i="2"/>
  <c r="N264" i="2" s="1"/>
  <c r="L265" i="2"/>
  <c r="L266" i="2"/>
  <c r="L267" i="2"/>
  <c r="L268" i="2"/>
  <c r="L269" i="2"/>
  <c r="L270" i="2"/>
  <c r="N270" i="2" s="1"/>
  <c r="L271" i="2"/>
  <c r="N271" i="2" s="1"/>
  <c r="L272" i="2"/>
  <c r="N272" i="2" s="1"/>
  <c r="L273" i="2"/>
  <c r="L274" i="2"/>
  <c r="L275" i="2"/>
  <c r="L276" i="2"/>
  <c r="L277" i="2"/>
  <c r="L278" i="2"/>
  <c r="N278" i="2" s="1"/>
  <c r="L279" i="2"/>
  <c r="N279" i="2" s="1"/>
  <c r="L280" i="2"/>
  <c r="N280" i="2" s="1"/>
  <c r="L281" i="2"/>
  <c r="L282" i="2"/>
  <c r="L283" i="2"/>
  <c r="L284" i="2"/>
  <c r="L285" i="2"/>
  <c r="L286" i="2"/>
  <c r="N286" i="2" s="1"/>
  <c r="L287" i="2"/>
  <c r="N287" i="2" s="1"/>
  <c r="L288" i="2"/>
  <c r="N288" i="2" s="1"/>
  <c r="L289" i="2"/>
  <c r="L290" i="2"/>
  <c r="L291" i="2"/>
  <c r="L292" i="2"/>
  <c r="L293" i="2"/>
  <c r="L294" i="2"/>
  <c r="N294" i="2" s="1"/>
  <c r="L295" i="2"/>
  <c r="N295" i="2" s="1"/>
  <c r="L296" i="2"/>
  <c r="N296" i="2" s="1"/>
  <c r="L297" i="2"/>
  <c r="L298" i="2"/>
  <c r="L299" i="2"/>
  <c r="L300" i="2"/>
  <c r="L301" i="2"/>
  <c r="L302" i="2"/>
  <c r="N302" i="2" s="1"/>
  <c r="L303" i="2"/>
  <c r="N303" i="2" s="1"/>
  <c r="L304" i="2"/>
  <c r="N304" i="2" s="1"/>
  <c r="L305" i="2"/>
  <c r="L306" i="2"/>
  <c r="L307" i="2"/>
  <c r="L308" i="2"/>
  <c r="L309" i="2"/>
  <c r="L310" i="2"/>
  <c r="N310" i="2" s="1"/>
  <c r="L311" i="2"/>
  <c r="N311" i="2" s="1"/>
  <c r="L312" i="2"/>
  <c r="N312" i="2" s="1"/>
  <c r="L313" i="2"/>
  <c r="L314" i="2"/>
  <c r="L315" i="2"/>
  <c r="L316" i="2"/>
  <c r="L317" i="2"/>
  <c r="L318" i="2"/>
  <c r="N318" i="2" s="1"/>
  <c r="L319" i="2"/>
  <c r="N319" i="2" s="1"/>
  <c r="L320" i="2"/>
  <c r="N320" i="2" s="1"/>
  <c r="L321" i="2"/>
  <c r="L322" i="2"/>
  <c r="L323" i="2"/>
  <c r="L324" i="2"/>
  <c r="L325" i="2"/>
  <c r="L326" i="2"/>
  <c r="N326" i="2" s="1"/>
  <c r="L327" i="2"/>
  <c r="N327" i="2" s="1"/>
  <c r="L328" i="2"/>
  <c r="N328" i="2" s="1"/>
  <c r="L329" i="2"/>
  <c r="L330" i="2"/>
  <c r="L331" i="2"/>
  <c r="L332" i="2"/>
  <c r="L333" i="2"/>
  <c r="L334" i="2"/>
  <c r="N334" i="2" s="1"/>
  <c r="L335" i="2"/>
  <c r="N335" i="2" s="1"/>
  <c r="L336" i="2"/>
  <c r="N336" i="2" s="1"/>
  <c r="L337" i="2"/>
  <c r="L338" i="2"/>
  <c r="L339" i="2"/>
  <c r="L340" i="2"/>
  <c r="L341" i="2"/>
  <c r="L342" i="2"/>
  <c r="N342" i="2" s="1"/>
  <c r="L343" i="2"/>
  <c r="N343" i="2" s="1"/>
  <c r="L344" i="2"/>
  <c r="N344" i="2" s="1"/>
  <c r="L345" i="2"/>
  <c r="L346" i="2"/>
  <c r="L347" i="2"/>
  <c r="L348" i="2"/>
  <c r="L349" i="2"/>
  <c r="L350" i="2"/>
  <c r="N350" i="2" s="1"/>
  <c r="L351" i="2"/>
  <c r="N351" i="2" s="1"/>
  <c r="L352" i="2"/>
  <c r="N352" i="2" s="1"/>
  <c r="L353" i="2"/>
  <c r="L354" i="2"/>
  <c r="L355" i="2"/>
  <c r="L356" i="2"/>
  <c r="L357" i="2"/>
  <c r="L358" i="2"/>
  <c r="N358" i="2" s="1"/>
  <c r="L359" i="2"/>
  <c r="N359" i="2" s="1"/>
  <c r="L360" i="2"/>
  <c r="N360" i="2" s="1"/>
  <c r="L361" i="2"/>
  <c r="L362" i="2"/>
  <c r="L363" i="2"/>
  <c r="L364" i="2"/>
  <c r="L365" i="2"/>
  <c r="L366" i="2"/>
  <c r="N366" i="2" s="1"/>
  <c r="L367" i="2"/>
  <c r="N367" i="2" s="1"/>
  <c r="L368" i="2"/>
  <c r="N368" i="2" s="1"/>
  <c r="L369" i="2"/>
  <c r="L370" i="2"/>
  <c r="L371" i="2"/>
  <c r="L372" i="2"/>
  <c r="L373" i="2"/>
  <c r="L374" i="2"/>
  <c r="N374" i="2" s="1"/>
  <c r="L375" i="2"/>
  <c r="N375" i="2" s="1"/>
  <c r="L376" i="2"/>
  <c r="N376" i="2" s="1"/>
  <c r="L377" i="2"/>
  <c r="L378" i="2"/>
  <c r="L379" i="2"/>
  <c r="L380" i="2"/>
  <c r="L381" i="2"/>
  <c r="L382" i="2"/>
  <c r="N382" i="2" s="1"/>
  <c r="L383" i="2"/>
  <c r="N383" i="2" s="1"/>
  <c r="L384" i="2"/>
  <c r="N384" i="2" s="1"/>
  <c r="L385" i="2"/>
  <c r="L386" i="2"/>
  <c r="L387" i="2"/>
  <c r="L388" i="2"/>
  <c r="L389" i="2"/>
  <c r="L390" i="2"/>
  <c r="N390" i="2" s="1"/>
  <c r="L391" i="2"/>
  <c r="N391" i="2" s="1"/>
  <c r="L392" i="2"/>
  <c r="N392" i="2" s="1"/>
  <c r="L393" i="2"/>
  <c r="L394" i="2"/>
  <c r="L395" i="2"/>
  <c r="L396" i="2"/>
  <c r="L397" i="2"/>
  <c r="L398" i="2"/>
  <c r="N398" i="2" s="1"/>
  <c r="L399" i="2"/>
  <c r="N399" i="2" s="1"/>
  <c r="L400" i="2"/>
  <c r="N400" i="2" s="1"/>
  <c r="L401" i="2"/>
  <c r="L402" i="2"/>
  <c r="L403" i="2"/>
  <c r="L404" i="2"/>
  <c r="L405" i="2"/>
  <c r="L406" i="2"/>
  <c r="N406" i="2" s="1"/>
  <c r="L407" i="2"/>
  <c r="N407" i="2" s="1"/>
  <c r="L408" i="2"/>
  <c r="N408" i="2" s="1"/>
  <c r="L409" i="2"/>
  <c r="L410" i="2"/>
  <c r="L411" i="2"/>
  <c r="L412" i="2"/>
  <c r="L413" i="2"/>
  <c r="L414" i="2"/>
  <c r="N414" i="2" s="1"/>
  <c r="L415" i="2"/>
  <c r="N415" i="2" s="1"/>
  <c r="L416" i="2"/>
  <c r="N416" i="2" s="1"/>
  <c r="L417" i="2"/>
  <c r="L418" i="2"/>
  <c r="L419" i="2"/>
  <c r="L420" i="2"/>
  <c r="L421" i="2"/>
  <c r="L422" i="2"/>
  <c r="N422" i="2" s="1"/>
  <c r="L423" i="2"/>
  <c r="N423" i="2" s="1"/>
  <c r="L424" i="2"/>
  <c r="N424" i="2" s="1"/>
  <c r="L425" i="2"/>
  <c r="L426" i="2"/>
  <c r="L427" i="2"/>
  <c r="L428" i="2"/>
  <c r="L429" i="2"/>
  <c r="L430" i="2"/>
  <c r="N430" i="2" s="1"/>
  <c r="L431" i="2"/>
  <c r="N431" i="2" s="1"/>
  <c r="L432" i="2"/>
  <c r="N432" i="2" s="1"/>
  <c r="L433" i="2"/>
  <c r="L434" i="2"/>
  <c r="L435" i="2"/>
  <c r="L436" i="2"/>
  <c r="L437" i="2"/>
  <c r="L438" i="2"/>
  <c r="N438" i="2" s="1"/>
  <c r="L439" i="2"/>
  <c r="N439" i="2" s="1"/>
  <c r="L440" i="2"/>
  <c r="N440" i="2" s="1"/>
  <c r="L441" i="2"/>
  <c r="L442" i="2"/>
  <c r="L443" i="2"/>
  <c r="L444" i="2"/>
  <c r="L445" i="2"/>
  <c r="L446" i="2"/>
  <c r="N446" i="2" s="1"/>
  <c r="L447" i="2"/>
  <c r="N447" i="2" s="1"/>
  <c r="L448" i="2"/>
  <c r="N448" i="2" s="1"/>
  <c r="L449" i="2"/>
  <c r="L450" i="2"/>
  <c r="L451" i="2"/>
  <c r="L452" i="2"/>
  <c r="L453" i="2"/>
  <c r="L454" i="2"/>
  <c r="N454" i="2" s="1"/>
  <c r="L455" i="2"/>
  <c r="N455" i="2" s="1"/>
  <c r="L456" i="2"/>
  <c r="N456" i="2" s="1"/>
  <c r="L457" i="2"/>
  <c r="L458" i="2"/>
  <c r="L459" i="2"/>
  <c r="L460" i="2"/>
  <c r="L461" i="2"/>
  <c r="L462" i="2"/>
  <c r="N462" i="2" s="1"/>
  <c r="L463" i="2"/>
  <c r="N463" i="2" s="1"/>
  <c r="L464" i="2"/>
  <c r="N464" i="2" s="1"/>
  <c r="L465" i="2"/>
  <c r="L466" i="2"/>
  <c r="L467" i="2"/>
  <c r="L468" i="2"/>
  <c r="L469" i="2"/>
  <c r="L470" i="2"/>
  <c r="N470" i="2" s="1"/>
  <c r="L471" i="2"/>
  <c r="N471" i="2" s="1"/>
  <c r="L472" i="2"/>
  <c r="N472" i="2" s="1"/>
  <c r="L473" i="2"/>
  <c r="L474" i="2"/>
  <c r="L475" i="2"/>
  <c r="L476" i="2"/>
  <c r="L477" i="2"/>
  <c r="L478" i="2"/>
  <c r="N478" i="2" s="1"/>
  <c r="L479" i="2"/>
  <c r="N479" i="2" s="1"/>
  <c r="L480" i="2"/>
  <c r="N480" i="2" s="1"/>
  <c r="L481" i="2"/>
  <c r="L482" i="2"/>
  <c r="L483" i="2"/>
  <c r="L484" i="2"/>
  <c r="L485" i="2"/>
  <c r="L486" i="2"/>
  <c r="N486" i="2" s="1"/>
  <c r="L487" i="2"/>
  <c r="N487" i="2" s="1"/>
  <c r="L488" i="2"/>
  <c r="N488" i="2" s="1"/>
  <c r="L489" i="2"/>
  <c r="L490" i="2"/>
  <c r="L491" i="2"/>
  <c r="L492" i="2"/>
  <c r="L493" i="2"/>
  <c r="L494" i="2"/>
  <c r="N494" i="2" s="1"/>
  <c r="L495" i="2"/>
  <c r="N495" i="2" s="1"/>
  <c r="L496" i="2"/>
  <c r="N496" i="2" s="1"/>
  <c r="L497" i="2"/>
  <c r="L498" i="2"/>
  <c r="L499" i="2"/>
  <c r="L500" i="2"/>
  <c r="L501" i="2"/>
  <c r="L502" i="2"/>
  <c r="N502" i="2" s="1"/>
  <c r="L503" i="2"/>
  <c r="N503" i="2" s="1"/>
  <c r="L504" i="2"/>
  <c r="N504" i="2" s="1"/>
  <c r="L505" i="2"/>
  <c r="L506" i="2"/>
  <c r="L507" i="2"/>
  <c r="L508" i="2"/>
  <c r="L509" i="2"/>
  <c r="L510" i="2"/>
  <c r="N510" i="2" s="1"/>
  <c r="L511" i="2"/>
  <c r="N511" i="2" s="1"/>
  <c r="L512" i="2"/>
  <c r="N512" i="2" s="1"/>
  <c r="L513" i="2"/>
  <c r="L514" i="2"/>
  <c r="L515" i="2"/>
  <c r="L516" i="2"/>
  <c r="L517" i="2"/>
  <c r="L518" i="2"/>
  <c r="N518" i="2" s="1"/>
  <c r="L519" i="2"/>
  <c r="N519" i="2" s="1"/>
  <c r="L520" i="2"/>
  <c r="N520" i="2" s="1"/>
  <c r="L521" i="2"/>
  <c r="L522" i="2"/>
  <c r="L523" i="2"/>
  <c r="L524" i="2"/>
  <c r="L525" i="2"/>
  <c r="L526" i="2"/>
  <c r="N526" i="2" s="1"/>
  <c r="L527" i="2"/>
  <c r="N527" i="2" s="1"/>
  <c r="L528" i="2"/>
  <c r="N528" i="2" s="1"/>
  <c r="L529" i="2"/>
  <c r="L530" i="2"/>
  <c r="L531" i="2"/>
  <c r="L532" i="2"/>
  <c r="L533" i="2"/>
  <c r="L534" i="2"/>
  <c r="N534" i="2" s="1"/>
  <c r="L535" i="2"/>
  <c r="N535" i="2" s="1"/>
  <c r="L536" i="2"/>
  <c r="N536" i="2" s="1"/>
  <c r="L537" i="2"/>
  <c r="L538" i="2"/>
  <c r="L539" i="2"/>
  <c r="L540" i="2"/>
  <c r="L541" i="2"/>
  <c r="L542" i="2"/>
  <c r="N542" i="2" s="1"/>
  <c r="L543" i="2"/>
  <c r="N543" i="2" s="1"/>
  <c r="L544" i="2"/>
  <c r="N544" i="2" s="1"/>
  <c r="L545" i="2"/>
  <c r="L546" i="2"/>
  <c r="L547" i="2"/>
  <c r="L548" i="2"/>
  <c r="L549" i="2"/>
  <c r="L550" i="2"/>
  <c r="N550" i="2" s="1"/>
  <c r="L551" i="2"/>
  <c r="N551" i="2" s="1"/>
  <c r="L552" i="2"/>
  <c r="N552" i="2" s="1"/>
  <c r="L553" i="2"/>
  <c r="L554" i="2"/>
  <c r="L555" i="2"/>
  <c r="L556" i="2"/>
  <c r="L557" i="2"/>
  <c r="L558" i="2"/>
  <c r="N558" i="2" s="1"/>
  <c r="L559" i="2"/>
  <c r="N559" i="2" s="1"/>
  <c r="L560" i="2"/>
  <c r="N560" i="2" s="1"/>
  <c r="L561" i="2"/>
  <c r="L562" i="2"/>
  <c r="L563" i="2"/>
  <c r="L564" i="2"/>
  <c r="L565" i="2"/>
  <c r="L566" i="2"/>
  <c r="N566" i="2" s="1"/>
  <c r="L567" i="2"/>
  <c r="N567" i="2" s="1"/>
  <c r="L568" i="2"/>
  <c r="N568" i="2" s="1"/>
  <c r="L569" i="2"/>
  <c r="L570" i="2"/>
  <c r="L571" i="2"/>
  <c r="L572" i="2"/>
  <c r="L573" i="2"/>
  <c r="L574" i="2"/>
  <c r="N574" i="2" s="1"/>
  <c r="L575" i="2"/>
  <c r="N575" i="2" s="1"/>
  <c r="L576" i="2"/>
  <c r="N576" i="2" s="1"/>
  <c r="L577" i="2"/>
  <c r="L578" i="2"/>
  <c r="L579" i="2"/>
  <c r="L580" i="2"/>
  <c r="L581" i="2"/>
  <c r="L582" i="2"/>
  <c r="N582" i="2" s="1"/>
  <c r="L583" i="2"/>
  <c r="N583" i="2" s="1"/>
  <c r="L584" i="2"/>
  <c r="N584" i="2" s="1"/>
  <c r="L585" i="2"/>
  <c r="L586" i="2"/>
  <c r="L587" i="2"/>
  <c r="L588" i="2"/>
  <c r="L589" i="2"/>
  <c r="L590" i="2"/>
  <c r="N590" i="2" s="1"/>
  <c r="L591" i="2"/>
  <c r="N591" i="2" s="1"/>
  <c r="L592" i="2"/>
  <c r="N592" i="2" s="1"/>
  <c r="L593" i="2"/>
  <c r="L594" i="2"/>
  <c r="L595" i="2"/>
  <c r="L596" i="2"/>
  <c r="L597" i="2"/>
  <c r="L598" i="2"/>
  <c r="N598" i="2" s="1"/>
  <c r="L599" i="2"/>
  <c r="N599" i="2" s="1"/>
  <c r="L600" i="2"/>
  <c r="N600" i="2" s="1"/>
  <c r="L601" i="2"/>
  <c r="L602" i="2"/>
  <c r="L603" i="2"/>
  <c r="L604" i="2"/>
  <c r="L605" i="2"/>
  <c r="L606" i="2"/>
  <c r="N606" i="2" s="1"/>
  <c r="L607" i="2"/>
  <c r="N607" i="2" s="1"/>
  <c r="L608" i="2"/>
  <c r="N608" i="2" s="1"/>
  <c r="L609" i="2"/>
  <c r="L610" i="2"/>
  <c r="L611" i="2"/>
  <c r="L612" i="2"/>
  <c r="L613" i="2"/>
  <c r="L614" i="2"/>
  <c r="N614" i="2" s="1"/>
  <c r="L615" i="2"/>
  <c r="N615" i="2" s="1"/>
  <c r="L616" i="2"/>
  <c r="N616" i="2" s="1"/>
  <c r="L617" i="2"/>
  <c r="L618" i="2"/>
  <c r="L619" i="2"/>
  <c r="L620" i="2"/>
  <c r="L621" i="2"/>
  <c r="L622" i="2"/>
  <c r="N622" i="2" s="1"/>
  <c r="L623" i="2"/>
  <c r="N623" i="2" s="1"/>
  <c r="L624" i="2"/>
  <c r="N624" i="2" s="1"/>
  <c r="L625" i="2"/>
  <c r="L626" i="2"/>
  <c r="L627" i="2"/>
  <c r="L628" i="2"/>
  <c r="L629" i="2"/>
  <c r="L630" i="2"/>
  <c r="N630" i="2" s="1"/>
  <c r="L631" i="2"/>
  <c r="N631" i="2" s="1"/>
  <c r="L632" i="2"/>
  <c r="N632" i="2" s="1"/>
  <c r="L633" i="2"/>
  <c r="L634" i="2"/>
  <c r="L635" i="2"/>
  <c r="L636" i="2"/>
  <c r="L637" i="2"/>
  <c r="L638" i="2"/>
  <c r="N638" i="2" s="1"/>
  <c r="L639" i="2"/>
  <c r="N639" i="2" s="1"/>
  <c r="L640" i="2"/>
  <c r="N640" i="2" s="1"/>
  <c r="L641" i="2"/>
  <c r="L642" i="2"/>
  <c r="L643" i="2"/>
  <c r="L644" i="2"/>
  <c r="L645" i="2"/>
  <c r="L646" i="2"/>
  <c r="N646" i="2" s="1"/>
  <c r="L647" i="2"/>
  <c r="N647" i="2" s="1"/>
  <c r="L648" i="2"/>
  <c r="N648" i="2" s="1"/>
  <c r="L649" i="2"/>
  <c r="L650" i="2"/>
  <c r="L651" i="2"/>
  <c r="L652" i="2"/>
  <c r="L653" i="2"/>
  <c r="L654" i="2"/>
  <c r="N654" i="2" s="1"/>
  <c r="L655" i="2"/>
  <c r="N655" i="2" s="1"/>
  <c r="L656" i="2"/>
  <c r="N656" i="2" s="1"/>
  <c r="L657" i="2"/>
  <c r="L658" i="2"/>
  <c r="L659" i="2"/>
  <c r="L660" i="2"/>
  <c r="L661" i="2"/>
  <c r="L662" i="2"/>
  <c r="N662" i="2" s="1"/>
  <c r="L663" i="2"/>
  <c r="N663" i="2" s="1"/>
  <c r="L664" i="2"/>
  <c r="N664" i="2" s="1"/>
  <c r="L665" i="2"/>
  <c r="L666" i="2"/>
  <c r="L667" i="2"/>
  <c r="L668" i="2"/>
  <c r="L669" i="2"/>
  <c r="L670" i="2"/>
  <c r="N670" i="2" s="1"/>
  <c r="L671" i="2"/>
  <c r="N671" i="2" s="1"/>
  <c r="L672" i="2"/>
  <c r="N672" i="2" s="1"/>
  <c r="L673" i="2"/>
  <c r="L674" i="2"/>
  <c r="L675" i="2"/>
  <c r="L676" i="2"/>
  <c r="L677" i="2"/>
  <c r="L678" i="2"/>
  <c r="N678" i="2" s="1"/>
  <c r="L679" i="2"/>
  <c r="N679" i="2" s="1"/>
  <c r="L680" i="2"/>
  <c r="N680" i="2" s="1"/>
  <c r="L681" i="2"/>
  <c r="L682" i="2"/>
  <c r="L683" i="2"/>
  <c r="L684" i="2"/>
  <c r="L685" i="2"/>
  <c r="L686" i="2"/>
  <c r="N686" i="2" s="1"/>
  <c r="L687" i="2"/>
  <c r="N687" i="2" s="1"/>
  <c r="L688" i="2"/>
  <c r="N688" i="2" s="1"/>
  <c r="L689" i="2"/>
  <c r="L690" i="2"/>
  <c r="L691" i="2"/>
  <c r="L692" i="2"/>
  <c r="L693" i="2"/>
  <c r="L694" i="2"/>
  <c r="N694" i="2" s="1"/>
  <c r="L695" i="2"/>
  <c r="N695" i="2" s="1"/>
  <c r="L696" i="2"/>
  <c r="N696" i="2" s="1"/>
  <c r="L697" i="2"/>
  <c r="L698" i="2"/>
  <c r="L699" i="2"/>
  <c r="L700" i="2"/>
  <c r="L701" i="2"/>
  <c r="L702" i="2"/>
  <c r="N702" i="2" s="1"/>
  <c r="L703" i="2"/>
  <c r="N703" i="2" s="1"/>
  <c r="L704" i="2"/>
  <c r="N704" i="2" s="1"/>
  <c r="L705" i="2"/>
  <c r="L706" i="2"/>
  <c r="L707" i="2"/>
  <c r="L708" i="2"/>
  <c r="L709" i="2"/>
  <c r="L710" i="2"/>
  <c r="N710" i="2" s="1"/>
  <c r="L711" i="2"/>
  <c r="N711" i="2" s="1"/>
  <c r="L712" i="2"/>
  <c r="N712" i="2" s="1"/>
  <c r="L713" i="2"/>
  <c r="L714" i="2"/>
  <c r="L715" i="2"/>
  <c r="L716" i="2"/>
  <c r="L717" i="2"/>
  <c r="L718" i="2"/>
  <c r="N718" i="2" s="1"/>
  <c r="L719" i="2"/>
  <c r="N719" i="2" s="1"/>
  <c r="L720" i="2"/>
  <c r="N720" i="2" s="1"/>
  <c r="L721" i="2"/>
  <c r="L722" i="2"/>
  <c r="L723" i="2"/>
  <c r="L724" i="2"/>
  <c r="L725" i="2"/>
  <c r="L726" i="2"/>
  <c r="N726" i="2" s="1"/>
  <c r="L727" i="2"/>
  <c r="N727" i="2" s="1"/>
  <c r="L728" i="2"/>
  <c r="N728" i="2" s="1"/>
  <c r="L729" i="2"/>
  <c r="L730" i="2"/>
  <c r="L731" i="2"/>
  <c r="L732" i="2"/>
  <c r="L733" i="2"/>
  <c r="L734" i="2"/>
  <c r="N734" i="2" s="1"/>
  <c r="L735" i="2"/>
  <c r="N735" i="2" s="1"/>
  <c r="L736" i="2"/>
  <c r="N736" i="2" s="1"/>
  <c r="L737" i="2"/>
  <c r="L738" i="2"/>
  <c r="L739" i="2"/>
  <c r="L740" i="2"/>
  <c r="L741" i="2"/>
  <c r="L742" i="2"/>
  <c r="N742" i="2" s="1"/>
  <c r="L743" i="2"/>
  <c r="N743" i="2" s="1"/>
  <c r="L744" i="2"/>
  <c r="N744" i="2" s="1"/>
  <c r="L745" i="2"/>
  <c r="L746" i="2"/>
  <c r="L747" i="2"/>
  <c r="L748" i="2"/>
  <c r="L749" i="2"/>
  <c r="L750" i="2"/>
  <c r="N750" i="2" s="1"/>
  <c r="L751" i="2"/>
  <c r="N751" i="2" s="1"/>
  <c r="L752" i="2"/>
  <c r="N752" i="2" s="1"/>
  <c r="L753" i="2"/>
  <c r="L754" i="2"/>
  <c r="L755" i="2"/>
  <c r="L756" i="2"/>
  <c r="L757" i="2"/>
  <c r="L758" i="2"/>
  <c r="N758" i="2" s="1"/>
  <c r="L759" i="2"/>
  <c r="N759" i="2" s="1"/>
  <c r="L760" i="2"/>
  <c r="N760" i="2" s="1"/>
  <c r="L761" i="2"/>
  <c r="L762" i="2"/>
  <c r="L763" i="2"/>
  <c r="L764" i="2"/>
  <c r="L765" i="2"/>
  <c r="L766" i="2"/>
  <c r="N766" i="2" s="1"/>
  <c r="L767" i="2"/>
  <c r="N767" i="2" s="1"/>
  <c r="L768" i="2"/>
  <c r="N768" i="2" s="1"/>
  <c r="L769" i="2"/>
  <c r="L770" i="2"/>
  <c r="L771" i="2"/>
  <c r="L772" i="2"/>
  <c r="L773" i="2"/>
  <c r="L774" i="2"/>
  <c r="N774" i="2" s="1"/>
  <c r="L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N3" i="2" l="1"/>
  <c r="N773" i="2"/>
  <c r="N765" i="2"/>
  <c r="N757" i="2"/>
  <c r="N749" i="2"/>
  <c r="N741" i="2"/>
  <c r="N733" i="2"/>
  <c r="N725" i="2"/>
  <c r="N717" i="2"/>
  <c r="N709" i="2"/>
  <c r="N701" i="2"/>
  <c r="N693" i="2"/>
  <c r="N685" i="2"/>
  <c r="N677" i="2"/>
  <c r="N669" i="2"/>
  <c r="N661" i="2"/>
  <c r="N653" i="2"/>
  <c r="N645" i="2"/>
  <c r="N637" i="2"/>
  <c r="N629" i="2"/>
  <c r="N621" i="2"/>
  <c r="N613" i="2"/>
  <c r="N605" i="2"/>
  <c r="N597" i="2"/>
  <c r="N589" i="2"/>
  <c r="N581" i="2"/>
  <c r="N573" i="2"/>
  <c r="N565" i="2"/>
  <c r="N557" i="2"/>
  <c r="N549" i="2"/>
  <c r="N541" i="2"/>
  <c r="N533" i="2"/>
  <c r="N525" i="2"/>
  <c r="N517" i="2"/>
  <c r="N509" i="2"/>
  <c r="N501" i="2"/>
  <c r="N493" i="2"/>
  <c r="N485" i="2"/>
  <c r="N477" i="2"/>
  <c r="N469" i="2"/>
  <c r="N461" i="2"/>
  <c r="N453" i="2"/>
  <c r="N445" i="2"/>
  <c r="N437" i="2"/>
  <c r="N429" i="2"/>
  <c r="N421" i="2"/>
  <c r="N413" i="2"/>
  <c r="N405" i="2"/>
  <c r="N772" i="2"/>
  <c r="N756" i="2"/>
  <c r="N740" i="2"/>
  <c r="N724" i="2"/>
  <c r="N708" i="2"/>
  <c r="N684" i="2"/>
  <c r="N668" i="2"/>
  <c r="N652" i="2"/>
  <c r="N636" i="2"/>
  <c r="N620" i="2"/>
  <c r="N604" i="2"/>
  <c r="N588" i="2"/>
  <c r="N564" i="2"/>
  <c r="N548" i="2"/>
  <c r="N532" i="2"/>
  <c r="N516" i="2"/>
  <c r="N500" i="2"/>
  <c r="N492" i="2"/>
  <c r="N476" i="2"/>
  <c r="N460" i="2"/>
  <c r="N444" i="2"/>
  <c r="N428" i="2"/>
  <c r="N412" i="2"/>
  <c r="N396" i="2"/>
  <c r="N764" i="2"/>
  <c r="N748" i="2"/>
  <c r="N732" i="2"/>
  <c r="N716" i="2"/>
  <c r="N700" i="2"/>
  <c r="N692" i="2"/>
  <c r="N676" i="2"/>
  <c r="N660" i="2"/>
  <c r="N644" i="2"/>
  <c r="N628" i="2"/>
  <c r="N612" i="2"/>
  <c r="N596" i="2"/>
  <c r="N580" i="2"/>
  <c r="N572" i="2"/>
  <c r="N556" i="2"/>
  <c r="N540" i="2"/>
  <c r="N524" i="2"/>
  <c r="N508" i="2"/>
  <c r="N484" i="2"/>
  <c r="N468" i="2"/>
  <c r="N452" i="2"/>
  <c r="N436" i="2"/>
  <c r="N420" i="2"/>
  <c r="N404" i="2"/>
  <c r="N388" i="2"/>
  <c r="AF770" i="2"/>
  <c r="AF762" i="2"/>
  <c r="AF754" i="2"/>
  <c r="AF746" i="2"/>
  <c r="AF738" i="2"/>
  <c r="AF730" i="2"/>
  <c r="AF722" i="2"/>
  <c r="AF714" i="2"/>
  <c r="AF706" i="2"/>
  <c r="AF698" i="2"/>
  <c r="AF690" i="2"/>
  <c r="AF682" i="2"/>
  <c r="AF674" i="2"/>
  <c r="AF666" i="2"/>
  <c r="AF658" i="2"/>
  <c r="AF650" i="2"/>
  <c r="AF642" i="2"/>
  <c r="AF634" i="2"/>
  <c r="AF626" i="2"/>
  <c r="AF618" i="2"/>
  <c r="AF610" i="2"/>
  <c r="AF602" i="2"/>
  <c r="AF594" i="2"/>
  <c r="AF586" i="2"/>
  <c r="AF578" i="2"/>
  <c r="AF570" i="2"/>
  <c r="AF562" i="2"/>
  <c r="AF554" i="2"/>
  <c r="AF546" i="2"/>
  <c r="AF538" i="2"/>
  <c r="AF530" i="2"/>
  <c r="AF522" i="2"/>
  <c r="AF514" i="2"/>
  <c r="AF506" i="2"/>
  <c r="AF498" i="2"/>
  <c r="AF490" i="2"/>
  <c r="AF482" i="2"/>
  <c r="AF474" i="2"/>
  <c r="AF466" i="2"/>
  <c r="U130" i="2"/>
  <c r="AF769" i="2"/>
  <c r="AF761" i="2"/>
  <c r="AF753" i="2"/>
  <c r="AF745" i="2"/>
  <c r="AF737" i="2"/>
  <c r="AF729" i="2"/>
  <c r="AF721" i="2"/>
  <c r="AF713" i="2"/>
  <c r="AF705" i="2"/>
  <c r="AF697" i="2"/>
  <c r="AF689" i="2"/>
  <c r="AF681" i="2"/>
  <c r="AF673" i="2"/>
  <c r="AF665" i="2"/>
  <c r="AF657" i="2"/>
  <c r="AF649" i="2"/>
  <c r="AF641" i="2"/>
  <c r="AF633" i="2"/>
  <c r="AF625" i="2"/>
  <c r="AF617" i="2"/>
  <c r="AF609" i="2"/>
  <c r="AF601" i="2"/>
  <c r="AF593" i="2"/>
  <c r="AF585" i="2"/>
  <c r="AF577" i="2"/>
  <c r="AF569" i="2"/>
  <c r="AF561" i="2"/>
  <c r="AF553" i="2"/>
  <c r="AF545" i="2"/>
  <c r="AF537" i="2"/>
  <c r="AF529" i="2"/>
  <c r="AF521" i="2"/>
  <c r="AF513" i="2"/>
  <c r="AF505" i="2"/>
  <c r="AF497" i="2"/>
  <c r="AF489" i="2"/>
  <c r="AF481" i="2"/>
  <c r="AF473" i="2"/>
  <c r="AF465" i="2"/>
  <c r="AF457" i="2"/>
  <c r="AF449" i="2"/>
  <c r="AF441" i="2"/>
  <c r="AF433" i="2"/>
  <c r="AF425" i="2"/>
  <c r="AF417" i="2"/>
  <c r="AF409" i="2"/>
  <c r="AF401" i="2"/>
  <c r="AF393" i="2"/>
  <c r="AF385" i="2"/>
  <c r="AF377" i="2"/>
  <c r="AF369" i="2"/>
  <c r="AF361" i="2"/>
  <c r="AF353" i="2"/>
  <c r="AF345" i="2"/>
  <c r="AF337" i="2"/>
  <c r="AF329" i="2"/>
  <c r="AF321" i="2"/>
  <c r="AF313" i="2"/>
  <c r="AF305" i="2"/>
  <c r="AF297" i="2"/>
  <c r="AF289" i="2"/>
  <c r="AF281" i="2"/>
  <c r="AF273" i="2"/>
  <c r="AF265" i="2"/>
  <c r="AF257" i="2"/>
  <c r="AF249" i="2"/>
  <c r="AF241" i="2"/>
  <c r="AF233" i="2"/>
  <c r="AF225" i="2"/>
  <c r="AF217" i="2"/>
  <c r="N397" i="2"/>
  <c r="N389" i="2"/>
  <c r="N381" i="2"/>
  <c r="N373" i="2"/>
  <c r="N365" i="2"/>
  <c r="N357" i="2"/>
  <c r="N349" i="2"/>
  <c r="N341" i="2"/>
  <c r="N333" i="2"/>
  <c r="N325" i="2"/>
  <c r="N317" i="2"/>
  <c r="N309" i="2"/>
  <c r="N301" i="2"/>
  <c r="N293" i="2"/>
  <c r="N285" i="2"/>
  <c r="N277" i="2"/>
  <c r="N269" i="2"/>
  <c r="N261" i="2"/>
  <c r="N253" i="2"/>
  <c r="N245" i="2"/>
  <c r="N237" i="2"/>
  <c r="N229" i="2"/>
  <c r="N221" i="2"/>
  <c r="N213" i="2"/>
  <c r="N205" i="2"/>
  <c r="N197" i="2"/>
  <c r="N189" i="2"/>
  <c r="N181" i="2"/>
  <c r="N173" i="2"/>
  <c r="N165" i="2"/>
  <c r="N157" i="2"/>
  <c r="N149" i="2"/>
  <c r="N141" i="2"/>
  <c r="N133" i="2"/>
  <c r="N125" i="2"/>
  <c r="N117" i="2"/>
  <c r="N109" i="2"/>
  <c r="N101" i="2"/>
  <c r="N93" i="2"/>
  <c r="N85" i="2"/>
  <c r="N77" i="2"/>
  <c r="N69" i="2"/>
  <c r="N61" i="2"/>
  <c r="N53" i="2"/>
  <c r="N45" i="2"/>
  <c r="N37" i="2"/>
  <c r="N29" i="2"/>
  <c r="N21" i="2"/>
  <c r="N13" i="2"/>
  <c r="N5" i="2"/>
  <c r="AK674" i="2"/>
  <c r="AK666" i="2"/>
  <c r="AK658" i="2"/>
  <c r="AK650" i="2"/>
  <c r="AK642" i="2"/>
  <c r="AK626" i="2"/>
  <c r="AK618" i="2"/>
  <c r="AK610" i="2"/>
  <c r="AK594" i="2"/>
  <c r="AK586" i="2"/>
  <c r="AK578" i="2"/>
  <c r="AK562" i="2"/>
  <c r="AK554" i="2"/>
  <c r="AK546" i="2"/>
  <c r="AK530" i="2"/>
  <c r="AK522" i="2"/>
  <c r="AK514" i="2"/>
  <c r="AK498" i="2"/>
  <c r="AK490" i="2"/>
  <c r="AK482" i="2"/>
  <c r="AK466" i="2"/>
  <c r="AK458" i="2"/>
  <c r="AK450" i="2"/>
  <c r="AK434" i="2"/>
  <c r="AK426" i="2"/>
  <c r="AK418" i="2"/>
  <c r="AK402" i="2"/>
  <c r="AK394" i="2"/>
  <c r="AK386" i="2"/>
  <c r="AK370" i="2"/>
  <c r="AK362" i="2"/>
  <c r="AK354" i="2"/>
  <c r="AK338" i="2"/>
  <c r="AK330" i="2"/>
  <c r="AK322" i="2"/>
  <c r="AK769" i="2"/>
  <c r="AK761" i="2"/>
  <c r="AK753" i="2"/>
  <c r="AK745" i="2"/>
  <c r="AK737" i="2"/>
  <c r="AK729" i="2"/>
  <c r="AK721" i="2"/>
  <c r="AK713" i="2"/>
  <c r="AK705" i="2"/>
  <c r="AK697" i="2"/>
  <c r="AK689" i="2"/>
  <c r="AK681" i="2"/>
  <c r="AK673" i="2"/>
  <c r="AK665" i="2"/>
  <c r="AK657" i="2"/>
  <c r="AK649" i="2"/>
  <c r="AK641" i="2"/>
  <c r="AK633" i="2"/>
  <c r="AK625" i="2"/>
  <c r="AK617" i="2"/>
  <c r="AK609" i="2"/>
  <c r="AK601" i="2"/>
  <c r="AK593" i="2"/>
  <c r="AK585" i="2"/>
  <c r="AK577" i="2"/>
  <c r="AK569" i="2"/>
  <c r="AK561" i="2"/>
  <c r="AK553" i="2"/>
  <c r="AK545" i="2"/>
  <c r="AK537" i="2"/>
  <c r="AK529" i="2"/>
  <c r="AK521" i="2"/>
  <c r="AK513" i="2"/>
  <c r="AK505" i="2"/>
  <c r="AK497" i="2"/>
  <c r="AK489" i="2"/>
  <c r="AK481" i="2"/>
  <c r="AK473" i="2"/>
  <c r="AK465" i="2"/>
  <c r="AK457" i="2"/>
  <c r="AK449" i="2"/>
  <c r="AK441" i="2"/>
  <c r="AK433" i="2"/>
  <c r="AK425" i="2"/>
  <c r="AK417" i="2"/>
  <c r="AK409" i="2"/>
  <c r="AK401" i="2"/>
  <c r="AK393" i="2"/>
  <c r="AK385" i="2"/>
  <c r="AK377" i="2"/>
  <c r="AK369" i="2"/>
  <c r="AK361" i="2"/>
  <c r="AK353" i="2"/>
  <c r="AK345" i="2"/>
  <c r="AK337" i="2"/>
  <c r="AK329" i="2"/>
  <c r="AK321" i="2"/>
  <c r="AK313" i="2"/>
  <c r="AK305" i="2"/>
  <c r="AK297" i="2"/>
  <c r="AK289" i="2"/>
  <c r="AK281" i="2"/>
  <c r="AK273" i="2"/>
  <c r="AK265" i="2"/>
  <c r="AK257" i="2"/>
  <c r="AK249" i="2"/>
  <c r="AK241" i="2"/>
  <c r="AK233" i="2"/>
  <c r="AK225" i="2"/>
  <c r="AK217" i="2"/>
  <c r="AK209" i="2"/>
  <c r="AK201" i="2"/>
  <c r="AK193" i="2"/>
  <c r="AK185" i="2"/>
  <c r="AK177" i="2"/>
  <c r="AK169" i="2"/>
  <c r="AK161" i="2"/>
  <c r="AK153" i="2"/>
  <c r="AK145" i="2"/>
  <c r="AK137" i="2"/>
  <c r="AK129" i="2"/>
  <c r="AK121" i="2"/>
  <c r="AK113" i="2"/>
  <c r="AK105" i="2"/>
  <c r="AK97" i="2"/>
  <c r="AK89" i="2"/>
  <c r="AK81" i="2"/>
  <c r="AK73" i="2"/>
  <c r="AK65" i="2"/>
  <c r="AK57" i="2"/>
  <c r="AK49" i="2"/>
  <c r="AK41" i="2"/>
  <c r="AK33" i="2"/>
  <c r="AK25" i="2"/>
  <c r="AK17" i="2"/>
  <c r="AK9" i="2"/>
  <c r="AF458" i="2"/>
  <c r="AF450" i="2"/>
  <c r="AF442" i="2"/>
  <c r="AF434" i="2"/>
  <c r="AF426" i="2"/>
  <c r="AF418" i="2"/>
  <c r="AF410" i="2"/>
  <c r="AF402" i="2"/>
  <c r="AF394" i="2"/>
  <c r="AF386" i="2"/>
  <c r="AF378" i="2"/>
  <c r="AF370" i="2"/>
  <c r="AF362" i="2"/>
  <c r="AF354" i="2"/>
  <c r="AF346" i="2"/>
  <c r="AF338" i="2"/>
  <c r="AF330" i="2"/>
  <c r="AF322" i="2"/>
  <c r="AF314" i="2"/>
  <c r="AF306" i="2"/>
  <c r="AF298" i="2"/>
  <c r="AF290" i="2"/>
  <c r="AF282" i="2"/>
  <c r="AF274" i="2"/>
  <c r="AF266" i="2"/>
  <c r="AF258" i="2"/>
  <c r="AF250" i="2"/>
  <c r="AF242" i="2"/>
  <c r="AF234" i="2"/>
  <c r="AF226" i="2"/>
  <c r="AF218" i="2"/>
  <c r="AF210" i="2"/>
  <c r="AF202" i="2"/>
  <c r="AF194" i="2"/>
  <c r="AF186" i="2"/>
  <c r="AF178" i="2"/>
  <c r="AF170" i="2"/>
  <c r="AF162" i="2"/>
  <c r="AF154" i="2"/>
  <c r="AF146" i="2"/>
  <c r="AF138" i="2"/>
  <c r="AF130" i="2"/>
  <c r="AF122" i="2"/>
  <c r="AF114" i="2"/>
  <c r="AF106" i="2"/>
  <c r="AF98" i="2"/>
  <c r="AF90" i="2"/>
  <c r="AF82" i="2"/>
  <c r="AF74" i="2"/>
  <c r="AF66" i="2"/>
  <c r="AF58" i="2"/>
  <c r="AF50" i="2"/>
  <c r="AF42" i="2"/>
  <c r="AF34" i="2"/>
  <c r="AF26" i="2"/>
  <c r="AF18" i="2"/>
  <c r="AF10" i="2"/>
  <c r="AF209" i="2"/>
  <c r="AF201" i="2"/>
  <c r="AF193" i="2"/>
  <c r="AF185" i="2"/>
  <c r="AF177" i="2"/>
  <c r="AF169" i="2"/>
  <c r="AF161" i="2"/>
  <c r="AF153" i="2"/>
  <c r="AF145" i="2"/>
  <c r="AF137" i="2"/>
  <c r="AF129" i="2"/>
  <c r="AF121" i="2"/>
  <c r="AF113" i="2"/>
  <c r="AF105" i="2"/>
  <c r="AF97" i="2"/>
  <c r="AF89" i="2"/>
  <c r="AF81" i="2"/>
  <c r="AF73" i="2"/>
  <c r="AF65" i="2"/>
  <c r="AF57" i="2"/>
  <c r="AF49" i="2"/>
  <c r="AF41" i="2"/>
  <c r="AF33" i="2"/>
  <c r="AF25" i="2"/>
  <c r="AF17" i="2"/>
  <c r="AF9" i="2"/>
  <c r="AK306" i="2"/>
  <c r="AK298" i="2"/>
  <c r="AK290" i="2"/>
  <c r="AK282" i="2"/>
  <c r="AK274" i="2"/>
  <c r="AK266" i="2"/>
  <c r="AK258" i="2"/>
  <c r="AK250" i="2"/>
  <c r="AK242" i="2"/>
  <c r="AK234" i="2"/>
  <c r="AK226" i="2"/>
  <c r="AK218" i="2"/>
  <c r="AK210" i="2"/>
  <c r="AK202" i="2"/>
  <c r="AK194" i="2"/>
  <c r="AK186" i="2"/>
  <c r="AK178" i="2"/>
  <c r="AK170" i="2"/>
  <c r="AK162" i="2"/>
  <c r="AK154" i="2"/>
  <c r="AK146" i="2"/>
  <c r="AK138" i="2"/>
  <c r="AK130" i="2"/>
  <c r="AK122" i="2"/>
  <c r="AK114" i="2"/>
  <c r="AK106" i="2"/>
  <c r="AK98" i="2"/>
  <c r="AK90" i="2"/>
  <c r="AK82" i="2"/>
  <c r="AK74" i="2"/>
  <c r="AK66" i="2"/>
  <c r="AK58" i="2"/>
  <c r="AK50" i="2"/>
  <c r="AK42" i="2"/>
  <c r="AK34" i="2"/>
  <c r="AK26" i="2"/>
  <c r="AK18" i="2"/>
  <c r="AK10" i="2"/>
  <c r="AK680" i="2"/>
  <c r="AK672" i="2"/>
  <c r="AK664" i="2"/>
  <c r="AK656" i="2"/>
  <c r="AK648" i="2"/>
  <c r="AK640" i="2"/>
  <c r="AK632" i="2"/>
  <c r="AK624" i="2"/>
  <c r="AK616" i="2"/>
  <c r="AK608" i="2"/>
  <c r="AK600" i="2"/>
  <c r="AK592" i="2"/>
  <c r="AK584" i="2"/>
  <c r="AK576" i="2"/>
  <c r="AK568" i="2"/>
  <c r="AK560" i="2"/>
  <c r="AK552" i="2"/>
  <c r="AK544" i="2"/>
  <c r="AK536" i="2"/>
  <c r="AK528" i="2"/>
  <c r="AK520" i="2"/>
  <c r="AK512" i="2"/>
  <c r="AK504" i="2"/>
  <c r="AK496" i="2"/>
  <c r="AK488" i="2"/>
  <c r="AK480" i="2"/>
  <c r="AK472" i="2"/>
  <c r="AK464" i="2"/>
  <c r="AK456" i="2"/>
  <c r="AK448" i="2"/>
  <c r="AK440" i="2"/>
  <c r="AK432" i="2"/>
  <c r="AK424" i="2"/>
  <c r="AK416" i="2"/>
  <c r="AK408" i="2"/>
  <c r="AK400" i="2"/>
  <c r="AK392" i="2"/>
  <c r="AK384" i="2"/>
  <c r="AK376" i="2"/>
  <c r="AK368" i="2"/>
  <c r="AK360" i="2"/>
  <c r="AK352" i="2"/>
  <c r="AK344" i="2"/>
  <c r="AK336" i="2"/>
  <c r="AK328" i="2"/>
  <c r="AK320" i="2"/>
  <c r="AK312" i="2"/>
  <c r="AK304" i="2"/>
  <c r="AK296" i="2"/>
  <c r="AK288" i="2"/>
  <c r="AK280" i="2"/>
  <c r="AK272" i="2"/>
  <c r="AK264" i="2"/>
  <c r="AK256" i="2"/>
  <c r="AK248" i="2"/>
  <c r="AK240" i="2"/>
  <c r="AK232" i="2"/>
  <c r="AK224" i="2"/>
  <c r="AK216" i="2"/>
  <c r="AK208" i="2"/>
  <c r="AK200" i="2"/>
  <c r="AK192" i="2"/>
  <c r="AK184" i="2"/>
  <c r="AK176" i="2"/>
  <c r="AK168" i="2"/>
  <c r="AK160" i="2"/>
  <c r="AK152" i="2"/>
  <c r="AK144" i="2"/>
  <c r="AK136" i="2"/>
  <c r="AK128" i="2"/>
  <c r="AK120" i="2"/>
  <c r="AK112" i="2"/>
  <c r="AK104" i="2"/>
  <c r="AK96" i="2"/>
  <c r="AK88" i="2"/>
  <c r="AK80" i="2"/>
  <c r="AK72" i="2"/>
  <c r="AK64" i="2"/>
  <c r="AK56" i="2"/>
  <c r="AK48" i="2"/>
  <c r="AK40" i="2"/>
  <c r="AK32" i="2"/>
  <c r="AK24" i="2"/>
  <c r="AK16" i="2"/>
  <c r="AK8" i="2"/>
  <c r="N769" i="2"/>
  <c r="N761" i="2"/>
  <c r="N753" i="2"/>
  <c r="N745" i="2"/>
  <c r="N737" i="2"/>
  <c r="N729" i="2"/>
  <c r="N721" i="2"/>
  <c r="N713" i="2"/>
  <c r="N705" i="2"/>
  <c r="N697" i="2"/>
  <c r="N689" i="2"/>
  <c r="N681" i="2"/>
  <c r="N673" i="2"/>
  <c r="N665" i="2"/>
  <c r="N657" i="2"/>
  <c r="N649" i="2"/>
  <c r="N641" i="2"/>
  <c r="N633" i="2"/>
  <c r="N625" i="2"/>
  <c r="N617" i="2"/>
  <c r="N609" i="2"/>
  <c r="N601" i="2"/>
  <c r="N593" i="2"/>
  <c r="N585" i="2"/>
  <c r="N577" i="2"/>
  <c r="N569" i="2"/>
  <c r="N561" i="2"/>
  <c r="N553" i="2"/>
  <c r="N545" i="2"/>
  <c r="N537" i="2"/>
  <c r="N529" i="2"/>
  <c r="N521" i="2"/>
  <c r="N513" i="2"/>
  <c r="N505" i="2"/>
  <c r="N497" i="2"/>
  <c r="N489" i="2"/>
  <c r="N481" i="2"/>
  <c r="N473" i="2"/>
  <c r="N465" i="2"/>
  <c r="N457" i="2"/>
  <c r="N449" i="2"/>
  <c r="N441" i="2"/>
  <c r="N433" i="2"/>
  <c r="N425" i="2"/>
  <c r="N417" i="2"/>
  <c r="N409" i="2"/>
  <c r="N401" i="2"/>
  <c r="N393" i="2"/>
  <c r="N385" i="2"/>
  <c r="N377" i="2"/>
  <c r="N369" i="2"/>
  <c r="N361" i="2"/>
  <c r="N353" i="2"/>
  <c r="N345" i="2"/>
  <c r="N337" i="2"/>
  <c r="N329" i="2"/>
  <c r="N321" i="2"/>
  <c r="N313" i="2"/>
  <c r="N305" i="2"/>
  <c r="N297" i="2"/>
  <c r="N289" i="2"/>
  <c r="N281" i="2"/>
  <c r="N273" i="2"/>
  <c r="N265" i="2"/>
  <c r="N257" i="2"/>
  <c r="N249" i="2"/>
  <c r="N241" i="2"/>
  <c r="N233" i="2"/>
  <c r="N225" i="2"/>
  <c r="N217" i="2"/>
  <c r="N209" i="2"/>
  <c r="N201" i="2"/>
  <c r="N193" i="2"/>
  <c r="N185" i="2"/>
  <c r="N177" i="2"/>
  <c r="N169" i="2"/>
  <c r="N161" i="2"/>
  <c r="N153" i="2"/>
  <c r="N145" i="2"/>
  <c r="N137" i="2"/>
  <c r="N129" i="2"/>
  <c r="N121" i="2"/>
  <c r="N113" i="2"/>
  <c r="N105" i="2"/>
  <c r="N97" i="2"/>
  <c r="N89" i="2"/>
  <c r="N81" i="2"/>
  <c r="N73" i="2"/>
  <c r="N65" i="2"/>
  <c r="N57" i="2"/>
  <c r="N49" i="2"/>
  <c r="N41" i="2"/>
  <c r="N33" i="2"/>
  <c r="N25" i="2"/>
  <c r="N17" i="2"/>
  <c r="N9" i="2"/>
  <c r="U772" i="2"/>
  <c r="U764" i="2"/>
  <c r="U756" i="2"/>
  <c r="U748" i="2"/>
  <c r="U740" i="2"/>
  <c r="U732" i="2"/>
  <c r="U724" i="2"/>
  <c r="U716" i="2"/>
  <c r="U708" i="2"/>
  <c r="U700" i="2"/>
  <c r="U692" i="2"/>
  <c r="U684" i="2"/>
  <c r="U771" i="2"/>
  <c r="U763" i="2"/>
  <c r="U755" i="2"/>
  <c r="U747" i="2"/>
  <c r="U739" i="2"/>
  <c r="U731" i="2"/>
  <c r="U723" i="2"/>
  <c r="U715" i="2"/>
  <c r="U707" i="2"/>
  <c r="U699" i="2"/>
  <c r="U691" i="2"/>
  <c r="U683" i="2"/>
  <c r="U675" i="2"/>
  <c r="U667" i="2"/>
  <c r="U659" i="2"/>
  <c r="U651" i="2"/>
  <c r="U643" i="2"/>
  <c r="U635" i="2"/>
  <c r="U627" i="2"/>
  <c r="U619" i="2"/>
  <c r="U611" i="2"/>
  <c r="U603" i="2"/>
  <c r="U595" i="2"/>
  <c r="U730" i="2"/>
  <c r="U682" i="2"/>
  <c r="U642" i="2"/>
  <c r="U594" i="2"/>
  <c r="U538" i="2"/>
  <c r="U490" i="2"/>
  <c r="U434" i="2"/>
  <c r="U378" i="2"/>
  <c r="U330" i="2"/>
  <c r="U290" i="2"/>
  <c r="U242" i="2"/>
  <c r="U186" i="2"/>
  <c r="U146" i="2"/>
  <c r="U98" i="2"/>
  <c r="U66" i="2"/>
  <c r="U26" i="2"/>
  <c r="U738" i="2"/>
  <c r="U698" i="2"/>
  <c r="U658" i="2"/>
  <c r="U626" i="2"/>
  <c r="U586" i="2"/>
  <c r="U554" i="2"/>
  <c r="U514" i="2"/>
  <c r="U474" i="2"/>
  <c r="U442" i="2"/>
  <c r="U386" i="2"/>
  <c r="U354" i="2"/>
  <c r="U314" i="2"/>
  <c r="U274" i="2"/>
  <c r="U234" i="2"/>
  <c r="U202" i="2"/>
  <c r="U162" i="2"/>
  <c r="U114" i="2"/>
  <c r="U74" i="2"/>
  <c r="U18" i="2"/>
  <c r="U770" i="2"/>
  <c r="U762" i="2"/>
  <c r="U706" i="2"/>
  <c r="U674" i="2"/>
  <c r="U634" i="2"/>
  <c r="U602" i="2"/>
  <c r="U562" i="2"/>
  <c r="U522" i="2"/>
  <c r="U482" i="2"/>
  <c r="U450" i="2"/>
  <c r="U418" i="2"/>
  <c r="U394" i="2"/>
  <c r="U346" i="2"/>
  <c r="U306" i="2"/>
  <c r="U266" i="2"/>
  <c r="U226" i="2"/>
  <c r="U194" i="2"/>
  <c r="U154" i="2"/>
  <c r="U106" i="2"/>
  <c r="U34" i="2"/>
  <c r="U746" i="2"/>
  <c r="U714" i="2"/>
  <c r="U666" i="2"/>
  <c r="U618" i="2"/>
  <c r="U578" i="2"/>
  <c r="U546" i="2"/>
  <c r="U506" i="2"/>
  <c r="U466" i="2"/>
  <c r="U410" i="2"/>
  <c r="U370" i="2"/>
  <c r="U338" i="2"/>
  <c r="U298" i="2"/>
  <c r="U258" i="2"/>
  <c r="U218" i="2"/>
  <c r="U178" i="2"/>
  <c r="U138" i="2"/>
  <c r="U90" i="2"/>
  <c r="U58" i="2"/>
  <c r="U42" i="2"/>
  <c r="N771" i="2"/>
  <c r="N763" i="2"/>
  <c r="N755" i="2"/>
  <c r="N747" i="2"/>
  <c r="N739" i="2"/>
  <c r="N731" i="2"/>
  <c r="N723" i="2"/>
  <c r="N715" i="2"/>
  <c r="N707" i="2"/>
  <c r="N699" i="2"/>
  <c r="N691" i="2"/>
  <c r="N683" i="2"/>
  <c r="N675" i="2"/>
  <c r="N667" i="2"/>
  <c r="N659" i="2"/>
  <c r="N651" i="2"/>
  <c r="N643" i="2"/>
  <c r="N635" i="2"/>
  <c r="N627" i="2"/>
  <c r="N619" i="2"/>
  <c r="N611" i="2"/>
  <c r="N603" i="2"/>
  <c r="N595" i="2"/>
  <c r="N587" i="2"/>
  <c r="N579" i="2"/>
  <c r="N571" i="2"/>
  <c r="N563" i="2"/>
  <c r="N555" i="2"/>
  <c r="N547" i="2"/>
  <c r="N539" i="2"/>
  <c r="N531" i="2"/>
  <c r="N523" i="2"/>
  <c r="N515" i="2"/>
  <c r="N507" i="2"/>
  <c r="N499" i="2"/>
  <c r="N491" i="2"/>
  <c r="N483" i="2"/>
  <c r="N475" i="2"/>
  <c r="N467" i="2"/>
  <c r="N459" i="2"/>
  <c r="N451" i="2"/>
  <c r="N443" i="2"/>
  <c r="N435" i="2"/>
  <c r="N427" i="2"/>
  <c r="N419" i="2"/>
  <c r="N411" i="2"/>
  <c r="N403" i="2"/>
  <c r="N395" i="2"/>
  <c r="N387" i="2"/>
  <c r="N379" i="2"/>
  <c r="N371" i="2"/>
  <c r="N363" i="2"/>
  <c r="N355" i="2"/>
  <c r="N347" i="2"/>
  <c r="N339" i="2"/>
  <c r="N331" i="2"/>
  <c r="N323" i="2"/>
  <c r="N315" i="2"/>
  <c r="N307" i="2"/>
  <c r="N299" i="2"/>
  <c r="N291" i="2"/>
  <c r="N283" i="2"/>
  <c r="N275" i="2"/>
  <c r="N267" i="2"/>
  <c r="N259" i="2"/>
  <c r="U754" i="2"/>
  <c r="U722" i="2"/>
  <c r="U690" i="2"/>
  <c r="U650" i="2"/>
  <c r="U610" i="2"/>
  <c r="U570" i="2"/>
  <c r="U530" i="2"/>
  <c r="U498" i="2"/>
  <c r="U458" i="2"/>
  <c r="U426" i="2"/>
  <c r="U402" i="2"/>
  <c r="U362" i="2"/>
  <c r="U322" i="2"/>
  <c r="U282" i="2"/>
  <c r="U250" i="2"/>
  <c r="U210" i="2"/>
  <c r="U170" i="2"/>
  <c r="U122" i="2"/>
  <c r="U82" i="2"/>
  <c r="U50" i="2"/>
  <c r="U10" i="2"/>
  <c r="N770" i="2"/>
  <c r="N762" i="2"/>
  <c r="N754" i="2"/>
  <c r="N746" i="2"/>
  <c r="N738" i="2"/>
  <c r="N730" i="2"/>
  <c r="N722" i="2"/>
  <c r="N714" i="2"/>
  <c r="N706" i="2"/>
  <c r="N698" i="2"/>
  <c r="N690" i="2"/>
  <c r="N682" i="2"/>
  <c r="N674" i="2"/>
  <c r="N666" i="2"/>
  <c r="N658" i="2"/>
  <c r="N650" i="2"/>
  <c r="N642" i="2"/>
  <c r="N634" i="2"/>
  <c r="N626" i="2"/>
  <c r="N618" i="2"/>
  <c r="N610" i="2"/>
  <c r="N602" i="2"/>
  <c r="N594" i="2"/>
  <c r="N586" i="2"/>
  <c r="N578" i="2"/>
  <c r="N570" i="2"/>
  <c r="N562" i="2"/>
  <c r="N554" i="2"/>
  <c r="N546" i="2"/>
  <c r="N538" i="2"/>
  <c r="N530" i="2"/>
  <c r="N522" i="2"/>
  <c r="N514" i="2"/>
  <c r="N506" i="2"/>
  <c r="N498" i="2"/>
  <c r="N490" i="2"/>
  <c r="N482" i="2"/>
  <c r="U773" i="2"/>
  <c r="U765" i="2"/>
  <c r="U757" i="2"/>
  <c r="U749" i="2"/>
  <c r="U741" i="2"/>
  <c r="U733" i="2"/>
  <c r="U725" i="2"/>
  <c r="U717" i="2"/>
  <c r="U709" i="2"/>
  <c r="U701" i="2"/>
  <c r="U693" i="2"/>
  <c r="U685" i="2"/>
  <c r="U677" i="2"/>
  <c r="U669" i="2"/>
  <c r="U661" i="2"/>
  <c r="U653" i="2"/>
  <c r="U645" i="2"/>
  <c r="U637" i="2"/>
  <c r="U629" i="2"/>
  <c r="U621" i="2"/>
  <c r="U613" i="2"/>
  <c r="U605" i="2"/>
  <c r="U597" i="2"/>
  <c r="U589" i="2"/>
  <c r="U581" i="2"/>
  <c r="U573" i="2"/>
  <c r="U565" i="2"/>
  <c r="U557" i="2"/>
  <c r="U549" i="2"/>
  <c r="U541" i="2"/>
  <c r="U533" i="2"/>
  <c r="U525" i="2"/>
  <c r="U517" i="2"/>
  <c r="U509" i="2"/>
  <c r="U501" i="2"/>
  <c r="U493" i="2"/>
  <c r="U485" i="2"/>
  <c r="U477" i="2"/>
  <c r="U469" i="2"/>
  <c r="U461" i="2"/>
  <c r="U453" i="2"/>
  <c r="U445" i="2"/>
  <c r="U437" i="2"/>
  <c r="U429" i="2"/>
  <c r="U421" i="2"/>
  <c r="U413" i="2"/>
  <c r="U405" i="2"/>
  <c r="U397" i="2"/>
  <c r="U389" i="2"/>
  <c r="U381" i="2"/>
  <c r="U373" i="2"/>
  <c r="U365" i="2"/>
  <c r="U357" i="2"/>
  <c r="U349" i="2"/>
  <c r="U341" i="2"/>
  <c r="U333" i="2"/>
  <c r="U325" i="2"/>
  <c r="U317" i="2"/>
  <c r="U309" i="2"/>
  <c r="U301" i="2"/>
  <c r="U293" i="2"/>
  <c r="U285" i="2"/>
  <c r="U277" i="2"/>
  <c r="U269" i="2"/>
  <c r="U261" i="2"/>
  <c r="U253" i="2"/>
  <c r="U245" i="2"/>
  <c r="U237" i="2"/>
  <c r="U229" i="2"/>
  <c r="U221" i="2"/>
  <c r="U213" i="2"/>
  <c r="U205" i="2"/>
  <c r="U197" i="2"/>
  <c r="U189" i="2"/>
  <c r="U181" i="2"/>
  <c r="U173" i="2"/>
  <c r="U165" i="2"/>
  <c r="U157" i="2"/>
  <c r="U149" i="2"/>
  <c r="U141" i="2"/>
  <c r="U133" i="2"/>
  <c r="U125" i="2"/>
  <c r="U117" i="2"/>
  <c r="U109" i="2"/>
  <c r="U101" i="2"/>
  <c r="U93" i="2"/>
  <c r="U85" i="2"/>
  <c r="U77" i="2"/>
  <c r="U69" i="2"/>
  <c r="U61" i="2"/>
  <c r="U53" i="2"/>
  <c r="U45" i="2"/>
  <c r="U37" i="2"/>
  <c r="U29" i="2"/>
  <c r="U21" i="2"/>
  <c r="U13" i="2"/>
  <c r="U5" i="2"/>
  <c r="AF772" i="2"/>
  <c r="AF764" i="2"/>
  <c r="AF756" i="2"/>
  <c r="AF748" i="2"/>
  <c r="AF740" i="2"/>
  <c r="AF732" i="2"/>
  <c r="AF724" i="2"/>
  <c r="AF716" i="2"/>
  <c r="AF708" i="2"/>
  <c r="AF700" i="2"/>
  <c r="AF692" i="2"/>
  <c r="AF684" i="2"/>
  <c r="U676" i="2"/>
  <c r="U668" i="2"/>
  <c r="U660" i="2"/>
  <c r="U652" i="2"/>
  <c r="U644" i="2"/>
  <c r="U636" i="2"/>
  <c r="U628" i="2"/>
  <c r="U620" i="2"/>
  <c r="U612" i="2"/>
  <c r="U604" i="2"/>
  <c r="U596" i="2"/>
  <c r="U588" i="2"/>
  <c r="U580" i="2"/>
  <c r="U572" i="2"/>
  <c r="U564" i="2"/>
  <c r="U556" i="2"/>
  <c r="U548" i="2"/>
  <c r="U540" i="2"/>
  <c r="U532" i="2"/>
  <c r="U524" i="2"/>
  <c r="U516" i="2"/>
  <c r="U508" i="2"/>
  <c r="U500" i="2"/>
  <c r="U492" i="2"/>
  <c r="U484" i="2"/>
  <c r="U476" i="2"/>
  <c r="U468" i="2"/>
  <c r="U460" i="2"/>
  <c r="U452" i="2"/>
  <c r="U444" i="2"/>
  <c r="U436" i="2"/>
  <c r="U428" i="2"/>
  <c r="U420" i="2"/>
  <c r="U412" i="2"/>
  <c r="U404" i="2"/>
  <c r="U396" i="2"/>
  <c r="U388" i="2"/>
  <c r="U380" i="2"/>
  <c r="U372" i="2"/>
  <c r="U364" i="2"/>
  <c r="U356" i="2"/>
  <c r="U348" i="2"/>
  <c r="U340" i="2"/>
  <c r="U332" i="2"/>
  <c r="U324" i="2"/>
  <c r="U316" i="2"/>
  <c r="U308" i="2"/>
  <c r="U300" i="2"/>
  <c r="U292" i="2"/>
  <c r="U284" i="2"/>
  <c r="U276" i="2"/>
  <c r="U268" i="2"/>
  <c r="U260" i="2"/>
  <c r="U252" i="2"/>
  <c r="U244" i="2"/>
  <c r="U236" i="2"/>
  <c r="U228" i="2"/>
  <c r="U220" i="2"/>
  <c r="U212" i="2"/>
  <c r="U204" i="2"/>
  <c r="U196" i="2"/>
  <c r="U188" i="2"/>
  <c r="U180" i="2"/>
  <c r="U172" i="2"/>
  <c r="U164" i="2"/>
  <c r="U156" i="2"/>
  <c r="U148" i="2"/>
  <c r="U140" i="2"/>
  <c r="U132" i="2"/>
  <c r="U124" i="2"/>
  <c r="U116" i="2"/>
  <c r="U108" i="2"/>
  <c r="U100" i="2"/>
  <c r="U92" i="2"/>
  <c r="U84" i="2"/>
  <c r="U76" i="2"/>
  <c r="U68" i="2"/>
  <c r="U60" i="2"/>
  <c r="U52" i="2"/>
  <c r="U44" i="2"/>
  <c r="U36" i="2"/>
  <c r="U28" i="2"/>
  <c r="U20" i="2"/>
  <c r="U12" i="2"/>
  <c r="U4" i="2"/>
  <c r="U587" i="2"/>
  <c r="U579" i="2"/>
  <c r="U571" i="2"/>
  <c r="U563" i="2"/>
  <c r="U555" i="2"/>
  <c r="U547" i="2"/>
  <c r="U539" i="2"/>
  <c r="U531" i="2"/>
  <c r="U523" i="2"/>
  <c r="U515" i="2"/>
  <c r="U507" i="2"/>
  <c r="U499" i="2"/>
  <c r="U491" i="2"/>
  <c r="U483" i="2"/>
  <c r="U475" i="2"/>
  <c r="U467" i="2"/>
  <c r="U459" i="2"/>
  <c r="U451" i="2"/>
  <c r="U443" i="2"/>
  <c r="U435" i="2"/>
  <c r="U427" i="2"/>
  <c r="U419" i="2"/>
  <c r="U411" i="2"/>
  <c r="U403" i="2"/>
  <c r="U395" i="2"/>
  <c r="U387" i="2"/>
  <c r="U379" i="2"/>
  <c r="U371" i="2"/>
  <c r="U363" i="2"/>
  <c r="U355" i="2"/>
  <c r="U347" i="2"/>
  <c r="U339" i="2"/>
  <c r="U331" i="2"/>
  <c r="U323" i="2"/>
  <c r="U315" i="2"/>
  <c r="U307" i="2"/>
  <c r="U299" i="2"/>
  <c r="U291" i="2"/>
  <c r="U283" i="2"/>
  <c r="U275" i="2"/>
  <c r="U267" i="2"/>
  <c r="U259" i="2"/>
  <c r="U251" i="2"/>
  <c r="U243" i="2"/>
  <c r="U235" i="2"/>
  <c r="U227" i="2"/>
  <c r="U219" i="2"/>
  <c r="U211" i="2"/>
  <c r="U203" i="2"/>
  <c r="U195" i="2"/>
  <c r="U187" i="2"/>
  <c r="U179" i="2"/>
  <c r="U171" i="2"/>
  <c r="U163" i="2"/>
  <c r="U155" i="2"/>
  <c r="U147" i="2"/>
  <c r="U139" i="2"/>
  <c r="U131" i="2"/>
  <c r="U123" i="2"/>
  <c r="U115" i="2"/>
  <c r="U107" i="2"/>
  <c r="U99" i="2"/>
  <c r="U91" i="2"/>
  <c r="U83" i="2"/>
  <c r="U75" i="2"/>
  <c r="U67" i="2"/>
  <c r="U59" i="2"/>
  <c r="U51" i="2"/>
  <c r="U43" i="2"/>
  <c r="U35" i="2"/>
  <c r="U27" i="2"/>
  <c r="U19" i="2"/>
  <c r="U11" i="2"/>
  <c r="U769" i="2"/>
  <c r="U761" i="2"/>
  <c r="U753" i="2"/>
  <c r="U745" i="2"/>
  <c r="U737" i="2"/>
  <c r="U729" i="2"/>
  <c r="U721" i="2"/>
  <c r="U713" i="2"/>
  <c r="U705" i="2"/>
  <c r="U697" i="2"/>
  <c r="U689" i="2"/>
  <c r="U681" i="2"/>
  <c r="U673" i="2"/>
  <c r="U665" i="2"/>
  <c r="U657" i="2"/>
  <c r="U649" i="2"/>
  <c r="U641" i="2"/>
  <c r="U633" i="2"/>
  <c r="U625" i="2"/>
  <c r="U617" i="2"/>
  <c r="U609" i="2"/>
  <c r="U601" i="2"/>
  <c r="U593" i="2"/>
  <c r="U585" i="2"/>
  <c r="U577" i="2"/>
  <c r="U569" i="2"/>
  <c r="U561" i="2"/>
  <c r="U553" i="2"/>
  <c r="U545" i="2"/>
  <c r="U537" i="2"/>
  <c r="U529" i="2"/>
  <c r="U521" i="2"/>
  <c r="U513" i="2"/>
  <c r="U505" i="2"/>
  <c r="U497" i="2"/>
  <c r="U489" i="2"/>
  <c r="U481" i="2"/>
  <c r="U473" i="2"/>
  <c r="U465" i="2"/>
  <c r="U457" i="2"/>
  <c r="U449" i="2"/>
  <c r="U441" i="2"/>
  <c r="U433" i="2"/>
  <c r="U425" i="2"/>
  <c r="U417" i="2"/>
  <c r="U409" i="2"/>
  <c r="U401" i="2"/>
  <c r="U393" i="2"/>
  <c r="U385" i="2"/>
  <c r="U377" i="2"/>
  <c r="U369" i="2"/>
  <c r="U361" i="2"/>
  <c r="U353" i="2"/>
  <c r="U345" i="2"/>
  <c r="U337" i="2"/>
  <c r="U329" i="2"/>
  <c r="U321" i="2"/>
  <c r="U313" i="2"/>
  <c r="U305" i="2"/>
  <c r="U297" i="2"/>
  <c r="U289" i="2"/>
  <c r="U281" i="2"/>
  <c r="U273" i="2"/>
  <c r="U265" i="2"/>
  <c r="U257" i="2"/>
  <c r="U249" i="2"/>
  <c r="U241" i="2"/>
  <c r="U233" i="2"/>
  <c r="U225" i="2"/>
  <c r="U217" i="2"/>
  <c r="U209" i="2"/>
  <c r="U201" i="2"/>
  <c r="U193" i="2"/>
  <c r="U185" i="2"/>
  <c r="U177" i="2"/>
  <c r="U169" i="2"/>
  <c r="U161" i="2"/>
  <c r="U153" i="2"/>
  <c r="U145" i="2"/>
  <c r="U137" i="2"/>
  <c r="U129" i="2"/>
  <c r="U121" i="2"/>
  <c r="U113" i="2"/>
  <c r="U105" i="2"/>
  <c r="U97" i="2"/>
  <c r="U89" i="2"/>
  <c r="U81" i="2"/>
  <c r="U73" i="2"/>
  <c r="U65" i="2"/>
  <c r="U57" i="2"/>
  <c r="U49" i="2"/>
  <c r="U41" i="2"/>
  <c r="U33" i="2"/>
  <c r="U25" i="2"/>
  <c r="U17" i="2"/>
  <c r="U9" i="2"/>
  <c r="N380" i="2"/>
  <c r="N372" i="2"/>
  <c r="N364" i="2"/>
  <c r="N356" i="2"/>
  <c r="N348" i="2"/>
  <c r="N340" i="2"/>
  <c r="N332" i="2"/>
  <c r="N324" i="2"/>
  <c r="N316" i="2"/>
  <c r="N308" i="2"/>
  <c r="N300" i="2"/>
  <c r="N292" i="2"/>
  <c r="N284" i="2"/>
  <c r="N276" i="2"/>
  <c r="N268" i="2"/>
  <c r="N260" i="2"/>
  <c r="N252" i="2"/>
  <c r="N244" i="2"/>
  <c r="N236" i="2"/>
  <c r="N228" i="2"/>
  <c r="N220" i="2"/>
  <c r="N212" i="2"/>
  <c r="N204" i="2"/>
  <c r="N196" i="2"/>
  <c r="N188" i="2"/>
  <c r="N180" i="2"/>
  <c r="N172" i="2"/>
  <c r="N164" i="2"/>
  <c r="N156" i="2"/>
  <c r="N148" i="2"/>
  <c r="N140" i="2"/>
  <c r="N132" i="2"/>
  <c r="N124" i="2"/>
  <c r="N116" i="2"/>
  <c r="N108" i="2"/>
  <c r="N100" i="2"/>
  <c r="N92" i="2"/>
  <c r="N84" i="2"/>
  <c r="N76" i="2"/>
  <c r="N68" i="2"/>
  <c r="N60" i="2"/>
  <c r="N52" i="2"/>
  <c r="N44" i="2"/>
  <c r="N36" i="2"/>
  <c r="N28" i="2"/>
  <c r="N20" i="2"/>
  <c r="N12" i="2"/>
  <c r="N4" i="2"/>
  <c r="U768" i="2"/>
  <c r="U760" i="2"/>
  <c r="U752" i="2"/>
  <c r="U744" i="2"/>
  <c r="U736" i="2"/>
  <c r="U728" i="2"/>
  <c r="U720" i="2"/>
  <c r="U712" i="2"/>
  <c r="U704" i="2"/>
  <c r="U696" i="2"/>
  <c r="U688" i="2"/>
  <c r="U680" i="2"/>
  <c r="U672" i="2"/>
  <c r="U664" i="2"/>
  <c r="U656" i="2"/>
  <c r="U648" i="2"/>
  <c r="U640" i="2"/>
  <c r="U632" i="2"/>
  <c r="U624" i="2"/>
  <c r="U616" i="2"/>
  <c r="U608" i="2"/>
  <c r="U600" i="2"/>
  <c r="U592" i="2"/>
  <c r="U584" i="2"/>
  <c r="U576" i="2"/>
  <c r="U568" i="2"/>
  <c r="U560" i="2"/>
  <c r="U552" i="2"/>
  <c r="U544" i="2"/>
  <c r="U536" i="2"/>
  <c r="U528" i="2"/>
  <c r="U520" i="2"/>
  <c r="U512" i="2"/>
  <c r="U504" i="2"/>
  <c r="U496" i="2"/>
  <c r="U488" i="2"/>
  <c r="U480" i="2"/>
  <c r="U472" i="2"/>
  <c r="U464" i="2"/>
  <c r="U456" i="2"/>
  <c r="U448" i="2"/>
  <c r="U440" i="2"/>
  <c r="U432" i="2"/>
  <c r="U424" i="2"/>
  <c r="U416" i="2"/>
  <c r="U408" i="2"/>
  <c r="U400" i="2"/>
  <c r="U392" i="2"/>
  <c r="U384" i="2"/>
  <c r="U376" i="2"/>
  <c r="U368" i="2"/>
  <c r="U360" i="2"/>
  <c r="U352" i="2"/>
  <c r="U344" i="2"/>
  <c r="U336" i="2"/>
  <c r="U328" i="2"/>
  <c r="U320" i="2"/>
  <c r="U312" i="2"/>
  <c r="U304" i="2"/>
  <c r="U296" i="2"/>
  <c r="U288" i="2"/>
  <c r="U280" i="2"/>
  <c r="U272" i="2"/>
  <c r="U264" i="2"/>
  <c r="U256" i="2"/>
  <c r="U248" i="2"/>
  <c r="U240" i="2"/>
  <c r="U232" i="2"/>
  <c r="U224" i="2"/>
  <c r="U216" i="2"/>
  <c r="U208" i="2"/>
  <c r="U200" i="2"/>
  <c r="U192" i="2"/>
  <c r="U184" i="2"/>
  <c r="U176" i="2"/>
  <c r="U168" i="2"/>
  <c r="U160" i="2"/>
  <c r="U152" i="2"/>
  <c r="U144" i="2"/>
  <c r="U136" i="2"/>
  <c r="U128" i="2"/>
  <c r="U120" i="2"/>
  <c r="U112" i="2"/>
  <c r="U104" i="2"/>
  <c r="U96" i="2"/>
  <c r="U88" i="2"/>
  <c r="U80" i="2"/>
  <c r="U72" i="2"/>
  <c r="U64" i="2"/>
  <c r="U56" i="2"/>
  <c r="U48" i="2"/>
  <c r="U40" i="2"/>
  <c r="U32" i="2"/>
  <c r="U24" i="2"/>
  <c r="U16" i="2"/>
  <c r="U8" i="2"/>
  <c r="N251" i="2"/>
  <c r="N243" i="2"/>
  <c r="N235" i="2"/>
  <c r="N227" i="2"/>
  <c r="N219" i="2"/>
  <c r="N211" i="2"/>
  <c r="N203" i="2"/>
  <c r="N195" i="2"/>
  <c r="N187" i="2"/>
  <c r="N179" i="2"/>
  <c r="N171" i="2"/>
  <c r="N163" i="2"/>
  <c r="N155" i="2"/>
  <c r="N147" i="2"/>
  <c r="N139" i="2"/>
  <c r="N131" i="2"/>
  <c r="N123" i="2"/>
  <c r="N115" i="2"/>
  <c r="N107" i="2"/>
  <c r="N99" i="2"/>
  <c r="N91" i="2"/>
  <c r="N83" i="2"/>
  <c r="N75" i="2"/>
  <c r="N67" i="2"/>
  <c r="N59" i="2"/>
  <c r="N51" i="2"/>
  <c r="N43" i="2"/>
  <c r="N35" i="2"/>
  <c r="N27" i="2"/>
  <c r="N19" i="2"/>
  <c r="N11" i="2"/>
  <c r="U767" i="2"/>
  <c r="U759" i="2"/>
  <c r="U751" i="2"/>
  <c r="U743" i="2"/>
  <c r="U735" i="2"/>
  <c r="U727" i="2"/>
  <c r="U719" i="2"/>
  <c r="U711" i="2"/>
  <c r="U703" i="2"/>
  <c r="U695" i="2"/>
  <c r="U687" i="2"/>
  <c r="U679" i="2"/>
  <c r="U671" i="2"/>
  <c r="U663" i="2"/>
  <c r="U655" i="2"/>
  <c r="U647" i="2"/>
  <c r="U639" i="2"/>
  <c r="U631" i="2"/>
  <c r="U623" i="2"/>
  <c r="U615" i="2"/>
  <c r="U607" i="2"/>
  <c r="U599" i="2"/>
  <c r="U591" i="2"/>
  <c r="U583" i="2"/>
  <c r="U575" i="2"/>
  <c r="U567" i="2"/>
  <c r="U559" i="2"/>
  <c r="U551" i="2"/>
  <c r="U543" i="2"/>
  <c r="U535" i="2"/>
  <c r="U527" i="2"/>
  <c r="U519" i="2"/>
  <c r="U511" i="2"/>
  <c r="U503" i="2"/>
  <c r="U495" i="2"/>
  <c r="U487" i="2"/>
  <c r="U479" i="2"/>
  <c r="U471" i="2"/>
  <c r="U463" i="2"/>
  <c r="U455" i="2"/>
  <c r="U447" i="2"/>
  <c r="U439" i="2"/>
  <c r="U431" i="2"/>
  <c r="U423" i="2"/>
  <c r="U415" i="2"/>
  <c r="U407" i="2"/>
  <c r="U399" i="2"/>
  <c r="U391" i="2"/>
  <c r="U383" i="2"/>
  <c r="U375" i="2"/>
  <c r="U367" i="2"/>
  <c r="U359" i="2"/>
  <c r="U351" i="2"/>
  <c r="U343" i="2"/>
  <c r="U335" i="2"/>
  <c r="U327" i="2"/>
  <c r="U319" i="2"/>
  <c r="U311" i="2"/>
  <c r="U303" i="2"/>
  <c r="U295" i="2"/>
  <c r="U287" i="2"/>
  <c r="U279" i="2"/>
  <c r="U271" i="2"/>
  <c r="U263" i="2"/>
  <c r="U255" i="2"/>
  <c r="U247" i="2"/>
  <c r="U239" i="2"/>
  <c r="U231" i="2"/>
  <c r="U223" i="2"/>
  <c r="U215" i="2"/>
  <c r="U207" i="2"/>
  <c r="U199" i="2"/>
  <c r="U191" i="2"/>
  <c r="U183" i="2"/>
  <c r="U175" i="2"/>
  <c r="U167" i="2"/>
  <c r="U159" i="2"/>
  <c r="U151" i="2"/>
  <c r="U143" i="2"/>
  <c r="U135" i="2"/>
  <c r="U127" i="2"/>
  <c r="U119" i="2"/>
  <c r="U111" i="2"/>
  <c r="U103" i="2"/>
  <c r="U95" i="2"/>
  <c r="U87" i="2"/>
  <c r="U79" i="2"/>
  <c r="U71" i="2"/>
  <c r="U63" i="2"/>
  <c r="U55" i="2"/>
  <c r="U47" i="2"/>
  <c r="U39" i="2"/>
  <c r="U31" i="2"/>
  <c r="U23" i="2"/>
  <c r="U15" i="2"/>
  <c r="U7" i="2"/>
  <c r="N474" i="2"/>
  <c r="N466" i="2"/>
  <c r="N458" i="2"/>
  <c r="N450" i="2"/>
  <c r="N442" i="2"/>
  <c r="N434" i="2"/>
  <c r="N426" i="2"/>
  <c r="N418" i="2"/>
  <c r="N410" i="2"/>
  <c r="N402" i="2"/>
  <c r="N394" i="2"/>
  <c r="N386" i="2"/>
  <c r="N378" i="2"/>
  <c r="N370" i="2"/>
  <c r="N362" i="2"/>
  <c r="N354" i="2"/>
  <c r="N346" i="2"/>
  <c r="N338" i="2"/>
  <c r="N330" i="2"/>
  <c r="N322" i="2"/>
  <c r="N314" i="2"/>
  <c r="N306" i="2"/>
  <c r="N298" i="2"/>
  <c r="N290" i="2"/>
  <c r="N282" i="2"/>
  <c r="N274" i="2"/>
  <c r="N266" i="2"/>
  <c r="N258" i="2"/>
  <c r="N250" i="2"/>
  <c r="N242" i="2"/>
  <c r="N234" i="2"/>
  <c r="N226" i="2"/>
  <c r="N218" i="2"/>
  <c r="N210" i="2"/>
  <c r="N202" i="2"/>
  <c r="N194" i="2"/>
  <c r="N186" i="2"/>
  <c r="N178" i="2"/>
  <c r="N170" i="2"/>
  <c r="N162" i="2"/>
  <c r="N154" i="2"/>
  <c r="N146" i="2"/>
  <c r="N138" i="2"/>
  <c r="N130" i="2"/>
  <c r="N122" i="2"/>
  <c r="N114" i="2"/>
  <c r="N106" i="2"/>
  <c r="N98" i="2"/>
  <c r="N90" i="2"/>
  <c r="N82" i="2"/>
  <c r="N74" i="2"/>
  <c r="N66" i="2"/>
  <c r="N58" i="2"/>
  <c r="N50" i="2"/>
  <c r="N42" i="2"/>
  <c r="N34" i="2"/>
  <c r="N26" i="2"/>
  <c r="N18" i="2"/>
  <c r="N10" i="2"/>
  <c r="U774" i="2"/>
  <c r="U766" i="2"/>
  <c r="U758" i="2"/>
  <c r="U750" i="2"/>
  <c r="U742" i="2"/>
  <c r="U734" i="2"/>
  <c r="U726" i="2"/>
  <c r="U718" i="2"/>
  <c r="U710" i="2"/>
  <c r="U702" i="2"/>
  <c r="U694" i="2"/>
  <c r="U686" i="2"/>
  <c r="U678" i="2"/>
  <c r="U670" i="2"/>
  <c r="U662" i="2"/>
  <c r="U654" i="2"/>
  <c r="U646" i="2"/>
  <c r="U638" i="2"/>
  <c r="U630" i="2"/>
  <c r="U622" i="2"/>
  <c r="U614" i="2"/>
  <c r="U606" i="2"/>
  <c r="U598" i="2"/>
  <c r="U590" i="2"/>
  <c r="U582" i="2"/>
  <c r="U574" i="2"/>
  <c r="U566" i="2"/>
  <c r="U558" i="2"/>
  <c r="U550" i="2"/>
  <c r="U542" i="2"/>
  <c r="U534" i="2"/>
  <c r="U526" i="2"/>
  <c r="U518" i="2"/>
  <c r="U510" i="2"/>
  <c r="U502" i="2"/>
  <c r="U494" i="2"/>
  <c r="U486" i="2"/>
  <c r="U478" i="2"/>
  <c r="U470" i="2"/>
  <c r="U462" i="2"/>
  <c r="U454" i="2"/>
  <c r="U446" i="2"/>
  <c r="U438" i="2"/>
  <c r="U430" i="2"/>
  <c r="U422" i="2"/>
  <c r="U414" i="2"/>
  <c r="U406" i="2"/>
  <c r="U398" i="2"/>
  <c r="U390" i="2"/>
  <c r="U382" i="2"/>
  <c r="U374" i="2"/>
  <c r="U366" i="2"/>
  <c r="U358" i="2"/>
  <c r="U350" i="2"/>
  <c r="U342" i="2"/>
  <c r="U334" i="2"/>
  <c r="U326" i="2"/>
  <c r="U318" i="2"/>
  <c r="U310" i="2"/>
  <c r="U302" i="2"/>
  <c r="U294" i="2"/>
  <c r="U286" i="2"/>
  <c r="U278" i="2"/>
  <c r="U270" i="2"/>
  <c r="U262" i="2"/>
  <c r="U254" i="2"/>
  <c r="U246" i="2"/>
  <c r="U238" i="2"/>
  <c r="U230" i="2"/>
  <c r="U222" i="2"/>
  <c r="U214" i="2"/>
  <c r="U206" i="2"/>
  <c r="U198" i="2"/>
  <c r="U190" i="2"/>
  <c r="U182" i="2"/>
  <c r="U174" i="2"/>
  <c r="U166" i="2"/>
  <c r="U158" i="2"/>
  <c r="U150" i="2"/>
  <c r="U142" i="2"/>
  <c r="U134" i="2"/>
  <c r="U126" i="2"/>
  <c r="U118" i="2"/>
  <c r="U110" i="2"/>
  <c r="U102" i="2"/>
  <c r="U94" i="2"/>
  <c r="U86" i="2"/>
  <c r="U78" i="2"/>
  <c r="U70" i="2"/>
  <c r="U62" i="2"/>
  <c r="U54" i="2"/>
  <c r="U46" i="2"/>
  <c r="U38" i="2"/>
  <c r="U30" i="2"/>
  <c r="U22" i="2"/>
  <c r="U14" i="2"/>
  <c r="U6" i="2"/>
  <c r="AF676" i="2"/>
  <c r="AF668" i="2"/>
  <c r="AF660" i="2"/>
  <c r="AF652" i="2"/>
  <c r="AF644" i="2"/>
  <c r="AF636" i="2"/>
  <c r="AF628" i="2"/>
  <c r="AF620" i="2"/>
  <c r="AF612" i="2"/>
  <c r="AF604" i="2"/>
  <c r="AF596" i="2"/>
  <c r="AF588" i="2"/>
  <c r="AF580" i="2"/>
  <c r="AF572" i="2"/>
  <c r="AF564" i="2"/>
  <c r="AF556" i="2"/>
  <c r="AF548" i="2"/>
  <c r="AF540" i="2"/>
  <c r="AF532" i="2"/>
  <c r="AF524" i="2"/>
  <c r="AF516" i="2"/>
  <c r="AF508" i="2"/>
  <c r="AF500" i="2"/>
  <c r="AF492" i="2"/>
  <c r="AF484" i="2"/>
  <c r="AF476" i="2"/>
  <c r="AF468" i="2"/>
  <c r="AF460" i="2"/>
  <c r="AF452" i="2"/>
  <c r="AF444" i="2"/>
  <c r="AF436" i="2"/>
  <c r="AF428" i="2"/>
  <c r="AF420" i="2"/>
  <c r="AF412" i="2"/>
  <c r="AF404" i="2"/>
  <c r="AF396" i="2"/>
  <c r="AF388" i="2"/>
  <c r="AF380" i="2"/>
  <c r="AF372" i="2"/>
  <c r="AF364" i="2"/>
  <c r="AF356" i="2"/>
  <c r="AF348" i="2"/>
  <c r="AF340" i="2"/>
  <c r="AF332" i="2"/>
  <c r="AF324" i="2"/>
  <c r="AF316" i="2"/>
  <c r="AF308" i="2"/>
  <c r="AF300" i="2"/>
  <c r="AF292" i="2"/>
  <c r="AF284" i="2"/>
  <c r="AF276" i="2"/>
  <c r="AF268" i="2"/>
  <c r="AF260" i="2"/>
  <c r="AF252" i="2"/>
  <c r="AF244" i="2"/>
  <c r="AF236" i="2"/>
  <c r="AF228" i="2"/>
  <c r="AF220" i="2"/>
  <c r="AF212" i="2"/>
  <c r="AF204" i="2"/>
  <c r="AF196" i="2"/>
  <c r="AF188" i="2"/>
  <c r="AF180" i="2"/>
  <c r="AF172" i="2"/>
  <c r="AF164" i="2"/>
  <c r="AF156" i="2"/>
  <c r="AF148" i="2"/>
  <c r="AF140" i="2"/>
  <c r="AF132" i="2"/>
  <c r="AF124" i="2"/>
  <c r="AF116" i="2"/>
  <c r="AF108" i="2"/>
  <c r="AF100" i="2"/>
  <c r="AF92" i="2"/>
  <c r="AF84" i="2"/>
  <c r="AF76" i="2"/>
  <c r="AF68" i="2"/>
  <c r="AF60" i="2"/>
  <c r="AF52" i="2"/>
  <c r="AF44" i="2"/>
  <c r="AF36" i="2"/>
  <c r="AF28" i="2"/>
  <c r="AF20" i="2"/>
  <c r="AF12" i="2"/>
  <c r="AF4" i="2"/>
  <c r="AF3" i="2"/>
  <c r="AF768" i="2"/>
  <c r="AF760" i="2"/>
  <c r="AF752" i="2"/>
  <c r="AF744" i="2"/>
  <c r="AF736" i="2"/>
  <c r="AF728" i="2"/>
  <c r="AF720" i="2"/>
  <c r="AF712" i="2"/>
  <c r="AF704" i="2"/>
  <c r="AF696" i="2"/>
  <c r="AF688" i="2"/>
  <c r="AF680" i="2"/>
  <c r="AF672" i="2"/>
  <c r="AF664" i="2"/>
  <c r="AF656" i="2"/>
  <c r="AF648" i="2"/>
  <c r="AF640" i="2"/>
  <c r="AF632" i="2"/>
  <c r="AF624" i="2"/>
  <c r="AF616" i="2"/>
  <c r="AF608" i="2"/>
  <c r="AF600" i="2"/>
  <c r="AF592" i="2"/>
  <c r="AF584" i="2"/>
  <c r="AF576" i="2"/>
  <c r="AF568" i="2"/>
  <c r="AF560" i="2"/>
  <c r="AF552" i="2"/>
  <c r="AF544" i="2"/>
  <c r="AF536" i="2"/>
  <c r="AF528" i="2"/>
  <c r="AF520" i="2"/>
  <c r="AF512" i="2"/>
  <c r="AF504" i="2"/>
  <c r="AF496" i="2"/>
  <c r="AF488" i="2"/>
  <c r="AF480" i="2"/>
  <c r="AF472" i="2"/>
  <c r="AF464" i="2"/>
  <c r="AF456" i="2"/>
  <c r="AF448" i="2"/>
  <c r="AF440" i="2"/>
  <c r="AF432" i="2"/>
  <c r="AF424" i="2"/>
  <c r="AF416" i="2"/>
  <c r="AF408" i="2"/>
  <c r="AF400" i="2"/>
  <c r="AF392" i="2"/>
  <c r="AF384" i="2"/>
  <c r="AF376" i="2"/>
  <c r="AF368" i="2"/>
  <c r="AF360" i="2"/>
  <c r="AF352" i="2"/>
  <c r="AF344" i="2"/>
  <c r="AF336" i="2"/>
  <c r="AF328" i="2"/>
  <c r="AF320" i="2"/>
  <c r="AF312" i="2"/>
  <c r="AF304" i="2"/>
  <c r="AF296" i="2"/>
  <c r="AF288" i="2"/>
  <c r="AF280" i="2"/>
  <c r="AF272" i="2"/>
  <c r="AF264" i="2"/>
  <c r="AF256" i="2"/>
  <c r="AF248" i="2"/>
  <c r="AF240" i="2"/>
  <c r="AF232" i="2"/>
  <c r="AF224" i="2"/>
  <c r="AF216" i="2"/>
  <c r="AF208" i="2"/>
  <c r="AF200" i="2"/>
  <c r="AF192" i="2"/>
  <c r="AF184" i="2"/>
  <c r="AF176" i="2"/>
  <c r="AF168" i="2"/>
  <c r="AF160" i="2"/>
  <c r="AF152" i="2"/>
  <c r="AF144" i="2"/>
  <c r="AF136" i="2"/>
  <c r="AF128" i="2"/>
  <c r="AF120" i="2"/>
  <c r="AF767" i="2"/>
  <c r="AF759" i="2"/>
  <c r="AF751" i="2"/>
  <c r="AF743" i="2"/>
  <c r="AF735" i="2"/>
  <c r="AF727" i="2"/>
  <c r="AF719" i="2"/>
  <c r="AF711" i="2"/>
  <c r="AF703" i="2"/>
  <c r="AF695" i="2"/>
  <c r="AF687" i="2"/>
  <c r="AF679" i="2"/>
  <c r="AF671" i="2"/>
  <c r="AF663" i="2"/>
  <c r="AF655" i="2"/>
  <c r="AF647" i="2"/>
  <c r="AF639" i="2"/>
  <c r="AF631" i="2"/>
  <c r="AF623" i="2"/>
  <c r="AF615" i="2"/>
  <c r="AF607" i="2"/>
  <c r="AF599" i="2"/>
  <c r="AF591" i="2"/>
  <c r="AF583" i="2"/>
  <c r="AF575" i="2"/>
  <c r="AF567" i="2"/>
  <c r="AF559" i="2"/>
  <c r="AF551" i="2"/>
  <c r="AF543" i="2"/>
  <c r="AF535" i="2"/>
  <c r="AF527" i="2"/>
  <c r="AF519" i="2"/>
  <c r="AF774" i="2"/>
  <c r="AF766" i="2"/>
  <c r="AF758" i="2"/>
  <c r="AF750" i="2"/>
  <c r="AF742" i="2"/>
  <c r="AF734" i="2"/>
  <c r="AF726" i="2"/>
  <c r="AF718" i="2"/>
  <c r="AF710" i="2"/>
  <c r="AF702" i="2"/>
  <c r="AF694" i="2"/>
  <c r="AF686" i="2"/>
  <c r="AF678" i="2"/>
  <c r="AF670" i="2"/>
  <c r="AF662" i="2"/>
  <c r="AF654" i="2"/>
  <c r="AF646" i="2"/>
  <c r="AF638" i="2"/>
  <c r="AF630" i="2"/>
  <c r="AF622" i="2"/>
  <c r="AF614" i="2"/>
  <c r="AF606" i="2"/>
  <c r="AF598" i="2"/>
  <c r="AF590" i="2"/>
  <c r="AF582" i="2"/>
  <c r="AF574" i="2"/>
  <c r="AF566" i="2"/>
  <c r="AF558" i="2"/>
  <c r="AF550" i="2"/>
  <c r="AF542" i="2"/>
  <c r="AF534" i="2"/>
  <c r="AF526" i="2"/>
  <c r="AF518" i="2"/>
  <c r="AF510" i="2"/>
  <c r="AF502" i="2"/>
  <c r="AF494" i="2"/>
  <c r="AF486" i="2"/>
  <c r="AF478" i="2"/>
  <c r="AF470" i="2"/>
  <c r="AF462" i="2"/>
  <c r="AF454" i="2"/>
  <c r="AF446" i="2"/>
  <c r="AF438" i="2"/>
  <c r="AF430" i="2"/>
  <c r="AF422" i="2"/>
  <c r="AF414" i="2"/>
  <c r="AF406" i="2"/>
  <c r="AF398" i="2"/>
  <c r="AF390" i="2"/>
  <c r="AF382" i="2"/>
  <c r="AF374" i="2"/>
  <c r="AF366" i="2"/>
  <c r="AF358" i="2"/>
  <c r="AF350" i="2"/>
  <c r="AF342" i="2"/>
  <c r="AF334" i="2"/>
  <c r="AF326" i="2"/>
  <c r="AF318" i="2"/>
  <c r="AF310" i="2"/>
  <c r="AF302" i="2"/>
  <c r="AF294" i="2"/>
  <c r="AF286" i="2"/>
  <c r="AF278" i="2"/>
  <c r="AF270" i="2"/>
  <c r="AF262" i="2"/>
  <c r="AF254" i="2"/>
  <c r="AF246" i="2"/>
  <c r="AF238" i="2"/>
  <c r="AF118" i="2"/>
  <c r="AF773" i="2"/>
  <c r="AF765" i="2"/>
  <c r="AF757" i="2"/>
  <c r="AF749" i="2"/>
  <c r="AF741" i="2"/>
  <c r="AF733" i="2"/>
  <c r="AF725" i="2"/>
  <c r="AF717" i="2"/>
  <c r="AF709" i="2"/>
  <c r="AF701" i="2"/>
  <c r="AF693" i="2"/>
  <c r="AF685" i="2"/>
  <c r="AF677" i="2"/>
  <c r="AF669" i="2"/>
  <c r="AF661" i="2"/>
  <c r="AF653" i="2"/>
  <c r="AF645" i="2"/>
  <c r="AF637" i="2"/>
  <c r="AF629" i="2"/>
  <c r="AF621" i="2"/>
  <c r="AF613" i="2"/>
  <c r="AF605" i="2"/>
  <c r="AF597" i="2"/>
  <c r="AF589" i="2"/>
  <c r="AF581" i="2"/>
  <c r="AF573" i="2"/>
  <c r="AF565" i="2"/>
  <c r="AF557" i="2"/>
  <c r="AF549" i="2"/>
  <c r="AF541" i="2"/>
  <c r="AF533" i="2"/>
  <c r="AF525" i="2"/>
  <c r="AF517" i="2"/>
  <c r="AF509" i="2"/>
  <c r="AF501" i="2"/>
  <c r="AF493" i="2"/>
  <c r="AF485" i="2"/>
  <c r="AF477" i="2"/>
  <c r="AF469" i="2"/>
  <c r="AF461" i="2"/>
  <c r="AF112" i="2"/>
  <c r="AF104" i="2"/>
  <c r="AF96" i="2"/>
  <c r="AF88" i="2"/>
  <c r="AF80" i="2"/>
  <c r="AF72" i="2"/>
  <c r="AF64" i="2"/>
  <c r="AF56" i="2"/>
  <c r="AF48" i="2"/>
  <c r="AF40" i="2"/>
  <c r="AF32" i="2"/>
  <c r="AF24" i="2"/>
  <c r="AF16" i="2"/>
  <c r="AF8" i="2"/>
  <c r="AF511" i="2"/>
  <c r="AF503" i="2"/>
  <c r="AF495" i="2"/>
  <c r="AF487" i="2"/>
  <c r="AF479" i="2"/>
  <c r="AF471" i="2"/>
  <c r="AF463" i="2"/>
  <c r="AF455" i="2"/>
  <c r="AF447" i="2"/>
  <c r="AF439" i="2"/>
  <c r="AF431" i="2"/>
  <c r="AF423" i="2"/>
  <c r="AF415" i="2"/>
  <c r="AF407" i="2"/>
  <c r="AF399" i="2"/>
  <c r="AF391" i="2"/>
  <c r="AF383" i="2"/>
  <c r="AF375" i="2"/>
  <c r="AF367" i="2"/>
  <c r="AF359" i="2"/>
  <c r="AF351" i="2"/>
  <c r="AF343" i="2"/>
  <c r="AF335" i="2"/>
  <c r="AF327" i="2"/>
  <c r="AF319" i="2"/>
  <c r="AF311" i="2"/>
  <c r="AF303" i="2"/>
  <c r="AF295" i="2"/>
  <c r="AF287" i="2"/>
  <c r="AF279" i="2"/>
  <c r="AF271" i="2"/>
  <c r="AF263" i="2"/>
  <c r="AF255" i="2"/>
  <c r="AF247" i="2"/>
  <c r="AF239" i="2"/>
  <c r="AF231" i="2"/>
  <c r="AF223" i="2"/>
  <c r="AF215" i="2"/>
  <c r="AF207" i="2"/>
  <c r="AF199" i="2"/>
  <c r="AF191" i="2"/>
  <c r="AF183" i="2"/>
  <c r="AF175" i="2"/>
  <c r="AF167" i="2"/>
  <c r="AF159" i="2"/>
  <c r="AF151" i="2"/>
  <c r="AF143" i="2"/>
  <c r="AF135" i="2"/>
  <c r="AF127" i="2"/>
  <c r="AF119" i="2"/>
  <c r="AF111" i="2"/>
  <c r="AF103" i="2"/>
  <c r="AF95" i="2"/>
  <c r="AF87" i="2"/>
  <c r="AF79" i="2"/>
  <c r="AF71" i="2"/>
  <c r="AF63" i="2"/>
  <c r="AF55" i="2"/>
  <c r="AF47" i="2"/>
  <c r="AF39" i="2"/>
  <c r="AF31" i="2"/>
  <c r="AF23" i="2"/>
  <c r="AF15" i="2"/>
  <c r="AF7" i="2"/>
  <c r="AF230" i="2"/>
  <c r="AF222" i="2"/>
  <c r="AF214" i="2"/>
  <c r="AF206" i="2"/>
  <c r="AF198" i="2"/>
  <c r="AF190" i="2"/>
  <c r="AF182" i="2"/>
  <c r="AF174" i="2"/>
  <c r="AF166" i="2"/>
  <c r="AF158" i="2"/>
  <c r="AF150" i="2"/>
  <c r="AF142" i="2"/>
  <c r="AF134" i="2"/>
  <c r="AF126" i="2"/>
  <c r="AF110" i="2"/>
  <c r="AF102" i="2"/>
  <c r="AF94" i="2"/>
  <c r="AF86" i="2"/>
  <c r="AF78" i="2"/>
  <c r="AF70" i="2"/>
  <c r="AF62" i="2"/>
  <c r="AF54" i="2"/>
  <c r="AF46" i="2"/>
  <c r="AF38" i="2"/>
  <c r="AF30" i="2"/>
  <c r="AF22" i="2"/>
  <c r="AF14" i="2"/>
  <c r="AF6" i="2"/>
  <c r="BB94" i="2"/>
  <c r="BB86" i="2"/>
  <c r="B85" i="3" s="1"/>
  <c r="BB78" i="2"/>
  <c r="BB70" i="2"/>
  <c r="BB54" i="2"/>
  <c r="BB46" i="2"/>
  <c r="B45" i="4" s="1"/>
  <c r="BB38" i="2"/>
  <c r="B37" i="3" s="1"/>
  <c r="BB30" i="2"/>
  <c r="BB22" i="2"/>
  <c r="BB14" i="2"/>
  <c r="B13" i="3" s="1"/>
  <c r="BB6" i="2"/>
  <c r="AF453" i="2"/>
  <c r="AF445" i="2"/>
  <c r="AF437" i="2"/>
  <c r="AF429" i="2"/>
  <c r="AF421" i="2"/>
  <c r="AF413" i="2"/>
  <c r="AF405" i="2"/>
  <c r="AF397" i="2"/>
  <c r="AF389" i="2"/>
  <c r="AF381" i="2"/>
  <c r="AF373" i="2"/>
  <c r="AF365" i="2"/>
  <c r="AF357" i="2"/>
  <c r="AF349" i="2"/>
  <c r="AF341" i="2"/>
  <c r="AF333" i="2"/>
  <c r="AF325" i="2"/>
  <c r="AF317" i="2"/>
  <c r="AF309" i="2"/>
  <c r="AF301" i="2"/>
  <c r="AF293" i="2"/>
  <c r="AF285" i="2"/>
  <c r="AF277" i="2"/>
  <c r="AF269" i="2"/>
  <c r="AF261" i="2"/>
  <c r="AF253" i="2"/>
  <c r="AF245" i="2"/>
  <c r="AF237" i="2"/>
  <c r="AF229" i="2"/>
  <c r="AF221" i="2"/>
  <c r="AF213" i="2"/>
  <c r="AF205" i="2"/>
  <c r="AF197" i="2"/>
  <c r="AF189" i="2"/>
  <c r="AF181" i="2"/>
  <c r="AF173" i="2"/>
  <c r="AF165" i="2"/>
  <c r="AF157" i="2"/>
  <c r="AF149" i="2"/>
  <c r="AF141" i="2"/>
  <c r="AF133" i="2"/>
  <c r="AF125" i="2"/>
  <c r="AF117" i="2"/>
  <c r="AF109" i="2"/>
  <c r="AF101" i="2"/>
  <c r="AF93" i="2"/>
  <c r="AF85" i="2"/>
  <c r="AF77" i="2"/>
  <c r="AF69" i="2"/>
  <c r="AF61" i="2"/>
  <c r="AF53" i="2"/>
  <c r="AF45" i="2"/>
  <c r="AF37" i="2"/>
  <c r="AF29" i="2"/>
  <c r="AF21" i="2"/>
  <c r="AF13" i="2"/>
  <c r="AF5" i="2"/>
  <c r="AF227" i="2"/>
  <c r="AF219" i="2"/>
  <c r="AF211" i="2"/>
  <c r="AF203" i="2"/>
  <c r="AF195" i="2"/>
  <c r="AF187" i="2"/>
  <c r="AF179" i="2"/>
  <c r="AF171" i="2"/>
  <c r="AF163" i="2"/>
  <c r="AF155" i="2"/>
  <c r="AF147" i="2"/>
  <c r="AF139" i="2"/>
  <c r="AF131" i="2"/>
  <c r="AF123" i="2"/>
  <c r="AF115" i="2"/>
  <c r="AF99" i="2"/>
  <c r="AF83" i="2"/>
  <c r="AF67" i="2"/>
  <c r="AF51" i="2"/>
  <c r="AF35" i="2"/>
  <c r="AF19" i="2"/>
  <c r="BB127" i="2"/>
  <c r="B126" i="4" s="1"/>
  <c r="BB119" i="2"/>
  <c r="B118" i="4" s="1"/>
  <c r="BB115" i="2"/>
  <c r="BB107" i="2"/>
  <c r="BB99" i="2"/>
  <c r="B98" i="4" s="1"/>
  <c r="BB91" i="2"/>
  <c r="B90" i="4" s="1"/>
  <c r="BB83" i="2"/>
  <c r="B82" i="4" s="1"/>
  <c r="BB75" i="2"/>
  <c r="BB67" i="2"/>
  <c r="B66" i="4" s="1"/>
  <c r="BB59" i="2"/>
  <c r="B58" i="4" s="1"/>
  <c r="BB51" i="2"/>
  <c r="BB43" i="2"/>
  <c r="BB35" i="2"/>
  <c r="B34" i="3" s="1"/>
  <c r="BB27" i="2"/>
  <c r="B26" i="3" s="1"/>
  <c r="BB19" i="2"/>
  <c r="B18" i="4" s="1"/>
  <c r="BB11" i="2"/>
  <c r="BB772" i="2"/>
  <c r="B771" i="3" s="1"/>
  <c r="BB768" i="2"/>
  <c r="B767" i="3" s="1"/>
  <c r="BB764" i="2"/>
  <c r="BB760" i="2"/>
  <c r="B759" i="4" s="1"/>
  <c r="BB756" i="2"/>
  <c r="B755" i="3" s="1"/>
  <c r="BB752" i="2"/>
  <c r="B751" i="3" s="1"/>
  <c r="BB748" i="2"/>
  <c r="BB744" i="2"/>
  <c r="BB740" i="2"/>
  <c r="B739" i="4" s="1"/>
  <c r="BB736" i="2"/>
  <c r="B735" i="3" s="1"/>
  <c r="BB732" i="2"/>
  <c r="BB728" i="2"/>
  <c r="B727" i="4" s="1"/>
  <c r="BB724" i="2"/>
  <c r="B723" i="3" s="1"/>
  <c r="BB720" i="2"/>
  <c r="B719" i="4" s="1"/>
  <c r="BB716" i="2"/>
  <c r="BB712" i="2"/>
  <c r="BB708" i="2"/>
  <c r="B707" i="4" s="1"/>
  <c r="BB704" i="2"/>
  <c r="B703" i="3" s="1"/>
  <c r="BB700" i="2"/>
  <c r="BB696" i="2"/>
  <c r="B695" i="4" s="1"/>
  <c r="BB692" i="2"/>
  <c r="B691" i="3" s="1"/>
  <c r="BB688" i="2"/>
  <c r="B687" i="4" s="1"/>
  <c r="BB684" i="2"/>
  <c r="BB680" i="2"/>
  <c r="BB676" i="2"/>
  <c r="B675" i="3" s="1"/>
  <c r="BB672" i="2"/>
  <c r="B671" i="4" s="1"/>
  <c r="BB668" i="2"/>
  <c r="BB664" i="2"/>
  <c r="B663" i="3" s="1"/>
  <c r="BB660" i="2"/>
  <c r="B659" i="3" s="1"/>
  <c r="BB656" i="2"/>
  <c r="B655" i="4" s="1"/>
  <c r="BB652" i="2"/>
  <c r="BB648" i="2"/>
  <c r="BB644" i="2"/>
  <c r="B643" i="4" s="1"/>
  <c r="BB640" i="2"/>
  <c r="B639" i="4" s="1"/>
  <c r="BB636" i="2"/>
  <c r="BB632" i="2"/>
  <c r="B631" i="3" s="1"/>
  <c r="BB628" i="2"/>
  <c r="B627" i="3" s="1"/>
  <c r="BB624" i="2"/>
  <c r="B623" i="3" s="1"/>
  <c r="BB620" i="2"/>
  <c r="BB616" i="2"/>
  <c r="BB612" i="2"/>
  <c r="B611" i="4" s="1"/>
  <c r="BB608" i="2"/>
  <c r="B607" i="4" s="1"/>
  <c r="BB604" i="2"/>
  <c r="BB600" i="2"/>
  <c r="B599" i="4" s="1"/>
  <c r="BB596" i="2"/>
  <c r="B595" i="4" s="1"/>
  <c r="BB634" i="2"/>
  <c r="B633" i="4" s="1"/>
  <c r="BB554" i="2"/>
  <c r="BB550" i="2"/>
  <c r="B549" i="4" s="1"/>
  <c r="BB546" i="2"/>
  <c r="B545" i="4" s="1"/>
  <c r="BB542" i="2"/>
  <c r="BB538" i="2"/>
  <c r="BB534" i="2"/>
  <c r="BB530" i="2"/>
  <c r="B529" i="4" s="1"/>
  <c r="BB526" i="2"/>
  <c r="B525" i="4" s="1"/>
  <c r="BB522" i="2"/>
  <c r="BB518" i="2"/>
  <c r="B517" i="3" s="1"/>
  <c r="BB514" i="2"/>
  <c r="B513" i="4" s="1"/>
  <c r="BB510" i="2"/>
  <c r="BB506" i="2"/>
  <c r="BB502" i="2"/>
  <c r="BB498" i="2"/>
  <c r="B497" i="3" s="1"/>
  <c r="BB494" i="2"/>
  <c r="B493" i="3" s="1"/>
  <c r="BB490" i="2"/>
  <c r="BB486" i="2"/>
  <c r="B485" i="4" s="1"/>
  <c r="BB482" i="2"/>
  <c r="B481" i="3" s="1"/>
  <c r="BB478" i="2"/>
  <c r="BB474" i="2"/>
  <c r="BB470" i="2"/>
  <c r="BB466" i="2"/>
  <c r="B465" i="4" s="1"/>
  <c r="BB462" i="2"/>
  <c r="B461" i="4" s="1"/>
  <c r="BB458" i="2"/>
  <c r="BB454" i="2"/>
  <c r="BB450" i="2"/>
  <c r="B449" i="4" s="1"/>
  <c r="BB442" i="2"/>
  <c r="BB426" i="2"/>
  <c r="BB410" i="2"/>
  <c r="BB394" i="2"/>
  <c r="B393" i="3" s="1"/>
  <c r="BB362" i="2"/>
  <c r="B361" i="4" s="1"/>
  <c r="BB346" i="2"/>
  <c r="BB330" i="2"/>
  <c r="B329" i="4" s="1"/>
  <c r="BB314" i="2"/>
  <c r="B313" i="4" s="1"/>
  <c r="BB298" i="2"/>
  <c r="BB282" i="2"/>
  <c r="BB266" i="2"/>
  <c r="BB234" i="2"/>
  <c r="B233" i="4" s="1"/>
  <c r="BB218" i="2"/>
  <c r="B217" i="4" s="1"/>
  <c r="BB62" i="2"/>
  <c r="BB592" i="2"/>
  <c r="B591" i="3" s="1"/>
  <c r="BB588" i="2"/>
  <c r="B587" i="4" s="1"/>
  <c r="BB584" i="2"/>
  <c r="BB580" i="2"/>
  <c r="BB576" i="2"/>
  <c r="BB572" i="2"/>
  <c r="B571" i="4" s="1"/>
  <c r="BB568" i="2"/>
  <c r="B567" i="3" s="1"/>
  <c r="BB564" i="2"/>
  <c r="BB560" i="2"/>
  <c r="B559" i="3" s="1"/>
  <c r="BB556" i="2"/>
  <c r="B555" i="3" s="1"/>
  <c r="BB552" i="2"/>
  <c r="BB548" i="2"/>
  <c r="BB544" i="2"/>
  <c r="BB540" i="2"/>
  <c r="B539" i="4" s="1"/>
  <c r="BB536" i="2"/>
  <c r="B535" i="4" s="1"/>
  <c r="BB532" i="2"/>
  <c r="BB528" i="2"/>
  <c r="B527" i="4" s="1"/>
  <c r="BB524" i="2"/>
  <c r="B523" i="4" s="1"/>
  <c r="BB520" i="2"/>
  <c r="BB516" i="2"/>
  <c r="BB512" i="2"/>
  <c r="BB508" i="2"/>
  <c r="B507" i="3" s="1"/>
  <c r="BB504" i="2"/>
  <c r="B503" i="4" s="1"/>
  <c r="BB500" i="2"/>
  <c r="BB496" i="2"/>
  <c r="B495" i="3" s="1"/>
  <c r="BB492" i="2"/>
  <c r="B491" i="3" s="1"/>
  <c r="BB488" i="2"/>
  <c r="BB484" i="2"/>
  <c r="BB480" i="2"/>
  <c r="BB476" i="2"/>
  <c r="B475" i="4" s="1"/>
  <c r="BB472" i="2"/>
  <c r="B471" i="4" s="1"/>
  <c r="BB468" i="2"/>
  <c r="BB464" i="2"/>
  <c r="B463" i="4" s="1"/>
  <c r="BB460" i="2"/>
  <c r="B459" i="3" s="1"/>
  <c r="BB456" i="2"/>
  <c r="BB452" i="2"/>
  <c r="BB448" i="2"/>
  <c r="BB444" i="2"/>
  <c r="B443" i="3" s="1"/>
  <c r="BB440" i="2"/>
  <c r="B439" i="4" s="1"/>
  <c r="BB436" i="2"/>
  <c r="BB432" i="2"/>
  <c r="B431" i="3" s="1"/>
  <c r="BB428" i="2"/>
  <c r="B427" i="3" s="1"/>
  <c r="BB424" i="2"/>
  <c r="B423" i="4" s="1"/>
  <c r="BB420" i="2"/>
  <c r="BB416" i="2"/>
  <c r="BB412" i="2"/>
  <c r="B411" i="4" s="1"/>
  <c r="BB408" i="2"/>
  <c r="B407" i="4" s="1"/>
  <c r="BB404" i="2"/>
  <c r="BB400" i="2"/>
  <c r="B399" i="3" s="1"/>
  <c r="BB396" i="2"/>
  <c r="B395" i="3" s="1"/>
  <c r="BB392" i="2"/>
  <c r="B391" i="4" s="1"/>
  <c r="BB388" i="2"/>
  <c r="BB384" i="2"/>
  <c r="BB380" i="2"/>
  <c r="B379" i="4" s="1"/>
  <c r="BB376" i="2"/>
  <c r="B375" i="4" s="1"/>
  <c r="BB372" i="2"/>
  <c r="BB368" i="2"/>
  <c r="B367" i="4" s="1"/>
  <c r="BB364" i="2"/>
  <c r="B363" i="3" s="1"/>
  <c r="BB360" i="2"/>
  <c r="BB356" i="2"/>
  <c r="BB352" i="2"/>
  <c r="BB348" i="2"/>
  <c r="B347" i="3" s="1"/>
  <c r="BB344" i="2"/>
  <c r="B343" i="4" s="1"/>
  <c r="BB340" i="2"/>
  <c r="BB336" i="2"/>
  <c r="B335" i="4" s="1"/>
  <c r="BB332" i="2"/>
  <c r="B331" i="4" s="1"/>
  <c r="BB328" i="2"/>
  <c r="BB324" i="2"/>
  <c r="BB320" i="2"/>
  <c r="BB316" i="2"/>
  <c r="B315" i="4" s="1"/>
  <c r="BB312" i="2"/>
  <c r="B311" i="4" s="1"/>
  <c r="BB308" i="2"/>
  <c r="BB304" i="2"/>
  <c r="B303" i="4" s="1"/>
  <c r="BB300" i="2"/>
  <c r="B299" i="3" s="1"/>
  <c r="BB296" i="2"/>
  <c r="BB292" i="2"/>
  <c r="BB288" i="2"/>
  <c r="BB284" i="2"/>
  <c r="B283" i="3" s="1"/>
  <c r="BB280" i="2"/>
  <c r="B279" i="4" s="1"/>
  <c r="BB276" i="2"/>
  <c r="BB272" i="2"/>
  <c r="B271" i="4" s="1"/>
  <c r="BB268" i="2"/>
  <c r="B267" i="3" s="1"/>
  <c r="BB264" i="2"/>
  <c r="BB260" i="2"/>
  <c r="BB256" i="2"/>
  <c r="BB252" i="2"/>
  <c r="B251" i="3" s="1"/>
  <c r="BB248" i="2"/>
  <c r="B247" i="4" s="1"/>
  <c r="BB244" i="2"/>
  <c r="BB240" i="2"/>
  <c r="B239" i="3" s="1"/>
  <c r="BB236" i="2"/>
  <c r="B235" i="3" s="1"/>
  <c r="BB232" i="2"/>
  <c r="BB228" i="2"/>
  <c r="BB224" i="2"/>
  <c r="BB220" i="2"/>
  <c r="B219" i="3" s="1"/>
  <c r="BB216" i="2"/>
  <c r="B215" i="3" s="1"/>
  <c r="BB212" i="2"/>
  <c r="BB208" i="2"/>
  <c r="B207" i="3" s="1"/>
  <c r="BB204" i="2"/>
  <c r="B203" i="3" s="1"/>
  <c r="BB200" i="2"/>
  <c r="BB196" i="2"/>
  <c r="BB192" i="2"/>
  <c r="BB188" i="2"/>
  <c r="B187" i="3" s="1"/>
  <c r="BB184" i="2"/>
  <c r="B183" i="4" s="1"/>
  <c r="BB180" i="2"/>
  <c r="BB176" i="2"/>
  <c r="B175" i="3" s="1"/>
  <c r="BB172" i="2"/>
  <c r="B171" i="3" s="1"/>
  <c r="BB168" i="2"/>
  <c r="BB164" i="2"/>
  <c r="BB160" i="2"/>
  <c r="BB156" i="2"/>
  <c r="B155" i="4" s="1"/>
  <c r="BB152" i="2"/>
  <c r="B151" i="4" s="1"/>
  <c r="BB148" i="2"/>
  <c r="BB144" i="2"/>
  <c r="B143" i="4" s="1"/>
  <c r="BB140" i="2"/>
  <c r="B139" i="4" s="1"/>
  <c r="BB136" i="2"/>
  <c r="B135" i="4" s="1"/>
  <c r="BB132" i="2"/>
  <c r="BB128" i="2"/>
  <c r="BB124" i="2"/>
  <c r="B123" i="4" s="1"/>
  <c r="BB120" i="2"/>
  <c r="B119" i="4" s="1"/>
  <c r="BB116" i="2"/>
  <c r="BB112" i="2"/>
  <c r="B111" i="4" s="1"/>
  <c r="BB108" i="2"/>
  <c r="B107" i="3" s="1"/>
  <c r="BB104" i="2"/>
  <c r="BB100" i="2"/>
  <c r="BB96" i="2"/>
  <c r="BB92" i="2"/>
  <c r="B91" i="3" s="1"/>
  <c r="BB88" i="2"/>
  <c r="B87" i="4" s="1"/>
  <c r="BB84" i="2"/>
  <c r="BB80" i="2"/>
  <c r="B79" i="4" s="1"/>
  <c r="BB76" i="2"/>
  <c r="B75" i="3" s="1"/>
  <c r="BB72" i="2"/>
  <c r="BB68" i="2"/>
  <c r="BB64" i="2"/>
  <c r="BB60" i="2"/>
  <c r="B59" i="4" s="1"/>
  <c r="BB56" i="2"/>
  <c r="B55" i="4" s="1"/>
  <c r="BB52" i="2"/>
  <c r="BB48" i="2"/>
  <c r="B47" i="4" s="1"/>
  <c r="BB44" i="2"/>
  <c r="B43" i="3" s="1"/>
  <c r="BB40" i="2"/>
  <c r="BB36" i="2"/>
  <c r="BB32" i="2"/>
  <c r="BB28" i="2"/>
  <c r="B27" i="4" s="1"/>
  <c r="BB24" i="2"/>
  <c r="B23" i="3" s="1"/>
  <c r="BB20" i="2"/>
  <c r="BB16" i="2"/>
  <c r="B15" i="4" s="1"/>
  <c r="BB12" i="2"/>
  <c r="B11" i="3" s="1"/>
  <c r="BB8" i="2"/>
  <c r="BB4" i="2"/>
  <c r="BB378" i="2"/>
  <c r="BB250" i="2"/>
  <c r="B249" i="3" s="1"/>
  <c r="BB233" i="2"/>
  <c r="B232" i="4" s="1"/>
  <c r="BB229" i="2"/>
  <c r="BB221" i="2"/>
  <c r="B220" i="4" s="1"/>
  <c r="BB217" i="2"/>
  <c r="B216" i="4" s="1"/>
  <c r="BB213" i="2"/>
  <c r="BB209" i="2"/>
  <c r="BB205" i="2"/>
  <c r="BB201" i="2"/>
  <c r="B200" i="4" s="1"/>
  <c r="BB197" i="2"/>
  <c r="B196" i="4" s="1"/>
  <c r="BB193" i="2"/>
  <c r="B192" i="4" s="1"/>
  <c r="BB110" i="2"/>
  <c r="B109" i="3" s="1"/>
  <c r="BB102" i="2"/>
  <c r="B101" i="3" s="1"/>
  <c r="BB202" i="2"/>
  <c r="BB186" i="2"/>
  <c r="BB170" i="2"/>
  <c r="BB159" i="2"/>
  <c r="BB158" i="2"/>
  <c r="B157" i="4" s="1"/>
  <c r="BB111" i="2"/>
  <c r="BB103" i="2"/>
  <c r="B102" i="3" s="1"/>
  <c r="BB95" i="2"/>
  <c r="B94" i="3" s="1"/>
  <c r="BB87" i="2"/>
  <c r="B86" i="4" s="1"/>
  <c r="BB79" i="2"/>
  <c r="BB71" i="2"/>
  <c r="BB63" i="2"/>
  <c r="B62" i="4" s="1"/>
  <c r="BB55" i="2"/>
  <c r="B54" i="4" s="1"/>
  <c r="BB47" i="2"/>
  <c r="BB39" i="2"/>
  <c r="B38" i="3" s="1"/>
  <c r="BB31" i="2"/>
  <c r="B30" i="4" s="1"/>
  <c r="BB23" i="2"/>
  <c r="BB15" i="2"/>
  <c r="BB7" i="2"/>
  <c r="BB774" i="2"/>
  <c r="B773" i="4" s="1"/>
  <c r="BB770" i="2"/>
  <c r="B769" i="4" s="1"/>
  <c r="BB766" i="2"/>
  <c r="B765" i="4" s="1"/>
  <c r="BB762" i="2"/>
  <c r="B761" i="3" s="1"/>
  <c r="BB758" i="2"/>
  <c r="B757" i="4" s="1"/>
  <c r="BB754" i="2"/>
  <c r="BB750" i="2"/>
  <c r="BB746" i="2"/>
  <c r="B745" i="3" s="1"/>
  <c r="BB742" i="2"/>
  <c r="B741" i="3" s="1"/>
  <c r="BB738" i="2"/>
  <c r="B737" i="4" s="1"/>
  <c r="BB734" i="2"/>
  <c r="B733" i="4" s="1"/>
  <c r="BB730" i="2"/>
  <c r="B729" i="3" s="1"/>
  <c r="BB726" i="2"/>
  <c r="B725" i="4" s="1"/>
  <c r="BB722" i="2"/>
  <c r="BB718" i="2"/>
  <c r="BB714" i="2"/>
  <c r="B713" i="4" s="1"/>
  <c r="BB710" i="2"/>
  <c r="B709" i="4" s="1"/>
  <c r="BB706" i="2"/>
  <c r="B705" i="3" s="1"/>
  <c r="BB702" i="2"/>
  <c r="B701" i="4" s="1"/>
  <c r="BB698" i="2"/>
  <c r="B697" i="3" s="1"/>
  <c r="BB694" i="2"/>
  <c r="B693" i="4" s="1"/>
  <c r="BB690" i="2"/>
  <c r="BB686" i="2"/>
  <c r="BB682" i="2"/>
  <c r="B681" i="4" s="1"/>
  <c r="BB678" i="2"/>
  <c r="B677" i="3" s="1"/>
  <c r="BB674" i="2"/>
  <c r="B673" i="4" s="1"/>
  <c r="BB670" i="2"/>
  <c r="B669" i="3" s="1"/>
  <c r="BB666" i="2"/>
  <c r="B665" i="4" s="1"/>
  <c r="BB662" i="2"/>
  <c r="B661" i="3" s="1"/>
  <c r="BB658" i="2"/>
  <c r="BB654" i="2"/>
  <c r="BB650" i="2"/>
  <c r="B649" i="4" s="1"/>
  <c r="BB646" i="2"/>
  <c r="B645" i="4" s="1"/>
  <c r="BB642" i="2"/>
  <c r="B641" i="3" s="1"/>
  <c r="BB638" i="2"/>
  <c r="B637" i="4" s="1"/>
  <c r="BB630" i="2"/>
  <c r="B629" i="4" s="1"/>
  <c r="BB626" i="2"/>
  <c r="B625" i="4" s="1"/>
  <c r="BB622" i="2"/>
  <c r="BB618" i="2"/>
  <c r="BB614" i="2"/>
  <c r="BB610" i="2"/>
  <c r="B609" i="3" s="1"/>
  <c r="BB606" i="2"/>
  <c r="B605" i="4" s="1"/>
  <c r="BB602" i="2"/>
  <c r="B601" i="3" s="1"/>
  <c r="BB598" i="2"/>
  <c r="B597" i="3" s="1"/>
  <c r="BB594" i="2"/>
  <c r="B593" i="3" s="1"/>
  <c r="BB590" i="2"/>
  <c r="BB586" i="2"/>
  <c r="BB582" i="2"/>
  <c r="B581" i="4" s="1"/>
  <c r="BB578" i="2"/>
  <c r="B577" i="4" s="1"/>
  <c r="BB574" i="2"/>
  <c r="B573" i="4" s="1"/>
  <c r="BB570" i="2"/>
  <c r="B569" i="3" s="1"/>
  <c r="BB566" i="2"/>
  <c r="B565" i="4" s="1"/>
  <c r="BB562" i="2"/>
  <c r="B561" i="4" s="1"/>
  <c r="BB558" i="2"/>
  <c r="B557" i="4" s="1"/>
  <c r="B647" i="4"/>
  <c r="B623" i="4"/>
  <c r="B583" i="4"/>
  <c r="B543" i="4"/>
  <c r="C543" i="4" s="1"/>
  <c r="B519" i="4"/>
  <c r="B447" i="4"/>
  <c r="B319" i="4"/>
  <c r="B287" i="4"/>
  <c r="B263" i="4"/>
  <c r="B239" i="4"/>
  <c r="B199" i="4"/>
  <c r="B159" i="4"/>
  <c r="C159" i="4" s="1"/>
  <c r="B71" i="4"/>
  <c r="B39" i="4"/>
  <c r="B158" i="4"/>
  <c r="B110" i="4"/>
  <c r="B78" i="4"/>
  <c r="B70" i="4"/>
  <c r="B46" i="4"/>
  <c r="B22" i="4"/>
  <c r="B14" i="4"/>
  <c r="B6" i="4"/>
  <c r="B679" i="4"/>
  <c r="B615" i="4"/>
  <c r="B591" i="4"/>
  <c r="B511" i="4"/>
  <c r="C511" i="4" s="1"/>
  <c r="B487" i="4"/>
  <c r="B351" i="4"/>
  <c r="B327" i="4"/>
  <c r="B295" i="4"/>
  <c r="B255" i="4"/>
  <c r="B231" i="4"/>
  <c r="B207" i="4"/>
  <c r="B191" i="4"/>
  <c r="B167" i="4"/>
  <c r="B127" i="4"/>
  <c r="B103" i="4"/>
  <c r="B31" i="4"/>
  <c r="B7" i="4"/>
  <c r="B749" i="4"/>
  <c r="B717" i="4"/>
  <c r="B685" i="4"/>
  <c r="B677" i="4"/>
  <c r="B653" i="4"/>
  <c r="B621" i="4"/>
  <c r="B613" i="4"/>
  <c r="B589" i="4"/>
  <c r="B541" i="4"/>
  <c r="B533" i="4"/>
  <c r="B517" i="4"/>
  <c r="B509" i="4"/>
  <c r="B501" i="4"/>
  <c r="B477" i="4"/>
  <c r="B469" i="4"/>
  <c r="B453" i="4"/>
  <c r="B93" i="4"/>
  <c r="B77" i="4"/>
  <c r="B69" i="4"/>
  <c r="B61" i="4"/>
  <c r="B53" i="4"/>
  <c r="C53" i="4" s="1"/>
  <c r="B29" i="4"/>
  <c r="B21" i="4"/>
  <c r="B5" i="4"/>
  <c r="B743" i="4"/>
  <c r="B711" i="4"/>
  <c r="B663" i="4"/>
  <c r="B631" i="4"/>
  <c r="B575" i="4"/>
  <c r="C575" i="4" s="1"/>
  <c r="B551" i="4"/>
  <c r="B479" i="4"/>
  <c r="B455" i="4"/>
  <c r="B415" i="4"/>
  <c r="B383" i="4"/>
  <c r="B359" i="4"/>
  <c r="B223" i="4"/>
  <c r="C223" i="4" s="1"/>
  <c r="B175" i="4"/>
  <c r="B95" i="4"/>
  <c r="B63" i="4"/>
  <c r="B23" i="4"/>
  <c r="B228" i="4"/>
  <c r="B212" i="4"/>
  <c r="B204" i="4"/>
  <c r="B208" i="4"/>
  <c r="B763" i="4"/>
  <c r="B747" i="4"/>
  <c r="B731" i="4"/>
  <c r="B715" i="4"/>
  <c r="C715" i="4" s="1"/>
  <c r="B699" i="4"/>
  <c r="C699" i="4" s="1"/>
  <c r="B683" i="4"/>
  <c r="B667" i="4"/>
  <c r="C667" i="4" s="1"/>
  <c r="B651" i="4"/>
  <c r="B635" i="4"/>
  <c r="B619" i="4"/>
  <c r="B603" i="4"/>
  <c r="B579" i="4"/>
  <c r="B563" i="4"/>
  <c r="B547" i="4"/>
  <c r="B531" i="4"/>
  <c r="B515" i="4"/>
  <c r="B507" i="4"/>
  <c r="B499" i="4"/>
  <c r="B491" i="4"/>
  <c r="B483" i="4"/>
  <c r="B467" i="4"/>
  <c r="B451" i="4"/>
  <c r="B443" i="4"/>
  <c r="B435" i="4"/>
  <c r="B419" i="4"/>
  <c r="B403" i="4"/>
  <c r="B387" i="4"/>
  <c r="B371" i="4"/>
  <c r="B355" i="4"/>
  <c r="B347" i="4"/>
  <c r="B339" i="4"/>
  <c r="C339" i="4" s="1"/>
  <c r="B323" i="4"/>
  <c r="B307" i="4"/>
  <c r="B291" i="4"/>
  <c r="B275" i="4"/>
  <c r="B259" i="4"/>
  <c r="B243" i="4"/>
  <c r="B227" i="4"/>
  <c r="B211" i="4"/>
  <c r="B195" i="4"/>
  <c r="B187" i="4"/>
  <c r="B179" i="4"/>
  <c r="B163" i="4"/>
  <c r="B147" i="4"/>
  <c r="C147" i="4" s="1"/>
  <c r="B131" i="4"/>
  <c r="B115" i="4"/>
  <c r="B99" i="4"/>
  <c r="B91" i="4"/>
  <c r="B83" i="4"/>
  <c r="B67" i="4"/>
  <c r="B51" i="4"/>
  <c r="B35" i="4"/>
  <c r="B19" i="4"/>
  <c r="B3" i="4"/>
  <c r="B114" i="4"/>
  <c r="B106" i="4"/>
  <c r="B74" i="4"/>
  <c r="B50" i="4"/>
  <c r="B42" i="4"/>
  <c r="B34" i="4"/>
  <c r="B10" i="4"/>
  <c r="B761" i="4"/>
  <c r="B753" i="4"/>
  <c r="B721" i="4"/>
  <c r="B689" i="4"/>
  <c r="B657" i="4"/>
  <c r="B617" i="4"/>
  <c r="B601" i="4"/>
  <c r="B593" i="4"/>
  <c r="B585" i="4"/>
  <c r="C585" i="4" s="1"/>
  <c r="B553" i="4"/>
  <c r="B537" i="4"/>
  <c r="B521" i="4"/>
  <c r="B505" i="4"/>
  <c r="B497" i="4"/>
  <c r="B489" i="4"/>
  <c r="B473" i="4"/>
  <c r="B457" i="4"/>
  <c r="C457" i="4" s="1"/>
  <c r="B441" i="4"/>
  <c r="B425" i="4"/>
  <c r="C425" i="4" s="1"/>
  <c r="B409" i="4"/>
  <c r="B393" i="4"/>
  <c r="B377" i="4"/>
  <c r="B345" i="4"/>
  <c r="B297" i="4"/>
  <c r="C297" i="4" s="1"/>
  <c r="B281" i="4"/>
  <c r="B265" i="4"/>
  <c r="B201" i="4"/>
  <c r="B185" i="4"/>
  <c r="B169" i="4"/>
  <c r="BB3" i="2"/>
  <c r="B2" i="4" s="1"/>
  <c r="BB773" i="2"/>
  <c r="B772" i="4" s="1"/>
  <c r="BB769" i="2"/>
  <c r="B768" i="4" s="1"/>
  <c r="BB765" i="2"/>
  <c r="B764" i="4" s="1"/>
  <c r="C764" i="4" s="1"/>
  <c r="BB761" i="2"/>
  <c r="B760" i="4" s="1"/>
  <c r="BB757" i="2"/>
  <c r="B756" i="4" s="1"/>
  <c r="BB753" i="2"/>
  <c r="B752" i="4" s="1"/>
  <c r="BB749" i="2"/>
  <c r="B748" i="4" s="1"/>
  <c r="BB745" i="2"/>
  <c r="B744" i="4" s="1"/>
  <c r="BB741" i="2"/>
  <c r="B740" i="4" s="1"/>
  <c r="BB737" i="2"/>
  <c r="B736" i="4" s="1"/>
  <c r="BB733" i="2"/>
  <c r="B732" i="4" s="1"/>
  <c r="BB729" i="2"/>
  <c r="B728" i="4" s="1"/>
  <c r="BB725" i="2"/>
  <c r="B724" i="4" s="1"/>
  <c r="BB721" i="2"/>
  <c r="B720" i="4" s="1"/>
  <c r="BB717" i="2"/>
  <c r="B716" i="4" s="1"/>
  <c r="BB713" i="2"/>
  <c r="B712" i="4" s="1"/>
  <c r="BB709" i="2"/>
  <c r="B708" i="4" s="1"/>
  <c r="BB705" i="2"/>
  <c r="B704" i="4" s="1"/>
  <c r="BB701" i="2"/>
  <c r="B700" i="4" s="1"/>
  <c r="BB697" i="2"/>
  <c r="B696" i="4" s="1"/>
  <c r="BB693" i="2"/>
  <c r="B692" i="4" s="1"/>
  <c r="BB689" i="2"/>
  <c r="B688" i="3" s="1"/>
  <c r="BB685" i="2"/>
  <c r="B684" i="4" s="1"/>
  <c r="BB681" i="2"/>
  <c r="B680" i="4" s="1"/>
  <c r="BB677" i="2"/>
  <c r="B676" i="4" s="1"/>
  <c r="BB673" i="2"/>
  <c r="B672" i="4" s="1"/>
  <c r="C672" i="4" s="1"/>
  <c r="BB669" i="2"/>
  <c r="B668" i="4" s="1"/>
  <c r="BB665" i="2"/>
  <c r="B664" i="4" s="1"/>
  <c r="BB661" i="2"/>
  <c r="B660" i="4" s="1"/>
  <c r="BB657" i="2"/>
  <c r="B656" i="3" s="1"/>
  <c r="BB653" i="2"/>
  <c r="B652" i="4" s="1"/>
  <c r="BB649" i="2"/>
  <c r="B648" i="4" s="1"/>
  <c r="BB645" i="2"/>
  <c r="B644" i="4" s="1"/>
  <c r="BB641" i="2"/>
  <c r="B640" i="4" s="1"/>
  <c r="BB637" i="2"/>
  <c r="B636" i="4" s="1"/>
  <c r="BB633" i="2"/>
  <c r="B632" i="4" s="1"/>
  <c r="BB629" i="2"/>
  <c r="B628" i="4" s="1"/>
  <c r="BB625" i="2"/>
  <c r="B624" i="4" s="1"/>
  <c r="BB621" i="2"/>
  <c r="B620" i="4" s="1"/>
  <c r="BB617" i="2"/>
  <c r="B616" i="4" s="1"/>
  <c r="BB613" i="2"/>
  <c r="B612" i="4" s="1"/>
  <c r="BB609" i="2"/>
  <c r="B608" i="4" s="1"/>
  <c r="BB605" i="2"/>
  <c r="B604" i="4" s="1"/>
  <c r="BB601" i="2"/>
  <c r="B600" i="4" s="1"/>
  <c r="BB597" i="2"/>
  <c r="B596" i="4" s="1"/>
  <c r="BB593" i="2"/>
  <c r="B592" i="4" s="1"/>
  <c r="BB589" i="2"/>
  <c r="B588" i="4" s="1"/>
  <c r="BB585" i="2"/>
  <c r="B584" i="4" s="1"/>
  <c r="BB581" i="2"/>
  <c r="B580" i="4" s="1"/>
  <c r="BB577" i="2"/>
  <c r="B576" i="4" s="1"/>
  <c r="BB573" i="2"/>
  <c r="B572" i="4" s="1"/>
  <c r="BB569" i="2"/>
  <c r="B568" i="4" s="1"/>
  <c r="BB565" i="2"/>
  <c r="B564" i="4" s="1"/>
  <c r="BB561" i="2"/>
  <c r="B560" i="4" s="1"/>
  <c r="BB557" i="2"/>
  <c r="B556" i="4" s="1"/>
  <c r="BB553" i="2"/>
  <c r="B552" i="4" s="1"/>
  <c r="BB549" i="2"/>
  <c r="B548" i="4" s="1"/>
  <c r="BB545" i="2"/>
  <c r="B544" i="4" s="1"/>
  <c r="BB541" i="2"/>
  <c r="B540" i="4" s="1"/>
  <c r="BB537" i="2"/>
  <c r="B536" i="4" s="1"/>
  <c r="BB533" i="2"/>
  <c r="B532" i="4" s="1"/>
  <c r="BB529" i="2"/>
  <c r="B528" i="4" s="1"/>
  <c r="BB525" i="2"/>
  <c r="B524" i="4" s="1"/>
  <c r="BB521" i="2"/>
  <c r="B520" i="4" s="1"/>
  <c r="BB517" i="2"/>
  <c r="B516" i="4" s="1"/>
  <c r="BB513" i="2"/>
  <c r="B512" i="4" s="1"/>
  <c r="BB509" i="2"/>
  <c r="B508" i="4" s="1"/>
  <c r="BB505" i="2"/>
  <c r="B504" i="4" s="1"/>
  <c r="BB501" i="2"/>
  <c r="B500" i="4" s="1"/>
  <c r="BB497" i="2"/>
  <c r="B496" i="4" s="1"/>
  <c r="BB493" i="2"/>
  <c r="B492" i="4" s="1"/>
  <c r="BB489" i="2"/>
  <c r="B488" i="4" s="1"/>
  <c r="BB485" i="2"/>
  <c r="B484" i="4" s="1"/>
  <c r="BB481" i="2"/>
  <c r="B480" i="4" s="1"/>
  <c r="BB477" i="2"/>
  <c r="B476" i="4" s="1"/>
  <c r="BB473" i="2"/>
  <c r="B472" i="4" s="1"/>
  <c r="BB469" i="2"/>
  <c r="B468" i="4" s="1"/>
  <c r="BB465" i="2"/>
  <c r="B464" i="4" s="1"/>
  <c r="BB461" i="2"/>
  <c r="B460" i="4" s="1"/>
  <c r="BB457" i="2"/>
  <c r="B456" i="4" s="1"/>
  <c r="BB453" i="2"/>
  <c r="B452" i="4" s="1"/>
  <c r="C452" i="4" s="1"/>
  <c r="BB449" i="2"/>
  <c r="B448" i="4" s="1"/>
  <c r="BB445" i="2"/>
  <c r="B444" i="4" s="1"/>
  <c r="BB441" i="2"/>
  <c r="B440" i="4" s="1"/>
  <c r="BB437" i="2"/>
  <c r="B436" i="4" s="1"/>
  <c r="BB433" i="2"/>
  <c r="B432" i="4" s="1"/>
  <c r="BB429" i="2"/>
  <c r="B428" i="4" s="1"/>
  <c r="BB425" i="2"/>
  <c r="B424" i="4" s="1"/>
  <c r="BB421" i="2"/>
  <c r="B420" i="4" s="1"/>
  <c r="BB417" i="2"/>
  <c r="B416" i="3" s="1"/>
  <c r="BB413" i="2"/>
  <c r="B412" i="4" s="1"/>
  <c r="BB409" i="2"/>
  <c r="B408" i="4" s="1"/>
  <c r="BB405" i="2"/>
  <c r="B404" i="4" s="1"/>
  <c r="BB401" i="2"/>
  <c r="B400" i="4" s="1"/>
  <c r="BB397" i="2"/>
  <c r="B396" i="4" s="1"/>
  <c r="BB393" i="2"/>
  <c r="B392" i="4" s="1"/>
  <c r="BB389" i="2"/>
  <c r="B388" i="4" s="1"/>
  <c r="BB385" i="2"/>
  <c r="B384" i="4" s="1"/>
  <c r="BB381" i="2"/>
  <c r="B380" i="4" s="1"/>
  <c r="BB377" i="2"/>
  <c r="B376" i="4" s="1"/>
  <c r="BB373" i="2"/>
  <c r="B372" i="4" s="1"/>
  <c r="BB369" i="2"/>
  <c r="B368" i="4" s="1"/>
  <c r="BB365" i="2"/>
  <c r="B364" i="4" s="1"/>
  <c r="BB361" i="2"/>
  <c r="B360" i="4" s="1"/>
  <c r="BB357" i="2"/>
  <c r="B356" i="4" s="1"/>
  <c r="BB353" i="2"/>
  <c r="B352" i="4" s="1"/>
  <c r="BB349" i="2"/>
  <c r="B348" i="4" s="1"/>
  <c r="BB345" i="2"/>
  <c r="B344" i="4" s="1"/>
  <c r="BB341" i="2"/>
  <c r="B340" i="4" s="1"/>
  <c r="BB337" i="2"/>
  <c r="B336" i="4" s="1"/>
  <c r="BB333" i="2"/>
  <c r="B332" i="4" s="1"/>
  <c r="BB329" i="2"/>
  <c r="B328" i="4" s="1"/>
  <c r="BB325" i="2"/>
  <c r="B324" i="4" s="1"/>
  <c r="C324" i="4" s="1"/>
  <c r="BB321" i="2"/>
  <c r="B320" i="4" s="1"/>
  <c r="BB317" i="2"/>
  <c r="B316" i="4" s="1"/>
  <c r="BB313" i="2"/>
  <c r="B312" i="4" s="1"/>
  <c r="BB309" i="2"/>
  <c r="B308" i="4" s="1"/>
  <c r="BB305" i="2"/>
  <c r="B304" i="4" s="1"/>
  <c r="BB301" i="2"/>
  <c r="B300" i="4" s="1"/>
  <c r="BB297" i="2"/>
  <c r="B296" i="4" s="1"/>
  <c r="BB293" i="2"/>
  <c r="B292" i="4" s="1"/>
  <c r="BB289" i="2"/>
  <c r="B288" i="4" s="1"/>
  <c r="BB285" i="2"/>
  <c r="B284" i="4" s="1"/>
  <c r="BB281" i="2"/>
  <c r="B280" i="4" s="1"/>
  <c r="BB277" i="2"/>
  <c r="B276" i="4" s="1"/>
  <c r="BB273" i="2"/>
  <c r="B272" i="4" s="1"/>
  <c r="BB269" i="2"/>
  <c r="B268" i="4" s="1"/>
  <c r="BB265" i="2"/>
  <c r="B264" i="4" s="1"/>
  <c r="BB261" i="2"/>
  <c r="B260" i="4" s="1"/>
  <c r="BB257" i="2"/>
  <c r="B256" i="4" s="1"/>
  <c r="BB253" i="2"/>
  <c r="B252" i="4" s="1"/>
  <c r="BB249" i="2"/>
  <c r="B248" i="4" s="1"/>
  <c r="BB245" i="2"/>
  <c r="B244" i="4" s="1"/>
  <c r="BB241" i="2"/>
  <c r="B240" i="4" s="1"/>
  <c r="BB237" i="2"/>
  <c r="B236" i="4" s="1"/>
  <c r="BB225" i="2"/>
  <c r="B224" i="4" s="1"/>
  <c r="BB189" i="2"/>
  <c r="B188" i="4" s="1"/>
  <c r="BB185" i="2"/>
  <c r="B184" i="4" s="1"/>
  <c r="BB181" i="2"/>
  <c r="B180" i="4" s="1"/>
  <c r="BB177" i="2"/>
  <c r="B176" i="4" s="1"/>
  <c r="BB173" i="2"/>
  <c r="B172" i="4" s="1"/>
  <c r="BB169" i="2"/>
  <c r="B168" i="4" s="1"/>
  <c r="BB165" i="2"/>
  <c r="B164" i="4" s="1"/>
  <c r="BB161" i="2"/>
  <c r="B160" i="4" s="1"/>
  <c r="BB157" i="2"/>
  <c r="B156" i="4" s="1"/>
  <c r="C156" i="4" s="1"/>
  <c r="BB153" i="2"/>
  <c r="B152" i="4" s="1"/>
  <c r="BB149" i="2"/>
  <c r="B148" i="4" s="1"/>
  <c r="BB145" i="2"/>
  <c r="B144" i="4" s="1"/>
  <c r="BB141" i="2"/>
  <c r="B140" i="4" s="1"/>
  <c r="BB137" i="2"/>
  <c r="B136" i="3" s="1"/>
  <c r="BB133" i="2"/>
  <c r="B132" i="4" s="1"/>
  <c r="BB129" i="2"/>
  <c r="B128" i="4" s="1"/>
  <c r="BB125" i="2"/>
  <c r="B124" i="4" s="1"/>
  <c r="BB121" i="2"/>
  <c r="B120" i="4" s="1"/>
  <c r="BB117" i="2"/>
  <c r="B116" i="4" s="1"/>
  <c r="BB113" i="2"/>
  <c r="B112" i="4" s="1"/>
  <c r="BB109" i="2"/>
  <c r="B108" i="4" s="1"/>
  <c r="BB105" i="2"/>
  <c r="B104" i="4" s="1"/>
  <c r="BB101" i="2"/>
  <c r="B100" i="4" s="1"/>
  <c r="BB446" i="2"/>
  <c r="B445" i="4" s="1"/>
  <c r="BB438" i="2"/>
  <c r="B437" i="4" s="1"/>
  <c r="BB434" i="2"/>
  <c r="B433" i="4" s="1"/>
  <c r="BB430" i="2"/>
  <c r="B429" i="4" s="1"/>
  <c r="BB422" i="2"/>
  <c r="B421" i="4" s="1"/>
  <c r="BB418" i="2"/>
  <c r="B417" i="4" s="1"/>
  <c r="BB414" i="2"/>
  <c r="B413" i="4" s="1"/>
  <c r="BB406" i="2"/>
  <c r="B405" i="4" s="1"/>
  <c r="BB402" i="2"/>
  <c r="B401" i="4" s="1"/>
  <c r="BB398" i="2"/>
  <c r="B397" i="4" s="1"/>
  <c r="BB390" i="2"/>
  <c r="B389" i="4" s="1"/>
  <c r="C389" i="4" s="1"/>
  <c r="BB386" i="2"/>
  <c r="B385" i="4" s="1"/>
  <c r="BB382" i="2"/>
  <c r="B381" i="4" s="1"/>
  <c r="BB374" i="2"/>
  <c r="B373" i="4" s="1"/>
  <c r="BB370" i="2"/>
  <c r="B369" i="4" s="1"/>
  <c r="BB366" i="2"/>
  <c r="B365" i="4" s="1"/>
  <c r="BB358" i="2"/>
  <c r="B357" i="4" s="1"/>
  <c r="BB354" i="2"/>
  <c r="B353" i="4" s="1"/>
  <c r="BB350" i="2"/>
  <c r="B349" i="4" s="1"/>
  <c r="BB342" i="2"/>
  <c r="B341" i="4" s="1"/>
  <c r="BB338" i="2"/>
  <c r="B337" i="4" s="1"/>
  <c r="BB334" i="2"/>
  <c r="B333" i="4" s="1"/>
  <c r="BB326" i="2"/>
  <c r="B325" i="4" s="1"/>
  <c r="BB322" i="2"/>
  <c r="B321" i="4" s="1"/>
  <c r="BB318" i="2"/>
  <c r="B317" i="4" s="1"/>
  <c r="BB310" i="2"/>
  <c r="B309" i="4" s="1"/>
  <c r="BB306" i="2"/>
  <c r="B305" i="4" s="1"/>
  <c r="BB302" i="2"/>
  <c r="B301" i="4" s="1"/>
  <c r="BB294" i="2"/>
  <c r="B293" i="4" s="1"/>
  <c r="BB290" i="2"/>
  <c r="B289" i="4" s="1"/>
  <c r="BB286" i="2"/>
  <c r="B285" i="4" s="1"/>
  <c r="BB278" i="2"/>
  <c r="B277" i="4" s="1"/>
  <c r="BB274" i="2"/>
  <c r="B273" i="4" s="1"/>
  <c r="BB270" i="2"/>
  <c r="B269" i="4" s="1"/>
  <c r="BB262" i="2"/>
  <c r="B261" i="4" s="1"/>
  <c r="BB258" i="2"/>
  <c r="B257" i="4" s="1"/>
  <c r="BB254" i="2"/>
  <c r="B253" i="4" s="1"/>
  <c r="BB246" i="2"/>
  <c r="B245" i="4" s="1"/>
  <c r="BB242" i="2"/>
  <c r="B241" i="4" s="1"/>
  <c r="BB238" i="2"/>
  <c r="B237" i="4" s="1"/>
  <c r="BB230" i="2"/>
  <c r="B229" i="4" s="1"/>
  <c r="BB226" i="2"/>
  <c r="B225" i="4" s="1"/>
  <c r="BB222" i="2"/>
  <c r="B221" i="4" s="1"/>
  <c r="BB214" i="2"/>
  <c r="B213" i="4" s="1"/>
  <c r="BB210" i="2"/>
  <c r="B209" i="4" s="1"/>
  <c r="BB206" i="2"/>
  <c r="B205" i="4" s="1"/>
  <c r="BB198" i="2"/>
  <c r="B197" i="4" s="1"/>
  <c r="BB194" i="2"/>
  <c r="B193" i="4" s="1"/>
  <c r="BB190" i="2"/>
  <c r="B189" i="4" s="1"/>
  <c r="BB182" i="2"/>
  <c r="B181" i="4" s="1"/>
  <c r="BB178" i="2"/>
  <c r="B177" i="4" s="1"/>
  <c r="BB174" i="2"/>
  <c r="B173" i="4" s="1"/>
  <c r="BB166" i="2"/>
  <c r="B165" i="4" s="1"/>
  <c r="BB162" i="2"/>
  <c r="B161" i="4" s="1"/>
  <c r="BB154" i="2"/>
  <c r="B153" i="4" s="1"/>
  <c r="BB150" i="2"/>
  <c r="B149" i="4" s="1"/>
  <c r="BB146" i="2"/>
  <c r="B145" i="4" s="1"/>
  <c r="BB142" i="2"/>
  <c r="B141" i="4" s="1"/>
  <c r="BB138" i="2"/>
  <c r="B137" i="4" s="1"/>
  <c r="BB134" i="2"/>
  <c r="B133" i="4" s="1"/>
  <c r="BB130" i="2"/>
  <c r="B129" i="4" s="1"/>
  <c r="BB126" i="2"/>
  <c r="B125" i="4" s="1"/>
  <c r="BB122" i="2"/>
  <c r="B121" i="3" s="1"/>
  <c r="BB118" i="2"/>
  <c r="B117" i="4" s="1"/>
  <c r="BB114" i="2"/>
  <c r="B113" i="4" s="1"/>
  <c r="BB106" i="2"/>
  <c r="B105" i="4" s="1"/>
  <c r="BB98" i="2"/>
  <c r="B97" i="4" s="1"/>
  <c r="C97" i="4" s="1"/>
  <c r="BB90" i="2"/>
  <c r="B89" i="4" s="1"/>
  <c r="BB82" i="2"/>
  <c r="B81" i="4" s="1"/>
  <c r="BB74" i="2"/>
  <c r="B73" i="4" s="1"/>
  <c r="BB66" i="2"/>
  <c r="B65" i="4" s="1"/>
  <c r="BB58" i="2"/>
  <c r="B57" i="4" s="1"/>
  <c r="BB50" i="2"/>
  <c r="B49" i="4" s="1"/>
  <c r="BB42" i="2"/>
  <c r="B41" i="4" s="1"/>
  <c r="BB34" i="2"/>
  <c r="B33" i="4" s="1"/>
  <c r="BB26" i="2"/>
  <c r="B25" i="4" s="1"/>
  <c r="BB18" i="2"/>
  <c r="B17" i="4" s="1"/>
  <c r="BB10" i="2"/>
  <c r="B9" i="4" s="1"/>
  <c r="BB771" i="2"/>
  <c r="B770" i="4" s="1"/>
  <c r="BB767" i="2"/>
  <c r="B766" i="4" s="1"/>
  <c r="BB763" i="2"/>
  <c r="B762" i="4" s="1"/>
  <c r="BB759" i="2"/>
  <c r="B758" i="4" s="1"/>
  <c r="C758" i="4" s="1"/>
  <c r="BB755" i="2"/>
  <c r="B754" i="4" s="1"/>
  <c r="BB751" i="2"/>
  <c r="B750" i="4" s="1"/>
  <c r="BB747" i="2"/>
  <c r="B746" i="4" s="1"/>
  <c r="BB743" i="2"/>
  <c r="B742" i="3" s="1"/>
  <c r="BB739" i="2"/>
  <c r="B738" i="4" s="1"/>
  <c r="BB735" i="2"/>
  <c r="B734" i="4" s="1"/>
  <c r="BB731" i="2"/>
  <c r="B730" i="4" s="1"/>
  <c r="BB727" i="2"/>
  <c r="B726" i="4" s="1"/>
  <c r="BB723" i="2"/>
  <c r="B722" i="4" s="1"/>
  <c r="BB719" i="2"/>
  <c r="B718" i="4" s="1"/>
  <c r="BB715" i="2"/>
  <c r="B714" i="4" s="1"/>
  <c r="BB711" i="2"/>
  <c r="B710" i="4" s="1"/>
  <c r="BB707" i="2"/>
  <c r="B706" i="4" s="1"/>
  <c r="BB703" i="2"/>
  <c r="B702" i="4" s="1"/>
  <c r="BB699" i="2"/>
  <c r="B698" i="4" s="1"/>
  <c r="BB695" i="2"/>
  <c r="B694" i="4" s="1"/>
  <c r="BB691" i="2"/>
  <c r="B690" i="4" s="1"/>
  <c r="BB687" i="2"/>
  <c r="B686" i="4" s="1"/>
  <c r="BB683" i="2"/>
  <c r="B682" i="4" s="1"/>
  <c r="BB679" i="2"/>
  <c r="B678" i="4" s="1"/>
  <c r="BB675" i="2"/>
  <c r="B674" i="4" s="1"/>
  <c r="BB671" i="2"/>
  <c r="B670" i="4" s="1"/>
  <c r="BB667" i="2"/>
  <c r="B666" i="4" s="1"/>
  <c r="BB663" i="2"/>
  <c r="B662" i="4" s="1"/>
  <c r="C662" i="4" s="1"/>
  <c r="BB659" i="2"/>
  <c r="B658" i="4" s="1"/>
  <c r="BB655" i="2"/>
  <c r="B654" i="4" s="1"/>
  <c r="BB651" i="2"/>
  <c r="B650" i="4" s="1"/>
  <c r="BB647" i="2"/>
  <c r="B646" i="4" s="1"/>
  <c r="BB643" i="2"/>
  <c r="B642" i="4" s="1"/>
  <c r="BB639" i="2"/>
  <c r="B638" i="4" s="1"/>
  <c r="BB635" i="2"/>
  <c r="B634" i="4" s="1"/>
  <c r="BB631" i="2"/>
  <c r="B630" i="4" s="1"/>
  <c r="C630" i="4" s="1"/>
  <c r="BB627" i="2"/>
  <c r="B626" i="4" s="1"/>
  <c r="C626" i="4" s="1"/>
  <c r="BB623" i="2"/>
  <c r="B622" i="4" s="1"/>
  <c r="BB619" i="2"/>
  <c r="B618" i="4" s="1"/>
  <c r="BB615" i="2"/>
  <c r="B614" i="4" s="1"/>
  <c r="BB611" i="2"/>
  <c r="B610" i="4" s="1"/>
  <c r="BB607" i="2"/>
  <c r="B606" i="4" s="1"/>
  <c r="BB603" i="2"/>
  <c r="B602" i="4" s="1"/>
  <c r="BB599" i="2"/>
  <c r="B598" i="4" s="1"/>
  <c r="BB167" i="2"/>
  <c r="B166" i="4" s="1"/>
  <c r="BB151" i="2"/>
  <c r="B150" i="4" s="1"/>
  <c r="BB143" i="2"/>
  <c r="B142" i="4" s="1"/>
  <c r="BB135" i="2"/>
  <c r="B134" i="4" s="1"/>
  <c r="BB97" i="2"/>
  <c r="B96" i="4" s="1"/>
  <c r="BB93" i="2"/>
  <c r="B92" i="4" s="1"/>
  <c r="BB89" i="2"/>
  <c r="B88" i="4" s="1"/>
  <c r="BB85" i="2"/>
  <c r="B84" i="4" s="1"/>
  <c r="BB81" i="2"/>
  <c r="B80" i="4" s="1"/>
  <c r="BB77" i="2"/>
  <c r="B76" i="4" s="1"/>
  <c r="BB73" i="2"/>
  <c r="B72" i="4" s="1"/>
  <c r="BB69" i="2"/>
  <c r="B68" i="4" s="1"/>
  <c r="BB65" i="2"/>
  <c r="B64" i="4" s="1"/>
  <c r="BB61" i="2"/>
  <c r="B60" i="4" s="1"/>
  <c r="BB57" i="2"/>
  <c r="B56" i="4" s="1"/>
  <c r="BB53" i="2"/>
  <c r="B52" i="4" s="1"/>
  <c r="BB49" i="2"/>
  <c r="B48" i="4" s="1"/>
  <c r="BB45" i="2"/>
  <c r="B44" i="4" s="1"/>
  <c r="BB41" i="2"/>
  <c r="B40" i="4" s="1"/>
  <c r="BB37" i="2"/>
  <c r="B36" i="4" s="1"/>
  <c r="BB33" i="2"/>
  <c r="B32" i="4" s="1"/>
  <c r="BB29" i="2"/>
  <c r="B28" i="4" s="1"/>
  <c r="BB25" i="2"/>
  <c r="B24" i="4" s="1"/>
  <c r="BB21" i="2"/>
  <c r="B20" i="4" s="1"/>
  <c r="BB17" i="2"/>
  <c r="B16" i="4" s="1"/>
  <c r="BB13" i="2"/>
  <c r="B12" i="4" s="1"/>
  <c r="BB9" i="2"/>
  <c r="B8" i="4" s="1"/>
  <c r="BB5" i="2"/>
  <c r="B4" i="4" s="1"/>
  <c r="BB595" i="2"/>
  <c r="B594" i="4" s="1"/>
  <c r="BB591" i="2"/>
  <c r="B590" i="4" s="1"/>
  <c r="BB587" i="2"/>
  <c r="B586" i="4" s="1"/>
  <c r="BB583" i="2"/>
  <c r="B582" i="4" s="1"/>
  <c r="BB579" i="2"/>
  <c r="B578" i="4" s="1"/>
  <c r="BB575" i="2"/>
  <c r="B574" i="4" s="1"/>
  <c r="BB571" i="2"/>
  <c r="B570" i="4" s="1"/>
  <c r="BB567" i="2"/>
  <c r="B566" i="4" s="1"/>
  <c r="BB563" i="2"/>
  <c r="B562" i="4" s="1"/>
  <c r="BB559" i="2"/>
  <c r="B558" i="4" s="1"/>
  <c r="BB555" i="2"/>
  <c r="B554" i="4" s="1"/>
  <c r="BB551" i="2"/>
  <c r="B550" i="4" s="1"/>
  <c r="BB547" i="2"/>
  <c r="B546" i="4" s="1"/>
  <c r="BB543" i="2"/>
  <c r="B542" i="4" s="1"/>
  <c r="BB539" i="2"/>
  <c r="B538" i="4" s="1"/>
  <c r="BB535" i="2"/>
  <c r="B534" i="4" s="1"/>
  <c r="BB531" i="2"/>
  <c r="B530" i="4" s="1"/>
  <c r="BB527" i="2"/>
  <c r="B526" i="4" s="1"/>
  <c r="BB523" i="2"/>
  <c r="B522" i="4" s="1"/>
  <c r="BB519" i="2"/>
  <c r="B518" i="4" s="1"/>
  <c r="BB515" i="2"/>
  <c r="B514" i="4" s="1"/>
  <c r="BB511" i="2"/>
  <c r="B510" i="4" s="1"/>
  <c r="BB507" i="2"/>
  <c r="B506" i="4" s="1"/>
  <c r="BB503" i="2"/>
  <c r="B502" i="4" s="1"/>
  <c r="BB499" i="2"/>
  <c r="B498" i="4" s="1"/>
  <c r="BB495" i="2"/>
  <c r="B494" i="4" s="1"/>
  <c r="BB491" i="2"/>
  <c r="B490" i="4" s="1"/>
  <c r="BB487" i="2"/>
  <c r="B486" i="4" s="1"/>
  <c r="BB483" i="2"/>
  <c r="B482" i="4" s="1"/>
  <c r="BB479" i="2"/>
  <c r="B478" i="4" s="1"/>
  <c r="BB475" i="2"/>
  <c r="B474" i="4" s="1"/>
  <c r="BB471" i="2"/>
  <c r="B470" i="4" s="1"/>
  <c r="BB467" i="2"/>
  <c r="B466" i="4" s="1"/>
  <c r="BB463" i="2"/>
  <c r="B462" i="4" s="1"/>
  <c r="BB459" i="2"/>
  <c r="B458" i="4" s="1"/>
  <c r="BB455" i="2"/>
  <c r="B454" i="4" s="1"/>
  <c r="BB451" i="2"/>
  <c r="B450" i="4" s="1"/>
  <c r="BB447" i="2"/>
  <c r="B446" i="4" s="1"/>
  <c r="BB443" i="2"/>
  <c r="B442" i="4" s="1"/>
  <c r="BB439" i="2"/>
  <c r="B438" i="4" s="1"/>
  <c r="BB435" i="2"/>
  <c r="B434" i="4" s="1"/>
  <c r="BB431" i="2"/>
  <c r="B430" i="4" s="1"/>
  <c r="BB427" i="2"/>
  <c r="B426" i="4" s="1"/>
  <c r="BB423" i="2"/>
  <c r="B422" i="4" s="1"/>
  <c r="BB419" i="2"/>
  <c r="B418" i="4" s="1"/>
  <c r="BB415" i="2"/>
  <c r="B414" i="4" s="1"/>
  <c r="BB411" i="2"/>
  <c r="B410" i="4" s="1"/>
  <c r="BB407" i="2"/>
  <c r="B406" i="4" s="1"/>
  <c r="BB403" i="2"/>
  <c r="B402" i="4" s="1"/>
  <c r="BB399" i="2"/>
  <c r="B398" i="4" s="1"/>
  <c r="BB395" i="2"/>
  <c r="B394" i="4" s="1"/>
  <c r="BB391" i="2"/>
  <c r="B390" i="4" s="1"/>
  <c r="BB387" i="2"/>
  <c r="B386" i="4" s="1"/>
  <c r="BB383" i="2"/>
  <c r="B382" i="4" s="1"/>
  <c r="BB379" i="2"/>
  <c r="B378" i="4" s="1"/>
  <c r="BB375" i="2"/>
  <c r="B374" i="4" s="1"/>
  <c r="BB371" i="2"/>
  <c r="B370" i="4" s="1"/>
  <c r="BB367" i="2"/>
  <c r="B366" i="4" s="1"/>
  <c r="BB363" i="2"/>
  <c r="B362" i="4" s="1"/>
  <c r="BB359" i="2"/>
  <c r="B358" i="4" s="1"/>
  <c r="BB355" i="2"/>
  <c r="B354" i="4" s="1"/>
  <c r="BB351" i="2"/>
  <c r="B350" i="4" s="1"/>
  <c r="BB347" i="2"/>
  <c r="B346" i="4" s="1"/>
  <c r="C346" i="4" s="1"/>
  <c r="BB343" i="2"/>
  <c r="B342" i="4" s="1"/>
  <c r="BB339" i="2"/>
  <c r="B338" i="4" s="1"/>
  <c r="BB335" i="2"/>
  <c r="B334" i="4" s="1"/>
  <c r="BB331" i="2"/>
  <c r="B330" i="4" s="1"/>
  <c r="BB327" i="2"/>
  <c r="B326" i="4" s="1"/>
  <c r="BB323" i="2"/>
  <c r="B322" i="4" s="1"/>
  <c r="BB319" i="2"/>
  <c r="BB315" i="2"/>
  <c r="B314" i="4" s="1"/>
  <c r="BB311" i="2"/>
  <c r="B310" i="4" s="1"/>
  <c r="BB307" i="2"/>
  <c r="B306" i="4" s="1"/>
  <c r="BB303" i="2"/>
  <c r="B302" i="4" s="1"/>
  <c r="BB299" i="2"/>
  <c r="B298" i="4" s="1"/>
  <c r="BB295" i="2"/>
  <c r="B294" i="4" s="1"/>
  <c r="BB291" i="2"/>
  <c r="B290" i="4" s="1"/>
  <c r="BB287" i="2"/>
  <c r="B286" i="4" s="1"/>
  <c r="BB283" i="2"/>
  <c r="B282" i="4" s="1"/>
  <c r="BB279" i="2"/>
  <c r="B278" i="4" s="1"/>
  <c r="BB275" i="2"/>
  <c r="B274" i="4" s="1"/>
  <c r="BB271" i="2"/>
  <c r="B270" i="4" s="1"/>
  <c r="BB267" i="2"/>
  <c r="B266" i="4" s="1"/>
  <c r="BB263" i="2"/>
  <c r="B262" i="4" s="1"/>
  <c r="BB259" i="2"/>
  <c r="B258" i="4" s="1"/>
  <c r="BB255" i="2"/>
  <c r="B254" i="4" s="1"/>
  <c r="BB251" i="2"/>
  <c r="B250" i="4" s="1"/>
  <c r="BB247" i="2"/>
  <c r="B246" i="4" s="1"/>
  <c r="BB243" i="2"/>
  <c r="B242" i="4" s="1"/>
  <c r="BB239" i="2"/>
  <c r="B238" i="4" s="1"/>
  <c r="BB235" i="2"/>
  <c r="B234" i="4" s="1"/>
  <c r="BB231" i="2"/>
  <c r="B230" i="4" s="1"/>
  <c r="BB227" i="2"/>
  <c r="B226" i="4" s="1"/>
  <c r="BB223" i="2"/>
  <c r="B222" i="4" s="1"/>
  <c r="BB219" i="2"/>
  <c r="B218" i="4" s="1"/>
  <c r="BB215" i="2"/>
  <c r="B214" i="4" s="1"/>
  <c r="BB211" i="2"/>
  <c r="B210" i="4" s="1"/>
  <c r="BB207" i="2"/>
  <c r="B206" i="4" s="1"/>
  <c r="BB203" i="2"/>
  <c r="B202" i="4" s="1"/>
  <c r="BB199" i="2"/>
  <c r="B198" i="4" s="1"/>
  <c r="BB195" i="2"/>
  <c r="B194" i="4" s="1"/>
  <c r="BB191" i="2"/>
  <c r="B190" i="4" s="1"/>
  <c r="BB187" i="2"/>
  <c r="B186" i="4" s="1"/>
  <c r="BB183" i="2"/>
  <c r="B182" i="4" s="1"/>
  <c r="BB179" i="2"/>
  <c r="B178" i="4" s="1"/>
  <c r="BB175" i="2"/>
  <c r="B174" i="4" s="1"/>
  <c r="BB171" i="2"/>
  <c r="B170" i="4" s="1"/>
  <c r="BB163" i="2"/>
  <c r="B162" i="4" s="1"/>
  <c r="BB155" i="2"/>
  <c r="B154" i="4" s="1"/>
  <c r="BB147" i="2"/>
  <c r="B146" i="4" s="1"/>
  <c r="BB139" i="2"/>
  <c r="B138" i="4" s="1"/>
  <c r="BB131" i="2"/>
  <c r="B130" i="4" s="1"/>
  <c r="BB123" i="2"/>
  <c r="B122" i="4" s="1"/>
  <c r="D53" i="4"/>
  <c r="D147" i="4"/>
  <c r="D156" i="4"/>
  <c r="D339" i="4"/>
  <c r="D457" i="4"/>
  <c r="D667" i="4"/>
  <c r="D699" i="4"/>
  <c r="D159" i="4"/>
  <c r="D223" i="4"/>
  <c r="D324" i="4"/>
  <c r="D452" i="4"/>
  <c r="D511" i="4"/>
  <c r="D543" i="4"/>
  <c r="D575" i="4"/>
  <c r="D585" i="4"/>
  <c r="D97" i="4"/>
  <c r="D297" i="4"/>
  <c r="D389" i="4"/>
  <c r="D425" i="4"/>
  <c r="D630" i="4"/>
  <c r="D662" i="4"/>
  <c r="D672" i="4"/>
  <c r="D715" i="4"/>
  <c r="D758" i="4"/>
  <c r="D346" i="4"/>
  <c r="D626" i="4"/>
  <c r="D764" i="4"/>
  <c r="B670" i="3"/>
  <c r="B638" i="3"/>
  <c r="B477" i="3"/>
  <c r="B92" i="3"/>
  <c r="B229" i="3"/>
  <c r="B590" i="3"/>
  <c r="B554" i="3"/>
  <c r="B522" i="3"/>
  <c r="B486" i="3"/>
  <c r="B454" i="3"/>
  <c r="B79" i="3"/>
  <c r="B71" i="3"/>
  <c r="B31" i="3"/>
  <c r="B63" i="3"/>
  <c r="B47" i="3"/>
  <c r="B15" i="3"/>
  <c r="B7" i="3"/>
  <c r="B766" i="3"/>
  <c r="B758" i="3"/>
  <c r="B750" i="3"/>
  <c r="B734" i="3"/>
  <c r="B726" i="3"/>
  <c r="B765" i="3"/>
  <c r="B52" i="3"/>
  <c r="B28" i="3"/>
  <c r="B332" i="3"/>
  <c r="B204" i="3"/>
  <c r="B100" i="3"/>
  <c r="B60" i="3"/>
  <c r="B188" i="3"/>
  <c r="B84" i="3"/>
  <c r="B489" i="3"/>
  <c r="B57" i="3"/>
  <c r="B41" i="3"/>
  <c r="B702" i="3"/>
  <c r="B694" i="3"/>
  <c r="B630" i="3"/>
  <c r="B622" i="3"/>
  <c r="B606" i="3"/>
  <c r="B598" i="3"/>
  <c r="B558" i="3"/>
  <c r="B550" i="3"/>
  <c r="B526" i="3"/>
  <c r="B494" i="3"/>
  <c r="B478" i="3"/>
  <c r="B462" i="3"/>
  <c r="B430" i="3"/>
  <c r="B366" i="3"/>
  <c r="B334" i="3"/>
  <c r="B302" i="3"/>
  <c r="B270" i="3"/>
  <c r="B70" i="3"/>
  <c r="B6" i="3"/>
  <c r="B762" i="3"/>
  <c r="B730" i="3"/>
  <c r="B722" i="3"/>
  <c r="B698" i="3"/>
  <c r="B682" i="3"/>
  <c r="B666" i="3"/>
  <c r="B634" i="3"/>
  <c r="B586" i="3"/>
  <c r="B578" i="3"/>
  <c r="B490" i="3"/>
  <c r="B458" i="3"/>
  <c r="B426" i="3"/>
  <c r="B418" i="3"/>
  <c r="B410" i="3"/>
  <c r="B398" i="3"/>
  <c r="B51" i="3"/>
  <c r="B35" i="3"/>
  <c r="B19" i="3"/>
  <c r="B3" i="3"/>
  <c r="B716" i="3"/>
  <c r="B394" i="3"/>
  <c r="B362" i="3"/>
  <c r="B346" i="3"/>
  <c r="B330" i="3"/>
  <c r="B298" i="3"/>
  <c r="B242" i="3"/>
  <c r="B42" i="3"/>
  <c r="B763" i="3"/>
  <c r="B747" i="3"/>
  <c r="B743" i="3"/>
  <c r="B731" i="3"/>
  <c r="B727" i="3"/>
  <c r="B715" i="3"/>
  <c r="B711" i="3"/>
  <c r="B699" i="3"/>
  <c r="B683" i="3"/>
  <c r="B679" i="3"/>
  <c r="B667" i="3"/>
  <c r="B651" i="3"/>
  <c r="B647" i="3"/>
  <c r="B643" i="3"/>
  <c r="B635" i="3"/>
  <c r="B619" i="3"/>
  <c r="B615" i="3"/>
  <c r="B607" i="3"/>
  <c r="B603" i="3"/>
  <c r="B757" i="3"/>
  <c r="B453" i="3"/>
  <c r="B357" i="3"/>
  <c r="B24" i="3"/>
  <c r="B772" i="3"/>
  <c r="B768" i="3"/>
  <c r="B764" i="3"/>
  <c r="B760" i="3"/>
  <c r="B748" i="3"/>
  <c r="B744" i="3"/>
  <c r="B740" i="3"/>
  <c r="B736" i="3"/>
  <c r="B732" i="3"/>
  <c r="B728" i="3"/>
  <c r="B712" i="3"/>
  <c r="B708" i="3"/>
  <c r="B700" i="3"/>
  <c r="B696" i="3"/>
  <c r="B684" i="3"/>
  <c r="B680" i="3"/>
  <c r="B676" i="3"/>
  <c r="B668" i="3"/>
  <c r="B652" i="3"/>
  <c r="B648" i="3"/>
  <c r="B644" i="3"/>
  <c r="B636" i="3"/>
  <c r="B620" i="3"/>
  <c r="B616" i="3"/>
  <c r="B612" i="3"/>
  <c r="B604" i="3"/>
  <c r="B600" i="3"/>
  <c r="B588" i="3"/>
  <c r="B584" i="3"/>
  <c r="B580" i="3"/>
  <c r="B572" i="3"/>
  <c r="B556" i="3"/>
  <c r="B552" i="3"/>
  <c r="B548" i="3"/>
  <c r="B540" i="3"/>
  <c r="B524" i="3"/>
  <c r="B520" i="3"/>
  <c r="B516" i="3"/>
  <c r="B508" i="3"/>
  <c r="B504" i="3"/>
  <c r="B492" i="3"/>
  <c r="B488" i="3"/>
  <c r="B484" i="3"/>
  <c r="B460" i="3"/>
  <c r="B456" i="3"/>
  <c r="B452" i="3"/>
  <c r="B428" i="3"/>
  <c r="B602" i="3"/>
  <c r="B506" i="3"/>
  <c r="B290" i="3"/>
  <c r="B753" i="3"/>
  <c r="B749" i="3"/>
  <c r="B733" i="3"/>
  <c r="B621" i="3"/>
  <c r="B553" i="3"/>
  <c r="B521" i="3"/>
  <c r="B397" i="3"/>
  <c r="B583" i="3"/>
  <c r="B579" i="3"/>
  <c r="B575" i="3"/>
  <c r="B571" i="3"/>
  <c r="B563" i="3"/>
  <c r="B551" i="3"/>
  <c r="B547" i="3"/>
  <c r="B543" i="3"/>
  <c r="B531" i="3"/>
  <c r="B519" i="3"/>
  <c r="B515" i="3"/>
  <c r="B511" i="3"/>
  <c r="B499" i="3"/>
  <c r="B487" i="3"/>
  <c r="B483" i="3"/>
  <c r="B479" i="3"/>
  <c r="B467" i="3"/>
  <c r="B455" i="3"/>
  <c r="B451" i="3"/>
  <c r="B447" i="3"/>
  <c r="B435" i="3"/>
  <c r="B423" i="3"/>
  <c r="B419" i="3"/>
  <c r="B415" i="3"/>
  <c r="B403" i="3"/>
  <c r="B391" i="3"/>
  <c r="B383" i="3"/>
  <c r="B379" i="3"/>
  <c r="B371" i="3"/>
  <c r="B367" i="3"/>
  <c r="B359" i="3"/>
  <c r="B355" i="3"/>
  <c r="B339" i="3"/>
  <c r="B327" i="3"/>
  <c r="B323" i="3"/>
  <c r="B319" i="3"/>
  <c r="B315" i="3"/>
  <c r="B147" i="3"/>
  <c r="B420" i="3"/>
  <c r="B408" i="3"/>
  <c r="B396" i="3"/>
  <c r="B392" i="3"/>
  <c r="B364" i="3"/>
  <c r="B360" i="3"/>
  <c r="B356" i="3"/>
  <c r="B266" i="3"/>
  <c r="B74" i="3"/>
  <c r="B725" i="3"/>
  <c r="B721" i="3"/>
  <c r="B717" i="3"/>
  <c r="B713" i="3"/>
  <c r="B689" i="3"/>
  <c r="B685" i="3"/>
  <c r="B681" i="3"/>
  <c r="B657" i="3"/>
  <c r="B653" i="3"/>
  <c r="B649" i="3"/>
  <c r="B617" i="3"/>
  <c r="B613" i="3"/>
  <c r="B589" i="3"/>
  <c r="B585" i="3"/>
  <c r="B561" i="3"/>
  <c r="B557" i="3"/>
  <c r="B549" i="3"/>
  <c r="B541" i="3"/>
  <c r="B537" i="3"/>
  <c r="B533" i="3"/>
  <c r="B509" i="3"/>
  <c r="B505" i="3"/>
  <c r="B501" i="3"/>
  <c r="B473" i="3"/>
  <c r="B469" i="3"/>
  <c r="B465" i="3"/>
  <c r="B457" i="3"/>
  <c r="B445" i="3"/>
  <c r="B441" i="3"/>
  <c r="B437" i="3"/>
  <c r="B425" i="3"/>
  <c r="B421" i="3"/>
  <c r="B409" i="3"/>
  <c r="B405" i="3"/>
  <c r="B401" i="3"/>
  <c r="B93" i="3"/>
  <c r="B250" i="3"/>
  <c r="B238" i="3"/>
  <c r="B234" i="3"/>
  <c r="B230" i="3"/>
  <c r="B226" i="3"/>
  <c r="B206" i="3"/>
  <c r="B202" i="3"/>
  <c r="B198" i="3"/>
  <c r="B174" i="3"/>
  <c r="B170" i="3"/>
  <c r="B162" i="3"/>
  <c r="B158" i="3"/>
  <c r="B118" i="3"/>
  <c r="B114" i="3"/>
  <c r="B110" i="3"/>
  <c r="B106" i="3"/>
  <c r="B86" i="3"/>
  <c r="B58" i="3"/>
  <c r="B50" i="3"/>
  <c r="B46" i="3"/>
  <c r="B381" i="3"/>
  <c r="B377" i="3"/>
  <c r="B365" i="3"/>
  <c r="B353" i="3"/>
  <c r="B345" i="3"/>
  <c r="B329" i="3"/>
  <c r="B321" i="3"/>
  <c r="B317" i="3"/>
  <c r="B309" i="3"/>
  <c r="B305" i="3"/>
  <c r="B297" i="3"/>
  <c r="B293" i="3"/>
  <c r="B281" i="3"/>
  <c r="B277" i="3"/>
  <c r="B273" i="3"/>
  <c r="B269" i="3"/>
  <c r="B265" i="3"/>
  <c r="B237" i="3"/>
  <c r="B225" i="3"/>
  <c r="B209" i="3"/>
  <c r="B201" i="3"/>
  <c r="B193" i="3"/>
  <c r="B189" i="3"/>
  <c r="B185" i="3"/>
  <c r="B181" i="3"/>
  <c r="B169" i="3"/>
  <c r="B149" i="3"/>
  <c r="B145" i="3"/>
  <c r="B141" i="3"/>
  <c r="B129" i="3"/>
  <c r="B117" i="3"/>
  <c r="B113" i="3"/>
  <c r="B105" i="3"/>
  <c r="B49" i="3"/>
  <c r="B29" i="3"/>
  <c r="B21" i="3"/>
  <c r="B387" i="3"/>
  <c r="B351" i="3"/>
  <c r="B67" i="3"/>
  <c r="B448" i="3"/>
  <c r="B424" i="3"/>
  <c r="B412" i="3"/>
  <c r="B388" i="3"/>
  <c r="B296" i="3"/>
  <c r="B307" i="3"/>
  <c r="B295" i="3"/>
  <c r="B291" i="3"/>
  <c r="B287" i="3"/>
  <c r="B275" i="3"/>
  <c r="B263" i="3"/>
  <c r="B259" i="3"/>
  <c r="B255" i="3"/>
  <c r="B243" i="3"/>
  <c r="B231" i="3"/>
  <c r="B227" i="3"/>
  <c r="B223" i="3"/>
  <c r="B211" i="3"/>
  <c r="B199" i="3"/>
  <c r="B195" i="3"/>
  <c r="B191" i="3"/>
  <c r="B179" i="3"/>
  <c r="B167" i="3"/>
  <c r="B163" i="3"/>
  <c r="B159" i="3"/>
  <c r="B143" i="3"/>
  <c r="B135" i="3"/>
  <c r="B131" i="3"/>
  <c r="B127" i="3"/>
  <c r="B115" i="3"/>
  <c r="B103" i="3"/>
  <c r="B99" i="3"/>
  <c r="B95" i="3"/>
  <c r="B83" i="3"/>
  <c r="B77" i="3"/>
  <c r="B69" i="3"/>
  <c r="B5" i="3"/>
  <c r="B328" i="3"/>
  <c r="B324" i="3"/>
  <c r="B312" i="3"/>
  <c r="B300" i="3"/>
  <c r="B292" i="3"/>
  <c r="B268" i="3"/>
  <c r="B264" i="3"/>
  <c r="B260" i="3"/>
  <c r="B248" i="3"/>
  <c r="B236" i="3"/>
  <c r="B228" i="3"/>
  <c r="B224" i="3"/>
  <c r="B212" i="3"/>
  <c r="B208" i="3"/>
  <c r="B192" i="3"/>
  <c r="B180" i="3"/>
  <c r="B164" i="3"/>
  <c r="B160" i="3"/>
  <c r="B156" i="3"/>
  <c r="B132" i="3"/>
  <c r="B128" i="3"/>
  <c r="B124" i="3"/>
  <c r="B61" i="3"/>
  <c r="B53" i="3"/>
  <c r="B39" i="3"/>
  <c r="B78" i="3"/>
  <c r="B62" i="3"/>
  <c r="B22" i="3"/>
  <c r="B14" i="3"/>
  <c r="B10" i="3"/>
  <c r="B88" i="3"/>
  <c r="B76" i="3"/>
  <c r="B56" i="3"/>
  <c r="C330" i="4" l="1"/>
  <c r="D330" i="4" s="1"/>
  <c r="C490" i="4"/>
  <c r="D490" i="4" s="1"/>
  <c r="C88" i="4"/>
  <c r="D88" i="4" s="1"/>
  <c r="C49" i="4"/>
  <c r="D49" i="4" s="1"/>
  <c r="C273" i="4"/>
  <c r="D273" i="4" s="1"/>
  <c r="C160" i="4"/>
  <c r="D160" i="4" s="1"/>
  <c r="C424" i="4"/>
  <c r="D424" i="4" s="1"/>
  <c r="C584" i="4"/>
  <c r="D584" i="4" s="1"/>
  <c r="C377" i="4"/>
  <c r="D377" i="4" s="1"/>
  <c r="C163" i="4"/>
  <c r="D163" i="4" s="1"/>
  <c r="C63" i="4"/>
  <c r="D63" i="4" s="1"/>
  <c r="C31" i="4"/>
  <c r="D31" i="4" s="1"/>
  <c r="C565" i="4"/>
  <c r="D565" i="4" s="1"/>
  <c r="C15" i="4"/>
  <c r="D15" i="4" s="1"/>
  <c r="C335" i="4"/>
  <c r="D335" i="4" s="1"/>
  <c r="C549" i="4"/>
  <c r="D549" i="4" s="1"/>
  <c r="C270" i="4"/>
  <c r="D270" i="4" s="1"/>
  <c r="C398" i="4"/>
  <c r="D398" i="4" s="1"/>
  <c r="C590" i="4"/>
  <c r="D590" i="4" s="1"/>
  <c r="D702" i="4"/>
  <c r="C702" i="4"/>
  <c r="C193" i="4"/>
  <c r="D193" i="4" s="1"/>
  <c r="C132" i="4"/>
  <c r="D132" i="4" s="1"/>
  <c r="C332" i="4"/>
  <c r="D332" i="4" s="1"/>
  <c r="D524" i="4"/>
  <c r="C524" i="4"/>
  <c r="C716" i="4"/>
  <c r="D716" i="4" s="1"/>
  <c r="C50" i="4"/>
  <c r="D50" i="4" s="1"/>
  <c r="C619" i="4"/>
  <c r="D619" i="4" s="1"/>
  <c r="D621" i="4"/>
  <c r="C621" i="4"/>
  <c r="C519" i="4"/>
  <c r="D519" i="4" s="1"/>
  <c r="C18" i="4"/>
  <c r="D18" i="4" s="1"/>
  <c r="C122" i="4"/>
  <c r="D122" i="4" s="1"/>
  <c r="C178" i="4"/>
  <c r="D178" i="4" s="1"/>
  <c r="C210" i="4"/>
  <c r="D210" i="4" s="1"/>
  <c r="C242" i="4"/>
  <c r="D242" i="4" s="1"/>
  <c r="C274" i="4"/>
  <c r="D274" i="4" s="1"/>
  <c r="C306" i="4"/>
  <c r="D306" i="4" s="1"/>
  <c r="C338" i="4"/>
  <c r="D338" i="4" s="1"/>
  <c r="C370" i="4"/>
  <c r="D370" i="4" s="1"/>
  <c r="C402" i="4"/>
  <c r="D402" i="4" s="1"/>
  <c r="C434" i="4"/>
  <c r="D434" i="4" s="1"/>
  <c r="C466" i="4"/>
  <c r="D466" i="4" s="1"/>
  <c r="C498" i="4"/>
  <c r="D498" i="4" s="1"/>
  <c r="C530" i="4"/>
  <c r="D530" i="4" s="1"/>
  <c r="C562" i="4"/>
  <c r="D562" i="4" s="1"/>
  <c r="C594" i="4"/>
  <c r="D594" i="4" s="1"/>
  <c r="C32" i="4"/>
  <c r="D32" i="4" s="1"/>
  <c r="C64" i="4"/>
  <c r="D64" i="4" s="1"/>
  <c r="C96" i="4"/>
  <c r="D96" i="4" s="1"/>
  <c r="C610" i="4"/>
  <c r="D610" i="4" s="1"/>
  <c r="C642" i="4"/>
  <c r="D642" i="4" s="1"/>
  <c r="C674" i="4"/>
  <c r="D674" i="4" s="1"/>
  <c r="D706" i="4"/>
  <c r="C706" i="4"/>
  <c r="C738" i="4"/>
  <c r="D738" i="4" s="1"/>
  <c r="C770" i="4"/>
  <c r="D770" i="4" s="1"/>
  <c r="C65" i="4"/>
  <c r="D65" i="4" s="1"/>
  <c r="D153" i="4"/>
  <c r="C153" i="4"/>
  <c r="C197" i="4"/>
  <c r="D197" i="4" s="1"/>
  <c r="C241" i="4"/>
  <c r="D241" i="4" s="1"/>
  <c r="C285" i="4"/>
  <c r="D285" i="4" s="1"/>
  <c r="D325" i="4"/>
  <c r="C325" i="4"/>
  <c r="C369" i="4"/>
  <c r="D369" i="4" s="1"/>
  <c r="C413" i="4"/>
  <c r="D413" i="4" s="1"/>
  <c r="C104" i="4"/>
  <c r="D104" i="4" s="1"/>
  <c r="C168" i="4"/>
  <c r="D168" i="4" s="1"/>
  <c r="C240" i="4"/>
  <c r="D240" i="4" s="1"/>
  <c r="C272" i="4"/>
  <c r="D272" i="4" s="1"/>
  <c r="C304" i="4"/>
  <c r="D304" i="4" s="1"/>
  <c r="C336" i="4"/>
  <c r="D336" i="4" s="1"/>
  <c r="C368" i="4"/>
  <c r="D368" i="4" s="1"/>
  <c r="C400" i="4"/>
  <c r="D400" i="4" s="1"/>
  <c r="C432" i="4"/>
  <c r="D432" i="4" s="1"/>
  <c r="C464" i="4"/>
  <c r="D464" i="4" s="1"/>
  <c r="C496" i="4"/>
  <c r="D496" i="4" s="1"/>
  <c r="C528" i="4"/>
  <c r="D528" i="4" s="1"/>
  <c r="C560" i="4"/>
  <c r="D560" i="4" s="1"/>
  <c r="C592" i="4"/>
  <c r="D592" i="4" s="1"/>
  <c r="C624" i="4"/>
  <c r="D624" i="4" s="1"/>
  <c r="C720" i="4"/>
  <c r="D720" i="4" s="1"/>
  <c r="C752" i="4"/>
  <c r="D752" i="4" s="1"/>
  <c r="C185" i="4"/>
  <c r="D185" i="4" s="1"/>
  <c r="C409" i="4"/>
  <c r="D409" i="4" s="1"/>
  <c r="C521" i="4"/>
  <c r="D521" i="4" s="1"/>
  <c r="C689" i="4"/>
  <c r="D689" i="4" s="1"/>
  <c r="D74" i="4"/>
  <c r="C74" i="4"/>
  <c r="C83" i="4"/>
  <c r="D83" i="4" s="1"/>
  <c r="C187" i="4"/>
  <c r="D187" i="4" s="1"/>
  <c r="C307" i="4"/>
  <c r="D307" i="4" s="1"/>
  <c r="D419" i="4"/>
  <c r="C419" i="4"/>
  <c r="C507" i="4"/>
  <c r="D507" i="4" s="1"/>
  <c r="C635" i="4"/>
  <c r="D635" i="4" s="1"/>
  <c r="C763" i="4"/>
  <c r="D763" i="4" s="1"/>
  <c r="D175" i="4"/>
  <c r="C175" i="4"/>
  <c r="C501" i="4"/>
  <c r="D501" i="4" s="1"/>
  <c r="C653" i="4"/>
  <c r="D653" i="4" s="1"/>
  <c r="C127" i="4"/>
  <c r="D127" i="4" s="1"/>
  <c r="C351" i="4"/>
  <c r="D351" i="4" s="1"/>
  <c r="C22" i="4"/>
  <c r="D22" i="4" s="1"/>
  <c r="C573" i="4"/>
  <c r="D573" i="4" s="1"/>
  <c r="C605" i="4"/>
  <c r="D605" i="4" s="1"/>
  <c r="C673" i="4"/>
  <c r="D673" i="4" s="1"/>
  <c r="C737" i="4"/>
  <c r="D737" i="4" s="1"/>
  <c r="C769" i="4"/>
  <c r="D769" i="4" s="1"/>
  <c r="C54" i="4"/>
  <c r="D54" i="4" s="1"/>
  <c r="C157" i="4"/>
  <c r="D157" i="4" s="1"/>
  <c r="C196" i="4"/>
  <c r="D196" i="4" s="1"/>
  <c r="C232" i="4"/>
  <c r="D232" i="4" s="1"/>
  <c r="C55" i="4"/>
  <c r="D55" i="4" s="1"/>
  <c r="C87" i="4"/>
  <c r="D87" i="4" s="1"/>
  <c r="C119" i="4"/>
  <c r="D119" i="4" s="1"/>
  <c r="C151" i="4"/>
  <c r="D151" i="4" s="1"/>
  <c r="C183" i="4"/>
  <c r="D183" i="4" s="1"/>
  <c r="D247" i="4"/>
  <c r="C247" i="4"/>
  <c r="C279" i="4"/>
  <c r="D279" i="4" s="1"/>
  <c r="C311" i="4"/>
  <c r="D311" i="4" s="1"/>
  <c r="C343" i="4"/>
  <c r="D343" i="4" s="1"/>
  <c r="D375" i="4"/>
  <c r="C375" i="4"/>
  <c r="C407" i="4"/>
  <c r="D407" i="4" s="1"/>
  <c r="C439" i="4"/>
  <c r="D439" i="4" s="1"/>
  <c r="C471" i="4"/>
  <c r="D471" i="4" s="1"/>
  <c r="D503" i="4"/>
  <c r="C503" i="4"/>
  <c r="C535" i="4"/>
  <c r="D535" i="4" s="1"/>
  <c r="C217" i="4"/>
  <c r="D217" i="4" s="1"/>
  <c r="C361" i="4"/>
  <c r="D361" i="4" s="1"/>
  <c r="D461" i="4"/>
  <c r="C461" i="4"/>
  <c r="C525" i="4"/>
  <c r="D525" i="4" s="1"/>
  <c r="C633" i="4"/>
  <c r="D633" i="4" s="1"/>
  <c r="C655" i="4"/>
  <c r="D655" i="4" s="1"/>
  <c r="C687" i="4"/>
  <c r="D687" i="4" s="1"/>
  <c r="C719" i="4"/>
  <c r="D719" i="4" s="1"/>
  <c r="C90" i="4"/>
  <c r="D90" i="4" s="1"/>
  <c r="C170" i="4"/>
  <c r="D170" i="4" s="1"/>
  <c r="C394" i="4"/>
  <c r="D394" i="4" s="1"/>
  <c r="C586" i="4"/>
  <c r="D586" i="4" s="1"/>
  <c r="C666" i="4"/>
  <c r="D666" i="4" s="1"/>
  <c r="C189" i="4"/>
  <c r="D189" i="4" s="1"/>
  <c r="C445" i="4"/>
  <c r="D445" i="4" s="1"/>
  <c r="C328" i="4"/>
  <c r="D328" i="4" s="1"/>
  <c r="C648" i="4"/>
  <c r="D648" i="4" s="1"/>
  <c r="C42" i="4"/>
  <c r="D42" i="4" s="1"/>
  <c r="C603" i="4"/>
  <c r="D603" i="4" s="1"/>
  <c r="C6" i="4"/>
  <c r="D6" i="4" s="1"/>
  <c r="C302" i="4"/>
  <c r="D302" i="4" s="1"/>
  <c r="C494" i="4"/>
  <c r="D494" i="4" s="1"/>
  <c r="D92" i="4"/>
  <c r="C92" i="4"/>
  <c r="C117" i="4"/>
  <c r="D117" i="4" s="1"/>
  <c r="C365" i="4"/>
  <c r="D365" i="4" s="1"/>
  <c r="C364" i="4"/>
  <c r="D364" i="4" s="1"/>
  <c r="D556" i="4"/>
  <c r="C556" i="4"/>
  <c r="C748" i="4"/>
  <c r="D748" i="4" s="1"/>
  <c r="C67" i="4"/>
  <c r="D67" i="4" s="1"/>
  <c r="C477" i="4"/>
  <c r="D477" i="4" s="1"/>
  <c r="D765" i="4"/>
  <c r="C765" i="4"/>
  <c r="C130" i="4"/>
  <c r="D130" i="4" s="1"/>
  <c r="C310" i="4"/>
  <c r="D310" i="4" s="1"/>
  <c r="C470" i="4"/>
  <c r="D470" i="4" s="1"/>
  <c r="D502" i="4"/>
  <c r="C502" i="4"/>
  <c r="C534" i="4"/>
  <c r="D534" i="4" s="1"/>
  <c r="C566" i="4"/>
  <c r="D566" i="4" s="1"/>
  <c r="C4" i="4"/>
  <c r="D4" i="4" s="1"/>
  <c r="C36" i="4"/>
  <c r="D36" i="4" s="1"/>
  <c r="C68" i="4"/>
  <c r="D68" i="4" s="1"/>
  <c r="C134" i="4"/>
  <c r="D134" i="4" s="1"/>
  <c r="C614" i="4"/>
  <c r="D614" i="4" s="1"/>
  <c r="C646" i="4"/>
  <c r="D646" i="4" s="1"/>
  <c r="C678" i="4"/>
  <c r="D678" i="4" s="1"/>
  <c r="C710" i="4"/>
  <c r="D710" i="4" s="1"/>
  <c r="C9" i="4"/>
  <c r="D9" i="4" s="1"/>
  <c r="C73" i="4"/>
  <c r="D73" i="4" s="1"/>
  <c r="C125" i="4"/>
  <c r="D125" i="4" s="1"/>
  <c r="C161" i="4"/>
  <c r="D161" i="4" s="1"/>
  <c r="C205" i="4"/>
  <c r="D205" i="4" s="1"/>
  <c r="C245" i="4"/>
  <c r="D245" i="4" s="1"/>
  <c r="C289" i="4"/>
  <c r="D289" i="4" s="1"/>
  <c r="C333" i="4"/>
  <c r="D333" i="4" s="1"/>
  <c r="C373" i="4"/>
  <c r="D373" i="4" s="1"/>
  <c r="D417" i="4"/>
  <c r="C417" i="4"/>
  <c r="C108" i="4"/>
  <c r="D108" i="4" s="1"/>
  <c r="C140" i="4"/>
  <c r="D140" i="4" s="1"/>
  <c r="C172" i="4"/>
  <c r="D172" i="4" s="1"/>
  <c r="D244" i="4"/>
  <c r="C244" i="4"/>
  <c r="C276" i="4"/>
  <c r="D276" i="4" s="1"/>
  <c r="C308" i="4"/>
  <c r="D308" i="4" s="1"/>
  <c r="C340" i="4"/>
  <c r="D340" i="4" s="1"/>
  <c r="D372" i="4"/>
  <c r="C372" i="4"/>
  <c r="C404" i="4"/>
  <c r="D404" i="4" s="1"/>
  <c r="C436" i="4"/>
  <c r="D436" i="4" s="1"/>
  <c r="C468" i="4"/>
  <c r="D468" i="4" s="1"/>
  <c r="D500" i="4"/>
  <c r="C500" i="4"/>
  <c r="C532" i="4"/>
  <c r="D532" i="4" s="1"/>
  <c r="C564" i="4"/>
  <c r="D564" i="4" s="1"/>
  <c r="C596" i="4"/>
  <c r="D596" i="4" s="1"/>
  <c r="C628" i="4"/>
  <c r="D628" i="4" s="1"/>
  <c r="C660" i="4"/>
  <c r="D660" i="4" s="1"/>
  <c r="C692" i="4"/>
  <c r="D692" i="4" s="1"/>
  <c r="C724" i="4"/>
  <c r="D724" i="4" s="1"/>
  <c r="C756" i="4"/>
  <c r="D756" i="4" s="1"/>
  <c r="C201" i="4"/>
  <c r="D201" i="4" s="1"/>
  <c r="C537" i="4"/>
  <c r="D537" i="4" s="1"/>
  <c r="C721" i="4"/>
  <c r="D721" i="4" s="1"/>
  <c r="D106" i="4"/>
  <c r="C106" i="4"/>
  <c r="C91" i="4"/>
  <c r="D91" i="4" s="1"/>
  <c r="C195" i="4"/>
  <c r="D195" i="4" s="1"/>
  <c r="C323" i="4"/>
  <c r="D323" i="4" s="1"/>
  <c r="C435" i="4"/>
  <c r="D435" i="4" s="1"/>
  <c r="C515" i="4"/>
  <c r="D515" i="4" s="1"/>
  <c r="C651" i="4"/>
  <c r="D651" i="4" s="1"/>
  <c r="C208" i="4"/>
  <c r="D208" i="4" s="1"/>
  <c r="D631" i="4"/>
  <c r="C631" i="4"/>
  <c r="C61" i="4"/>
  <c r="D61" i="4" s="1"/>
  <c r="C509" i="4"/>
  <c r="D509" i="4" s="1"/>
  <c r="C677" i="4"/>
  <c r="D677" i="4" s="1"/>
  <c r="C167" i="4"/>
  <c r="D167" i="4" s="1"/>
  <c r="C487" i="4"/>
  <c r="D487" i="4" s="1"/>
  <c r="C46" i="4"/>
  <c r="D46" i="4" s="1"/>
  <c r="C199" i="4"/>
  <c r="D199" i="4" s="1"/>
  <c r="D583" i="4"/>
  <c r="C583" i="4"/>
  <c r="C577" i="4"/>
  <c r="D577" i="4" s="1"/>
  <c r="C645" i="4"/>
  <c r="D645" i="4" s="1"/>
  <c r="C709" i="4"/>
  <c r="D709" i="4" s="1"/>
  <c r="D773" i="4"/>
  <c r="C773" i="4"/>
  <c r="C62" i="4"/>
  <c r="D62" i="4" s="1"/>
  <c r="C200" i="4"/>
  <c r="D200" i="4" s="1"/>
  <c r="C27" i="4"/>
  <c r="D27" i="4" s="1"/>
  <c r="C59" i="4"/>
  <c r="D59" i="4" s="1"/>
  <c r="C123" i="4"/>
  <c r="D123" i="4" s="1"/>
  <c r="C155" i="4"/>
  <c r="D155" i="4" s="1"/>
  <c r="C315" i="4"/>
  <c r="D315" i="4" s="1"/>
  <c r="C379" i="4"/>
  <c r="D379" i="4" s="1"/>
  <c r="C411" i="4"/>
  <c r="D411" i="4" s="1"/>
  <c r="C475" i="4"/>
  <c r="D475" i="4" s="1"/>
  <c r="C539" i="4"/>
  <c r="D539" i="4" s="1"/>
  <c r="D571" i="4"/>
  <c r="C571" i="4"/>
  <c r="C233" i="4"/>
  <c r="D233" i="4" s="1"/>
  <c r="C465" i="4"/>
  <c r="D465" i="4" s="1"/>
  <c r="C529" i="4"/>
  <c r="D529" i="4" s="1"/>
  <c r="C595" i="4"/>
  <c r="D595" i="4" s="1"/>
  <c r="C98" i="4"/>
  <c r="D98" i="4" s="1"/>
  <c r="C45" i="4"/>
  <c r="D45" i="4" s="1"/>
  <c r="C234" i="4"/>
  <c r="D234" i="4" s="1"/>
  <c r="D458" i="4"/>
  <c r="C458" i="4"/>
  <c r="C56" i="4"/>
  <c r="D56" i="4" s="1"/>
  <c r="C730" i="4"/>
  <c r="D730" i="4" s="1"/>
  <c r="C357" i="4"/>
  <c r="D357" i="4" s="1"/>
  <c r="C296" i="4"/>
  <c r="D296" i="4" s="1"/>
  <c r="C488" i="4"/>
  <c r="D488" i="4" s="1"/>
  <c r="C712" i="4"/>
  <c r="D712" i="4" s="1"/>
  <c r="C497" i="4"/>
  <c r="D497" i="4" s="1"/>
  <c r="D491" i="4"/>
  <c r="C491" i="4"/>
  <c r="C21" i="4"/>
  <c r="D21" i="4" s="1"/>
  <c r="C447" i="4"/>
  <c r="D447" i="4" s="1"/>
  <c r="C47" i="4"/>
  <c r="D47" i="4" s="1"/>
  <c r="D271" i="4"/>
  <c r="C271" i="4"/>
  <c r="C527" i="4"/>
  <c r="D527" i="4" s="1"/>
  <c r="C206" i="4"/>
  <c r="D206" i="4" s="1"/>
  <c r="C462" i="4"/>
  <c r="D462" i="4" s="1"/>
  <c r="C60" i="4"/>
  <c r="D60" i="4" s="1"/>
  <c r="C734" i="4"/>
  <c r="D734" i="4" s="1"/>
  <c r="C237" i="4"/>
  <c r="D237" i="4" s="1"/>
  <c r="C100" i="4"/>
  <c r="D100" i="4" s="1"/>
  <c r="C300" i="4"/>
  <c r="D300" i="4" s="1"/>
  <c r="C492" i="4"/>
  <c r="D492" i="4" s="1"/>
  <c r="C684" i="4"/>
  <c r="D684" i="4" s="1"/>
  <c r="C657" i="4"/>
  <c r="D657" i="4" s="1"/>
  <c r="D499" i="4"/>
  <c r="C499" i="4"/>
  <c r="C551" i="4"/>
  <c r="D551" i="4" s="1"/>
  <c r="C71" i="4"/>
  <c r="D71" i="4" s="1"/>
  <c r="C192" i="4"/>
  <c r="D192" i="4" s="1"/>
  <c r="C182" i="4"/>
  <c r="D182" i="4" s="1"/>
  <c r="C438" i="4"/>
  <c r="D438" i="4" s="1"/>
  <c r="C138" i="4"/>
  <c r="D138" i="4" s="1"/>
  <c r="C186" i="4"/>
  <c r="D186" i="4" s="1"/>
  <c r="D218" i="4"/>
  <c r="C218" i="4"/>
  <c r="C250" i="4"/>
  <c r="D250" i="4" s="1"/>
  <c r="C282" i="4"/>
  <c r="D282" i="4" s="1"/>
  <c r="C314" i="4"/>
  <c r="D314" i="4" s="1"/>
  <c r="C378" i="4"/>
  <c r="D378" i="4" s="1"/>
  <c r="C410" i="4"/>
  <c r="D410" i="4" s="1"/>
  <c r="C442" i="4"/>
  <c r="D442" i="4" s="1"/>
  <c r="C474" i="4"/>
  <c r="D474" i="4" s="1"/>
  <c r="D506" i="4"/>
  <c r="C506" i="4"/>
  <c r="C538" i="4"/>
  <c r="D538" i="4" s="1"/>
  <c r="C570" i="4"/>
  <c r="D570" i="4" s="1"/>
  <c r="C8" i="4"/>
  <c r="D8" i="4" s="1"/>
  <c r="D40" i="4"/>
  <c r="C40" i="4"/>
  <c r="C72" i="4"/>
  <c r="D72" i="4" s="1"/>
  <c r="C142" i="4"/>
  <c r="D142" i="4" s="1"/>
  <c r="C618" i="4"/>
  <c r="D618" i="4" s="1"/>
  <c r="C650" i="4"/>
  <c r="D650" i="4" s="1"/>
  <c r="C682" i="4"/>
  <c r="D682" i="4" s="1"/>
  <c r="C714" i="4"/>
  <c r="D714" i="4" s="1"/>
  <c r="C746" i="4"/>
  <c r="D746" i="4" s="1"/>
  <c r="C17" i="4"/>
  <c r="D17" i="4" s="1"/>
  <c r="C81" i="4"/>
  <c r="D81" i="4" s="1"/>
  <c r="C129" i="4"/>
  <c r="D129" i="4" s="1"/>
  <c r="C165" i="4"/>
  <c r="D165" i="4" s="1"/>
  <c r="D209" i="4"/>
  <c r="C209" i="4"/>
  <c r="C253" i="4"/>
  <c r="D253" i="4" s="1"/>
  <c r="C293" i="4"/>
  <c r="D293" i="4" s="1"/>
  <c r="C337" i="4"/>
  <c r="D337" i="4" s="1"/>
  <c r="C381" i="4"/>
  <c r="D381" i="4" s="1"/>
  <c r="C421" i="4"/>
  <c r="D421" i="4" s="1"/>
  <c r="C112" i="4"/>
  <c r="D112" i="4" s="1"/>
  <c r="C144" i="4"/>
  <c r="D144" i="4" s="1"/>
  <c r="C176" i="4"/>
  <c r="D176" i="4" s="1"/>
  <c r="C248" i="4"/>
  <c r="D248" i="4" s="1"/>
  <c r="C280" i="4"/>
  <c r="D280" i="4" s="1"/>
  <c r="C312" i="4"/>
  <c r="D312" i="4" s="1"/>
  <c r="C344" i="4"/>
  <c r="D344" i="4" s="1"/>
  <c r="C376" i="4"/>
  <c r="D376" i="4" s="1"/>
  <c r="C408" i="4"/>
  <c r="D408" i="4" s="1"/>
  <c r="C440" i="4"/>
  <c r="D440" i="4" s="1"/>
  <c r="D472" i="4"/>
  <c r="C472" i="4"/>
  <c r="C504" i="4"/>
  <c r="D504" i="4" s="1"/>
  <c r="C536" i="4"/>
  <c r="D536" i="4" s="1"/>
  <c r="C568" i="4"/>
  <c r="D568" i="4" s="1"/>
  <c r="D600" i="4"/>
  <c r="C600" i="4"/>
  <c r="C632" i="4"/>
  <c r="D632" i="4" s="1"/>
  <c r="C664" i="4"/>
  <c r="D664" i="4" s="1"/>
  <c r="C696" i="4"/>
  <c r="D696" i="4" s="1"/>
  <c r="C728" i="4"/>
  <c r="D728" i="4" s="1"/>
  <c r="C760" i="4"/>
  <c r="D760" i="4" s="1"/>
  <c r="C265" i="4"/>
  <c r="D265" i="4" s="1"/>
  <c r="C441" i="4"/>
  <c r="D441" i="4" s="1"/>
  <c r="C553" i="4"/>
  <c r="D553" i="4" s="1"/>
  <c r="C753" i="4"/>
  <c r="D753" i="4" s="1"/>
  <c r="C114" i="4"/>
  <c r="D114" i="4" s="1"/>
  <c r="C99" i="4"/>
  <c r="D99" i="4" s="1"/>
  <c r="D211" i="4"/>
  <c r="C211" i="4"/>
  <c r="C443" i="4"/>
  <c r="D443" i="4" s="1"/>
  <c r="C531" i="4"/>
  <c r="D531" i="4" s="1"/>
  <c r="C204" i="4"/>
  <c r="D204" i="4" s="1"/>
  <c r="C359" i="4"/>
  <c r="D359" i="4" s="1"/>
  <c r="C663" i="4"/>
  <c r="D663" i="4" s="1"/>
  <c r="C69" i="4"/>
  <c r="D69" i="4" s="1"/>
  <c r="C517" i="4"/>
  <c r="D517" i="4" s="1"/>
  <c r="C685" i="4"/>
  <c r="D685" i="4" s="1"/>
  <c r="C191" i="4"/>
  <c r="D191" i="4" s="1"/>
  <c r="C70" i="4"/>
  <c r="D70" i="4" s="1"/>
  <c r="C239" i="4"/>
  <c r="D239" i="4" s="1"/>
  <c r="C623" i="4"/>
  <c r="D623" i="4" s="1"/>
  <c r="D581" i="4"/>
  <c r="C581" i="4"/>
  <c r="C649" i="4"/>
  <c r="D649" i="4" s="1"/>
  <c r="C681" i="4"/>
  <c r="D681" i="4" s="1"/>
  <c r="C713" i="4"/>
  <c r="D713" i="4" s="1"/>
  <c r="C599" i="4"/>
  <c r="D599" i="4" s="1"/>
  <c r="C695" i="4"/>
  <c r="D695" i="4" s="1"/>
  <c r="C727" i="4"/>
  <c r="D727" i="4" s="1"/>
  <c r="C759" i="4"/>
  <c r="D759" i="4" s="1"/>
  <c r="C202" i="4"/>
  <c r="D202" i="4" s="1"/>
  <c r="C298" i="4"/>
  <c r="D298" i="4" s="1"/>
  <c r="C522" i="4"/>
  <c r="D522" i="4" s="1"/>
  <c r="D602" i="4"/>
  <c r="C602" i="4"/>
  <c r="C762" i="4"/>
  <c r="D762" i="4" s="1"/>
  <c r="C229" i="4"/>
  <c r="D229" i="4" s="1"/>
  <c r="C128" i="4"/>
  <c r="D128" i="4" s="1"/>
  <c r="C360" i="4"/>
  <c r="D360" i="4" s="1"/>
  <c r="D616" i="4"/>
  <c r="C616" i="4"/>
  <c r="C744" i="4"/>
  <c r="D744" i="4" s="1"/>
  <c r="C617" i="4"/>
  <c r="D617" i="4" s="1"/>
  <c r="C387" i="4"/>
  <c r="D387" i="4" s="1"/>
  <c r="C469" i="4"/>
  <c r="D469" i="4" s="1"/>
  <c r="C629" i="4"/>
  <c r="D629" i="4" s="1"/>
  <c r="C111" i="4"/>
  <c r="D111" i="4" s="1"/>
  <c r="C303" i="4"/>
  <c r="D303" i="4" s="1"/>
  <c r="C485" i="4"/>
  <c r="D485" i="4" s="1"/>
  <c r="C334" i="4"/>
  <c r="D334" i="4" s="1"/>
  <c r="C526" i="4"/>
  <c r="D526" i="4" s="1"/>
  <c r="D606" i="4"/>
  <c r="C606" i="4"/>
  <c r="C57" i="4"/>
  <c r="D57" i="4" s="1"/>
  <c r="C321" i="4"/>
  <c r="D321" i="4" s="1"/>
  <c r="C236" i="4"/>
  <c r="D236" i="4" s="1"/>
  <c r="C428" i="4"/>
  <c r="D428" i="4" s="1"/>
  <c r="D652" i="4"/>
  <c r="C652" i="4"/>
  <c r="C505" i="4"/>
  <c r="D505" i="4" s="1"/>
  <c r="C291" i="4"/>
  <c r="D291" i="4" s="1"/>
  <c r="C29" i="4"/>
  <c r="D29" i="4" s="1"/>
  <c r="C14" i="4"/>
  <c r="D14" i="4" s="1"/>
  <c r="C733" i="4"/>
  <c r="D733" i="4" s="1"/>
  <c r="C246" i="4"/>
  <c r="D246" i="4" s="1"/>
  <c r="C406" i="4"/>
  <c r="D406" i="4" s="1"/>
  <c r="C146" i="4"/>
  <c r="D146" i="4" s="1"/>
  <c r="C190" i="4"/>
  <c r="D190" i="4" s="1"/>
  <c r="C222" i="4"/>
  <c r="D222" i="4" s="1"/>
  <c r="D254" i="4"/>
  <c r="C254" i="4"/>
  <c r="C286" i="4"/>
  <c r="D286" i="4" s="1"/>
  <c r="C350" i="4"/>
  <c r="D350" i="4" s="1"/>
  <c r="C382" i="4"/>
  <c r="D382" i="4" s="1"/>
  <c r="C414" i="4"/>
  <c r="D414" i="4" s="1"/>
  <c r="D446" i="4"/>
  <c r="C446" i="4"/>
  <c r="C478" i="4"/>
  <c r="D478" i="4" s="1"/>
  <c r="C510" i="4"/>
  <c r="D510" i="4" s="1"/>
  <c r="C542" i="4"/>
  <c r="D542" i="4" s="1"/>
  <c r="C574" i="4"/>
  <c r="D574" i="4" s="1"/>
  <c r="C12" i="4"/>
  <c r="D12" i="4" s="1"/>
  <c r="C44" i="4"/>
  <c r="D44" i="4" s="1"/>
  <c r="C76" i="4"/>
  <c r="D76" i="4" s="1"/>
  <c r="C150" i="4"/>
  <c r="D150" i="4" s="1"/>
  <c r="C622" i="4"/>
  <c r="D622" i="4" s="1"/>
  <c r="C654" i="4"/>
  <c r="D654" i="4" s="1"/>
  <c r="D686" i="4"/>
  <c r="C686" i="4"/>
  <c r="C718" i="4"/>
  <c r="D718" i="4" s="1"/>
  <c r="C750" i="4"/>
  <c r="D750" i="4" s="1"/>
  <c r="C25" i="4"/>
  <c r="D25" i="4" s="1"/>
  <c r="C89" i="4"/>
  <c r="D89" i="4" s="1"/>
  <c r="D133" i="4"/>
  <c r="C133" i="4"/>
  <c r="C173" i="4"/>
  <c r="D173" i="4" s="1"/>
  <c r="C213" i="4"/>
  <c r="D213" i="4" s="1"/>
  <c r="C257" i="4"/>
  <c r="D257" i="4" s="1"/>
  <c r="C301" i="4"/>
  <c r="D301" i="4" s="1"/>
  <c r="C341" i="4"/>
  <c r="D341" i="4" s="1"/>
  <c r="C385" i="4"/>
  <c r="D385" i="4" s="1"/>
  <c r="C429" i="4"/>
  <c r="D429" i="4" s="1"/>
  <c r="C116" i="4"/>
  <c r="D116" i="4" s="1"/>
  <c r="C148" i="4"/>
  <c r="D148" i="4" s="1"/>
  <c r="C180" i="4"/>
  <c r="D180" i="4" s="1"/>
  <c r="D252" i="4"/>
  <c r="C252" i="4"/>
  <c r="C284" i="4"/>
  <c r="D284" i="4" s="1"/>
  <c r="C316" i="4"/>
  <c r="D316" i="4" s="1"/>
  <c r="C348" i="4"/>
  <c r="D348" i="4" s="1"/>
  <c r="C380" i="4"/>
  <c r="D380" i="4" s="1"/>
  <c r="D412" i="4"/>
  <c r="C412" i="4"/>
  <c r="C444" i="4"/>
  <c r="D444" i="4" s="1"/>
  <c r="C476" i="4"/>
  <c r="D476" i="4" s="1"/>
  <c r="C508" i="4"/>
  <c r="D508" i="4" s="1"/>
  <c r="C540" i="4"/>
  <c r="D540" i="4" s="1"/>
  <c r="C572" i="4"/>
  <c r="D572" i="4" s="1"/>
  <c r="C604" i="4"/>
  <c r="D604" i="4" s="1"/>
  <c r="C636" i="4"/>
  <c r="D636" i="4" s="1"/>
  <c r="C668" i="4"/>
  <c r="D668" i="4" s="1"/>
  <c r="C700" i="4"/>
  <c r="D700" i="4" s="1"/>
  <c r="C732" i="4"/>
  <c r="D732" i="4" s="1"/>
  <c r="D281" i="4"/>
  <c r="C281" i="4"/>
  <c r="C761" i="4"/>
  <c r="D761" i="4" s="1"/>
  <c r="C3" i="4"/>
  <c r="D3" i="4" s="1"/>
  <c r="C115" i="4"/>
  <c r="D115" i="4" s="1"/>
  <c r="C227" i="4"/>
  <c r="D227" i="4" s="1"/>
  <c r="D347" i="4"/>
  <c r="C347" i="4"/>
  <c r="C451" i="4"/>
  <c r="D451" i="4" s="1"/>
  <c r="C547" i="4"/>
  <c r="D547" i="4" s="1"/>
  <c r="C683" i="4"/>
  <c r="D683" i="4" s="1"/>
  <c r="C212" i="4"/>
  <c r="D212" i="4" s="1"/>
  <c r="C383" i="4"/>
  <c r="D383" i="4" s="1"/>
  <c r="C711" i="4"/>
  <c r="D711" i="4" s="1"/>
  <c r="C77" i="4"/>
  <c r="D77" i="4" s="1"/>
  <c r="C533" i="4"/>
  <c r="D533" i="4" s="1"/>
  <c r="C717" i="4"/>
  <c r="D717" i="4" s="1"/>
  <c r="D207" i="4"/>
  <c r="C207" i="4"/>
  <c r="C591" i="4"/>
  <c r="D591" i="4" s="1"/>
  <c r="D78" i="4"/>
  <c r="C78" i="4"/>
  <c r="C263" i="4"/>
  <c r="D263" i="4" s="1"/>
  <c r="C647" i="4"/>
  <c r="D647" i="4" s="1"/>
  <c r="D266" i="4"/>
  <c r="C266" i="4"/>
  <c r="C554" i="4"/>
  <c r="D554" i="4" s="1"/>
  <c r="C634" i="4"/>
  <c r="D634" i="4" s="1"/>
  <c r="C113" i="4"/>
  <c r="D113" i="4" s="1"/>
  <c r="D317" i="4"/>
  <c r="C317" i="4"/>
  <c r="C224" i="4"/>
  <c r="D224" i="4" s="1"/>
  <c r="C392" i="4"/>
  <c r="D392" i="4" s="1"/>
  <c r="C520" i="4"/>
  <c r="D520" i="4" s="1"/>
  <c r="C680" i="4"/>
  <c r="D680" i="4" s="1"/>
  <c r="D51" i="4"/>
  <c r="C51" i="4"/>
  <c r="C731" i="4"/>
  <c r="D731" i="4" s="1"/>
  <c r="D613" i="4"/>
  <c r="C613" i="4"/>
  <c r="C39" i="4"/>
  <c r="D39" i="4" s="1"/>
  <c r="D220" i="4"/>
  <c r="C220" i="4"/>
  <c r="C143" i="4"/>
  <c r="D143" i="4" s="1"/>
  <c r="C463" i="4"/>
  <c r="D463" i="4" s="1"/>
  <c r="C238" i="4"/>
  <c r="D238" i="4" s="1"/>
  <c r="C430" i="4"/>
  <c r="D430" i="4" s="1"/>
  <c r="C28" i="4"/>
  <c r="D28" i="4" s="1"/>
  <c r="C670" i="4"/>
  <c r="D670" i="4" s="1"/>
  <c r="D149" i="4"/>
  <c r="C149" i="4"/>
  <c r="C405" i="4"/>
  <c r="D405" i="4" s="1"/>
  <c r="C268" i="4"/>
  <c r="D268" i="4" s="1"/>
  <c r="D460" i="4"/>
  <c r="C460" i="4"/>
  <c r="C620" i="4"/>
  <c r="D620" i="4" s="1"/>
  <c r="C393" i="4"/>
  <c r="D393" i="4" s="1"/>
  <c r="C403" i="4"/>
  <c r="D403" i="4" s="1"/>
  <c r="D95" i="4"/>
  <c r="C95" i="4"/>
  <c r="C327" i="4"/>
  <c r="D327" i="4" s="1"/>
  <c r="D701" i="4"/>
  <c r="C701" i="4"/>
  <c r="C82" i="4"/>
  <c r="D82" i="4" s="1"/>
  <c r="C214" i="4"/>
  <c r="D214" i="4" s="1"/>
  <c r="D342" i="4"/>
  <c r="C342" i="4"/>
  <c r="C154" i="4"/>
  <c r="D154" i="4" s="1"/>
  <c r="C194" i="4"/>
  <c r="D194" i="4" s="1"/>
  <c r="C226" i="4"/>
  <c r="D226" i="4" s="1"/>
  <c r="D258" i="4"/>
  <c r="C258" i="4"/>
  <c r="C290" i="4"/>
  <c r="D290" i="4" s="1"/>
  <c r="C322" i="4"/>
  <c r="D322" i="4" s="1"/>
  <c r="C354" i="4"/>
  <c r="D354" i="4" s="1"/>
  <c r="C386" i="4"/>
  <c r="D386" i="4" s="1"/>
  <c r="D418" i="4"/>
  <c r="C418" i="4"/>
  <c r="C450" i="4"/>
  <c r="D450" i="4" s="1"/>
  <c r="D482" i="4"/>
  <c r="C482" i="4"/>
  <c r="C514" i="4"/>
  <c r="D514" i="4" s="1"/>
  <c r="D546" i="4"/>
  <c r="C546" i="4"/>
  <c r="C578" i="4"/>
  <c r="D578" i="4" s="1"/>
  <c r="C16" i="4"/>
  <c r="D16" i="4" s="1"/>
  <c r="C48" i="4"/>
  <c r="D48" i="4" s="1"/>
  <c r="C80" i="4"/>
  <c r="D80" i="4" s="1"/>
  <c r="C166" i="4"/>
  <c r="D166" i="4" s="1"/>
  <c r="C658" i="4"/>
  <c r="D658" i="4" s="1"/>
  <c r="D690" i="4"/>
  <c r="C690" i="4"/>
  <c r="C722" i="4"/>
  <c r="D722" i="4" s="1"/>
  <c r="C754" i="4"/>
  <c r="D754" i="4" s="1"/>
  <c r="D33" i="4"/>
  <c r="C33" i="4"/>
  <c r="C137" i="4"/>
  <c r="D137" i="4" s="1"/>
  <c r="C177" i="4"/>
  <c r="D177" i="4" s="1"/>
  <c r="C221" i="4"/>
  <c r="D221" i="4" s="1"/>
  <c r="D261" i="4"/>
  <c r="C261" i="4"/>
  <c r="C305" i="4"/>
  <c r="D305" i="4" s="1"/>
  <c r="D349" i="4"/>
  <c r="C349" i="4"/>
  <c r="C433" i="4"/>
  <c r="D433" i="4" s="1"/>
  <c r="C120" i="4"/>
  <c r="D120" i="4" s="1"/>
  <c r="D152" i="4"/>
  <c r="C152" i="4"/>
  <c r="C184" i="4"/>
  <c r="D184" i="4" s="1"/>
  <c r="C256" i="4"/>
  <c r="D256" i="4" s="1"/>
  <c r="C288" i="4"/>
  <c r="D288" i="4" s="1"/>
  <c r="D320" i="4"/>
  <c r="C320" i="4"/>
  <c r="C352" i="4"/>
  <c r="D352" i="4" s="1"/>
  <c r="C384" i="4"/>
  <c r="D384" i="4" s="1"/>
  <c r="C448" i="4"/>
  <c r="D448" i="4" s="1"/>
  <c r="C480" i="4"/>
  <c r="D480" i="4" s="1"/>
  <c r="D512" i="4"/>
  <c r="C512" i="4"/>
  <c r="C544" i="4"/>
  <c r="D544" i="4" s="1"/>
  <c r="D576" i="4"/>
  <c r="C576" i="4"/>
  <c r="C608" i="4"/>
  <c r="D608" i="4" s="1"/>
  <c r="D640" i="4"/>
  <c r="C640" i="4"/>
  <c r="C704" i="4"/>
  <c r="D704" i="4" s="1"/>
  <c r="C736" i="4"/>
  <c r="D736" i="4" s="1"/>
  <c r="C768" i="4"/>
  <c r="D768" i="4" s="1"/>
  <c r="C473" i="4"/>
  <c r="D473" i="4" s="1"/>
  <c r="C593" i="4"/>
  <c r="D593" i="4" s="1"/>
  <c r="C10" i="4"/>
  <c r="D10" i="4" s="1"/>
  <c r="D19" i="4"/>
  <c r="C19" i="4"/>
  <c r="C131" i="4"/>
  <c r="D131" i="4" s="1"/>
  <c r="C243" i="4"/>
  <c r="D243" i="4" s="1"/>
  <c r="D355" i="4"/>
  <c r="C355" i="4"/>
  <c r="C467" i="4"/>
  <c r="D467" i="4" s="1"/>
  <c r="C563" i="4"/>
  <c r="D563" i="4" s="1"/>
  <c r="C228" i="4"/>
  <c r="D228" i="4" s="1"/>
  <c r="D415" i="4"/>
  <c r="C415" i="4"/>
  <c r="C743" i="4"/>
  <c r="D743" i="4" s="1"/>
  <c r="D93" i="4"/>
  <c r="C93" i="4"/>
  <c r="C541" i="4"/>
  <c r="D541" i="4" s="1"/>
  <c r="C749" i="4"/>
  <c r="D749" i="4" s="1"/>
  <c r="D231" i="4"/>
  <c r="C231" i="4"/>
  <c r="C615" i="4"/>
  <c r="D615" i="4" s="1"/>
  <c r="C110" i="4"/>
  <c r="D110" i="4" s="1"/>
  <c r="C287" i="4"/>
  <c r="D287" i="4" s="1"/>
  <c r="D557" i="4"/>
  <c r="C557" i="4"/>
  <c r="C86" i="4"/>
  <c r="D86" i="4" s="1"/>
  <c r="C135" i="4"/>
  <c r="D135" i="4" s="1"/>
  <c r="C391" i="4"/>
  <c r="D391" i="4" s="1"/>
  <c r="C423" i="4"/>
  <c r="D423" i="4" s="1"/>
  <c r="D607" i="4"/>
  <c r="C607" i="4"/>
  <c r="C639" i="4"/>
  <c r="D639" i="4" s="1"/>
  <c r="D671" i="4"/>
  <c r="C671" i="4"/>
  <c r="C58" i="4"/>
  <c r="D58" i="4" s="1"/>
  <c r="D118" i="4"/>
  <c r="C118" i="4"/>
  <c r="C362" i="4"/>
  <c r="D362" i="4" s="1"/>
  <c r="C426" i="4"/>
  <c r="D426" i="4" s="1"/>
  <c r="C24" i="4"/>
  <c r="D24" i="4" s="1"/>
  <c r="C698" i="4"/>
  <c r="D698" i="4" s="1"/>
  <c r="C145" i="4"/>
  <c r="D145" i="4" s="1"/>
  <c r="C401" i="4"/>
  <c r="D401" i="4" s="1"/>
  <c r="D264" i="4"/>
  <c r="C264" i="4"/>
  <c r="C456" i="4"/>
  <c r="D456" i="4" s="1"/>
  <c r="C552" i="4"/>
  <c r="D552" i="4" s="1"/>
  <c r="D2" i="4"/>
  <c r="C2" i="4"/>
  <c r="C275" i="4"/>
  <c r="D275" i="4" s="1"/>
  <c r="C479" i="4"/>
  <c r="D479" i="4" s="1"/>
  <c r="C295" i="4"/>
  <c r="D295" i="4" s="1"/>
  <c r="D665" i="4"/>
  <c r="C665" i="4"/>
  <c r="C79" i="4"/>
  <c r="D79" i="4" s="1"/>
  <c r="D367" i="4"/>
  <c r="C367" i="4"/>
  <c r="C329" i="4"/>
  <c r="D329" i="4" s="1"/>
  <c r="C174" i="4"/>
  <c r="D174" i="4" s="1"/>
  <c r="D366" i="4"/>
  <c r="C366" i="4"/>
  <c r="C558" i="4"/>
  <c r="D558" i="4" s="1"/>
  <c r="C638" i="4"/>
  <c r="D638" i="4" s="1"/>
  <c r="C766" i="4"/>
  <c r="D766" i="4" s="1"/>
  <c r="D277" i="4"/>
  <c r="C277" i="4"/>
  <c r="C164" i="4"/>
  <c r="D164" i="4" s="1"/>
  <c r="C396" i="4"/>
  <c r="D396" i="4" s="1"/>
  <c r="C588" i="4"/>
  <c r="D588" i="4" s="1"/>
  <c r="C169" i="4"/>
  <c r="D169" i="4" s="1"/>
  <c r="D179" i="4"/>
  <c r="C179" i="4"/>
  <c r="C747" i="4"/>
  <c r="D747" i="4" s="1"/>
  <c r="D103" i="4"/>
  <c r="C103" i="4"/>
  <c r="C637" i="4"/>
  <c r="D637" i="4" s="1"/>
  <c r="D278" i="4"/>
  <c r="C278" i="4"/>
  <c r="C374" i="4"/>
  <c r="D374" i="4" s="1"/>
  <c r="C162" i="4"/>
  <c r="D162" i="4" s="1"/>
  <c r="C198" i="4"/>
  <c r="D198" i="4" s="1"/>
  <c r="C230" i="4"/>
  <c r="D230" i="4" s="1"/>
  <c r="C262" i="4"/>
  <c r="D262" i="4" s="1"/>
  <c r="C294" i="4"/>
  <c r="D294" i="4" s="1"/>
  <c r="D326" i="4"/>
  <c r="C326" i="4"/>
  <c r="C358" i="4"/>
  <c r="D358" i="4" s="1"/>
  <c r="C390" i="4"/>
  <c r="D390" i="4" s="1"/>
  <c r="D422" i="4"/>
  <c r="C422" i="4"/>
  <c r="C454" i="4"/>
  <c r="D454" i="4" s="1"/>
  <c r="C486" i="4"/>
  <c r="D486" i="4" s="1"/>
  <c r="C518" i="4"/>
  <c r="D518" i="4" s="1"/>
  <c r="D550" i="4"/>
  <c r="C550" i="4"/>
  <c r="C582" i="4"/>
  <c r="D582" i="4" s="1"/>
  <c r="D20" i="4"/>
  <c r="C20" i="4"/>
  <c r="C52" i="4"/>
  <c r="D52" i="4" s="1"/>
  <c r="C84" i="4"/>
  <c r="D84" i="4" s="1"/>
  <c r="D598" i="4"/>
  <c r="C598" i="4"/>
  <c r="C694" i="4"/>
  <c r="D694" i="4" s="1"/>
  <c r="C726" i="4"/>
  <c r="D726" i="4" s="1"/>
  <c r="C41" i="4"/>
  <c r="D41" i="4" s="1"/>
  <c r="D105" i="4"/>
  <c r="C105" i="4"/>
  <c r="C141" i="4"/>
  <c r="D141" i="4" s="1"/>
  <c r="C181" i="4"/>
  <c r="D181" i="4" s="1"/>
  <c r="C225" i="4"/>
  <c r="D225" i="4" s="1"/>
  <c r="C269" i="4"/>
  <c r="D269" i="4" s="1"/>
  <c r="D309" i="4"/>
  <c r="C309" i="4"/>
  <c r="C353" i="4"/>
  <c r="D353" i="4" s="1"/>
  <c r="D397" i="4"/>
  <c r="C397" i="4"/>
  <c r="C437" i="4"/>
  <c r="D437" i="4" s="1"/>
  <c r="D124" i="4"/>
  <c r="C124" i="4"/>
  <c r="C188" i="4"/>
  <c r="D188" i="4" s="1"/>
  <c r="C260" i="4"/>
  <c r="D260" i="4" s="1"/>
  <c r="C292" i="4"/>
  <c r="D292" i="4" s="1"/>
  <c r="C356" i="4"/>
  <c r="D356" i="4" s="1"/>
  <c r="D388" i="4"/>
  <c r="C388" i="4"/>
  <c r="C420" i="4"/>
  <c r="D420" i="4" s="1"/>
  <c r="C484" i="4"/>
  <c r="D484" i="4" s="1"/>
  <c r="C516" i="4"/>
  <c r="D516" i="4" s="1"/>
  <c r="D548" i="4"/>
  <c r="C548" i="4"/>
  <c r="C580" i="4"/>
  <c r="D580" i="4" s="1"/>
  <c r="C612" i="4"/>
  <c r="D612" i="4" s="1"/>
  <c r="C644" i="4"/>
  <c r="D644" i="4" s="1"/>
  <c r="D676" i="4"/>
  <c r="C676" i="4"/>
  <c r="C708" i="4"/>
  <c r="D708" i="4" s="1"/>
  <c r="C740" i="4"/>
  <c r="D740" i="4" s="1"/>
  <c r="C772" i="4"/>
  <c r="D772" i="4" s="1"/>
  <c r="D345" i="4"/>
  <c r="C345" i="4"/>
  <c r="C489" i="4"/>
  <c r="D489" i="4" s="1"/>
  <c r="C601" i="4"/>
  <c r="D601" i="4" s="1"/>
  <c r="C34" i="4"/>
  <c r="D34" i="4" s="1"/>
  <c r="D35" i="4"/>
  <c r="C35" i="4"/>
  <c r="C259" i="4"/>
  <c r="D259" i="4" s="1"/>
  <c r="C371" i="4"/>
  <c r="D371" i="4" s="1"/>
  <c r="C483" i="4"/>
  <c r="D483" i="4" s="1"/>
  <c r="D579" i="4"/>
  <c r="C579" i="4"/>
  <c r="C23" i="4"/>
  <c r="D23" i="4" s="1"/>
  <c r="C455" i="4"/>
  <c r="D455" i="4" s="1"/>
  <c r="C5" i="4"/>
  <c r="D5" i="4" s="1"/>
  <c r="D453" i="4"/>
  <c r="C453" i="4"/>
  <c r="C589" i="4"/>
  <c r="D589" i="4" s="1"/>
  <c r="C7" i="4"/>
  <c r="D7" i="4" s="1"/>
  <c r="C255" i="4"/>
  <c r="D255" i="4" s="1"/>
  <c r="D679" i="4"/>
  <c r="C679" i="4"/>
  <c r="C158" i="4"/>
  <c r="D158" i="4" s="1"/>
  <c r="C319" i="4"/>
  <c r="D319" i="4" s="1"/>
  <c r="C561" i="4"/>
  <c r="D561" i="4" s="1"/>
  <c r="D625" i="4"/>
  <c r="C625" i="4"/>
  <c r="C693" i="4"/>
  <c r="D693" i="4" s="1"/>
  <c r="C725" i="4"/>
  <c r="D725" i="4" s="1"/>
  <c r="C757" i="4"/>
  <c r="D757" i="4" s="1"/>
  <c r="D30" i="4"/>
  <c r="C30" i="4"/>
  <c r="C216" i="4"/>
  <c r="D216" i="4" s="1"/>
  <c r="C139" i="4"/>
  <c r="D139" i="4" s="1"/>
  <c r="C331" i="4"/>
  <c r="D331" i="4" s="1"/>
  <c r="D523" i="4"/>
  <c r="C523" i="4"/>
  <c r="C587" i="4"/>
  <c r="D587" i="4" s="1"/>
  <c r="C313" i="4"/>
  <c r="D313" i="4" s="1"/>
  <c r="C449" i="4"/>
  <c r="D449" i="4" s="1"/>
  <c r="D513" i="4"/>
  <c r="C513" i="4"/>
  <c r="C545" i="4"/>
  <c r="D545" i="4" s="1"/>
  <c r="C611" i="4"/>
  <c r="D611" i="4" s="1"/>
  <c r="C643" i="4"/>
  <c r="D643" i="4" s="1"/>
  <c r="D707" i="4"/>
  <c r="C707" i="4"/>
  <c r="C739" i="4"/>
  <c r="D739" i="4" s="1"/>
  <c r="C66" i="4"/>
  <c r="D66" i="4" s="1"/>
  <c r="C126" i="4"/>
  <c r="D126" i="4" s="1"/>
  <c r="B336" i="3"/>
  <c r="B200" i="3"/>
  <c r="B123" i="3"/>
  <c r="B529" i="3"/>
  <c r="B577" i="3"/>
  <c r="B496" i="3"/>
  <c r="B724" i="3"/>
  <c r="B756" i="3"/>
  <c r="B719" i="3"/>
  <c r="B705" i="4"/>
  <c r="B26" i="4"/>
  <c r="B251" i="4"/>
  <c r="B655" i="3"/>
  <c r="B64" i="3"/>
  <c r="B233" i="3"/>
  <c r="B605" i="3"/>
  <c r="B27" i="3"/>
  <c r="B294" i="3"/>
  <c r="B283" i="4"/>
  <c r="B755" i="4"/>
  <c r="B673" i="3"/>
  <c r="B737" i="3"/>
  <c r="B45" i="3"/>
  <c r="B279" i="3"/>
  <c r="B90" i="3"/>
  <c r="B439" i="3"/>
  <c r="B539" i="3"/>
  <c r="B338" i="3"/>
  <c r="B390" i="3"/>
  <c r="B249" i="4"/>
  <c r="B641" i="4"/>
  <c r="B751" i="4"/>
  <c r="B471" i="3"/>
  <c r="B155" i="3"/>
  <c r="B368" i="3"/>
  <c r="B475" i="3"/>
  <c r="B98" i="3"/>
  <c r="B769" i="3"/>
  <c r="B422" i="3"/>
  <c r="B219" i="4"/>
  <c r="B37" i="4"/>
  <c r="B741" i="4"/>
  <c r="B407" i="3"/>
  <c r="B687" i="3"/>
  <c r="B59" i="3"/>
  <c r="B530" i="3"/>
  <c r="B241" i="3"/>
  <c r="B573" i="3"/>
  <c r="B272" i="3"/>
  <c r="B411" i="3"/>
  <c r="B720" i="3"/>
  <c r="B752" i="3"/>
  <c r="B215" i="4"/>
  <c r="B449" i="3"/>
  <c r="B625" i="3"/>
  <c r="B710" i="3"/>
  <c r="B427" i="4"/>
  <c r="B289" i="3"/>
  <c r="B707" i="3"/>
  <c r="B363" i="4"/>
  <c r="B675" i="4"/>
  <c r="B13" i="4"/>
  <c r="B693" i="3"/>
  <c r="B404" i="3"/>
  <c r="B611" i="3"/>
  <c r="B299" i="4"/>
  <c r="B771" i="4"/>
  <c r="B85" i="4"/>
  <c r="B66" i="3"/>
  <c r="B235" i="4"/>
  <c r="B661" i="4"/>
  <c r="B500" i="3"/>
  <c r="B171" i="4"/>
  <c r="B245" i="3"/>
  <c r="B107" i="4"/>
  <c r="B739" i="3"/>
  <c r="B43" i="4"/>
  <c r="B555" i="4"/>
  <c r="B102" i="4"/>
  <c r="B627" i="4"/>
  <c r="B691" i="4"/>
  <c r="B101" i="4"/>
  <c r="B597" i="4"/>
  <c r="B17" i="3"/>
  <c r="B308" i="3"/>
  <c r="B139" i="3"/>
  <c r="B303" i="3"/>
  <c r="B331" i="3"/>
  <c r="B81" i="3"/>
  <c r="B253" i="3"/>
  <c r="B337" i="3"/>
  <c r="B82" i="3"/>
  <c r="B126" i="3"/>
  <c r="B218" i="3"/>
  <c r="B417" i="3"/>
  <c r="B545" i="3"/>
  <c r="B587" i="3"/>
  <c r="B570" i="3"/>
  <c r="B692" i="3"/>
  <c r="B695" i="3"/>
  <c r="B378" i="3"/>
  <c r="B538" i="3"/>
  <c r="B278" i="3"/>
  <c r="B406" i="3"/>
  <c r="B282" i="3"/>
  <c r="B481" i="4"/>
  <c r="B609" i="4"/>
  <c r="B697" i="4"/>
  <c r="B431" i="4"/>
  <c r="B109" i="4"/>
  <c r="B669" i="4"/>
  <c r="B559" i="4"/>
  <c r="B94" i="4"/>
  <c r="B495" i="4"/>
  <c r="B374" i="3"/>
  <c r="B140" i="3"/>
  <c r="B596" i="3"/>
  <c r="B629" i="3"/>
  <c r="B468" i="3"/>
  <c r="B564" i="3"/>
  <c r="B534" i="3"/>
  <c r="B30" i="3"/>
  <c r="B111" i="3"/>
  <c r="B151" i="3"/>
  <c r="B271" i="3"/>
  <c r="B144" i="3"/>
  <c r="B472" i="3"/>
  <c r="B165" i="3"/>
  <c r="B217" i="3"/>
  <c r="B18" i="3"/>
  <c r="B134" i="3"/>
  <c r="B182" i="3"/>
  <c r="B633" i="3"/>
  <c r="B665" i="3"/>
  <c r="B372" i="3"/>
  <c r="B335" i="3"/>
  <c r="B523" i="3"/>
  <c r="B714" i="3"/>
  <c r="B480" i="3"/>
  <c r="B568" i="3"/>
  <c r="B660" i="3"/>
  <c r="B450" i="3"/>
  <c r="B438" i="3"/>
  <c r="B646" i="3"/>
  <c r="B4" i="3"/>
  <c r="B216" i="3"/>
  <c r="B36" i="3"/>
  <c r="B11" i="4"/>
  <c r="B75" i="4"/>
  <c r="B203" i="4"/>
  <c r="B267" i="4"/>
  <c r="B395" i="4"/>
  <c r="B459" i="4"/>
  <c r="B723" i="4"/>
  <c r="B38" i="4"/>
  <c r="B214" i="3"/>
  <c r="B172" i="3"/>
  <c r="B513" i="3"/>
  <c r="B442" i="3"/>
  <c r="B72" i="3"/>
  <c r="B416" i="4"/>
  <c r="B220" i="3"/>
  <c r="B276" i="3"/>
  <c r="B205" i="3"/>
  <c r="B196" i="3"/>
  <c r="B313" i="3"/>
  <c r="B361" i="3"/>
  <c r="B138" i="3"/>
  <c r="B186" i="3"/>
  <c r="B161" i="3"/>
  <c r="B525" i="3"/>
  <c r="B637" i="3"/>
  <c r="B701" i="3"/>
  <c r="B376" i="3"/>
  <c r="B527" i="3"/>
  <c r="B664" i="3"/>
  <c r="B8" i="3"/>
  <c r="B595" i="3"/>
  <c r="B314" i="3"/>
  <c r="B618" i="3"/>
  <c r="B746" i="3"/>
  <c r="B310" i="3"/>
  <c r="B678" i="3"/>
  <c r="B108" i="3"/>
  <c r="B344" i="3"/>
  <c r="B569" i="4"/>
  <c r="B729" i="4"/>
  <c r="B659" i="4"/>
  <c r="B567" i="4"/>
  <c r="B614" i="3"/>
  <c r="B130" i="3"/>
  <c r="B68" i="3"/>
  <c r="B73" i="3"/>
  <c r="B280" i="3"/>
  <c r="B142" i="3"/>
  <c r="B485" i="3"/>
  <c r="B565" i="3"/>
  <c r="B436" i="3"/>
  <c r="B532" i="3"/>
  <c r="B628" i="3"/>
  <c r="B599" i="3"/>
  <c r="B474" i="3"/>
  <c r="B470" i="3"/>
  <c r="B566" i="3"/>
  <c r="B536" i="3"/>
  <c r="B399" i="4"/>
  <c r="B9" i="3"/>
  <c r="B333" i="3"/>
  <c r="B502" i="3"/>
  <c r="B112" i="3"/>
  <c r="B176" i="3"/>
  <c r="B288" i="3"/>
  <c r="B340" i="3"/>
  <c r="B247" i="3"/>
  <c r="B125" i="3"/>
  <c r="B373" i="3"/>
  <c r="B154" i="3"/>
  <c r="B246" i="3"/>
  <c r="B645" i="3"/>
  <c r="B709" i="3"/>
  <c r="B311" i="3"/>
  <c r="B463" i="3"/>
  <c r="B773" i="3"/>
  <c r="B440" i="3"/>
  <c r="B632" i="3"/>
  <c r="B40" i="3"/>
  <c r="B759" i="3"/>
  <c r="B482" i="3"/>
  <c r="B650" i="3"/>
  <c r="B342" i="3"/>
  <c r="B244" i="3"/>
  <c r="B168" i="3"/>
  <c r="B232" i="3"/>
  <c r="B197" i="3"/>
  <c r="B183" i="3"/>
  <c r="B352" i="3"/>
  <c r="B166" i="3"/>
  <c r="B461" i="3"/>
  <c r="B384" i="3"/>
  <c r="B503" i="3"/>
  <c r="B535" i="3"/>
  <c r="B528" i="3"/>
  <c r="B261" i="3"/>
  <c r="B639" i="3"/>
  <c r="B671" i="3"/>
  <c r="B514" i="3"/>
  <c r="B610" i="3"/>
  <c r="B674" i="3"/>
  <c r="B754" i="3"/>
  <c r="B55" i="3"/>
  <c r="B152" i="3"/>
  <c r="B240" i="3"/>
  <c r="B119" i="3"/>
  <c r="B96" i="3"/>
  <c r="B87" i="3"/>
  <c r="B153" i="3"/>
  <c r="B325" i="3"/>
  <c r="B210" i="3"/>
  <c r="B369" i="3"/>
  <c r="B433" i="3"/>
  <c r="B581" i="3"/>
  <c r="B320" i="3"/>
  <c r="B375" i="3"/>
  <c r="B608" i="3"/>
  <c r="B640" i="3"/>
  <c r="B672" i="3"/>
  <c r="B704" i="3"/>
  <c r="B258" i="3"/>
  <c r="B626" i="3"/>
  <c r="B690" i="3"/>
  <c r="B770" i="3"/>
  <c r="B48" i="3"/>
  <c r="B745" i="4"/>
  <c r="B656" i="4"/>
  <c r="B688" i="4"/>
  <c r="B493" i="4"/>
  <c r="B65" i="3"/>
  <c r="B157" i="3"/>
  <c r="B178" i="3"/>
  <c r="B400" i="3"/>
  <c r="B544" i="3"/>
  <c r="B576" i="3"/>
  <c r="B274" i="3"/>
  <c r="B354" i="3"/>
  <c r="B402" i="3"/>
  <c r="B466" i="3"/>
  <c r="B546" i="3"/>
  <c r="B703" i="4"/>
  <c r="B121" i="4"/>
  <c r="B304" i="3"/>
  <c r="B184" i="3"/>
  <c r="B343" i="3"/>
  <c r="B285" i="3"/>
  <c r="B738" i="3"/>
  <c r="B512" i="3"/>
  <c r="B16" i="3"/>
  <c r="B562" i="3"/>
  <c r="B642" i="3"/>
  <c r="B706" i="3"/>
  <c r="B54" i="3"/>
  <c r="B80" i="3"/>
  <c r="B767" i="4"/>
  <c r="B735" i="4"/>
  <c r="B464" i="3"/>
  <c r="B137" i="3"/>
  <c r="B177" i="3"/>
  <c r="B221" i="3"/>
  <c r="B389" i="3"/>
  <c r="B194" i="3"/>
  <c r="B413" i="3"/>
  <c r="B370" i="3"/>
  <c r="B432" i="3"/>
  <c r="B624" i="3"/>
  <c r="B32" i="3"/>
  <c r="B658" i="3"/>
  <c r="B120" i="3"/>
  <c r="B136" i="4"/>
  <c r="B306" i="3"/>
  <c r="B104" i="3"/>
  <c r="B256" i="3"/>
  <c r="B33" i="3"/>
  <c r="B97" i="3"/>
  <c r="B349" i="3"/>
  <c r="B122" i="3"/>
  <c r="B386" i="3"/>
  <c r="B560" i="3"/>
  <c r="B592" i="3"/>
  <c r="B322" i="3"/>
  <c r="B434" i="3"/>
  <c r="B498" i="3"/>
  <c r="B594" i="3"/>
  <c r="B150" i="3"/>
  <c r="B257" i="3"/>
  <c r="B286" i="3"/>
  <c r="B542" i="3"/>
  <c r="B348" i="3"/>
  <c r="B444" i="3"/>
  <c r="B148" i="3"/>
  <c r="B190" i="3"/>
  <c r="B222" i="3"/>
  <c r="B382" i="3"/>
  <c r="B414" i="3"/>
  <c r="B316" i="3"/>
  <c r="B89" i="3"/>
  <c r="B133" i="3"/>
  <c r="B173" i="3"/>
  <c r="B213" i="3"/>
  <c r="B254" i="3"/>
  <c r="B326" i="3"/>
  <c r="B510" i="3"/>
  <c r="B574" i="3"/>
  <c r="B654" i="3"/>
  <c r="B284" i="3"/>
  <c r="B12" i="3"/>
  <c r="B25" i="3"/>
  <c r="B252" i="3"/>
  <c r="B686" i="3"/>
  <c r="B262" i="3"/>
  <c r="B518" i="3"/>
  <c r="B582" i="3"/>
  <c r="B662" i="3"/>
  <c r="B44" i="3"/>
  <c r="B301" i="3"/>
  <c r="B318" i="4"/>
  <c r="B318" i="3"/>
  <c r="B718" i="3"/>
  <c r="B446" i="3"/>
  <c r="B116" i="3"/>
  <c r="B341" i="3"/>
  <c r="B380" i="3"/>
  <c r="B385" i="3"/>
  <c r="B146" i="3"/>
  <c r="B429" i="3"/>
  <c r="B476" i="3"/>
  <c r="B358" i="3"/>
  <c r="B20" i="3"/>
  <c r="B350" i="3"/>
  <c r="B2" i="3"/>
  <c r="B742" i="4"/>
  <c r="C703" i="4" l="1"/>
  <c r="D703" i="4" s="1"/>
  <c r="C395" i="4"/>
  <c r="D395" i="4" s="1"/>
  <c r="C559" i="4"/>
  <c r="D559" i="4" s="1"/>
  <c r="C627" i="4"/>
  <c r="D627" i="4" s="1"/>
  <c r="C219" i="4"/>
  <c r="D219" i="4" s="1"/>
  <c r="C751" i="4"/>
  <c r="D751" i="4" s="1"/>
  <c r="C735" i="4"/>
  <c r="D735" i="4" s="1"/>
  <c r="C669" i="4"/>
  <c r="D669" i="4" s="1"/>
  <c r="C641" i="4"/>
  <c r="D641" i="4" s="1"/>
  <c r="C267" i="4"/>
  <c r="D267" i="4" s="1"/>
  <c r="C102" i="4"/>
  <c r="D102" i="4" s="1"/>
  <c r="C661" i="4"/>
  <c r="D661" i="4" s="1"/>
  <c r="C767" i="4"/>
  <c r="D767" i="4" s="1"/>
  <c r="C203" i="4"/>
  <c r="D203" i="4" s="1"/>
  <c r="C235" i="4"/>
  <c r="D235" i="4" s="1"/>
  <c r="C136" i="4"/>
  <c r="D136" i="4" s="1"/>
  <c r="C567" i="4"/>
  <c r="D567" i="4" s="1"/>
  <c r="C75" i="4"/>
  <c r="D75" i="4" s="1"/>
  <c r="C431" i="4"/>
  <c r="D431" i="4" s="1"/>
  <c r="C43" i="4"/>
  <c r="D43" i="4" s="1"/>
  <c r="C675" i="4"/>
  <c r="D675" i="4" s="1"/>
  <c r="C215" i="4"/>
  <c r="D215" i="4" s="1"/>
  <c r="C109" i="4"/>
  <c r="D109" i="4" s="1"/>
  <c r="C13" i="4"/>
  <c r="D13" i="4" s="1"/>
  <c r="C493" i="4"/>
  <c r="D493" i="4" s="1"/>
  <c r="C85" i="4"/>
  <c r="D85" i="4" s="1"/>
  <c r="C755" i="4"/>
  <c r="D755" i="4" s="1"/>
  <c r="C251" i="4"/>
  <c r="D251" i="4" s="1"/>
  <c r="C11" i="4"/>
  <c r="D11" i="4" s="1"/>
  <c r="C742" i="4"/>
  <c r="D742" i="4" s="1"/>
  <c r="C729" i="4"/>
  <c r="D729" i="4" s="1"/>
  <c r="C38" i="4"/>
  <c r="D38" i="4" s="1"/>
  <c r="C609" i="4"/>
  <c r="D609" i="4" s="1"/>
  <c r="C597" i="4"/>
  <c r="D597" i="4" s="1"/>
  <c r="C107" i="4"/>
  <c r="D107" i="4" s="1"/>
  <c r="C771" i="4"/>
  <c r="D771" i="4" s="1"/>
  <c r="C283" i="4"/>
  <c r="D283" i="4" s="1"/>
  <c r="C26" i="4"/>
  <c r="D26" i="4" s="1"/>
  <c r="C399" i="4"/>
  <c r="D399" i="4" s="1"/>
  <c r="C555" i="4"/>
  <c r="D555" i="4" s="1"/>
  <c r="C249" i="4"/>
  <c r="D249" i="4" s="1"/>
  <c r="C318" i="4"/>
  <c r="D318" i="4" s="1"/>
  <c r="C659" i="4"/>
  <c r="D659" i="4" s="1"/>
  <c r="C697" i="4"/>
  <c r="D697" i="4" s="1"/>
  <c r="C363" i="4"/>
  <c r="D363" i="4" s="1"/>
  <c r="C688" i="4"/>
  <c r="D688" i="4" s="1"/>
  <c r="C656" i="4"/>
  <c r="D656" i="4" s="1"/>
  <c r="C569" i="4"/>
  <c r="D569" i="4" s="1"/>
  <c r="C723" i="4"/>
  <c r="D723" i="4" s="1"/>
  <c r="C495" i="4"/>
  <c r="D495" i="4" s="1"/>
  <c r="C481" i="4"/>
  <c r="D481" i="4" s="1"/>
  <c r="C101" i="4"/>
  <c r="D101" i="4" s="1"/>
  <c r="C299" i="4"/>
  <c r="D299" i="4" s="1"/>
  <c r="C741" i="4"/>
  <c r="D741" i="4" s="1"/>
  <c r="C705" i="4"/>
  <c r="D705" i="4" s="1"/>
  <c r="C121" i="4"/>
  <c r="D121" i="4" s="1"/>
  <c r="C745" i="4"/>
  <c r="D745" i="4" s="1"/>
  <c r="C416" i="4"/>
  <c r="D416" i="4" s="1"/>
  <c r="C459" i="4"/>
  <c r="D459" i="4" s="1"/>
  <c r="C94" i="4"/>
  <c r="D94" i="4" s="1"/>
  <c r="C691" i="4"/>
  <c r="D691" i="4" s="1"/>
  <c r="C171" i="4"/>
  <c r="D171" i="4" s="1"/>
  <c r="C427" i="4"/>
  <c r="D427" i="4" s="1"/>
  <c r="C37" i="4"/>
  <c r="D37" i="4" s="1"/>
  <c r="C2" i="3"/>
  <c r="H9" i="4"/>
  <c r="C476" i="3"/>
  <c r="D476" i="3" s="1"/>
  <c r="C353" i="3"/>
  <c r="D353" i="3" s="1"/>
  <c r="C20" i="3"/>
  <c r="D20" i="3" s="1"/>
  <c r="C298" i="3"/>
  <c r="D298" i="3" s="1"/>
  <c r="C606" i="3"/>
  <c r="D606" i="3" s="1"/>
  <c r="C687" i="3"/>
  <c r="D687" i="3" s="1"/>
  <c r="C350" i="3"/>
  <c r="D350" i="3" s="1"/>
  <c r="C534" i="3"/>
  <c r="D534" i="3" s="1"/>
  <c r="C450" i="3"/>
  <c r="D450" i="3" s="1"/>
  <c r="C655" i="3"/>
  <c r="D655" i="3" s="1"/>
  <c r="C616" i="3"/>
  <c r="D616" i="3" s="1"/>
  <c r="C429" i="3"/>
  <c r="D429" i="3" s="1"/>
  <c r="C319" i="3"/>
  <c r="D319" i="3" s="1"/>
  <c r="C573" i="3"/>
  <c r="D573" i="3" s="1"/>
  <c r="C178" i="3"/>
  <c r="D178" i="3" s="1"/>
  <c r="C225" i="3"/>
  <c r="D225" i="3" s="1"/>
  <c r="C271" i="3"/>
  <c r="D271" i="3" s="1"/>
  <c r="C264" i="3"/>
  <c r="D264" i="3" s="1"/>
  <c r="C468" i="3"/>
  <c r="D468" i="3" s="1"/>
  <c r="C641" i="3"/>
  <c r="D641" i="3" s="1"/>
  <c r="C269" i="3"/>
  <c r="D269" i="3" s="1"/>
  <c r="C220" i="3"/>
  <c r="D220" i="3" s="1"/>
  <c r="C656" i="3"/>
  <c r="D656" i="3" s="1"/>
  <c r="C276" i="3"/>
  <c r="D276" i="3" s="1"/>
  <c r="C598" i="3"/>
  <c r="D598" i="3" s="1"/>
  <c r="C514" i="3"/>
  <c r="D514" i="3" s="1"/>
  <c r="C683" i="3"/>
  <c r="D683" i="3" s="1"/>
  <c r="C644" i="3"/>
  <c r="D644" i="3" s="1"/>
  <c r="C459" i="3"/>
  <c r="D459" i="3" s="1"/>
  <c r="C457" i="3"/>
  <c r="D457" i="3" s="1"/>
  <c r="C145" i="3"/>
  <c r="D145" i="3" s="1"/>
  <c r="C260" i="3"/>
  <c r="D260" i="3" s="1"/>
  <c r="C314" i="3"/>
  <c r="D314" i="3" s="1"/>
  <c r="C186" i="3"/>
  <c r="D186" i="3" s="1"/>
  <c r="C104" i="3"/>
  <c r="D104" i="3" s="1"/>
  <c r="C438" i="3"/>
  <c r="D438" i="3" s="1"/>
  <c r="C686" i="3"/>
  <c r="D686" i="3" s="1"/>
  <c r="C611" i="3"/>
  <c r="D611" i="3" s="1"/>
  <c r="C572" i="3"/>
  <c r="D572" i="3" s="1"/>
  <c r="C555" i="3"/>
  <c r="D555" i="3" s="1"/>
  <c r="C408" i="3"/>
  <c r="D408" i="3" s="1"/>
  <c r="C529" i="3"/>
  <c r="D529" i="3" s="1"/>
  <c r="C138" i="3"/>
  <c r="D138" i="3" s="1"/>
  <c r="C177" i="3"/>
  <c r="D177" i="3" s="1"/>
  <c r="C223" i="3"/>
  <c r="D223" i="3" s="1"/>
  <c r="C212" i="3"/>
  <c r="D212" i="3" s="1"/>
  <c r="C693" i="3"/>
  <c r="D693" i="3" s="1"/>
  <c r="C49" i="3"/>
  <c r="D49" i="3" s="1"/>
  <c r="C631" i="3"/>
  <c r="D631" i="3" s="1"/>
  <c r="C63" i="3"/>
  <c r="D63" i="3" s="1"/>
  <c r="C433" i="3"/>
  <c r="D433" i="3" s="1"/>
  <c r="C80" i="3"/>
  <c r="D80" i="3" s="1"/>
  <c r="C430" i="3"/>
  <c r="D430" i="3" s="1"/>
  <c r="C398" i="3"/>
  <c r="D398" i="3" s="1"/>
  <c r="C607" i="3"/>
  <c r="D607" i="3" s="1"/>
  <c r="C568" i="3"/>
  <c r="D568" i="3" s="1"/>
  <c r="C551" i="3"/>
  <c r="D551" i="3" s="1"/>
  <c r="C404" i="3"/>
  <c r="D404" i="3" s="1"/>
  <c r="C525" i="3"/>
  <c r="D525" i="3" s="1"/>
  <c r="C134" i="3"/>
  <c r="D134" i="3" s="1"/>
  <c r="C173" i="3"/>
  <c r="D173" i="3" s="1"/>
  <c r="C219" i="3"/>
  <c r="D219" i="3" s="1"/>
  <c r="C208" i="3"/>
  <c r="D208" i="3" s="1"/>
  <c r="C517" i="3"/>
  <c r="D517" i="3" s="1"/>
  <c r="C255" i="3"/>
  <c r="D255" i="3" s="1"/>
  <c r="C165" i="3"/>
  <c r="D165" i="3" s="1"/>
  <c r="C634" i="3"/>
  <c r="D634" i="3" s="1"/>
  <c r="C237" i="3"/>
  <c r="D237" i="3" s="1"/>
  <c r="C766" i="3"/>
  <c r="D766" i="3" s="1"/>
  <c r="C310" i="3"/>
  <c r="D310" i="3" s="1"/>
  <c r="C3" i="3"/>
  <c r="D3" i="3" s="1"/>
  <c r="C261" i="3"/>
  <c r="D261" i="3" s="1"/>
  <c r="C528" i="3"/>
  <c r="D528" i="3" s="1"/>
  <c r="C515" i="3"/>
  <c r="D515" i="3" s="1"/>
  <c r="C441" i="3"/>
  <c r="D441" i="3" s="1"/>
  <c r="C85" i="3"/>
  <c r="D85" i="3" s="1"/>
  <c r="C201" i="3"/>
  <c r="D201" i="3" s="1"/>
  <c r="C51" i="3"/>
  <c r="D51" i="3" s="1"/>
  <c r="C127" i="3"/>
  <c r="D127" i="3" s="1"/>
  <c r="C100" i="3"/>
  <c r="D100" i="3" s="1"/>
  <c r="C706" i="3"/>
  <c r="D706" i="3" s="1"/>
  <c r="C771" i="3"/>
  <c r="D771" i="3" s="1"/>
  <c r="C728" i="3"/>
  <c r="D728" i="3" s="1"/>
  <c r="C444" i="3"/>
  <c r="D444" i="3" s="1"/>
  <c r="C443" i="3"/>
  <c r="D443" i="3" s="1"/>
  <c r="C689" i="3"/>
  <c r="D689" i="3" s="1"/>
  <c r="C125" i="3"/>
  <c r="D125" i="3" s="1"/>
  <c r="C735" i="3"/>
  <c r="D735" i="3" s="1"/>
  <c r="C412" i="3"/>
  <c r="D412" i="3" s="1"/>
  <c r="C28" i="3"/>
  <c r="D28" i="3" s="1"/>
  <c r="C770" i="3"/>
  <c r="D770" i="3" s="1"/>
  <c r="C306" i="3"/>
  <c r="D306" i="3" s="1"/>
  <c r="C752" i="3"/>
  <c r="D752" i="3" s="1"/>
  <c r="C480" i="3"/>
  <c r="D480" i="3" s="1"/>
  <c r="C467" i="3"/>
  <c r="D467" i="3" s="1"/>
  <c r="C713" i="3"/>
  <c r="D713" i="3" s="1"/>
  <c r="C425" i="3"/>
  <c r="D425" i="3" s="1"/>
  <c r="C389" i="3"/>
  <c r="D389" i="3" s="1"/>
  <c r="C21" i="3"/>
  <c r="D21" i="3" s="1"/>
  <c r="C123" i="3"/>
  <c r="D123" i="3" s="1"/>
  <c r="C53" i="3"/>
  <c r="D53" i="3" s="1"/>
  <c r="C553" i="3"/>
  <c r="D553" i="3" s="1"/>
  <c r="C136" i="3"/>
  <c r="D136" i="3" s="1"/>
  <c r="C462" i="3"/>
  <c r="D462" i="3" s="1"/>
  <c r="C691" i="3"/>
  <c r="D691" i="3" s="1"/>
  <c r="C619" i="3"/>
  <c r="D619" i="3" s="1"/>
  <c r="C580" i="3"/>
  <c r="D580" i="3" s="1"/>
  <c r="C563" i="3"/>
  <c r="D563" i="3" s="1"/>
  <c r="C420" i="3"/>
  <c r="D420" i="3" s="1"/>
  <c r="C537" i="3"/>
  <c r="D537" i="3" s="1"/>
  <c r="C146" i="3"/>
  <c r="D146" i="3" s="1"/>
  <c r="C185" i="3"/>
  <c r="D185" i="3" s="1"/>
  <c r="C231" i="3"/>
  <c r="D231" i="3" s="1"/>
  <c r="C224" i="3"/>
  <c r="D224" i="3" s="1"/>
  <c r="C290" i="3"/>
  <c r="D290" i="3" s="1"/>
  <c r="C569" i="3"/>
  <c r="D569" i="3" s="1"/>
  <c r="C181" i="3"/>
  <c r="D181" i="3" s="1"/>
  <c r="C116" i="3"/>
  <c r="D116" i="3" s="1"/>
  <c r="C506" i="3"/>
  <c r="D506" i="3" s="1"/>
  <c r="C282" i="3"/>
  <c r="D282" i="3" s="1"/>
  <c r="C526" i="3"/>
  <c r="D526" i="3" s="1"/>
  <c r="C442" i="3"/>
  <c r="D442" i="3" s="1"/>
  <c r="C651" i="3"/>
  <c r="D651" i="3" s="1"/>
  <c r="C612" i="3"/>
  <c r="D612" i="3" s="1"/>
  <c r="C395" i="3"/>
  <c r="D395" i="3" s="1"/>
  <c r="C417" i="3"/>
  <c r="D417" i="3" s="1"/>
  <c r="C351" i="3"/>
  <c r="D351" i="3" s="1"/>
  <c r="C164" i="3"/>
  <c r="D164" i="3" s="1"/>
  <c r="C595" i="3"/>
  <c r="D595" i="3" s="1"/>
  <c r="C321" i="3"/>
  <c r="D321" i="3" s="1"/>
  <c r="C15" i="3"/>
  <c r="D15" i="3" s="1"/>
  <c r="C334" i="3"/>
  <c r="D334" i="3" s="1"/>
  <c r="C19" i="3"/>
  <c r="D19" i="3" s="1"/>
  <c r="C453" i="3"/>
  <c r="D453" i="3" s="1"/>
  <c r="C540" i="3"/>
  <c r="D540" i="3" s="1"/>
  <c r="C523" i="3"/>
  <c r="D523" i="3" s="1"/>
  <c r="C364" i="3"/>
  <c r="D364" i="3" s="1"/>
  <c r="C493" i="3"/>
  <c r="D493" i="3" s="1"/>
  <c r="C106" i="3"/>
  <c r="D106" i="3" s="1"/>
  <c r="C141" i="3"/>
  <c r="D141" i="3" s="1"/>
  <c r="C183" i="3"/>
  <c r="D183" i="3" s="1"/>
  <c r="C160" i="3"/>
  <c r="D160" i="3" s="1"/>
  <c r="C589" i="3"/>
  <c r="D589" i="3" s="1"/>
  <c r="C256" i="3"/>
  <c r="D256" i="3" s="1"/>
  <c r="C596" i="3"/>
  <c r="D596" i="3" s="1"/>
  <c r="C374" i="3"/>
  <c r="D374" i="3" s="1"/>
  <c r="C82" i="3"/>
  <c r="D82" i="3" s="1"/>
  <c r="C7" i="3"/>
  <c r="D7" i="3" s="1"/>
  <c r="C326" i="3"/>
  <c r="D326" i="3" s="1"/>
  <c r="C11" i="3"/>
  <c r="D11" i="3" s="1"/>
  <c r="C357" i="3"/>
  <c r="D357" i="3" s="1"/>
  <c r="C532" i="3"/>
  <c r="D532" i="3" s="1"/>
  <c r="C519" i="3"/>
  <c r="D519" i="3" s="1"/>
  <c r="C360" i="3"/>
  <c r="D360" i="3" s="1"/>
  <c r="C485" i="3"/>
  <c r="D485" i="3" s="1"/>
  <c r="C102" i="3"/>
  <c r="D102" i="3" s="1"/>
  <c r="C137" i="3"/>
  <c r="D137" i="3" s="1"/>
  <c r="C179" i="3"/>
  <c r="D179" i="3" s="1"/>
  <c r="C156" i="3"/>
  <c r="D156" i="3" s="1"/>
  <c r="C405" i="3"/>
  <c r="D405" i="3" s="1"/>
  <c r="C135" i="3"/>
  <c r="D135" i="3" s="1"/>
  <c r="C196" i="3"/>
  <c r="D196" i="3" s="1"/>
  <c r="C767" i="3"/>
  <c r="D767" i="3" s="1"/>
  <c r="C184" i="3"/>
  <c r="D184" i="3" s="1"/>
  <c r="C244" i="3"/>
  <c r="D244" i="3" s="1"/>
  <c r="C70" i="3"/>
  <c r="D70" i="3" s="1"/>
  <c r="C330" i="3"/>
  <c r="D330" i="3" s="1"/>
  <c r="C764" i="3"/>
  <c r="D764" i="3" s="1"/>
  <c r="C492" i="3"/>
  <c r="D492" i="3" s="1"/>
  <c r="C483" i="3"/>
  <c r="D483" i="3" s="1"/>
  <c r="C226" i="3"/>
  <c r="D226" i="3" s="1"/>
  <c r="C200" i="3"/>
  <c r="D200" i="3" s="1"/>
  <c r="C251" i="3"/>
  <c r="D251" i="3" s="1"/>
  <c r="C627" i="3"/>
  <c r="D627" i="3" s="1"/>
  <c r="C132" i="3"/>
  <c r="D132" i="3" s="1"/>
  <c r="C41" i="3"/>
  <c r="D41" i="3" s="1"/>
  <c r="C642" i="3"/>
  <c r="D642" i="3" s="1"/>
  <c r="C739" i="3"/>
  <c r="D739" i="3" s="1"/>
  <c r="C692" i="3"/>
  <c r="D692" i="3" s="1"/>
  <c r="C570" i="3"/>
  <c r="D570" i="3" s="1"/>
  <c r="C411" i="3"/>
  <c r="D411" i="3" s="1"/>
  <c r="C657" i="3"/>
  <c r="D657" i="3" s="1"/>
  <c r="C424" i="3"/>
  <c r="D424" i="3" s="1"/>
  <c r="C756" i="3"/>
  <c r="D756" i="3" s="1"/>
  <c r="C95" i="3"/>
  <c r="D95" i="3" s="1"/>
  <c r="C188" i="3"/>
  <c r="D188" i="3" s="1"/>
  <c r="C690" i="3"/>
  <c r="D690" i="3" s="1"/>
  <c r="C763" i="3"/>
  <c r="D763" i="3" s="1"/>
  <c r="C720" i="3"/>
  <c r="D720" i="3" s="1"/>
  <c r="C436" i="3"/>
  <c r="D436" i="3" s="1"/>
  <c r="C435" i="3"/>
  <c r="D435" i="3" s="1"/>
  <c r="C681" i="3"/>
  <c r="D681" i="3" s="1"/>
  <c r="C257" i="3"/>
  <c r="D257" i="3" s="1"/>
  <c r="C349" i="3"/>
  <c r="D349" i="3" s="1"/>
  <c r="C87" i="3"/>
  <c r="D87" i="3" s="1"/>
  <c r="C91" i="3"/>
  <c r="D91" i="3" s="1"/>
  <c r="C62" i="3"/>
  <c r="D62" i="3" s="1"/>
  <c r="C371" i="3"/>
  <c r="D371" i="3" s="1"/>
  <c r="C762" i="3"/>
  <c r="D762" i="3" s="1"/>
  <c r="C463" i="3"/>
  <c r="D463" i="3" s="1"/>
  <c r="C358" i="3"/>
  <c r="D358" i="3" s="1"/>
  <c r="C757" i="3"/>
  <c r="D757" i="3" s="1"/>
  <c r="C531" i="3"/>
  <c r="D531" i="3" s="1"/>
  <c r="C501" i="3"/>
  <c r="D501" i="3" s="1"/>
  <c r="C114" i="3"/>
  <c r="D114" i="3" s="1"/>
  <c r="C149" i="3"/>
  <c r="D149" i="3" s="1"/>
  <c r="C195" i="3"/>
  <c r="D195" i="3" s="1"/>
  <c r="C168" i="3"/>
  <c r="D168" i="3" s="1"/>
  <c r="C397" i="3"/>
  <c r="D397" i="3" s="1"/>
  <c r="C497" i="3"/>
  <c r="D497" i="3" s="1"/>
  <c r="C101" i="3"/>
  <c r="D101" i="3" s="1"/>
  <c r="C33" i="3"/>
  <c r="D33" i="3" s="1"/>
  <c r="C439" i="3"/>
  <c r="D439" i="3" s="1"/>
  <c r="C120" i="3"/>
  <c r="D120" i="3" s="1"/>
  <c r="C446" i="3"/>
  <c r="D446" i="3" s="1"/>
  <c r="C718" i="3"/>
  <c r="D718" i="3" s="1"/>
  <c r="C615" i="3"/>
  <c r="D615" i="3" s="1"/>
  <c r="C544" i="3"/>
  <c r="D544" i="3" s="1"/>
  <c r="C315" i="3"/>
  <c r="D315" i="3" s="1"/>
  <c r="C238" i="3"/>
  <c r="D238" i="3" s="1"/>
  <c r="C368" i="3"/>
  <c r="D368" i="3" s="1"/>
  <c r="C30" i="3"/>
  <c r="D30" i="3" s="1"/>
  <c r="C688" i="3"/>
  <c r="D688" i="3" s="1"/>
  <c r="C235" i="3"/>
  <c r="D235" i="3" s="1"/>
  <c r="C301" i="3"/>
  <c r="D301" i="3" s="1"/>
  <c r="C262" i="3"/>
  <c r="D262" i="3" s="1"/>
  <c r="C346" i="3"/>
  <c r="D346" i="3" s="1"/>
  <c r="C772" i="3"/>
  <c r="D772" i="3" s="1"/>
  <c r="C504" i="3"/>
  <c r="D504" i="3" s="1"/>
  <c r="C491" i="3"/>
  <c r="D491" i="3" s="1"/>
  <c r="C90" i="3"/>
  <c r="D90" i="3" s="1"/>
  <c r="C449" i="3"/>
  <c r="D449" i="3" s="1"/>
  <c r="C46" i="3"/>
  <c r="D46" i="3" s="1"/>
  <c r="C97" i="3"/>
  <c r="D97" i="3" s="1"/>
  <c r="C143" i="3"/>
  <c r="D143" i="3" s="1"/>
  <c r="C112" i="3"/>
  <c r="D112" i="3" s="1"/>
  <c r="C481" i="3"/>
  <c r="D481" i="3" s="1"/>
  <c r="C211" i="3"/>
  <c r="D211" i="3" s="1"/>
  <c r="C245" i="3"/>
  <c r="D245" i="3" s="1"/>
  <c r="C402" i="3"/>
  <c r="D402" i="3" s="1"/>
  <c r="C193" i="3"/>
  <c r="D193" i="3" s="1"/>
  <c r="C500" i="3"/>
  <c r="D500" i="3" s="1"/>
  <c r="C254" i="3"/>
  <c r="D254" i="3" s="1"/>
  <c r="C338" i="3"/>
  <c r="D338" i="3" s="1"/>
  <c r="C768" i="3"/>
  <c r="D768" i="3" s="1"/>
  <c r="C496" i="3"/>
  <c r="D496" i="3" s="1"/>
  <c r="C487" i="3"/>
  <c r="D487" i="3" s="1"/>
  <c r="C74" i="3"/>
  <c r="D74" i="3" s="1"/>
  <c r="C445" i="3"/>
  <c r="D445" i="3" s="1"/>
  <c r="C34" i="3"/>
  <c r="D34" i="3" s="1"/>
  <c r="C81" i="3"/>
  <c r="D81" i="3" s="1"/>
  <c r="C139" i="3"/>
  <c r="D139" i="3" s="1"/>
  <c r="C89" i="3"/>
  <c r="D89" i="3" s="1"/>
  <c r="C194" i="3"/>
  <c r="D194" i="3" s="1"/>
  <c r="C324" i="3"/>
  <c r="D324" i="3" s="1"/>
  <c r="C167" i="3"/>
  <c r="D167" i="3" s="1"/>
  <c r="C724" i="3"/>
  <c r="D724" i="3" s="1"/>
  <c r="C69" i="3"/>
  <c r="D69" i="3" s="1"/>
  <c r="C172" i="3"/>
  <c r="D172" i="3" s="1"/>
  <c r="C722" i="3"/>
  <c r="D722" i="3" s="1"/>
  <c r="C42" i="3"/>
  <c r="D42" i="3" s="1"/>
  <c r="C732" i="3"/>
  <c r="D732" i="3" s="1"/>
  <c r="C452" i="3"/>
  <c r="D452" i="3" s="1"/>
  <c r="C447" i="3"/>
  <c r="D447" i="3" s="1"/>
  <c r="C130" i="3"/>
  <c r="D130" i="3" s="1"/>
  <c r="C9" i="3"/>
  <c r="D9" i="3" s="1"/>
  <c r="C247" i="3"/>
  <c r="D247" i="3" s="1"/>
  <c r="C556" i="3"/>
  <c r="D556" i="3" s="1"/>
  <c r="C92" i="3"/>
  <c r="D92" i="3" s="1"/>
  <c r="C630" i="3"/>
  <c r="D630" i="3" s="1"/>
  <c r="C562" i="3"/>
  <c r="D562" i="3" s="1"/>
  <c r="C703" i="3"/>
  <c r="D703" i="3" s="1"/>
  <c r="C660" i="3"/>
  <c r="D660" i="3" s="1"/>
  <c r="C761" i="3"/>
  <c r="D761" i="3" s="1"/>
  <c r="C375" i="3"/>
  <c r="D375" i="3" s="1"/>
  <c r="C625" i="3"/>
  <c r="D625" i="3" s="1"/>
  <c r="C207" i="3"/>
  <c r="D207" i="3" s="1"/>
  <c r="C484" i="3"/>
  <c r="D484" i="3" s="1"/>
  <c r="C78" i="3"/>
  <c r="D78" i="3" s="1"/>
  <c r="C702" i="3"/>
  <c r="D702" i="3" s="1"/>
  <c r="C626" i="3"/>
  <c r="D626" i="3" s="1"/>
  <c r="C731" i="3"/>
  <c r="D731" i="3" s="1"/>
  <c r="C684" i="3"/>
  <c r="D684" i="3" s="1"/>
  <c r="C386" i="3"/>
  <c r="D386" i="3" s="1"/>
  <c r="C403" i="3"/>
  <c r="D403" i="3" s="1"/>
  <c r="C649" i="3"/>
  <c r="D649" i="3" s="1"/>
  <c r="C250" i="3"/>
  <c r="D250" i="3" s="1"/>
  <c r="C317" i="3"/>
  <c r="D317" i="3" s="1"/>
  <c r="C388" i="3"/>
  <c r="D388" i="3" s="1"/>
  <c r="C13" i="3"/>
  <c r="D13" i="3" s="1"/>
  <c r="C68" i="3"/>
  <c r="D68" i="3" s="1"/>
  <c r="C617" i="3"/>
  <c r="D617" i="3" s="1"/>
  <c r="C590" i="3"/>
  <c r="D590" i="3" s="1"/>
  <c r="C47" i="3"/>
  <c r="D47" i="3" s="1"/>
  <c r="C35" i="3"/>
  <c r="D35" i="3" s="1"/>
  <c r="C548" i="3"/>
  <c r="D548" i="3" s="1"/>
  <c r="C376" i="3"/>
  <c r="D376" i="3" s="1"/>
  <c r="C670" i="3"/>
  <c r="D670" i="3" s="1"/>
  <c r="C726" i="3"/>
  <c r="D726" i="3" s="1"/>
  <c r="C278" i="3"/>
  <c r="D278" i="3" s="1"/>
  <c r="C362" i="3"/>
  <c r="D362" i="3" s="1"/>
  <c r="C16" i="3"/>
  <c r="D16" i="3" s="1"/>
  <c r="C512" i="3"/>
  <c r="D512" i="3" s="1"/>
  <c r="C499" i="3"/>
  <c r="D499" i="3" s="1"/>
  <c r="C266" i="3"/>
  <c r="D266" i="3" s="1"/>
  <c r="C461" i="3"/>
  <c r="D461" i="3" s="1"/>
  <c r="C58" i="3"/>
  <c r="D58" i="3" s="1"/>
  <c r="C105" i="3"/>
  <c r="D105" i="3" s="1"/>
  <c r="C155" i="3"/>
  <c r="D155" i="3" s="1"/>
  <c r="C124" i="3"/>
  <c r="D124" i="3" s="1"/>
  <c r="C495" i="3"/>
  <c r="D495" i="3" s="1"/>
  <c r="C161" i="3"/>
  <c r="D161" i="3" s="1"/>
  <c r="C67" i="3"/>
  <c r="D67" i="3" s="1"/>
  <c r="C56" i="3"/>
  <c r="D56" i="3" s="1"/>
  <c r="C685" i="3"/>
  <c r="D685" i="3" s="1"/>
  <c r="C23" i="3"/>
  <c r="D23" i="3" s="1"/>
  <c r="C342" i="3"/>
  <c r="D342" i="3" s="1"/>
  <c r="C27" i="3"/>
  <c r="D27" i="3" s="1"/>
  <c r="C597" i="3"/>
  <c r="D597" i="3" s="1"/>
  <c r="C508" i="3"/>
  <c r="D508" i="3" s="1"/>
  <c r="C372" i="3"/>
  <c r="D372" i="3" s="1"/>
  <c r="C174" i="3"/>
  <c r="D174" i="3" s="1"/>
  <c r="C307" i="3"/>
  <c r="D307" i="3" s="1"/>
  <c r="C318" i="3"/>
  <c r="D318" i="3" s="1"/>
  <c r="C520" i="3"/>
  <c r="D520" i="3" s="1"/>
  <c r="C163" i="3"/>
  <c r="D163" i="3" s="1"/>
  <c r="C332" i="3"/>
  <c r="D332" i="3" s="1"/>
  <c r="C746" i="3"/>
  <c r="D746" i="3" s="1"/>
  <c r="C258" i="3"/>
  <c r="D258" i="3" s="1"/>
  <c r="C740" i="3"/>
  <c r="D740" i="3" s="1"/>
  <c r="C460" i="3"/>
  <c r="D460" i="3" s="1"/>
  <c r="C455" i="3"/>
  <c r="D455" i="3" s="1"/>
  <c r="C701" i="3"/>
  <c r="D701" i="3" s="1"/>
  <c r="C413" i="3"/>
  <c r="D413" i="3" s="1"/>
  <c r="C377" i="3"/>
  <c r="D377" i="3" s="1"/>
  <c r="C347" i="3"/>
  <c r="D347" i="3" s="1"/>
  <c r="C111" i="3"/>
  <c r="D111" i="3" s="1"/>
  <c r="C25" i="3"/>
  <c r="D25" i="3" s="1"/>
  <c r="C93" i="3"/>
  <c r="D93" i="3" s="1"/>
  <c r="C103" i="3"/>
  <c r="D103" i="3" s="1"/>
  <c r="C37" i="3"/>
  <c r="D37" i="3" s="1"/>
  <c r="C663" i="3"/>
  <c r="D663" i="3" s="1"/>
  <c r="C283" i="3"/>
  <c r="D283" i="3" s="1"/>
  <c r="C204" i="3"/>
  <c r="D204" i="3" s="1"/>
  <c r="C730" i="3"/>
  <c r="D730" i="3" s="1"/>
  <c r="C242" i="3"/>
  <c r="D242" i="3" s="1"/>
  <c r="C736" i="3"/>
  <c r="D736" i="3" s="1"/>
  <c r="C456" i="3"/>
  <c r="D456" i="3" s="1"/>
  <c r="C451" i="3"/>
  <c r="D451" i="3" s="1"/>
  <c r="C697" i="3"/>
  <c r="D697" i="3" s="1"/>
  <c r="C409" i="3"/>
  <c r="D409" i="3" s="1"/>
  <c r="C373" i="3"/>
  <c r="D373" i="3" s="1"/>
  <c r="C331" i="3"/>
  <c r="D331" i="3" s="1"/>
  <c r="C107" i="3"/>
  <c r="D107" i="3" s="1"/>
  <c r="C17" i="3"/>
  <c r="D17" i="3" s="1"/>
  <c r="C94" i="3"/>
  <c r="D94" i="3" s="1"/>
  <c r="C152" i="3"/>
  <c r="D152" i="3" s="1"/>
  <c r="C316" i="3"/>
  <c r="D316" i="3" s="1"/>
  <c r="C440" i="3"/>
  <c r="D440" i="3" s="1"/>
  <c r="C61" i="3"/>
  <c r="D61" i="3" s="1"/>
  <c r="C57" i="3"/>
  <c r="D57" i="3" s="1"/>
  <c r="C650" i="3"/>
  <c r="D650" i="3" s="1"/>
  <c r="C743" i="3"/>
  <c r="D743" i="3" s="1"/>
  <c r="C696" i="3"/>
  <c r="D696" i="3" s="1"/>
  <c r="C602" i="3"/>
  <c r="D602" i="3" s="1"/>
  <c r="C379" i="3"/>
  <c r="D379" i="3" s="1"/>
  <c r="C329" i="3"/>
  <c r="D329" i="3" s="1"/>
  <c r="C513" i="3"/>
  <c r="D513" i="3" s="1"/>
  <c r="C99" i="3"/>
  <c r="D99" i="3" s="1"/>
  <c r="C571" i="3"/>
  <c r="D571" i="3" s="1"/>
  <c r="C454" i="3"/>
  <c r="D454" i="3" s="1"/>
  <c r="C558" i="3"/>
  <c r="D558" i="3" s="1"/>
  <c r="C474" i="3"/>
  <c r="D474" i="3" s="1"/>
  <c r="C667" i="3"/>
  <c r="D667" i="3" s="1"/>
  <c r="C628" i="3"/>
  <c r="D628" i="3" s="1"/>
  <c r="C621" i="3"/>
  <c r="D621" i="3" s="1"/>
  <c r="C335" i="3"/>
  <c r="D335" i="3" s="1"/>
  <c r="C585" i="3"/>
  <c r="D585" i="3" s="1"/>
  <c r="C77" i="3"/>
  <c r="D77" i="3" s="1"/>
  <c r="C507" i="3"/>
  <c r="D507" i="3" s="1"/>
  <c r="C229" i="3"/>
  <c r="D229" i="3" s="1"/>
  <c r="C614" i="3"/>
  <c r="D614" i="3" s="1"/>
  <c r="C538" i="3"/>
  <c r="D538" i="3" s="1"/>
  <c r="C695" i="3"/>
  <c r="D695" i="3" s="1"/>
  <c r="C652" i="3"/>
  <c r="D652" i="3" s="1"/>
  <c r="C749" i="3"/>
  <c r="D749" i="3" s="1"/>
  <c r="C367" i="3"/>
  <c r="D367" i="3" s="1"/>
  <c r="C613" i="3"/>
  <c r="D613" i="3" s="1"/>
  <c r="C214" i="3"/>
  <c r="D214" i="3" s="1"/>
  <c r="C277" i="3"/>
  <c r="D277" i="3" s="1"/>
  <c r="C144" i="3"/>
  <c r="D144" i="3" s="1"/>
  <c r="C308" i="3"/>
  <c r="D308" i="3" s="1"/>
  <c r="C60" i="3"/>
  <c r="D60" i="3" s="1"/>
  <c r="C475" i="3"/>
  <c r="D475" i="3" s="1"/>
  <c r="C709" i="3"/>
  <c r="D709" i="3" s="1"/>
  <c r="C421" i="3"/>
  <c r="D421" i="3" s="1"/>
  <c r="C385" i="3"/>
  <c r="D385" i="3" s="1"/>
  <c r="C387" i="3"/>
  <c r="D387" i="3" s="1"/>
  <c r="C119" i="3"/>
  <c r="D119" i="3" s="1"/>
  <c r="C45" i="3"/>
  <c r="D45" i="3" s="1"/>
  <c r="C427" i="3"/>
  <c r="D427" i="3" s="1"/>
  <c r="C206" i="3"/>
  <c r="D206" i="3" s="1"/>
  <c r="C267" i="3"/>
  <c r="D267" i="3" s="1"/>
  <c r="C750" i="3"/>
  <c r="D750" i="3" s="1"/>
  <c r="C369" i="3"/>
  <c r="D369" i="3" s="1"/>
  <c r="C765" i="3"/>
  <c r="D765" i="3" s="1"/>
  <c r="C270" i="3"/>
  <c r="D270" i="3" s="1"/>
  <c r="C354" i="3"/>
  <c r="D354" i="3" s="1"/>
  <c r="C8" i="3"/>
  <c r="D8" i="3" s="1"/>
  <c r="C428" i="3"/>
  <c r="D428" i="3" s="1"/>
  <c r="C98" i="3"/>
  <c r="D98" i="3" s="1"/>
  <c r="C110" i="3"/>
  <c r="D110" i="3" s="1"/>
  <c r="C227" i="3"/>
  <c r="D227" i="3" s="1"/>
  <c r="C539" i="3"/>
  <c r="D539" i="3" s="1"/>
  <c r="C180" i="3"/>
  <c r="D180" i="3" s="1"/>
  <c r="C44" i="3"/>
  <c r="D44" i="3" s="1"/>
  <c r="C666" i="3"/>
  <c r="D666" i="3" s="1"/>
  <c r="C751" i="3"/>
  <c r="D751" i="3" s="1"/>
  <c r="C704" i="3"/>
  <c r="D704" i="3" s="1"/>
  <c r="C738" i="3"/>
  <c r="D738" i="3" s="1"/>
  <c r="C423" i="3"/>
  <c r="D423" i="3" s="1"/>
  <c r="C669" i="3"/>
  <c r="D669" i="3" s="1"/>
  <c r="C121" i="3"/>
  <c r="D121" i="3" s="1"/>
  <c r="C337" i="3"/>
  <c r="D337" i="3" s="1"/>
  <c r="C472" i="3"/>
  <c r="D472" i="3" s="1"/>
  <c r="C197" i="3"/>
  <c r="D197" i="3" s="1"/>
  <c r="C22" i="3"/>
  <c r="D22" i="3" s="1"/>
  <c r="C162" i="3"/>
  <c r="D162" i="3" s="1"/>
  <c r="C284" i="3"/>
  <c r="D284" i="3" s="1"/>
  <c r="C287" i="3"/>
  <c r="D287" i="3" s="1"/>
  <c r="C624" i="3"/>
  <c r="D624" i="3" s="1"/>
  <c r="C312" i="3"/>
  <c r="D312" i="3" s="1"/>
  <c r="C489" i="3"/>
  <c r="D489" i="3" s="1"/>
  <c r="C658" i="3"/>
  <c r="D658" i="3" s="1"/>
  <c r="C747" i="3"/>
  <c r="D747" i="3" s="1"/>
  <c r="C700" i="3"/>
  <c r="D700" i="3" s="1"/>
  <c r="C714" i="3"/>
  <c r="D714" i="3" s="1"/>
  <c r="C419" i="3"/>
  <c r="D419" i="3" s="1"/>
  <c r="C665" i="3"/>
  <c r="D665" i="3" s="1"/>
  <c r="C109" i="3"/>
  <c r="D109" i="3" s="1"/>
  <c r="C333" i="3"/>
  <c r="D333" i="3" s="1"/>
  <c r="C464" i="3"/>
  <c r="D464" i="3" s="1"/>
  <c r="C133" i="3"/>
  <c r="D133" i="3" s="1"/>
  <c r="C14" i="3"/>
  <c r="D14" i="3" s="1"/>
  <c r="C365" i="3"/>
  <c r="D365" i="3" s="1"/>
  <c r="C10" i="3"/>
  <c r="D10" i="3" s="1"/>
  <c r="C280" i="3"/>
  <c r="D280" i="3" s="1"/>
  <c r="C471" i="3"/>
  <c r="D471" i="3" s="1"/>
  <c r="C477" i="3"/>
  <c r="D477" i="3" s="1"/>
  <c r="C646" i="3"/>
  <c r="D646" i="3" s="1"/>
  <c r="C578" i="3"/>
  <c r="D578" i="3" s="1"/>
  <c r="C707" i="3"/>
  <c r="D707" i="3" s="1"/>
  <c r="C664" i="3"/>
  <c r="D664" i="3" s="1"/>
  <c r="C769" i="3"/>
  <c r="D769" i="3" s="1"/>
  <c r="C215" i="3"/>
  <c r="D215" i="3" s="1"/>
  <c r="C169" i="3"/>
  <c r="D169" i="3" s="1"/>
  <c r="C222" i="3"/>
  <c r="D222" i="3" s="1"/>
  <c r="C192" i="3"/>
  <c r="D192" i="3" s="1"/>
  <c r="C327" i="3"/>
  <c r="D327" i="3" s="1"/>
  <c r="C536" i="3"/>
  <c r="D536" i="3" s="1"/>
  <c r="C494" i="3"/>
  <c r="D494" i="3" s="1"/>
  <c r="C410" i="3"/>
  <c r="D410" i="3" s="1"/>
  <c r="C635" i="3"/>
  <c r="D635" i="3" s="1"/>
  <c r="C592" i="3"/>
  <c r="D592" i="3" s="1"/>
  <c r="C575" i="3"/>
  <c r="D575" i="3" s="1"/>
  <c r="C187" i="3"/>
  <c r="D187" i="3" s="1"/>
  <c r="C473" i="3"/>
  <c r="D473" i="3" s="1"/>
  <c r="C140" i="3"/>
  <c r="D140" i="3" s="1"/>
  <c r="C320" i="3"/>
  <c r="D320" i="3" s="1"/>
  <c r="C390" i="3"/>
  <c r="D390" i="3" s="1"/>
  <c r="C542" i="3"/>
  <c r="D542" i="3" s="1"/>
  <c r="C458" i="3"/>
  <c r="D458" i="3" s="1"/>
  <c r="C659" i="3"/>
  <c r="D659" i="3" s="1"/>
  <c r="C620" i="3"/>
  <c r="D620" i="3" s="1"/>
  <c r="C521" i="3"/>
  <c r="D521" i="3" s="1"/>
  <c r="C323" i="3"/>
  <c r="D323" i="3" s="1"/>
  <c r="C577" i="3"/>
  <c r="D577" i="3" s="1"/>
  <c r="C182" i="3"/>
  <c r="D182" i="3" s="1"/>
  <c r="C233" i="3"/>
  <c r="D233" i="3" s="1"/>
  <c r="C275" i="3"/>
  <c r="D275" i="3" s="1"/>
  <c r="C268" i="3"/>
  <c r="D268" i="3" s="1"/>
  <c r="C6" i="3"/>
  <c r="D6" i="3" s="1"/>
  <c r="I3" i="3"/>
  <c r="I5" i="3"/>
  <c r="I4" i="3"/>
  <c r="C108" i="3"/>
  <c r="D108" i="3" s="1"/>
  <c r="C682" i="3"/>
  <c r="D682" i="3" s="1"/>
  <c r="C759" i="3"/>
  <c r="D759" i="3" s="1"/>
  <c r="C712" i="3"/>
  <c r="D712" i="3" s="1"/>
  <c r="C432" i="3"/>
  <c r="D432" i="3" s="1"/>
  <c r="C431" i="3"/>
  <c r="D431" i="3" s="1"/>
  <c r="C677" i="3"/>
  <c r="D677" i="3" s="1"/>
  <c r="C241" i="3"/>
  <c r="D241" i="3" s="1"/>
  <c r="C345" i="3"/>
  <c r="D345" i="3" s="1"/>
  <c r="C75" i="3"/>
  <c r="D75" i="3" s="1"/>
  <c r="C83" i="3"/>
  <c r="D83" i="3" s="1"/>
  <c r="C38" i="3"/>
  <c r="D38" i="3" s="1"/>
  <c r="C359" i="3"/>
  <c r="D359" i="3" s="1"/>
  <c r="C142" i="3"/>
  <c r="D142" i="3" s="1"/>
  <c r="C191" i="3"/>
  <c r="D191" i="3" s="1"/>
  <c r="C478" i="3"/>
  <c r="D478" i="3" s="1"/>
  <c r="C393" i="3"/>
  <c r="D393" i="3" s="1"/>
  <c r="C4" i="3"/>
  <c r="D4" i="3" s="1"/>
  <c r="C754" i="3"/>
  <c r="D754" i="3" s="1"/>
  <c r="C274" i="3"/>
  <c r="D274" i="3" s="1"/>
  <c r="C744" i="3"/>
  <c r="D744" i="3" s="1"/>
  <c r="C741" i="3"/>
  <c r="D741" i="3" s="1"/>
  <c r="C673" i="3"/>
  <c r="D673" i="3" s="1"/>
  <c r="C381" i="3"/>
  <c r="D381" i="3" s="1"/>
  <c r="C151" i="3"/>
  <c r="D151" i="3" s="1"/>
  <c r="C344" i="3"/>
  <c r="D344" i="3" s="1"/>
  <c r="C175" i="3"/>
  <c r="D175" i="3" s="1"/>
  <c r="C76" i="3"/>
  <c r="D76" i="3" s="1"/>
  <c r="C662" i="3"/>
  <c r="D662" i="3" s="1"/>
  <c r="C594" i="3"/>
  <c r="D594" i="3" s="1"/>
  <c r="C715" i="3"/>
  <c r="D715" i="3" s="1"/>
  <c r="C672" i="3"/>
  <c r="D672" i="3" s="1"/>
  <c r="C285" i="3"/>
  <c r="D285" i="3" s="1"/>
  <c r="C391" i="3"/>
  <c r="D391" i="3" s="1"/>
  <c r="C637" i="3"/>
  <c r="D637" i="3" s="1"/>
  <c r="C234" i="3"/>
  <c r="D234" i="3" s="1"/>
  <c r="C305" i="3"/>
  <c r="D305" i="3" s="1"/>
  <c r="C352" i="3"/>
  <c r="D352" i="3" s="1"/>
  <c r="C336" i="3"/>
  <c r="D336" i="3" s="1"/>
  <c r="C12" i="3"/>
  <c r="D12" i="3" s="1"/>
  <c r="C18" i="3"/>
  <c r="D18" i="3" s="1"/>
  <c r="C240" i="3"/>
  <c r="D240" i="3" s="1"/>
  <c r="C131" i="3"/>
  <c r="D131" i="3" s="1"/>
  <c r="C753" i="3"/>
  <c r="D753" i="3" s="1"/>
  <c r="C638" i="3"/>
  <c r="D638" i="3" s="1"/>
  <c r="C654" i="3"/>
  <c r="D654" i="3" s="1"/>
  <c r="C586" i="3"/>
  <c r="D586" i="3" s="1"/>
  <c r="C711" i="3"/>
  <c r="D711" i="3" s="1"/>
  <c r="C668" i="3"/>
  <c r="D668" i="3" s="1"/>
  <c r="C773" i="3"/>
  <c r="D773" i="3" s="1"/>
  <c r="C383" i="3"/>
  <c r="D383" i="3" s="1"/>
  <c r="C633" i="3"/>
  <c r="D633" i="3" s="1"/>
  <c r="C230" i="3"/>
  <c r="D230" i="3" s="1"/>
  <c r="C297" i="3"/>
  <c r="D297" i="3" s="1"/>
  <c r="C296" i="3"/>
  <c r="D296" i="3" s="1"/>
  <c r="C328" i="3"/>
  <c r="D328" i="3" s="1"/>
  <c r="C339" i="3"/>
  <c r="D339" i="3" s="1"/>
  <c r="C249" i="3"/>
  <c r="D249" i="3" s="1"/>
  <c r="C437" i="3"/>
  <c r="D437" i="3" s="1"/>
  <c r="C65" i="3"/>
  <c r="D65" i="3" s="1"/>
  <c r="C392" i="3"/>
  <c r="D392" i="3" s="1"/>
  <c r="C486" i="3"/>
  <c r="D486" i="3" s="1"/>
  <c r="C566" i="3"/>
  <c r="D566" i="3" s="1"/>
  <c r="C482" i="3"/>
  <c r="D482" i="3" s="1"/>
  <c r="C671" i="3"/>
  <c r="D671" i="3" s="1"/>
  <c r="C632" i="3"/>
  <c r="D632" i="3" s="1"/>
  <c r="C729" i="3"/>
  <c r="D729" i="3" s="1"/>
  <c r="C356" i="3"/>
  <c r="D356" i="3" s="1"/>
  <c r="C279" i="3"/>
  <c r="D279" i="3" s="1"/>
  <c r="C190" i="3"/>
  <c r="D190" i="3" s="1"/>
  <c r="C88" i="3"/>
  <c r="D88" i="3" s="1"/>
  <c r="C581" i="3"/>
  <c r="D581" i="3" s="1"/>
  <c r="C48" i="3"/>
  <c r="D48" i="3" s="1"/>
  <c r="C406" i="3"/>
  <c r="D406" i="3" s="1"/>
  <c r="C59" i="3"/>
  <c r="D59" i="3" s="1"/>
  <c r="C599" i="3"/>
  <c r="D599" i="3" s="1"/>
  <c r="C560" i="3"/>
  <c r="D560" i="3" s="1"/>
  <c r="C543" i="3"/>
  <c r="D543" i="3" s="1"/>
  <c r="C396" i="3"/>
  <c r="D396" i="3" s="1"/>
  <c r="C401" i="3"/>
  <c r="D401" i="3" s="1"/>
  <c r="C422" i="3"/>
  <c r="D422" i="3" s="1"/>
  <c r="C469" i="3"/>
  <c r="D469" i="3" s="1"/>
  <c r="C216" i="3"/>
  <c r="D216" i="3" s="1"/>
  <c r="C470" i="3"/>
  <c r="D470" i="3" s="1"/>
  <c r="C719" i="3"/>
  <c r="D719" i="3" s="1"/>
  <c r="C623" i="3"/>
  <c r="D623" i="3" s="1"/>
  <c r="C584" i="3"/>
  <c r="D584" i="3" s="1"/>
  <c r="C567" i="3"/>
  <c r="D567" i="3" s="1"/>
  <c r="C147" i="3"/>
  <c r="D147" i="3" s="1"/>
  <c r="C541" i="3"/>
  <c r="D541" i="3" s="1"/>
  <c r="C150" i="3"/>
  <c r="D150" i="3" s="1"/>
  <c r="C189" i="3"/>
  <c r="D189" i="3" s="1"/>
  <c r="C239" i="3"/>
  <c r="D239" i="3" s="1"/>
  <c r="C228" i="3"/>
  <c r="D228" i="3" s="1"/>
  <c r="C394" i="3"/>
  <c r="D394" i="3" s="1"/>
  <c r="C157" i="3"/>
  <c r="D157" i="3" s="1"/>
  <c r="C742" i="3"/>
  <c r="D742" i="3" s="1"/>
  <c r="C694" i="3"/>
  <c r="D694" i="3" s="1"/>
  <c r="C618" i="3"/>
  <c r="D618" i="3" s="1"/>
  <c r="C727" i="3"/>
  <c r="D727" i="3" s="1"/>
  <c r="C680" i="3"/>
  <c r="D680" i="3" s="1"/>
  <c r="C370" i="3"/>
  <c r="D370" i="3" s="1"/>
  <c r="C399" i="3"/>
  <c r="D399" i="3" s="1"/>
  <c r="C645" i="3"/>
  <c r="D645" i="3" s="1"/>
  <c r="C246" i="3"/>
  <c r="D246" i="3" s="1"/>
  <c r="C313" i="3"/>
  <c r="D313" i="3" s="1"/>
  <c r="C380" i="3"/>
  <c r="D380" i="3" s="1"/>
  <c r="C5" i="3"/>
  <c r="D5" i="3" s="1"/>
  <c r="C64" i="3"/>
  <c r="D64" i="3" s="1"/>
  <c r="C416" i="3"/>
  <c r="D416" i="3" s="1"/>
  <c r="C50" i="3"/>
  <c r="D50" i="3" s="1"/>
  <c r="C115" i="3"/>
  <c r="D115" i="3" s="1"/>
  <c r="C466" i="3"/>
  <c r="D466" i="3" s="1"/>
  <c r="C117" i="3"/>
  <c r="D117" i="3" s="1"/>
  <c r="C84" i="3"/>
  <c r="D84" i="3" s="1"/>
  <c r="C674" i="3"/>
  <c r="D674" i="3" s="1"/>
  <c r="C755" i="3"/>
  <c r="D755" i="3" s="1"/>
  <c r="C708" i="3"/>
  <c r="D708" i="3" s="1"/>
  <c r="C559" i="3"/>
  <c r="D559" i="3" s="1"/>
  <c r="C605" i="3"/>
  <c r="D605" i="3" s="1"/>
  <c r="C309" i="3"/>
  <c r="D309" i="3" s="1"/>
  <c r="C205" i="3"/>
  <c r="D205" i="3" s="1"/>
  <c r="C710" i="3"/>
  <c r="D710" i="3" s="1"/>
  <c r="C653" i="3"/>
  <c r="D653" i="3" s="1"/>
  <c r="C554" i="3"/>
  <c r="D554" i="3" s="1"/>
  <c r="C582" i="3"/>
  <c r="D582" i="3" s="1"/>
  <c r="C498" i="3"/>
  <c r="D498" i="3" s="1"/>
  <c r="C679" i="3"/>
  <c r="D679" i="3" s="1"/>
  <c r="C640" i="3"/>
  <c r="D640" i="3" s="1"/>
  <c r="C737" i="3"/>
  <c r="D737" i="3" s="1"/>
  <c r="C355" i="3"/>
  <c r="D355" i="3" s="1"/>
  <c r="C601" i="3"/>
  <c r="D601" i="3" s="1"/>
  <c r="C202" i="3"/>
  <c r="D202" i="3" s="1"/>
  <c r="C265" i="3"/>
  <c r="D265" i="3" s="1"/>
  <c r="C303" i="3"/>
  <c r="D303" i="3" s="1"/>
  <c r="C292" i="3"/>
  <c r="D292" i="3" s="1"/>
  <c r="C415" i="3"/>
  <c r="D415" i="3" s="1"/>
  <c r="C293" i="3"/>
  <c r="D293" i="3" s="1"/>
  <c r="C73" i="3"/>
  <c r="D73" i="3" s="1"/>
  <c r="C236" i="3"/>
  <c r="D236" i="3" s="1"/>
  <c r="C407" i="3"/>
  <c r="D407" i="3" s="1"/>
  <c r="C522" i="3"/>
  <c r="D522" i="3" s="1"/>
  <c r="C574" i="3"/>
  <c r="D574" i="3" s="1"/>
  <c r="C490" i="3"/>
  <c r="D490" i="3" s="1"/>
  <c r="C675" i="3"/>
  <c r="D675" i="3" s="1"/>
  <c r="C636" i="3"/>
  <c r="D636" i="3" s="1"/>
  <c r="C733" i="3"/>
  <c r="D733" i="3" s="1"/>
  <c r="C343" i="3"/>
  <c r="D343" i="3" s="1"/>
  <c r="C593" i="3"/>
  <c r="D593" i="3" s="1"/>
  <c r="C198" i="3"/>
  <c r="D198" i="3" s="1"/>
  <c r="C253" i="3"/>
  <c r="D253" i="3" s="1"/>
  <c r="C295" i="3"/>
  <c r="D295" i="3" s="1"/>
  <c r="C288" i="3"/>
  <c r="D288" i="3" s="1"/>
  <c r="C725" i="3"/>
  <c r="D725" i="3" s="1"/>
  <c r="C129" i="3"/>
  <c r="D129" i="3" s="1"/>
  <c r="C158" i="3"/>
  <c r="D158" i="3" s="1"/>
  <c r="C36" i="3"/>
  <c r="D36" i="3" s="1"/>
  <c r="C509" i="3"/>
  <c r="D509" i="3" s="1"/>
  <c r="C31" i="3"/>
  <c r="D31" i="3" s="1"/>
  <c r="C502" i="3"/>
  <c r="D502" i="3" s="1"/>
  <c r="C418" i="3"/>
  <c r="D418" i="3" s="1"/>
  <c r="C639" i="3"/>
  <c r="D639" i="3" s="1"/>
  <c r="C600" i="3"/>
  <c r="D600" i="3" s="1"/>
  <c r="C579" i="3"/>
  <c r="D579" i="3" s="1"/>
  <c r="C661" i="3"/>
  <c r="D661" i="3" s="1"/>
  <c r="C291" i="3"/>
  <c r="D291" i="3" s="1"/>
  <c r="C86" i="3"/>
  <c r="D86" i="3" s="1"/>
  <c r="C52" i="3"/>
  <c r="D52" i="3" s="1"/>
  <c r="C218" i="3"/>
  <c r="D218" i="3" s="1"/>
  <c r="C758" i="3"/>
  <c r="D758" i="3" s="1"/>
  <c r="C302" i="3"/>
  <c r="D302" i="3" s="1"/>
  <c r="C716" i="3"/>
  <c r="D716" i="3" s="1"/>
  <c r="C40" i="3"/>
  <c r="D40" i="3" s="1"/>
  <c r="C524" i="3"/>
  <c r="D524" i="3" s="1"/>
  <c r="C511" i="3"/>
  <c r="D511" i="3" s="1"/>
  <c r="C348" i="3"/>
  <c r="D348" i="3" s="1"/>
  <c r="C126" i="3"/>
  <c r="D126" i="3" s="1"/>
  <c r="C550" i="3"/>
  <c r="D550" i="3" s="1"/>
  <c r="C154" i="3"/>
  <c r="D154" i="3" s="1"/>
  <c r="C55" i="3"/>
  <c r="D55" i="3" s="1"/>
  <c r="C366" i="3"/>
  <c r="D366" i="3" s="1"/>
  <c r="C43" i="3"/>
  <c r="D43" i="3" s="1"/>
  <c r="C591" i="3"/>
  <c r="D591" i="3" s="1"/>
  <c r="C552" i="3"/>
  <c r="D552" i="3" s="1"/>
  <c r="C535" i="3"/>
  <c r="D535" i="3" s="1"/>
  <c r="C384" i="3"/>
  <c r="D384" i="3" s="1"/>
  <c r="C505" i="3"/>
  <c r="D505" i="3" s="1"/>
  <c r="C118" i="3"/>
  <c r="D118" i="3" s="1"/>
  <c r="C153" i="3"/>
  <c r="D153" i="3" s="1"/>
  <c r="C199" i="3"/>
  <c r="D199" i="3" s="1"/>
  <c r="C176" i="3"/>
  <c r="D176" i="3" s="1"/>
  <c r="C32" i="3"/>
  <c r="D32" i="3" s="1"/>
  <c r="C203" i="3"/>
  <c r="D203" i="3" s="1"/>
  <c r="C748" i="3"/>
  <c r="D748" i="3" s="1"/>
  <c r="C26" i="3"/>
  <c r="D26" i="3" s="1"/>
  <c r="C530" i="3"/>
  <c r="D530" i="3" s="1"/>
  <c r="C648" i="3"/>
  <c r="D648" i="3" s="1"/>
  <c r="C745" i="3"/>
  <c r="D745" i="3" s="1"/>
  <c r="C363" i="3"/>
  <c r="D363" i="3" s="1"/>
  <c r="C609" i="3"/>
  <c r="D609" i="3" s="1"/>
  <c r="C210" i="3"/>
  <c r="D210" i="3" s="1"/>
  <c r="C273" i="3"/>
  <c r="D273" i="3" s="1"/>
  <c r="C96" i="3"/>
  <c r="D96" i="3" s="1"/>
  <c r="C304" i="3"/>
  <c r="D304" i="3" s="1"/>
  <c r="C576" i="3"/>
  <c r="D576" i="3" s="1"/>
  <c r="C705" i="3"/>
  <c r="D705" i="3" s="1"/>
  <c r="C341" i="3"/>
  <c r="D341" i="3" s="1"/>
  <c r="C340" i="3"/>
  <c r="D340" i="3" s="1"/>
  <c r="C699" i="3"/>
  <c r="D699" i="3" s="1"/>
  <c r="C243" i="3"/>
  <c r="D243" i="3" s="1"/>
  <c r="C678" i="3"/>
  <c r="D678" i="3" s="1"/>
  <c r="C610" i="3"/>
  <c r="D610" i="3" s="1"/>
  <c r="C723" i="3"/>
  <c r="D723" i="3" s="1"/>
  <c r="C676" i="3"/>
  <c r="D676" i="3" s="1"/>
  <c r="C527" i="3"/>
  <c r="D527" i="3" s="1"/>
  <c r="C533" i="3"/>
  <c r="D533" i="3" s="1"/>
  <c r="C221" i="3"/>
  <c r="D221" i="3" s="1"/>
  <c r="C300" i="3"/>
  <c r="D300" i="3" s="1"/>
  <c r="C698" i="3"/>
  <c r="D698" i="3" s="1"/>
  <c r="C545" i="3"/>
  <c r="D545" i="3" s="1"/>
  <c r="C79" i="3"/>
  <c r="D79" i="3" s="1"/>
  <c r="C518" i="3"/>
  <c r="D518" i="3" s="1"/>
  <c r="C434" i="3"/>
  <c r="D434" i="3" s="1"/>
  <c r="C647" i="3"/>
  <c r="D647" i="3" s="1"/>
  <c r="C608" i="3"/>
  <c r="D608" i="3" s="1"/>
  <c r="C587" i="3"/>
  <c r="D587" i="3" s="1"/>
  <c r="C311" i="3"/>
  <c r="D311" i="3" s="1"/>
  <c r="C565" i="3"/>
  <c r="D565" i="3" s="1"/>
  <c r="C170" i="3"/>
  <c r="D170" i="3" s="1"/>
  <c r="C217" i="3"/>
  <c r="D217" i="3" s="1"/>
  <c r="C263" i="3"/>
  <c r="D263" i="3" s="1"/>
  <c r="C252" i="3"/>
  <c r="D252" i="3" s="1"/>
  <c r="C400" i="3"/>
  <c r="D400" i="3" s="1"/>
  <c r="C209" i="3"/>
  <c r="D209" i="3" s="1"/>
  <c r="C549" i="3"/>
  <c r="D549" i="3" s="1"/>
  <c r="C39" i="3"/>
  <c r="D39" i="3" s="1"/>
  <c r="C717" i="3"/>
  <c r="D717" i="3" s="1"/>
  <c r="C71" i="3"/>
  <c r="D71" i="3" s="1"/>
  <c r="C510" i="3"/>
  <c r="D510" i="3" s="1"/>
  <c r="C426" i="3"/>
  <c r="D426" i="3" s="1"/>
  <c r="C643" i="3"/>
  <c r="D643" i="3" s="1"/>
  <c r="C604" i="3"/>
  <c r="D604" i="3" s="1"/>
  <c r="C583" i="3"/>
  <c r="D583" i="3" s="1"/>
  <c r="C299" i="3"/>
  <c r="D299" i="3" s="1"/>
  <c r="C561" i="3"/>
  <c r="D561" i="3" s="1"/>
  <c r="C166" i="3"/>
  <c r="D166" i="3" s="1"/>
  <c r="C213" i="3"/>
  <c r="D213" i="3" s="1"/>
  <c r="C259" i="3"/>
  <c r="D259" i="3" s="1"/>
  <c r="C248" i="3"/>
  <c r="D248" i="3" s="1"/>
  <c r="C629" i="3"/>
  <c r="D629" i="3" s="1"/>
  <c r="C448" i="3"/>
  <c r="D448" i="3" s="1"/>
  <c r="C361" i="3"/>
  <c r="D361" i="3" s="1"/>
  <c r="C622" i="3"/>
  <c r="D622" i="3" s="1"/>
  <c r="C122" i="3"/>
  <c r="D122" i="3" s="1"/>
  <c r="C72" i="3"/>
  <c r="D72" i="3" s="1"/>
  <c r="C414" i="3"/>
  <c r="D414" i="3" s="1"/>
  <c r="C382" i="3"/>
  <c r="D382" i="3" s="1"/>
  <c r="C603" i="3"/>
  <c r="D603" i="3" s="1"/>
  <c r="C564" i="3"/>
  <c r="D564" i="3" s="1"/>
  <c r="C547" i="3"/>
  <c r="D547" i="3" s="1"/>
  <c r="C557" i="3"/>
  <c r="D557" i="3" s="1"/>
  <c r="C171" i="3"/>
  <c r="D171" i="3" s="1"/>
  <c r="C325" i="3"/>
  <c r="D325" i="3" s="1"/>
  <c r="C294" i="3"/>
  <c r="D294" i="3" s="1"/>
  <c r="C29" i="3"/>
  <c r="D29" i="3" s="1"/>
  <c r="C148" i="3"/>
  <c r="D148" i="3" s="1"/>
  <c r="C54" i="3"/>
  <c r="D54" i="3" s="1"/>
  <c r="C322" i="3"/>
  <c r="D322" i="3" s="1"/>
  <c r="C760" i="3"/>
  <c r="D760" i="3" s="1"/>
  <c r="C488" i="3"/>
  <c r="D488" i="3" s="1"/>
  <c r="C479" i="3"/>
  <c r="D479" i="3" s="1"/>
  <c r="C721" i="3"/>
  <c r="D721" i="3" s="1"/>
  <c r="C289" i="3"/>
  <c r="D289" i="3" s="1"/>
  <c r="C546" i="3"/>
  <c r="D546" i="3" s="1"/>
  <c r="C281" i="3"/>
  <c r="D281" i="3" s="1"/>
  <c r="C734" i="3"/>
  <c r="D734" i="3" s="1"/>
  <c r="C286" i="3"/>
  <c r="D286" i="3" s="1"/>
  <c r="C378" i="3"/>
  <c r="D378" i="3" s="1"/>
  <c r="C24" i="3"/>
  <c r="D24" i="3" s="1"/>
  <c r="C516" i="3"/>
  <c r="D516" i="3" s="1"/>
  <c r="C503" i="3"/>
  <c r="D503" i="3" s="1"/>
  <c r="C272" i="3"/>
  <c r="D272" i="3" s="1"/>
  <c r="C465" i="3"/>
  <c r="D465" i="3" s="1"/>
  <c r="C66" i="3"/>
  <c r="D66" i="3" s="1"/>
  <c r="C113" i="3"/>
  <c r="D113" i="3" s="1"/>
  <c r="C159" i="3"/>
  <c r="D159" i="3" s="1"/>
  <c r="C128" i="3"/>
  <c r="D128" i="3" s="1"/>
  <c r="C588" i="3"/>
  <c r="D588" i="3" s="1"/>
  <c r="C232" i="3"/>
  <c r="D232" i="3" s="1"/>
  <c r="H10" i="4" l="1"/>
  <c r="I10" i="4" s="1"/>
  <c r="H11" i="4"/>
  <c r="I11" i="4" s="1"/>
  <c r="H8" i="4"/>
  <c r="I8" i="4" s="1"/>
  <c r="D2" i="3"/>
  <c r="H8" i="3"/>
  <c r="I8" i="3" s="1"/>
  <c r="H9" i="3"/>
  <c r="I9" i="3" s="1"/>
  <c r="H10" i="3"/>
  <c r="I10" i="3" s="1"/>
  <c r="H11" i="3"/>
  <c r="I11" i="3" s="1"/>
  <c r="I9" i="4" l="1"/>
</calcChain>
</file>

<file path=xl/sharedStrings.xml><?xml version="1.0" encoding="utf-8"?>
<sst xmlns="http://schemas.openxmlformats.org/spreadsheetml/2006/main" count="405" uniqueCount="164">
  <si>
    <t>Indicator</t>
  </si>
  <si>
    <t>People of Color</t>
  </si>
  <si>
    <t>Linguistic Isolation</t>
  </si>
  <si>
    <t>Educational Attainment</t>
  </si>
  <si>
    <t>Cost Burden</t>
  </si>
  <si>
    <t>Jobs by Auto/transit</t>
  </si>
  <si>
    <t>Proximity Core Business</t>
  </si>
  <si>
    <t>Proximity Civic Infrastructure</t>
  </si>
  <si>
    <t>Cost-Burdened hh</t>
  </si>
  <si>
    <t>Severly Cost-Burdened hh</t>
  </si>
  <si>
    <t>Jobs by auto - 30 min</t>
  </si>
  <si>
    <t>Jobs by transit - 45 min</t>
  </si>
  <si>
    <t>Pharmacy</t>
  </si>
  <si>
    <t>Supermarket</t>
  </si>
  <si>
    <t>Restaurant</t>
  </si>
  <si>
    <t>Park</t>
  </si>
  <si>
    <t>School</t>
  </si>
  <si>
    <t>Tract MGR / County MGR</t>
  </si>
  <si>
    <t>Tract MGR / County MGR (1 room)</t>
  </si>
  <si>
    <t>Tract MGR / County MGR (2 rooms)</t>
  </si>
  <si>
    <t>Tract MGR / County MGR (3 rooms)</t>
  </si>
  <si>
    <t>% pop Non-white non-hispanic</t>
  </si>
  <si>
    <t>% pop without bachelor's degree or higher</t>
  </si>
  <si>
    <t>% hh that are renters</t>
  </si>
  <si>
    <t>% cost-burdened hh</t>
  </si>
  <si>
    <t>% severely cost-burdened hh</t>
  </si>
  <si>
    <t>Jobs within 30min auto travel time</t>
  </si>
  <si>
    <t>Jobs within 45min transit travel time</t>
  </si>
  <si>
    <t>Proximity to high income tract</t>
  </si>
  <si>
    <t>Ratio tract median gross rent to county median gross rent</t>
  </si>
  <si>
    <t>Quintiles</t>
  </si>
  <si>
    <t>1 room</t>
  </si>
  <si>
    <t>2 rooms</t>
  </si>
  <si>
    <t>3 rooms</t>
  </si>
  <si>
    <t>Classification</t>
  </si>
  <si>
    <t>&gt;30%</t>
  </si>
  <si>
    <t>&gt;80%</t>
  </si>
  <si>
    <t>&gt;40%</t>
  </si>
  <si>
    <t>&gt;20%</t>
  </si>
  <si>
    <t>&gt;10%</t>
  </si>
  <si>
    <t>&gt;50%</t>
  </si>
  <si>
    <t>&gt;60%</t>
  </si>
  <si>
    <t>&gt;15%</t>
  </si>
  <si>
    <t>&gt;8%</t>
  </si>
  <si>
    <t>&gt;4%</t>
  </si>
  <si>
    <t>&gt;16%</t>
  </si>
  <si>
    <t>&gt;1%</t>
  </si>
  <si>
    <t>&gt;12%</t>
  </si>
  <si>
    <t>&gt;35%</t>
  </si>
  <si>
    <t>&gt;65%</t>
  </si>
  <si>
    <t>Housing Tenancy</t>
  </si>
  <si>
    <t>&gt;45%</t>
  </si>
  <si>
    <t>&gt;25%</t>
  </si>
  <si>
    <t>Weight</t>
  </si>
  <si>
    <t>Development Capacity</t>
  </si>
  <si>
    <t>% at risk</t>
  </si>
  <si>
    <t>&gt;7%</t>
  </si>
  <si>
    <t>Proximity to Transit</t>
  </si>
  <si>
    <t>GEOID</t>
  </si>
  <si>
    <t>Classification_CB</t>
  </si>
  <si>
    <t>Classification_SCB</t>
  </si>
  <si>
    <t>Classification_auto</t>
  </si>
  <si>
    <t>Classification_transit</t>
  </si>
  <si>
    <t>Classification_pharmacy</t>
  </si>
  <si>
    <t>Classification_supermarket</t>
  </si>
  <si>
    <t>Classification_restaurant</t>
  </si>
  <si>
    <t>Classification_park</t>
  </si>
  <si>
    <t>Classification_school</t>
  </si>
  <si>
    <t>Classification_0 rooms</t>
  </si>
  <si>
    <t>Classification_1 room</t>
  </si>
  <si>
    <t>Classification_2 rooms</t>
  </si>
  <si>
    <t>Classification_3 rooms</t>
  </si>
  <si>
    <t>weight</t>
  </si>
  <si>
    <t>NA</t>
  </si>
  <si>
    <t>%pop&gt;5yr who don’t speak english very well</t>
  </si>
  <si>
    <t>%pop. Non-hispanic white</t>
  </si>
  <si>
    <t>%pop. without a bachelor's degree</t>
  </si>
  <si>
    <t>%Households renting</t>
  </si>
  <si>
    <t>%Cost-Burdened Household</t>
  </si>
  <si>
    <t>%sev. Cost-Burdened Household</t>
  </si>
  <si>
    <t>%pop. living below 200% of poverty level</t>
  </si>
  <si>
    <t>%pop. within 1/4 mile of transit system</t>
  </si>
  <si>
    <t>%area within 1/2 mile of 2025 transit system</t>
  </si>
  <si>
    <t>Weighted avg. dist. to phar.</t>
  </si>
  <si>
    <t>Weighted avg. dist. to rest.</t>
  </si>
  <si>
    <t>Weighted avg. dist. to park</t>
  </si>
  <si>
    <t>Weighted avg. dist. to school</t>
  </si>
  <si>
    <t>Proximity to high-income tract</t>
  </si>
  <si>
    <t>%At-risk DU</t>
  </si>
  <si>
    <t xml:space="preserve"> 0 rooms</t>
  </si>
  <si>
    <t>risk_score</t>
  </si>
  <si>
    <t>Variable</t>
  </si>
  <si>
    <t>Tract MGR / County MGR (4 rooms)</t>
  </si>
  <si>
    <t>Tract MGR / County MGR (5 rooms)</t>
  </si>
  <si>
    <t>4 rooms</t>
  </si>
  <si>
    <t>5+ rooms</t>
  </si>
  <si>
    <t>Label</t>
  </si>
  <si>
    <t>Classifications</t>
  </si>
  <si>
    <t>Cost-Burden households</t>
  </si>
  <si>
    <t>Poverty Levels</t>
  </si>
  <si>
    <t>Proximity to Jobs</t>
  </si>
  <si>
    <t>Proximity to Future Transit</t>
  </si>
  <si>
    <t>Proximity to Civic Infrastructure</t>
  </si>
  <si>
    <t>Proximity to Core Businesses</t>
  </si>
  <si>
    <t>Proximity to High-Income Neighborhood</t>
  </si>
  <si>
    <t>Gross Median Rent (Ratio tract GMR to county GMR)</t>
  </si>
  <si>
    <t>Voter Turnout</t>
  </si>
  <si>
    <t>Proximity to Transit 2017 - pop</t>
  </si>
  <si>
    <t>Proximity to Transit 2025 - area</t>
  </si>
  <si>
    <t xml:space="preserve">% pop near current transit </t>
  </si>
  <si>
    <t>% area near future transit</t>
  </si>
  <si>
    <t>Tract median family income</t>
  </si>
  <si>
    <t>Tract median family income / Couny mfi</t>
  </si>
  <si>
    <t>% pop &gt;=18 who voted</t>
  </si>
  <si>
    <t>Tract MGR / County MGR (0 room)</t>
  </si>
  <si>
    <t>MFI</t>
  </si>
  <si>
    <t>MFI / County MFI</t>
  </si>
  <si>
    <t>Proximity</t>
  </si>
  <si>
    <t>% pop &gt;5 do not speak English very well</t>
  </si>
  <si>
    <t>% pop Living below 200% of poverty Level</t>
  </si>
  <si>
    <t>Weighted average distance to pharmacy (mi)</t>
  </si>
  <si>
    <t>Weighted average distance to supermarket (mi)</t>
  </si>
  <si>
    <t>Weighted average distance to restaurant (mi)</t>
  </si>
  <si>
    <t>Weighted average distance to park (mi)</t>
  </si>
  <si>
    <t>Weighted average distance to school (mi)</t>
  </si>
  <si>
    <t>No room</t>
  </si>
  <si>
    <t>Median Gross Rent</t>
  </si>
  <si>
    <t>risk_level</t>
  </si>
  <si>
    <t>risk_level_name</t>
  </si>
  <si>
    <t>&gt;24%</t>
  </si>
  <si>
    <t>&gt;32%</t>
  </si>
  <si>
    <t>&gt;6%</t>
  </si>
  <si>
    <t>&gt;42%</t>
  </si>
  <si>
    <t>Weighted avg. dist. to super.</t>
  </si>
  <si>
    <t>5 rooms</t>
  </si>
  <si>
    <t>Classification_4 room</t>
  </si>
  <si>
    <t>Classification_5 rooms</t>
  </si>
  <si>
    <t>%pop. who voted</t>
  </si>
  <si>
    <t>&gt;75,000</t>
  </si>
  <si>
    <t>&gt;200,000</t>
  </si>
  <si>
    <t>&gt;325,000</t>
  </si>
  <si>
    <t>&gt;450,000</t>
  </si>
  <si>
    <t>&gt;1,000</t>
  </si>
  <si>
    <t>&gt;13,000</t>
  </si>
  <si>
    <t>&gt;43,000</t>
  </si>
  <si>
    <t>green indicates updated classification thresholds</t>
  </si>
  <si>
    <t>blue indicates data that was not updated</t>
  </si>
  <si>
    <t>Higher</t>
  </si>
  <si>
    <t>Moderate</t>
  </si>
  <si>
    <t>Lower</t>
  </si>
  <si>
    <t>Total</t>
  </si>
  <si>
    <t>Keep same 10-30-60 distribution as 2018</t>
  </si>
  <si>
    <t>Classification_core_businesses</t>
  </si>
  <si>
    <t>Classification_jobs</t>
  </si>
  <si>
    <t>Classification_CB_SCB</t>
  </si>
  <si>
    <t>Classification_civic_infrastructure</t>
  </si>
  <si>
    <t>Classification_GMR</t>
  </si>
  <si>
    <t>DO NOT USE THIS VERSION</t>
  </si>
  <si>
    <t>Breakpoints</t>
  </si>
  <si>
    <t>Percentiles</t>
  </si>
  <si>
    <t>Counts</t>
  </si>
  <si>
    <t>Percent</t>
  </si>
  <si>
    <t>Keep same breakpoints as 2018</t>
  </si>
  <si>
    <t>2018 Breakpoints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</si>
</sst>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.0_);_(* \(#,##0.0\);_(* &quot;-&quot;??_);_(@_)"/>
    <numFmt numFmtId="166" formatCode="_(* #,##0_);_(* \(#,##0\);_(* &quot;-&quot;??_);_(@_)"/>
    <numFmt numFmtId="167" formatCode="_(&quot;$&quot;* #,##0_);_(&quot;$&quot;* \(#,##0\);_(&quot;$&quot;* &quot;-&quot;??_);_(@_)"/>
    <numFmt numFmtId="168" formatCode="0.0"/>
    <numFmt numFmtId="169" formatCode="&quot;$&quot;#,##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0">
    <xf numFmtId="0" fontId="0" fillId="0" borderId="0" xfId="0"/>
    <xf numFmtId="0" fontId="0" fillId="0" borderId="0" xfId="0" applyAlignment="1">
      <alignment horizontal="center"/>
    </xf>
    <xf numFmtId="168" fontId="0" fillId="0" borderId="0" xfId="0" applyNumberFormat="1" applyAlignment="1">
      <alignment horizontal="center"/>
    </xf>
    <xf numFmtId="9" fontId="0" fillId="0" borderId="0" xfId="3" applyFont="1" applyBorder="1" applyAlignment="1">
      <alignment horizontal="center"/>
    </xf>
    <xf numFmtId="0" fontId="0" fillId="0" borderId="4" xfId="0" applyBorder="1" applyAlignment="1">
      <alignment horizontal="center"/>
    </xf>
    <xf numFmtId="9" fontId="0" fillId="0" borderId="5" xfId="3" applyFont="1" applyBorder="1" applyAlignment="1">
      <alignment horizontal="center"/>
    </xf>
    <xf numFmtId="166" fontId="0" fillId="0" borderId="5" xfId="1" applyNumberFormat="1" applyFont="1" applyBorder="1" applyAlignment="1">
      <alignment horizontal="center"/>
    </xf>
    <xf numFmtId="166" fontId="0" fillId="0" borderId="0" xfId="1" applyNumberFormat="1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5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4" borderId="0" xfId="0" applyFill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9" fontId="2" fillId="2" borderId="0" xfId="3" applyFont="1" applyFill="1" applyBorder="1" applyAlignment="1">
      <alignment horizontal="center"/>
    </xf>
    <xf numFmtId="9" fontId="2" fillId="2" borderId="5" xfId="3" applyFont="1" applyFill="1" applyBorder="1" applyAlignment="1">
      <alignment horizontal="center"/>
    </xf>
    <xf numFmtId="166" fontId="2" fillId="2" borderId="5" xfId="1" applyNumberFormat="1" applyFont="1" applyFill="1" applyBorder="1" applyAlignment="1">
      <alignment horizontal="center"/>
    </xf>
    <xf numFmtId="166" fontId="2" fillId="2" borderId="0" xfId="1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2" fontId="2" fillId="2" borderId="5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4" fillId="2" borderId="1" xfId="0" applyFont="1" applyFill="1" applyBorder="1"/>
    <xf numFmtId="9" fontId="4" fillId="2" borderId="1" xfId="0" applyNumberFormat="1" applyFont="1" applyFill="1" applyBorder="1" applyAlignment="1">
      <alignment horizontal="center"/>
    </xf>
    <xf numFmtId="9" fontId="4" fillId="2" borderId="6" xfId="0" applyNumberFormat="1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1" fontId="4" fillId="2" borderId="7" xfId="0" applyNumberFormat="1" applyFont="1" applyFill="1" applyBorder="1" applyAlignment="1">
      <alignment horizontal="center"/>
    </xf>
    <xf numFmtId="0" fontId="4" fillId="2" borderId="2" xfId="0" applyFont="1" applyFill="1" applyBorder="1"/>
    <xf numFmtId="0" fontId="3" fillId="3" borderId="0" xfId="0" applyFont="1" applyFill="1"/>
    <xf numFmtId="0" fontId="3" fillId="0" borderId="0" xfId="0" applyFont="1"/>
    <xf numFmtId="0" fontId="4" fillId="2" borderId="3" xfId="0" applyFont="1" applyFill="1" applyBorder="1"/>
    <xf numFmtId="2" fontId="3" fillId="3" borderId="0" xfId="0" applyNumberFormat="1" applyFont="1" applyFill="1" applyAlignment="1">
      <alignment horizontal="center"/>
    </xf>
    <xf numFmtId="0" fontId="4" fillId="2" borderId="0" xfId="0" applyFont="1" applyFill="1"/>
    <xf numFmtId="164" fontId="3" fillId="3" borderId="0" xfId="3" applyNumberFormat="1" applyFont="1" applyFill="1" applyBorder="1" applyAlignment="1">
      <alignment horizontal="center"/>
    </xf>
    <xf numFmtId="0" fontId="4" fillId="3" borderId="0" xfId="0" applyFont="1" applyFill="1"/>
    <xf numFmtId="0" fontId="5" fillId="3" borderId="0" xfId="0" applyFont="1" applyFill="1"/>
    <xf numFmtId="2" fontId="3" fillId="3" borderId="0" xfId="3" applyNumberFormat="1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8" fontId="3" fillId="3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2" borderId="4" xfId="0" applyFont="1" applyFill="1" applyBorder="1"/>
    <xf numFmtId="0" fontId="4" fillId="2" borderId="6" xfId="0" applyFont="1" applyFill="1" applyBorder="1"/>
    <xf numFmtId="0" fontId="5" fillId="2" borderId="7" xfId="0" applyFont="1" applyFill="1" applyBorder="1"/>
    <xf numFmtId="0" fontId="5" fillId="2" borderId="6" xfId="0" applyFont="1" applyFill="1" applyBorder="1"/>
    <xf numFmtId="0" fontId="4" fillId="2" borderId="8" xfId="0" applyFont="1" applyFill="1" applyBorder="1"/>
    <xf numFmtId="0" fontId="4" fillId="2" borderId="4" xfId="0" applyFont="1" applyFill="1" applyBorder="1"/>
    <xf numFmtId="9" fontId="4" fillId="2" borderId="10" xfId="0" applyNumberFormat="1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1" fontId="4" fillId="2" borderId="10" xfId="0" applyNumberFormat="1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1" fontId="4" fillId="2" borderId="9" xfId="0" applyNumberFormat="1" applyFont="1" applyFill="1" applyBorder="1" applyAlignment="1">
      <alignment horizontal="center"/>
    </xf>
    <xf numFmtId="9" fontId="3" fillId="3" borderId="13" xfId="3" applyFont="1" applyFill="1" applyBorder="1" applyAlignment="1">
      <alignment horizontal="center"/>
    </xf>
    <xf numFmtId="9" fontId="3" fillId="3" borderId="14" xfId="3" applyFont="1" applyFill="1" applyBorder="1" applyAlignment="1">
      <alignment horizontal="center"/>
    </xf>
    <xf numFmtId="9" fontId="3" fillId="3" borderId="9" xfId="3" applyFont="1" applyFill="1" applyBorder="1" applyAlignment="1">
      <alignment horizontal="center"/>
    </xf>
    <xf numFmtId="9" fontId="3" fillId="3" borderId="15" xfId="3" applyFont="1" applyFill="1" applyBorder="1" applyAlignment="1">
      <alignment horizontal="center"/>
    </xf>
    <xf numFmtId="9" fontId="3" fillId="3" borderId="14" xfId="2" applyNumberFormat="1" applyFont="1" applyFill="1" applyBorder="1" applyAlignment="1">
      <alignment horizontal="center"/>
    </xf>
    <xf numFmtId="9" fontId="3" fillId="3" borderId="15" xfId="1" applyNumberFormat="1" applyFont="1" applyFill="1" applyBorder="1" applyAlignment="1">
      <alignment horizontal="center"/>
    </xf>
    <xf numFmtId="9" fontId="3" fillId="3" borderId="14" xfId="1" applyNumberFormat="1" applyFont="1" applyFill="1" applyBorder="1" applyAlignment="1">
      <alignment horizontal="center"/>
    </xf>
    <xf numFmtId="0" fontId="4" fillId="2" borderId="5" xfId="0" applyFont="1" applyFill="1" applyBorder="1"/>
    <xf numFmtId="1" fontId="3" fillId="3" borderId="10" xfId="1" applyNumberFormat="1" applyFont="1" applyFill="1" applyBorder="1" applyAlignment="1">
      <alignment horizontal="center"/>
    </xf>
    <xf numFmtId="1" fontId="3" fillId="3" borderId="1" xfId="1" applyNumberFormat="1" applyFont="1" applyFill="1" applyBorder="1" applyAlignment="1">
      <alignment horizontal="center"/>
    </xf>
    <xf numFmtId="3" fontId="3" fillId="3" borderId="12" xfId="1" applyNumberFormat="1" applyFont="1" applyFill="1" applyBorder="1" applyAlignment="1">
      <alignment horizontal="center"/>
    </xf>
    <xf numFmtId="3" fontId="3" fillId="3" borderId="3" xfId="1" applyNumberFormat="1" applyFont="1" applyFill="1" applyBorder="1" applyAlignment="1">
      <alignment horizontal="center"/>
    </xf>
    <xf numFmtId="3" fontId="3" fillId="3" borderId="8" xfId="1" applyNumberFormat="1" applyFont="1" applyFill="1" applyBorder="1" applyAlignment="1">
      <alignment horizontal="center"/>
    </xf>
    <xf numFmtId="3" fontId="3" fillId="3" borderId="10" xfId="1" applyNumberFormat="1" applyFont="1" applyFill="1" applyBorder="1" applyAlignment="1">
      <alignment horizontal="center"/>
    </xf>
    <xf numFmtId="3" fontId="3" fillId="3" borderId="1" xfId="1" applyNumberFormat="1" applyFont="1" applyFill="1" applyBorder="1" applyAlignment="1">
      <alignment horizontal="center"/>
    </xf>
    <xf numFmtId="3" fontId="3" fillId="3" borderId="6" xfId="1" applyNumberFormat="1" applyFont="1" applyFill="1" applyBorder="1" applyAlignment="1">
      <alignment horizontal="center"/>
    </xf>
    <xf numFmtId="2" fontId="3" fillId="5" borderId="12" xfId="1" applyNumberFormat="1" applyFont="1" applyFill="1" applyBorder="1" applyAlignment="1">
      <alignment horizontal="center"/>
    </xf>
    <xf numFmtId="2" fontId="3" fillId="5" borderId="3" xfId="1" applyNumberFormat="1" applyFont="1" applyFill="1" applyBorder="1" applyAlignment="1">
      <alignment horizontal="center"/>
    </xf>
    <xf numFmtId="2" fontId="3" fillId="5" borderId="8" xfId="1" applyNumberFormat="1" applyFont="1" applyFill="1" applyBorder="1" applyAlignment="1">
      <alignment horizontal="center"/>
    </xf>
    <xf numFmtId="2" fontId="3" fillId="5" borderId="5" xfId="1" applyNumberFormat="1" applyFont="1" applyFill="1" applyBorder="1" applyAlignment="1">
      <alignment horizontal="center"/>
    </xf>
    <xf numFmtId="2" fontId="3" fillId="5" borderId="0" xfId="1" applyNumberFormat="1" applyFont="1" applyFill="1" applyBorder="1" applyAlignment="1">
      <alignment horizontal="center"/>
    </xf>
    <xf numFmtId="2" fontId="3" fillId="5" borderId="4" xfId="1" applyNumberFormat="1" applyFont="1" applyFill="1" applyBorder="1" applyAlignment="1">
      <alignment horizontal="center"/>
    </xf>
    <xf numFmtId="2" fontId="3" fillId="5" borderId="10" xfId="1" applyNumberFormat="1" applyFont="1" applyFill="1" applyBorder="1" applyAlignment="1">
      <alignment horizontal="center"/>
    </xf>
    <xf numFmtId="2" fontId="3" fillId="5" borderId="1" xfId="1" applyNumberFormat="1" applyFont="1" applyFill="1" applyBorder="1" applyAlignment="1">
      <alignment horizontal="center"/>
    </xf>
    <xf numFmtId="2" fontId="3" fillId="5" borderId="6" xfId="1" applyNumberFormat="1" applyFont="1" applyFill="1" applyBorder="1" applyAlignment="1">
      <alignment horizontal="center"/>
    </xf>
    <xf numFmtId="0" fontId="4" fillId="6" borderId="2" xfId="0" applyFont="1" applyFill="1" applyBorder="1"/>
    <xf numFmtId="0" fontId="4" fillId="6" borderId="1" xfId="0" applyFont="1" applyFill="1" applyBorder="1"/>
    <xf numFmtId="0" fontId="4" fillId="6" borderId="3" xfId="0" applyFont="1" applyFill="1" applyBorder="1"/>
    <xf numFmtId="0" fontId="4" fillId="6" borderId="0" xfId="0" applyFont="1" applyFill="1"/>
    <xf numFmtId="0" fontId="5" fillId="6" borderId="1" xfId="0" applyFont="1" applyFill="1" applyBorder="1"/>
    <xf numFmtId="0" fontId="5" fillId="6" borderId="0" xfId="0" applyFont="1" applyFill="1"/>
    <xf numFmtId="0" fontId="4" fillId="2" borderId="7" xfId="0" applyFont="1" applyFill="1" applyBorder="1"/>
    <xf numFmtId="164" fontId="3" fillId="3" borderId="11" xfId="3" applyNumberFormat="1" applyFont="1" applyFill="1" applyBorder="1" applyAlignment="1">
      <alignment horizontal="center"/>
    </xf>
    <xf numFmtId="164" fontId="3" fillId="3" borderId="2" xfId="3" applyNumberFormat="1" applyFont="1" applyFill="1" applyBorder="1" applyAlignment="1">
      <alignment horizontal="center"/>
    </xf>
    <xf numFmtId="164" fontId="3" fillId="3" borderId="7" xfId="3" applyNumberFormat="1" applyFont="1" applyFill="1" applyBorder="1" applyAlignment="1">
      <alignment horizontal="center"/>
    </xf>
    <xf numFmtId="164" fontId="3" fillId="3" borderId="10" xfId="3" applyNumberFormat="1" applyFont="1" applyFill="1" applyBorder="1" applyAlignment="1">
      <alignment horizontal="center"/>
    </xf>
    <xf numFmtId="2" fontId="3" fillId="3" borderId="12" xfId="1" applyNumberFormat="1" applyFont="1" applyFill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2" fontId="3" fillId="3" borderId="5" xfId="1" applyNumberFormat="1" applyFont="1" applyFill="1" applyBorder="1" applyAlignment="1">
      <alignment horizontal="center"/>
    </xf>
    <xf numFmtId="2" fontId="3" fillId="3" borderId="10" xfId="1" applyNumberFormat="1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2" fontId="3" fillId="3" borderId="6" xfId="0" applyNumberFormat="1" applyFont="1" applyFill="1" applyBorder="1" applyAlignment="1">
      <alignment horizontal="center"/>
    </xf>
    <xf numFmtId="2" fontId="3" fillId="3" borderId="3" xfId="1" applyNumberFormat="1" applyFont="1" applyFill="1" applyBorder="1" applyAlignment="1">
      <alignment horizontal="center"/>
    </xf>
    <xf numFmtId="2" fontId="3" fillId="3" borderId="8" xfId="1" applyNumberFormat="1" applyFont="1" applyFill="1" applyBorder="1" applyAlignment="1">
      <alignment horizontal="center"/>
    </xf>
    <xf numFmtId="2" fontId="3" fillId="3" borderId="0" xfId="1" applyNumberFormat="1" applyFont="1" applyFill="1" applyBorder="1" applyAlignment="1">
      <alignment horizontal="center"/>
    </xf>
    <xf numFmtId="2" fontId="3" fillId="3" borderId="4" xfId="1" applyNumberFormat="1" applyFont="1" applyFill="1" applyBorder="1" applyAlignment="1">
      <alignment horizontal="center"/>
    </xf>
    <xf numFmtId="2" fontId="0" fillId="0" borderId="0" xfId="3" applyNumberFormat="1" applyFont="1" applyBorder="1" applyAlignment="1">
      <alignment horizontal="center"/>
    </xf>
    <xf numFmtId="2" fontId="0" fillId="0" borderId="5" xfId="3" applyNumberFormat="1" applyFont="1" applyBorder="1" applyAlignment="1">
      <alignment horizontal="center"/>
    </xf>
    <xf numFmtId="165" fontId="3" fillId="3" borderId="10" xfId="1" applyNumberFormat="1" applyFont="1" applyFill="1" applyBorder="1" applyAlignment="1">
      <alignment horizontal="center"/>
    </xf>
    <xf numFmtId="1" fontId="3" fillId="3" borderId="6" xfId="1" applyNumberFormat="1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2" fontId="0" fillId="4" borderId="0" xfId="3" applyNumberFormat="1" applyFont="1" applyFill="1" applyBorder="1" applyAlignment="1">
      <alignment horizontal="center"/>
    </xf>
    <xf numFmtId="9" fontId="0" fillId="4" borderId="5" xfId="3" applyFont="1" applyFill="1" applyBorder="1" applyAlignment="1">
      <alignment horizontal="center"/>
    </xf>
    <xf numFmtId="9" fontId="0" fillId="4" borderId="4" xfId="3" applyFont="1" applyFill="1" applyBorder="1" applyAlignment="1">
      <alignment horizontal="center"/>
    </xf>
    <xf numFmtId="9" fontId="0" fillId="4" borderId="0" xfId="3" applyFont="1" applyFill="1" applyBorder="1" applyAlignment="1">
      <alignment horizontal="center"/>
    </xf>
    <xf numFmtId="166" fontId="0" fillId="4" borderId="5" xfId="1" applyNumberFormat="1" applyFont="1" applyFill="1" applyBorder="1" applyAlignment="1">
      <alignment horizontal="center"/>
    </xf>
    <xf numFmtId="2" fontId="0" fillId="4" borderId="5" xfId="3" applyNumberFormat="1" applyFont="1" applyFill="1" applyBorder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4" borderId="5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166" fontId="0" fillId="4" borderId="0" xfId="1" applyNumberFormat="1" applyFont="1" applyFill="1" applyBorder="1" applyAlignment="1">
      <alignment horizontal="center"/>
    </xf>
    <xf numFmtId="1" fontId="3" fillId="3" borderId="11" xfId="3" applyNumberFormat="1" applyFont="1" applyFill="1" applyBorder="1" applyAlignment="1">
      <alignment horizontal="center"/>
    </xf>
    <xf numFmtId="1" fontId="3" fillId="3" borderId="2" xfId="3" applyNumberFormat="1" applyFont="1" applyFill="1" applyBorder="1" applyAlignment="1">
      <alignment horizontal="center"/>
    </xf>
    <xf numFmtId="1" fontId="3" fillId="3" borderId="7" xfId="3" applyNumberFormat="1" applyFont="1" applyFill="1" applyBorder="1" applyAlignment="1">
      <alignment horizontal="center"/>
    </xf>
    <xf numFmtId="1" fontId="3" fillId="3" borderId="10" xfId="3" applyNumberFormat="1" applyFont="1" applyFill="1" applyBorder="1" applyAlignment="1">
      <alignment horizontal="center"/>
    </xf>
    <xf numFmtId="1" fontId="3" fillId="3" borderId="1" xfId="3" applyNumberFormat="1" applyFont="1" applyFill="1" applyBorder="1" applyAlignment="1">
      <alignment horizontal="center"/>
    </xf>
    <xf numFmtId="1" fontId="3" fillId="3" borderId="6" xfId="3" applyNumberFormat="1" applyFont="1" applyFill="1" applyBorder="1" applyAlignment="1">
      <alignment horizontal="center"/>
    </xf>
    <xf numFmtId="1" fontId="3" fillId="3" borderId="12" xfId="3" applyNumberFormat="1" applyFont="1" applyFill="1" applyBorder="1" applyAlignment="1">
      <alignment horizontal="center"/>
    </xf>
    <xf numFmtId="1" fontId="3" fillId="3" borderId="3" xfId="3" applyNumberFormat="1" applyFont="1" applyFill="1" applyBorder="1" applyAlignment="1">
      <alignment horizontal="center"/>
    </xf>
    <xf numFmtId="1" fontId="3" fillId="3" borderId="8" xfId="3" applyNumberFormat="1" applyFont="1" applyFill="1" applyBorder="1" applyAlignment="1">
      <alignment horizontal="center"/>
    </xf>
    <xf numFmtId="1" fontId="3" fillId="3" borderId="5" xfId="3" applyNumberFormat="1" applyFont="1" applyFill="1" applyBorder="1" applyAlignment="1">
      <alignment horizontal="center"/>
    </xf>
    <xf numFmtId="1" fontId="3" fillId="3" borderId="0" xfId="3" applyNumberFormat="1" applyFont="1" applyFill="1" applyBorder="1" applyAlignment="1">
      <alignment horizontal="center"/>
    </xf>
    <xf numFmtId="1" fontId="3" fillId="3" borderId="4" xfId="3" applyNumberFormat="1" applyFont="1" applyFill="1" applyBorder="1" applyAlignment="1">
      <alignment horizontal="center"/>
    </xf>
    <xf numFmtId="164" fontId="3" fillId="3" borderId="12" xfId="3" applyNumberFormat="1" applyFont="1" applyFill="1" applyBorder="1" applyAlignment="1">
      <alignment horizontal="center"/>
    </xf>
    <xf numFmtId="164" fontId="3" fillId="3" borderId="3" xfId="3" applyNumberFormat="1" applyFont="1" applyFill="1" applyBorder="1" applyAlignment="1">
      <alignment horizontal="center"/>
    </xf>
    <xf numFmtId="164" fontId="3" fillId="3" borderId="8" xfId="3" applyNumberFormat="1" applyFont="1" applyFill="1" applyBorder="1" applyAlignment="1">
      <alignment horizontal="center"/>
    </xf>
    <xf numFmtId="164" fontId="3" fillId="3" borderId="1" xfId="3" applyNumberFormat="1" applyFont="1" applyFill="1" applyBorder="1" applyAlignment="1">
      <alignment horizontal="center"/>
    </xf>
    <xf numFmtId="164" fontId="3" fillId="3" borderId="6" xfId="3" applyNumberFormat="1" applyFont="1" applyFill="1" applyBorder="1" applyAlignment="1">
      <alignment horizontal="center"/>
    </xf>
    <xf numFmtId="164" fontId="3" fillId="7" borderId="11" xfId="3" applyNumberFormat="1" applyFont="1" applyFill="1" applyBorder="1" applyAlignment="1">
      <alignment horizontal="center"/>
    </xf>
    <xf numFmtId="164" fontId="3" fillId="7" borderId="2" xfId="3" applyNumberFormat="1" applyFont="1" applyFill="1" applyBorder="1" applyAlignment="1">
      <alignment horizontal="center"/>
    </xf>
    <xf numFmtId="164" fontId="3" fillId="7" borderId="7" xfId="3" applyNumberFormat="1" applyFont="1" applyFill="1" applyBorder="1" applyAlignment="1">
      <alignment horizontal="center"/>
    </xf>
    <xf numFmtId="0" fontId="3" fillId="7" borderId="12" xfId="0" applyFont="1" applyFill="1" applyBorder="1" applyAlignment="1">
      <alignment horizontal="center"/>
    </xf>
    <xf numFmtId="3" fontId="3" fillId="7" borderId="3" xfId="1" applyNumberFormat="1" applyFont="1" applyFill="1" applyBorder="1" applyAlignment="1">
      <alignment horizontal="center"/>
    </xf>
    <xf numFmtId="3" fontId="3" fillId="7" borderId="8" xfId="1" applyNumberFormat="1" applyFont="1" applyFill="1" applyBorder="1" applyAlignment="1">
      <alignment horizontal="center"/>
    </xf>
    <xf numFmtId="167" fontId="3" fillId="3" borderId="12" xfId="2" applyNumberFormat="1" applyFont="1" applyFill="1" applyBorder="1" applyAlignment="1">
      <alignment horizontal="center"/>
    </xf>
    <xf numFmtId="167" fontId="3" fillId="3" borderId="3" xfId="2" applyNumberFormat="1" applyFont="1" applyFill="1" applyBorder="1" applyAlignment="1">
      <alignment horizontal="center"/>
    </xf>
    <xf numFmtId="167" fontId="3" fillId="3" borderId="8" xfId="2" applyNumberFormat="1" applyFont="1" applyFill="1" applyBorder="1" applyAlignment="1">
      <alignment horizontal="center"/>
    </xf>
    <xf numFmtId="2" fontId="3" fillId="3" borderId="1" xfId="1" applyNumberFormat="1" applyFont="1" applyFill="1" applyBorder="1" applyAlignment="1">
      <alignment horizontal="center"/>
    </xf>
    <xf numFmtId="9" fontId="3" fillId="7" borderId="2" xfId="3" applyFont="1" applyFill="1" applyBorder="1" applyAlignment="1">
      <alignment horizontal="center"/>
    </xf>
    <xf numFmtId="2" fontId="3" fillId="3" borderId="6" xfId="1" applyNumberFormat="1" applyFont="1" applyFill="1" applyBorder="1" applyAlignment="1">
      <alignment horizontal="center"/>
    </xf>
    <xf numFmtId="164" fontId="3" fillId="7" borderId="0" xfId="3" applyNumberFormat="1" applyFont="1" applyFill="1" applyBorder="1" applyAlignment="1">
      <alignment horizontal="center"/>
    </xf>
    <xf numFmtId="164" fontId="3" fillId="3" borderId="0" xfId="3" applyNumberFormat="1" applyFont="1" applyFill="1" applyBorder="1" applyAlignment="1">
      <alignment horizontal="left"/>
    </xf>
    <xf numFmtId="164" fontId="3" fillId="5" borderId="0" xfId="3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9" fontId="0" fillId="0" borderId="0" xfId="3" applyFont="1" applyAlignment="1">
      <alignment horizontal="right"/>
    </xf>
    <xf numFmtId="169" fontId="3" fillId="3" borderId="12" xfId="2" applyNumberFormat="1" applyFont="1" applyFill="1" applyBorder="1" applyAlignment="1">
      <alignment horizontal="center"/>
    </xf>
    <xf numFmtId="169" fontId="3" fillId="3" borderId="3" xfId="2" applyNumberFormat="1" applyFont="1" applyFill="1" applyBorder="1" applyAlignment="1">
      <alignment horizontal="center"/>
    </xf>
    <xf numFmtId="169" fontId="3" fillId="3" borderId="8" xfId="2" applyNumberFormat="1" applyFont="1" applyFill="1" applyBorder="1" applyAlignment="1">
      <alignment horizontal="center"/>
    </xf>
    <xf numFmtId="168" fontId="3" fillId="3" borderId="6" xfId="1" applyNumberFormat="1" applyFont="1" applyFill="1" applyBorder="1" applyAlignment="1">
      <alignment horizontal="center"/>
    </xf>
    <xf numFmtId="9" fontId="2" fillId="8" borderId="5" xfId="3" applyFont="1" applyFill="1" applyBorder="1" applyAlignment="1">
      <alignment horizontal="center"/>
    </xf>
    <xf numFmtId="0" fontId="6" fillId="2" borderId="0" xfId="0" applyFont="1" applyFill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4" fillId="2" borderId="1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2" fontId="0" fillId="0" borderId="0" xfId="0" applyNumberFormat="1" applyAlignment="1">
      <alignment horizontal="right"/>
    </xf>
    <xf numFmtId="168" fontId="0" fillId="0" borderId="0" xfId="0" applyNumberFormat="1" applyAlignment="1">
      <alignment horizontal="left"/>
    </xf>
    <xf numFmtId="0" fontId="7" fillId="2" borderId="4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8" fillId="0" borderId="4" xfId="0" applyFont="1" applyBorder="1" applyAlignment="1">
      <alignment horizontal="center"/>
    </xf>
    <xf numFmtId="168" fontId="8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8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0BF08-2107-4B5C-916E-CAE74BB72EB8}">
  <sheetPr>
    <pageSetUpPr fitToPage="1"/>
  </sheetPr>
  <dimension ref="A1:O88"/>
  <sheetViews>
    <sheetView zoomScaleNormal="100" workbookViewId="0">
      <selection activeCell="J30" sqref="J30:M30"/>
    </sheetView>
  </sheetViews>
  <sheetFormatPr defaultColWidth="9.08984375" defaultRowHeight="13" x14ac:dyDescent="0.3"/>
  <cols>
    <col min="1" max="1" width="31.7265625" style="29" bestFit="1" customWidth="1"/>
    <col min="2" max="2" width="28.08984375" style="29" bestFit="1" customWidth="1"/>
    <col min="3" max="8" width="10" style="39" customWidth="1"/>
    <col min="9" max="9" width="2.81640625" style="39" bestFit="1" customWidth="1"/>
    <col min="10" max="13" width="9" style="39" customWidth="1"/>
    <col min="14" max="14" width="8.6328125" style="29" bestFit="1" customWidth="1"/>
    <col min="15" max="15" width="48.26953125" style="29" bestFit="1" customWidth="1"/>
    <col min="16" max="16384" width="9.08984375" style="29"/>
  </cols>
  <sheetData>
    <row r="1" spans="1:15" x14ac:dyDescent="0.3">
      <c r="A1" s="32" t="s">
        <v>0</v>
      </c>
      <c r="B1" s="40"/>
      <c r="C1" s="155" t="s">
        <v>30</v>
      </c>
      <c r="D1" s="156"/>
      <c r="E1" s="156"/>
      <c r="F1" s="156"/>
      <c r="G1" s="156"/>
      <c r="H1" s="157"/>
      <c r="I1" s="47"/>
      <c r="J1" s="156" t="s">
        <v>97</v>
      </c>
      <c r="K1" s="156"/>
      <c r="L1" s="156"/>
      <c r="M1" s="157"/>
      <c r="N1" s="49" t="s">
        <v>53</v>
      </c>
      <c r="O1" s="58" t="s">
        <v>96</v>
      </c>
    </row>
    <row r="2" spans="1:15" x14ac:dyDescent="0.3">
      <c r="A2" s="22"/>
      <c r="B2" s="41"/>
      <c r="C2" s="46">
        <v>0</v>
      </c>
      <c r="D2" s="23">
        <v>0.2</v>
      </c>
      <c r="E2" s="23">
        <v>0.4</v>
      </c>
      <c r="F2" s="23">
        <v>0.6</v>
      </c>
      <c r="G2" s="23">
        <v>0.8</v>
      </c>
      <c r="H2" s="24">
        <v>1</v>
      </c>
      <c r="I2" s="48">
        <v>0</v>
      </c>
      <c r="J2" s="25">
        <v>1</v>
      </c>
      <c r="K2" s="25">
        <v>2</v>
      </c>
      <c r="L2" s="25">
        <v>3</v>
      </c>
      <c r="M2" s="26">
        <v>4</v>
      </c>
      <c r="N2" s="50"/>
      <c r="O2" s="22"/>
    </row>
    <row r="3" spans="1:15" x14ac:dyDescent="0.3">
      <c r="A3" s="76" t="s">
        <v>1</v>
      </c>
      <c r="B3" s="42"/>
      <c r="C3" s="112">
        <v>4.34</v>
      </c>
      <c r="D3" s="113">
        <v>19</v>
      </c>
      <c r="E3" s="113">
        <v>26.95</v>
      </c>
      <c r="F3" s="113">
        <v>37.81</v>
      </c>
      <c r="G3" s="113">
        <v>50.11</v>
      </c>
      <c r="H3" s="114">
        <v>90.94</v>
      </c>
      <c r="I3" s="83"/>
      <c r="J3" s="84" t="s">
        <v>38</v>
      </c>
      <c r="K3" s="84" t="s">
        <v>35</v>
      </c>
      <c r="L3" s="84" t="s">
        <v>37</v>
      </c>
      <c r="M3" s="85" t="s">
        <v>40</v>
      </c>
      <c r="N3" s="51">
        <v>1</v>
      </c>
      <c r="O3" s="27" t="s">
        <v>21</v>
      </c>
    </row>
    <row r="4" spans="1:15" x14ac:dyDescent="0.3">
      <c r="A4" s="76" t="s">
        <v>2</v>
      </c>
      <c r="B4" s="42"/>
      <c r="C4" s="112">
        <v>0</v>
      </c>
      <c r="D4" s="113">
        <v>2.2200000000000002</v>
      </c>
      <c r="E4" s="113">
        <v>4.2699999999999996</v>
      </c>
      <c r="F4" s="113">
        <v>7.72</v>
      </c>
      <c r="G4" s="113">
        <v>14.2</v>
      </c>
      <c r="H4" s="114">
        <v>40.79</v>
      </c>
      <c r="I4" s="83"/>
      <c r="J4" s="84" t="s">
        <v>44</v>
      </c>
      <c r="K4" s="84" t="s">
        <v>43</v>
      </c>
      <c r="L4" s="84" t="s">
        <v>47</v>
      </c>
      <c r="M4" s="85" t="s">
        <v>45</v>
      </c>
      <c r="N4" s="51">
        <v>1</v>
      </c>
      <c r="O4" s="27" t="s">
        <v>118</v>
      </c>
    </row>
    <row r="5" spans="1:15" x14ac:dyDescent="0.3">
      <c r="A5" s="76" t="s">
        <v>3</v>
      </c>
      <c r="B5" s="42"/>
      <c r="C5" s="112">
        <v>12.15</v>
      </c>
      <c r="D5" s="113">
        <v>37.659999999999997</v>
      </c>
      <c r="E5" s="113">
        <v>56.11</v>
      </c>
      <c r="F5" s="113">
        <v>68.91</v>
      </c>
      <c r="G5" s="113">
        <v>78.56</v>
      </c>
      <c r="H5" s="114">
        <v>95.45</v>
      </c>
      <c r="I5" s="83"/>
      <c r="J5" s="84" t="s">
        <v>48</v>
      </c>
      <c r="K5" s="84" t="s">
        <v>40</v>
      </c>
      <c r="L5" s="84" t="s">
        <v>49</v>
      </c>
      <c r="M5" s="85" t="s">
        <v>36</v>
      </c>
      <c r="N5" s="51">
        <v>1</v>
      </c>
      <c r="O5" s="27" t="s">
        <v>22</v>
      </c>
    </row>
    <row r="6" spans="1:15" x14ac:dyDescent="0.3">
      <c r="A6" s="77" t="s">
        <v>50</v>
      </c>
      <c r="B6" s="43"/>
      <c r="C6" s="115">
        <v>2.86</v>
      </c>
      <c r="D6" s="116">
        <v>16.3</v>
      </c>
      <c r="E6" s="116">
        <v>26.94</v>
      </c>
      <c r="F6" s="116">
        <v>40.6</v>
      </c>
      <c r="G6" s="116">
        <v>56.21</v>
      </c>
      <c r="H6" s="117">
        <v>100</v>
      </c>
      <c r="I6" s="86"/>
      <c r="J6" s="84" t="s">
        <v>42</v>
      </c>
      <c r="K6" s="84" t="s">
        <v>35</v>
      </c>
      <c r="L6" s="84" t="s">
        <v>51</v>
      </c>
      <c r="M6" s="85" t="s">
        <v>41</v>
      </c>
      <c r="N6" s="51">
        <v>1</v>
      </c>
      <c r="O6" s="22" t="s">
        <v>23</v>
      </c>
    </row>
    <row r="7" spans="1:15" x14ac:dyDescent="0.3">
      <c r="A7" s="78" t="s">
        <v>4</v>
      </c>
      <c r="B7" s="44" t="s">
        <v>8</v>
      </c>
      <c r="C7" s="118">
        <v>3.73</v>
      </c>
      <c r="D7" s="119">
        <v>13.97</v>
      </c>
      <c r="E7" s="119">
        <v>18.21</v>
      </c>
      <c r="F7" s="119">
        <v>23.44</v>
      </c>
      <c r="G7" s="119">
        <v>31.23</v>
      </c>
      <c r="H7" s="120">
        <v>75.650000000000006</v>
      </c>
      <c r="I7" s="124"/>
      <c r="J7" s="125" t="s">
        <v>39</v>
      </c>
      <c r="K7" s="125" t="s">
        <v>42</v>
      </c>
      <c r="L7" s="125" t="s">
        <v>38</v>
      </c>
      <c r="M7" s="126" t="s">
        <v>52</v>
      </c>
      <c r="N7" s="52">
        <v>0.5</v>
      </c>
      <c r="O7" s="30" t="s">
        <v>24</v>
      </c>
    </row>
    <row r="8" spans="1:15" x14ac:dyDescent="0.3">
      <c r="A8" s="77"/>
      <c r="B8" s="41" t="s">
        <v>9</v>
      </c>
      <c r="C8" s="115">
        <v>1.04</v>
      </c>
      <c r="D8" s="116">
        <v>7.7</v>
      </c>
      <c r="E8" s="116">
        <v>10.27</v>
      </c>
      <c r="F8" s="116">
        <v>12.63</v>
      </c>
      <c r="G8" s="116">
        <v>16.329999999999998</v>
      </c>
      <c r="H8" s="117">
        <v>72.17</v>
      </c>
      <c r="I8" s="86"/>
      <c r="J8" s="127" t="s">
        <v>39</v>
      </c>
      <c r="K8" s="127" t="s">
        <v>42</v>
      </c>
      <c r="L8" s="127" t="s">
        <v>38</v>
      </c>
      <c r="M8" s="128" t="s">
        <v>52</v>
      </c>
      <c r="N8" s="53">
        <v>0.5</v>
      </c>
      <c r="O8" s="22" t="s">
        <v>25</v>
      </c>
    </row>
    <row r="9" spans="1:15" x14ac:dyDescent="0.3">
      <c r="A9" s="76" t="s">
        <v>99</v>
      </c>
      <c r="B9" s="82"/>
      <c r="C9" s="112">
        <v>1.42</v>
      </c>
      <c r="D9" s="113">
        <v>10.63</v>
      </c>
      <c r="E9" s="113">
        <v>15.53</v>
      </c>
      <c r="F9" s="113">
        <v>22</v>
      </c>
      <c r="G9" s="113">
        <v>30.74</v>
      </c>
      <c r="H9" s="114">
        <v>71.37</v>
      </c>
      <c r="I9" s="129"/>
      <c r="J9" s="130" t="s">
        <v>43</v>
      </c>
      <c r="K9" s="130" t="s">
        <v>45</v>
      </c>
      <c r="L9" s="130" t="s">
        <v>129</v>
      </c>
      <c r="M9" s="131" t="s">
        <v>130</v>
      </c>
      <c r="N9" s="51">
        <v>1</v>
      </c>
      <c r="O9" s="27" t="s">
        <v>119</v>
      </c>
    </row>
    <row r="10" spans="1:15" x14ac:dyDescent="0.3">
      <c r="A10" s="78" t="s">
        <v>5</v>
      </c>
      <c r="B10" s="44" t="s">
        <v>10</v>
      </c>
      <c r="C10" s="61">
        <v>0</v>
      </c>
      <c r="D10" s="62">
        <v>75642</v>
      </c>
      <c r="E10" s="62">
        <v>215139</v>
      </c>
      <c r="F10" s="62">
        <v>276182</v>
      </c>
      <c r="G10" s="62">
        <v>458013</v>
      </c>
      <c r="H10" s="63">
        <v>1043309</v>
      </c>
      <c r="I10" s="132"/>
      <c r="J10" s="133" t="s">
        <v>138</v>
      </c>
      <c r="K10" s="133" t="s">
        <v>139</v>
      </c>
      <c r="L10" s="133" t="s">
        <v>140</v>
      </c>
      <c r="M10" s="134" t="s">
        <v>141</v>
      </c>
      <c r="N10" s="52">
        <v>0.5</v>
      </c>
      <c r="O10" s="30" t="s">
        <v>26</v>
      </c>
    </row>
    <row r="11" spans="1:15" x14ac:dyDescent="0.3">
      <c r="A11" s="77"/>
      <c r="B11" s="41" t="s">
        <v>11</v>
      </c>
      <c r="C11" s="64">
        <v>0</v>
      </c>
      <c r="D11" s="65">
        <v>1119</v>
      </c>
      <c r="E11" s="65">
        <v>12030</v>
      </c>
      <c r="F11" s="65">
        <v>43562</v>
      </c>
      <c r="G11" s="65">
        <v>167010</v>
      </c>
      <c r="H11" s="66">
        <v>806537</v>
      </c>
      <c r="I11" s="99"/>
      <c r="J11" s="65" t="s">
        <v>142</v>
      </c>
      <c r="K11" s="65" t="s">
        <v>143</v>
      </c>
      <c r="L11" s="65" t="s">
        <v>144</v>
      </c>
      <c r="M11" s="66" t="s">
        <v>139</v>
      </c>
      <c r="N11" s="53">
        <v>0.5</v>
      </c>
      <c r="O11" s="22" t="s">
        <v>27</v>
      </c>
    </row>
    <row r="12" spans="1:15" x14ac:dyDescent="0.3">
      <c r="A12" s="76" t="s">
        <v>107</v>
      </c>
      <c r="B12" s="82"/>
      <c r="C12" s="112">
        <v>0.22</v>
      </c>
      <c r="D12" s="113">
        <v>6.88</v>
      </c>
      <c r="E12" s="113">
        <v>19.579999999999998</v>
      </c>
      <c r="F12" s="113">
        <v>31.53</v>
      </c>
      <c r="G12" s="113">
        <v>56.35</v>
      </c>
      <c r="H12" s="114">
        <v>100</v>
      </c>
      <c r="I12" s="129"/>
      <c r="J12" s="130" t="s">
        <v>131</v>
      </c>
      <c r="K12" s="130" t="s">
        <v>129</v>
      </c>
      <c r="L12" s="130" t="s">
        <v>132</v>
      </c>
      <c r="M12" s="131" t="s">
        <v>41</v>
      </c>
      <c r="N12" s="51">
        <v>1</v>
      </c>
      <c r="O12" s="27" t="s">
        <v>109</v>
      </c>
    </row>
    <row r="13" spans="1:15" x14ac:dyDescent="0.3">
      <c r="A13" s="76" t="s">
        <v>108</v>
      </c>
      <c r="B13" s="82"/>
      <c r="C13" s="112">
        <v>0</v>
      </c>
      <c r="D13" s="113">
        <v>8.7799999999999994</v>
      </c>
      <c r="E13" s="113">
        <v>20.71</v>
      </c>
      <c r="F13" s="113">
        <v>37.42</v>
      </c>
      <c r="G13" s="113">
        <v>62.02</v>
      </c>
      <c r="H13" s="114">
        <v>100</v>
      </c>
      <c r="I13" s="129"/>
      <c r="J13" s="130" t="s">
        <v>131</v>
      </c>
      <c r="K13" s="130" t="s">
        <v>129</v>
      </c>
      <c r="L13" s="130" t="s">
        <v>132</v>
      </c>
      <c r="M13" s="131" t="s">
        <v>41</v>
      </c>
      <c r="N13" s="51">
        <v>1</v>
      </c>
      <c r="O13" s="27" t="s">
        <v>110</v>
      </c>
    </row>
    <row r="14" spans="1:15" x14ac:dyDescent="0.3">
      <c r="A14" s="78" t="s">
        <v>6</v>
      </c>
      <c r="B14" s="44" t="s">
        <v>12</v>
      </c>
      <c r="C14" s="67">
        <v>0.05</v>
      </c>
      <c r="D14" s="68">
        <v>0.4</v>
      </c>
      <c r="E14" s="68">
        <v>0.56000000000000005</v>
      </c>
      <c r="F14" s="68">
        <v>0.78</v>
      </c>
      <c r="G14" s="68">
        <v>1.25</v>
      </c>
      <c r="H14" s="69">
        <v>8.7799999999999994</v>
      </c>
      <c r="I14" s="87"/>
      <c r="J14" s="31">
        <v>1.2</v>
      </c>
      <c r="K14" s="31">
        <v>0.8</v>
      </c>
      <c r="L14" s="31">
        <v>0.6</v>
      </c>
      <c r="M14" s="88">
        <v>0.4</v>
      </c>
      <c r="N14" s="52">
        <v>0.33300000000000002</v>
      </c>
      <c r="O14" s="30" t="s">
        <v>120</v>
      </c>
    </row>
    <row r="15" spans="1:15" x14ac:dyDescent="0.3">
      <c r="A15" s="79"/>
      <c r="B15" s="45" t="s">
        <v>13</v>
      </c>
      <c r="C15" s="70">
        <v>7.0000000000000007E-2</v>
      </c>
      <c r="D15" s="71">
        <v>0.42</v>
      </c>
      <c r="E15" s="71">
        <v>0.59</v>
      </c>
      <c r="F15" s="71">
        <v>0.82</v>
      </c>
      <c r="G15" s="71">
        <v>1.31</v>
      </c>
      <c r="H15" s="72">
        <v>7.35</v>
      </c>
      <c r="I15" s="89"/>
      <c r="J15" s="31">
        <v>1.2</v>
      </c>
      <c r="K15" s="31">
        <v>0.8</v>
      </c>
      <c r="L15" s="31">
        <v>0.6</v>
      </c>
      <c r="M15" s="88">
        <v>0.4</v>
      </c>
      <c r="N15" s="54">
        <v>0.33</v>
      </c>
      <c r="O15" s="32" t="s">
        <v>121</v>
      </c>
    </row>
    <row r="16" spans="1:15" x14ac:dyDescent="0.3">
      <c r="A16" s="77"/>
      <c r="B16" s="41" t="s">
        <v>14</v>
      </c>
      <c r="C16" s="73">
        <v>0.03</v>
      </c>
      <c r="D16" s="74">
        <v>0.28000000000000003</v>
      </c>
      <c r="E16" s="74">
        <v>0.42</v>
      </c>
      <c r="F16" s="74">
        <v>0.6</v>
      </c>
      <c r="G16" s="74">
        <v>0.95</v>
      </c>
      <c r="H16" s="75">
        <v>4</v>
      </c>
      <c r="I16" s="90"/>
      <c r="J16" s="91">
        <v>1</v>
      </c>
      <c r="K16" s="91">
        <v>0.75</v>
      </c>
      <c r="L16" s="91">
        <v>0.5</v>
      </c>
      <c r="M16" s="92">
        <v>0.25</v>
      </c>
      <c r="N16" s="54">
        <v>0.33</v>
      </c>
      <c r="O16" s="22" t="s">
        <v>122</v>
      </c>
    </row>
    <row r="17" spans="1:15" x14ac:dyDescent="0.3">
      <c r="A17" s="78" t="s">
        <v>7</v>
      </c>
      <c r="B17" s="44" t="s">
        <v>15</v>
      </c>
      <c r="C17" s="67">
        <v>0</v>
      </c>
      <c r="D17" s="68">
        <v>0.14000000000000001</v>
      </c>
      <c r="E17" s="68">
        <v>0.2</v>
      </c>
      <c r="F17" s="68">
        <v>0.28999999999999998</v>
      </c>
      <c r="G17" s="68">
        <v>0.53</v>
      </c>
      <c r="H17" s="69">
        <v>3.23</v>
      </c>
      <c r="I17" s="87"/>
      <c r="J17" s="31">
        <v>0.6</v>
      </c>
      <c r="K17" s="31">
        <v>0.45</v>
      </c>
      <c r="L17" s="31">
        <v>0.3</v>
      </c>
      <c r="M17" s="88">
        <v>0.15</v>
      </c>
      <c r="N17" s="52">
        <v>0.5</v>
      </c>
      <c r="O17" s="30" t="s">
        <v>123</v>
      </c>
    </row>
    <row r="18" spans="1:15" x14ac:dyDescent="0.3">
      <c r="A18" s="80"/>
      <c r="B18" s="41" t="s">
        <v>16</v>
      </c>
      <c r="C18" s="90">
        <v>7.0000000000000007E-2</v>
      </c>
      <c r="D18" s="138">
        <v>0.33</v>
      </c>
      <c r="E18" s="138">
        <v>0.44</v>
      </c>
      <c r="F18" s="138">
        <v>0.56999999999999995</v>
      </c>
      <c r="G18" s="138">
        <v>0.89</v>
      </c>
      <c r="H18" s="150">
        <v>10.58</v>
      </c>
      <c r="I18" s="90"/>
      <c r="J18" s="91">
        <v>1</v>
      </c>
      <c r="K18" s="91">
        <v>0.8</v>
      </c>
      <c r="L18" s="91">
        <v>0.6</v>
      </c>
      <c r="M18" s="92">
        <v>0.4</v>
      </c>
      <c r="N18" s="53">
        <v>0.5</v>
      </c>
      <c r="O18" s="22" t="s">
        <v>124</v>
      </c>
    </row>
    <row r="19" spans="1:15" x14ac:dyDescent="0.3">
      <c r="A19" s="78" t="s">
        <v>104</v>
      </c>
      <c r="B19" s="44" t="s">
        <v>115</v>
      </c>
      <c r="C19" s="147">
        <v>26639</v>
      </c>
      <c r="D19" s="148">
        <v>74547</v>
      </c>
      <c r="E19" s="148">
        <v>92420</v>
      </c>
      <c r="F19" s="148">
        <v>111815</v>
      </c>
      <c r="G19" s="148">
        <v>139670</v>
      </c>
      <c r="H19" s="149">
        <v>250001</v>
      </c>
      <c r="I19" s="135"/>
      <c r="J19" s="136"/>
      <c r="K19" s="136"/>
      <c r="L19" s="136"/>
      <c r="M19" s="137"/>
      <c r="N19" s="55"/>
      <c r="O19" s="30" t="s">
        <v>111</v>
      </c>
    </row>
    <row r="20" spans="1:15" x14ac:dyDescent="0.3">
      <c r="A20" s="79"/>
      <c r="B20" s="45" t="s">
        <v>116</v>
      </c>
      <c r="C20" s="89">
        <v>0.31</v>
      </c>
      <c r="D20" s="95">
        <v>0.72</v>
      </c>
      <c r="E20" s="95">
        <v>0.92</v>
      </c>
      <c r="F20" s="95">
        <v>1.0900000000000001</v>
      </c>
      <c r="G20" s="95">
        <v>1.29</v>
      </c>
      <c r="H20" s="96">
        <v>2.14</v>
      </c>
      <c r="I20" s="89"/>
      <c r="J20" s="95"/>
      <c r="K20" s="95"/>
      <c r="L20" s="95"/>
      <c r="M20" s="96"/>
      <c r="N20" s="56"/>
      <c r="O20" s="32" t="s">
        <v>112</v>
      </c>
    </row>
    <row r="21" spans="1:15" x14ac:dyDescent="0.3">
      <c r="A21" s="77"/>
      <c r="B21" s="41" t="s">
        <v>117</v>
      </c>
      <c r="C21" s="59">
        <v>0</v>
      </c>
      <c r="D21" s="60">
        <v>0</v>
      </c>
      <c r="E21" s="60">
        <v>0</v>
      </c>
      <c r="F21" s="60">
        <v>0</v>
      </c>
      <c r="G21" s="60">
        <v>0</v>
      </c>
      <c r="H21" s="100">
        <v>1</v>
      </c>
      <c r="I21" s="90"/>
      <c r="J21" s="138"/>
      <c r="K21" s="138"/>
      <c r="L21" s="138"/>
      <c r="M21" s="100">
        <v>1</v>
      </c>
      <c r="N21" s="53">
        <v>1</v>
      </c>
      <c r="O21" s="22" t="s">
        <v>28</v>
      </c>
    </row>
    <row r="22" spans="1:15" x14ac:dyDescent="0.3">
      <c r="A22" s="79" t="s">
        <v>54</v>
      </c>
      <c r="B22" s="45"/>
      <c r="C22" s="121">
        <v>0</v>
      </c>
      <c r="D22" s="122">
        <v>0.86</v>
      </c>
      <c r="E22" s="122">
        <v>2.59</v>
      </c>
      <c r="F22" s="122">
        <v>5.34</v>
      </c>
      <c r="G22" s="122">
        <v>11.47</v>
      </c>
      <c r="H22" s="123">
        <v>65.48</v>
      </c>
      <c r="I22" s="89"/>
      <c r="J22" s="95" t="s">
        <v>46</v>
      </c>
      <c r="K22" s="95" t="s">
        <v>44</v>
      </c>
      <c r="L22" s="95" t="s">
        <v>56</v>
      </c>
      <c r="M22" s="96" t="s">
        <v>39</v>
      </c>
      <c r="N22" s="52">
        <v>1</v>
      </c>
      <c r="O22" s="32" t="s">
        <v>55</v>
      </c>
    </row>
    <row r="23" spans="1:15" x14ac:dyDescent="0.3">
      <c r="A23" s="78" t="s">
        <v>126</v>
      </c>
      <c r="B23" s="44" t="s">
        <v>17</v>
      </c>
      <c r="C23" s="87">
        <v>0.34</v>
      </c>
      <c r="D23" s="93">
        <v>0.85</v>
      </c>
      <c r="E23" s="93">
        <v>0.98</v>
      </c>
      <c r="F23" s="93">
        <v>1.1000000000000001</v>
      </c>
      <c r="G23" s="93">
        <v>1.24</v>
      </c>
      <c r="H23" s="94">
        <v>2.4300000000000002</v>
      </c>
      <c r="I23" s="87"/>
      <c r="J23" s="93"/>
      <c r="K23" s="93"/>
      <c r="L23" s="93"/>
      <c r="M23" s="94"/>
      <c r="N23" s="57" t="s">
        <v>91</v>
      </c>
      <c r="O23" s="30" t="s">
        <v>29</v>
      </c>
    </row>
    <row r="24" spans="1:15" x14ac:dyDescent="0.3">
      <c r="A24" s="79"/>
      <c r="B24" s="45" t="s">
        <v>114</v>
      </c>
      <c r="C24" s="89">
        <v>0.22</v>
      </c>
      <c r="D24" s="95">
        <v>0.75</v>
      </c>
      <c r="E24" s="95">
        <v>0.89</v>
      </c>
      <c r="F24" s="95">
        <v>1.04</v>
      </c>
      <c r="G24" s="95">
        <v>1.25</v>
      </c>
      <c r="H24" s="96">
        <v>2.81</v>
      </c>
      <c r="I24" s="89"/>
      <c r="J24" s="95">
        <v>0.9</v>
      </c>
      <c r="K24" s="95">
        <v>0.85</v>
      </c>
      <c r="L24" s="95">
        <v>0.8</v>
      </c>
      <c r="M24" s="96">
        <v>0.75</v>
      </c>
      <c r="N24" s="54"/>
      <c r="O24" s="32" t="s">
        <v>125</v>
      </c>
    </row>
    <row r="25" spans="1:15" x14ac:dyDescent="0.3">
      <c r="A25" s="81"/>
      <c r="B25" s="45" t="s">
        <v>18</v>
      </c>
      <c r="C25" s="89">
        <v>7.0000000000000007E-2</v>
      </c>
      <c r="D25" s="95">
        <v>0.77</v>
      </c>
      <c r="E25" s="95">
        <v>0.89</v>
      </c>
      <c r="F25" s="95">
        <v>1.02</v>
      </c>
      <c r="G25" s="95">
        <v>1.19</v>
      </c>
      <c r="H25" s="96">
        <v>3.31</v>
      </c>
      <c r="I25" s="89"/>
      <c r="J25" s="95">
        <v>0.9</v>
      </c>
      <c r="K25" s="95">
        <v>0.85</v>
      </c>
      <c r="L25" s="95">
        <v>0.8</v>
      </c>
      <c r="M25" s="96">
        <v>0.75</v>
      </c>
      <c r="N25" s="54"/>
      <c r="O25" s="32" t="s">
        <v>31</v>
      </c>
    </row>
    <row r="26" spans="1:15" x14ac:dyDescent="0.3">
      <c r="A26" s="81"/>
      <c r="B26" s="45" t="s">
        <v>19</v>
      </c>
      <c r="C26" s="89">
        <v>0.3</v>
      </c>
      <c r="D26" s="95">
        <v>0.83</v>
      </c>
      <c r="E26" s="95">
        <v>0.94</v>
      </c>
      <c r="F26" s="95">
        <v>1.05</v>
      </c>
      <c r="G26" s="95">
        <v>1.18</v>
      </c>
      <c r="H26" s="96">
        <v>1.92</v>
      </c>
      <c r="I26" s="89"/>
      <c r="J26" s="95">
        <v>0.9</v>
      </c>
      <c r="K26" s="95">
        <v>0.85</v>
      </c>
      <c r="L26" s="95">
        <v>0.8</v>
      </c>
      <c r="M26" s="96">
        <v>0.75</v>
      </c>
      <c r="N26" s="54"/>
      <c r="O26" s="32" t="s">
        <v>32</v>
      </c>
    </row>
    <row r="27" spans="1:15" x14ac:dyDescent="0.3">
      <c r="A27" s="81"/>
      <c r="B27" s="45" t="s">
        <v>20</v>
      </c>
      <c r="C27" s="89">
        <v>0.23</v>
      </c>
      <c r="D27" s="95">
        <v>0.85</v>
      </c>
      <c r="E27" s="95">
        <v>0.95</v>
      </c>
      <c r="F27" s="95">
        <v>1.07</v>
      </c>
      <c r="G27" s="95">
        <v>1.18</v>
      </c>
      <c r="H27" s="96">
        <v>2.13</v>
      </c>
      <c r="I27" s="89"/>
      <c r="J27" s="95">
        <v>0.9</v>
      </c>
      <c r="K27" s="95">
        <v>0.85</v>
      </c>
      <c r="L27" s="95">
        <v>0.8</v>
      </c>
      <c r="M27" s="96">
        <v>0.75</v>
      </c>
      <c r="N27" s="54"/>
      <c r="O27" s="32" t="s">
        <v>33</v>
      </c>
    </row>
    <row r="28" spans="1:15" x14ac:dyDescent="0.3">
      <c r="A28" s="81"/>
      <c r="B28" s="45" t="s">
        <v>92</v>
      </c>
      <c r="C28" s="89">
        <v>0.17</v>
      </c>
      <c r="D28" s="95">
        <v>0.84</v>
      </c>
      <c r="E28" s="95">
        <v>0.98</v>
      </c>
      <c r="F28" s="95">
        <v>1.1100000000000001</v>
      </c>
      <c r="G28" s="95">
        <v>1.24</v>
      </c>
      <c r="H28" s="96">
        <v>1.73</v>
      </c>
      <c r="I28" s="89"/>
      <c r="J28" s="95">
        <v>0.9</v>
      </c>
      <c r="K28" s="95">
        <v>0.85</v>
      </c>
      <c r="L28" s="95">
        <v>0.8</v>
      </c>
      <c r="M28" s="96">
        <v>0.75</v>
      </c>
      <c r="N28" s="54"/>
      <c r="O28" s="32" t="s">
        <v>94</v>
      </c>
    </row>
    <row r="29" spans="1:15" x14ac:dyDescent="0.3">
      <c r="A29" s="80"/>
      <c r="B29" s="41" t="s">
        <v>93</v>
      </c>
      <c r="C29" s="90">
        <v>0.41</v>
      </c>
      <c r="D29" s="138">
        <v>0.89</v>
      </c>
      <c r="E29" s="138">
        <v>1.02</v>
      </c>
      <c r="F29" s="138">
        <v>1.1599999999999999</v>
      </c>
      <c r="G29" s="138">
        <v>1.34</v>
      </c>
      <c r="H29" s="140">
        <v>1.53</v>
      </c>
      <c r="I29" s="90"/>
      <c r="J29" s="95">
        <v>0.9</v>
      </c>
      <c r="K29" s="95">
        <v>0.85</v>
      </c>
      <c r="L29" s="95">
        <v>0.8</v>
      </c>
      <c r="M29" s="96">
        <v>0.75</v>
      </c>
      <c r="N29" s="54"/>
      <c r="O29" s="22" t="s">
        <v>95</v>
      </c>
    </row>
    <row r="30" spans="1:15" x14ac:dyDescent="0.3">
      <c r="A30" s="76" t="s">
        <v>106</v>
      </c>
      <c r="B30" s="42"/>
      <c r="C30" s="112">
        <v>11.4</v>
      </c>
      <c r="D30" s="113">
        <v>46.5</v>
      </c>
      <c r="E30" s="113">
        <v>54.23</v>
      </c>
      <c r="F30" s="113">
        <v>61.33</v>
      </c>
      <c r="G30" s="113">
        <v>67.44</v>
      </c>
      <c r="H30" s="114">
        <v>86.04</v>
      </c>
      <c r="I30" s="129"/>
      <c r="J30" s="139">
        <v>0.68</v>
      </c>
      <c r="K30" s="139">
        <v>0.61</v>
      </c>
      <c r="L30" s="139">
        <v>0.54</v>
      </c>
      <c r="M30" s="139">
        <v>0.47</v>
      </c>
      <c r="N30" s="51">
        <v>1</v>
      </c>
      <c r="O30" s="22" t="s">
        <v>113</v>
      </c>
    </row>
    <row r="31" spans="1:15" s="28" customFormat="1" x14ac:dyDescent="0.3">
      <c r="A31" s="34"/>
      <c r="B31" s="35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4"/>
    </row>
    <row r="32" spans="1:15" s="28" customFormat="1" x14ac:dyDescent="0.3">
      <c r="A32" s="34"/>
      <c r="B32" s="35"/>
      <c r="C32" s="33"/>
      <c r="D32" s="33"/>
      <c r="E32" s="33"/>
      <c r="F32" s="33"/>
      <c r="G32" s="33"/>
      <c r="H32" s="33"/>
      <c r="K32" s="33"/>
      <c r="L32" s="33"/>
      <c r="M32" s="33"/>
      <c r="N32" s="33"/>
      <c r="O32" s="34"/>
    </row>
    <row r="33" spans="1:15" s="28" customFormat="1" x14ac:dyDescent="0.3">
      <c r="A33" s="34"/>
      <c r="B33" s="35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4"/>
    </row>
    <row r="34" spans="1:15" s="28" customFormat="1" x14ac:dyDescent="0.3">
      <c r="A34" s="34"/>
      <c r="B34" s="35"/>
      <c r="C34" s="33"/>
      <c r="D34" s="33"/>
      <c r="E34" s="33"/>
      <c r="F34" s="33"/>
      <c r="G34" s="33"/>
      <c r="H34" s="33"/>
      <c r="I34" s="143"/>
      <c r="J34" s="142" t="s">
        <v>146</v>
      </c>
      <c r="K34" s="33"/>
      <c r="L34" s="33"/>
      <c r="M34" s="33"/>
      <c r="N34" s="33"/>
      <c r="O34" s="34"/>
    </row>
    <row r="35" spans="1:15" s="28" customFormat="1" x14ac:dyDescent="0.3">
      <c r="A35" s="34"/>
      <c r="B35" s="35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4"/>
    </row>
    <row r="36" spans="1:15" s="28" customFormat="1" x14ac:dyDescent="0.3">
      <c r="A36" s="34"/>
      <c r="B36" s="35"/>
      <c r="C36" s="33"/>
      <c r="D36" s="33"/>
      <c r="E36" s="33"/>
      <c r="F36" s="33"/>
      <c r="G36" s="33"/>
      <c r="H36" s="33"/>
      <c r="I36" s="141"/>
      <c r="J36" s="142" t="s">
        <v>145</v>
      </c>
      <c r="K36" s="33"/>
      <c r="L36" s="33"/>
      <c r="M36" s="33"/>
      <c r="N36" s="33"/>
      <c r="O36" s="34"/>
    </row>
    <row r="37" spans="1:15" s="28" customFormat="1" x14ac:dyDescent="0.3">
      <c r="A37" s="34"/>
      <c r="B37" s="35"/>
      <c r="C37" s="33"/>
      <c r="D37" s="33"/>
      <c r="E37" s="33"/>
      <c r="F37" s="33"/>
      <c r="G37" s="33"/>
      <c r="H37" s="33"/>
      <c r="I37" s="33"/>
      <c r="J37" s="36"/>
      <c r="K37" s="33"/>
      <c r="L37" s="33"/>
      <c r="M37" s="33"/>
      <c r="N37" s="33"/>
      <c r="O37" s="34"/>
    </row>
    <row r="38" spans="1:15" s="28" customFormat="1" x14ac:dyDescent="0.3">
      <c r="A38" s="34"/>
      <c r="B38" s="35"/>
      <c r="C38" s="33"/>
      <c r="D38" s="33"/>
      <c r="E38" s="33"/>
      <c r="F38" s="33"/>
      <c r="G38" s="33"/>
      <c r="H38" s="33"/>
      <c r="I38" s="33"/>
      <c r="J38" s="36"/>
      <c r="K38" s="33"/>
      <c r="L38" s="33"/>
      <c r="M38" s="33"/>
      <c r="N38" s="33"/>
      <c r="O38" s="34"/>
    </row>
    <row r="39" spans="1:15" s="28" customFormat="1" x14ac:dyDescent="0.3">
      <c r="A39" s="34"/>
      <c r="B39" s="35"/>
      <c r="C39" s="33"/>
      <c r="D39" s="33"/>
      <c r="E39" s="33"/>
      <c r="F39" s="33"/>
      <c r="G39" s="33"/>
      <c r="H39" s="33"/>
      <c r="I39" s="33"/>
      <c r="J39" s="36"/>
      <c r="K39" s="33"/>
      <c r="L39" s="33"/>
      <c r="M39" s="33"/>
      <c r="N39" s="33"/>
      <c r="O39" s="34"/>
    </row>
    <row r="40" spans="1:15" s="28" customFormat="1" x14ac:dyDescent="0.3">
      <c r="A40" s="34"/>
      <c r="B40" s="35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4"/>
    </row>
    <row r="41" spans="1:15" s="28" customFormat="1" x14ac:dyDescent="0.3">
      <c r="A41" s="34"/>
      <c r="B41" s="35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4"/>
    </row>
    <row r="42" spans="1:15" s="28" customFormat="1" x14ac:dyDescent="0.3">
      <c r="A42" s="34"/>
      <c r="B42" s="35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4"/>
    </row>
    <row r="43" spans="1:15" s="28" customFormat="1" x14ac:dyDescent="0.3">
      <c r="A43" s="34"/>
      <c r="B43" s="35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4"/>
    </row>
    <row r="44" spans="1:15" s="28" customFormat="1" x14ac:dyDescent="0.3">
      <c r="A44" s="34"/>
      <c r="B44" s="35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4"/>
    </row>
    <row r="45" spans="1:15" s="28" customFormat="1" x14ac:dyDescent="0.3">
      <c r="A45" s="34"/>
      <c r="B45" s="35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4"/>
    </row>
    <row r="46" spans="1:15" s="28" customFormat="1" x14ac:dyDescent="0.3">
      <c r="A46" s="34"/>
      <c r="B46" s="35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4"/>
    </row>
    <row r="47" spans="1:15" s="28" customFormat="1" x14ac:dyDescent="0.3">
      <c r="A47" s="34"/>
      <c r="B47" s="35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4"/>
    </row>
    <row r="48" spans="1:15" s="28" customFormat="1" x14ac:dyDescent="0.3">
      <c r="A48" s="34"/>
      <c r="B48" s="35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4"/>
    </row>
    <row r="49" spans="3:13" s="28" customFormat="1" x14ac:dyDescent="0.3"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</row>
    <row r="50" spans="3:13" s="28" customFormat="1" x14ac:dyDescent="0.3"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</row>
    <row r="51" spans="3:13" s="28" customFormat="1" x14ac:dyDescent="0.3"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</row>
    <row r="52" spans="3:13" s="28" customFormat="1" x14ac:dyDescent="0.3"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</row>
    <row r="53" spans="3:13" s="28" customFormat="1" x14ac:dyDescent="0.3">
      <c r="C53" s="37"/>
      <c r="D53" s="37"/>
      <c r="E53" s="37"/>
      <c r="F53" s="37"/>
      <c r="G53" s="37"/>
      <c r="H53" s="37"/>
      <c r="I53" s="37"/>
      <c r="J53" s="31"/>
      <c r="K53" s="31"/>
      <c r="L53" s="31"/>
      <c r="M53" s="31"/>
    </row>
    <row r="54" spans="3:13" s="28" customFormat="1" x14ac:dyDescent="0.3">
      <c r="C54" s="37"/>
      <c r="D54" s="37"/>
      <c r="E54" s="37"/>
      <c r="F54" s="37"/>
      <c r="G54" s="37"/>
      <c r="H54" s="38"/>
      <c r="I54" s="38"/>
      <c r="J54" s="38"/>
      <c r="K54" s="31"/>
      <c r="L54" s="31"/>
      <c r="M54" s="31"/>
    </row>
    <row r="55" spans="3:13" s="28" customFormat="1" x14ac:dyDescent="0.3">
      <c r="C55" s="37"/>
      <c r="D55" s="37"/>
      <c r="E55" s="37"/>
      <c r="F55" s="37"/>
      <c r="G55" s="37"/>
      <c r="H55" s="38"/>
      <c r="I55" s="38"/>
      <c r="J55" s="38"/>
      <c r="K55" s="37"/>
      <c r="L55" s="37"/>
      <c r="M55" s="37"/>
    </row>
    <row r="56" spans="3:13" s="28" customFormat="1" x14ac:dyDescent="0.3">
      <c r="C56" s="37"/>
      <c r="D56" s="37"/>
      <c r="E56" s="37"/>
      <c r="F56" s="37"/>
      <c r="G56" s="37"/>
      <c r="H56" s="38"/>
      <c r="I56" s="38"/>
      <c r="J56" s="38"/>
      <c r="K56" s="37"/>
      <c r="L56" s="37"/>
      <c r="M56" s="37"/>
    </row>
    <row r="57" spans="3:13" s="28" customFormat="1" x14ac:dyDescent="0.3">
      <c r="C57" s="37"/>
      <c r="D57" s="37"/>
      <c r="E57" s="37"/>
      <c r="F57" s="37"/>
      <c r="G57" s="37"/>
      <c r="H57" s="38"/>
      <c r="I57" s="38"/>
      <c r="J57" s="38"/>
      <c r="K57" s="37"/>
      <c r="L57" s="37"/>
      <c r="M57" s="37"/>
    </row>
    <row r="58" spans="3:13" s="28" customFormat="1" x14ac:dyDescent="0.3">
      <c r="C58" s="37"/>
      <c r="D58" s="37"/>
      <c r="E58" s="37"/>
      <c r="F58" s="37"/>
      <c r="G58" s="37"/>
      <c r="H58" s="38"/>
      <c r="I58" s="38"/>
      <c r="J58" s="38"/>
      <c r="K58" s="37"/>
      <c r="L58" s="37"/>
      <c r="M58" s="37"/>
    </row>
    <row r="59" spans="3:13" s="28" customFormat="1" x14ac:dyDescent="0.3">
      <c r="C59" s="37"/>
      <c r="D59" s="37"/>
      <c r="E59" s="37"/>
      <c r="F59" s="37"/>
      <c r="G59" s="37"/>
      <c r="H59" s="38"/>
      <c r="I59" s="38"/>
      <c r="J59" s="38"/>
      <c r="K59" s="37"/>
      <c r="L59" s="37"/>
      <c r="M59" s="37"/>
    </row>
    <row r="60" spans="3:13" s="28" customFormat="1" x14ac:dyDescent="0.3">
      <c r="C60" s="37"/>
      <c r="D60" s="37"/>
      <c r="E60" s="37"/>
      <c r="F60" s="37"/>
      <c r="G60" s="37"/>
      <c r="H60" s="38"/>
      <c r="I60" s="38"/>
      <c r="J60" s="38"/>
      <c r="K60" s="37"/>
      <c r="L60" s="37"/>
      <c r="M60" s="37"/>
    </row>
    <row r="61" spans="3:13" s="28" customFormat="1" x14ac:dyDescent="0.3">
      <c r="C61" s="37"/>
      <c r="D61" s="37"/>
      <c r="E61" s="37"/>
      <c r="F61" s="37"/>
      <c r="G61" s="37"/>
      <c r="H61" s="38"/>
      <c r="I61" s="38"/>
      <c r="J61" s="38"/>
      <c r="K61" s="37"/>
      <c r="L61" s="37"/>
      <c r="M61" s="37"/>
    </row>
    <row r="62" spans="3:13" s="28" customFormat="1" x14ac:dyDescent="0.3">
      <c r="C62" s="37"/>
      <c r="D62" s="37"/>
      <c r="E62" s="37"/>
      <c r="F62" s="37"/>
      <c r="G62" s="37"/>
      <c r="H62" s="38"/>
      <c r="I62" s="38"/>
      <c r="J62" s="38"/>
      <c r="K62" s="37"/>
      <c r="L62" s="37"/>
      <c r="M62" s="37"/>
    </row>
    <row r="63" spans="3:13" s="28" customFormat="1" x14ac:dyDescent="0.3"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</row>
    <row r="64" spans="3:13" s="28" customFormat="1" x14ac:dyDescent="0.3"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</row>
    <row r="65" spans="3:13" s="28" customFormat="1" x14ac:dyDescent="0.3"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</row>
    <row r="66" spans="3:13" s="28" customFormat="1" x14ac:dyDescent="0.3"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</row>
    <row r="67" spans="3:13" s="28" customFormat="1" x14ac:dyDescent="0.3"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</row>
    <row r="68" spans="3:13" s="28" customFormat="1" x14ac:dyDescent="0.3"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</row>
    <row r="69" spans="3:13" s="28" customFormat="1" x14ac:dyDescent="0.3"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</row>
    <row r="70" spans="3:13" s="28" customFormat="1" x14ac:dyDescent="0.3"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</row>
    <row r="71" spans="3:13" s="28" customFormat="1" x14ac:dyDescent="0.3"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</row>
    <row r="72" spans="3:13" s="28" customFormat="1" x14ac:dyDescent="0.3"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</row>
    <row r="73" spans="3:13" s="28" customFormat="1" x14ac:dyDescent="0.3"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</row>
    <row r="74" spans="3:13" s="28" customFormat="1" x14ac:dyDescent="0.3"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</row>
    <row r="75" spans="3:13" s="28" customFormat="1" x14ac:dyDescent="0.3"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</row>
    <row r="76" spans="3:13" s="28" customFormat="1" x14ac:dyDescent="0.3"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</row>
    <row r="77" spans="3:13" s="28" customFormat="1" x14ac:dyDescent="0.3"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</row>
    <row r="78" spans="3:13" s="28" customFormat="1" x14ac:dyDescent="0.3"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</row>
    <row r="79" spans="3:13" s="28" customFormat="1" x14ac:dyDescent="0.3"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</row>
    <row r="80" spans="3:13" s="28" customFormat="1" x14ac:dyDescent="0.3"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</row>
    <row r="81" spans="3:13" s="28" customFormat="1" x14ac:dyDescent="0.3"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</row>
    <row r="82" spans="3:13" s="28" customFormat="1" x14ac:dyDescent="0.3"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</row>
    <row r="83" spans="3:13" s="28" customFormat="1" x14ac:dyDescent="0.3"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</row>
    <row r="84" spans="3:13" s="28" customFormat="1" x14ac:dyDescent="0.3"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</row>
    <row r="85" spans="3:13" s="28" customFormat="1" x14ac:dyDescent="0.3"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</row>
    <row r="86" spans="3:13" s="28" customFormat="1" x14ac:dyDescent="0.3"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</row>
    <row r="87" spans="3:13" s="28" customFormat="1" x14ac:dyDescent="0.3"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</row>
    <row r="88" spans="3:13" s="28" customFormat="1" x14ac:dyDescent="0.3"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</row>
  </sheetData>
  <mergeCells count="2">
    <mergeCell ref="C1:H1"/>
    <mergeCell ref="J1:M1"/>
  </mergeCells>
  <printOptions horizontalCentered="1"/>
  <pageMargins left="0.7" right="0.7" top="0.75" bottom="0.75" header="0.3" footer="0.3"/>
  <pageSetup paperSize="5" scale="72" orientation="landscape" r:id="rId1"/>
  <headerFooter>
    <oddHeader>&amp;L&amp;D&amp;C&amp;A&amp;RPage &amp;P</oddHeader>
    <oddFooter>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4AEBF-EE8C-4619-B99D-67756EFA7595}">
  <dimension ref="A1:BE778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P1" sqref="AP1:BC1"/>
    </sheetView>
  </sheetViews>
  <sheetFormatPr defaultColWidth="9.08984375" defaultRowHeight="14.5" x14ac:dyDescent="0.35"/>
  <cols>
    <col min="1" max="1" width="12" style="4" bestFit="1" customWidth="1"/>
    <col min="2" max="2" width="29.26953125" style="3" bestFit="1" customWidth="1"/>
    <col min="3" max="3" width="17.26953125" style="4" bestFit="1" customWidth="1"/>
    <col min="4" max="4" width="45.7265625" style="5" bestFit="1" customWidth="1"/>
    <col min="5" max="5" width="17.26953125" style="4" bestFit="1" customWidth="1"/>
    <col min="6" max="6" width="37" style="5" bestFit="1" customWidth="1"/>
    <col min="7" max="7" width="17.26953125" style="4" bestFit="1" customWidth="1"/>
    <col min="8" max="8" width="24.7265625" style="5" bestFit="1" customWidth="1"/>
    <col min="9" max="9" width="17.26953125" style="4" bestFit="1" customWidth="1"/>
    <col min="10" max="10" width="31" style="5" bestFit="1" customWidth="1"/>
    <col min="11" max="11" width="35.08984375" style="3" bestFit="1" customWidth="1"/>
    <col min="12" max="12" width="20.7265625" style="1" bestFit="1" customWidth="1"/>
    <col min="13" max="13" width="21.81640625" style="1" bestFit="1" customWidth="1"/>
    <col min="14" max="14" width="21.81640625" style="11" customWidth="1"/>
    <col min="15" max="15" width="42.81640625" style="5" bestFit="1" customWidth="1"/>
    <col min="16" max="16" width="17.26953125" style="4" bestFit="1" customWidth="1"/>
    <col min="17" max="17" width="38.08984375" style="6" bestFit="1" customWidth="1"/>
    <col min="18" max="18" width="40" style="7" bestFit="1" customWidth="1"/>
    <col min="19" max="19" width="22.6328125" style="1" bestFit="1" customWidth="1"/>
    <col min="20" max="20" width="24.26953125" style="1" bestFit="1" customWidth="1"/>
    <col min="21" max="21" width="24.26953125" style="11" customWidth="1"/>
    <col min="22" max="22" width="41" style="5" bestFit="1" customWidth="1"/>
    <col min="23" max="23" width="17.26953125" style="4" bestFit="1" customWidth="1"/>
    <col min="24" max="24" width="45.36328125" style="5" bestFit="1" customWidth="1"/>
    <col min="25" max="25" width="17.26953125" style="4" bestFit="1" customWidth="1"/>
    <col min="26" max="26" width="31" style="10" bestFit="1" customWidth="1"/>
    <col min="27" max="27" width="30.6328125" style="1" bestFit="1" customWidth="1"/>
    <col min="28" max="28" width="29.81640625" style="1" bestFit="1" customWidth="1"/>
    <col min="29" max="29" width="27.26953125" style="1" bestFit="1" customWidth="1"/>
    <col min="30" max="30" width="30.08984375" style="1" bestFit="1" customWidth="1"/>
    <col min="31" max="31" width="27.81640625" style="1" bestFit="1" customWidth="1"/>
    <col min="32" max="32" width="27.81640625" style="11" customWidth="1"/>
    <col min="33" max="33" width="29.7265625" style="10" bestFit="1" customWidth="1"/>
    <col min="34" max="34" width="31.7265625" style="1" bestFit="1" customWidth="1"/>
    <col min="35" max="35" width="22.36328125" style="1" bestFit="1" customWidth="1"/>
    <col min="36" max="36" width="24.26953125" style="1" bestFit="1" customWidth="1"/>
    <col min="37" max="37" width="24.26953125" style="11" customWidth="1"/>
    <col min="38" max="38" width="33" style="10" bestFit="1" customWidth="1"/>
    <col min="39" max="39" width="17.26953125" style="4" bestFit="1" customWidth="1"/>
    <col min="40" max="40" width="16.08984375" style="5" bestFit="1" customWidth="1"/>
    <col min="41" max="41" width="17.26953125" style="4" bestFit="1" customWidth="1"/>
    <col min="42" max="42" width="13" style="8" bestFit="1" customWidth="1"/>
    <col min="43" max="43" width="11.7265625" style="9" bestFit="1" customWidth="1"/>
    <col min="44" max="45" width="12.6328125" style="9" bestFit="1" customWidth="1"/>
    <col min="46" max="47" width="12.6328125" style="9" customWidth="1"/>
    <col min="48" max="48" width="25.6328125" style="1" bestFit="1" customWidth="1"/>
    <col min="49" max="49" width="24.7265625" style="1" bestFit="1" customWidth="1"/>
    <col min="50" max="51" width="25.6328125" style="1" bestFit="1" customWidth="1"/>
    <col min="52" max="53" width="25.6328125" style="1" hidden="1" customWidth="1"/>
    <col min="54" max="54" width="11.7265625" style="1" bestFit="1" customWidth="1"/>
    <col min="55" max="55" width="25.6328125" style="11" customWidth="1"/>
    <col min="56" max="56" width="26.6328125" style="5" bestFit="1" customWidth="1"/>
    <col min="57" max="57" width="17.26953125" style="4" bestFit="1" customWidth="1"/>
    <col min="58" max="16384" width="9.08984375" style="1"/>
  </cols>
  <sheetData>
    <row r="1" spans="1:57" s="14" customFormat="1" x14ac:dyDescent="0.35">
      <c r="A1" s="13"/>
      <c r="B1" s="160" t="s">
        <v>1</v>
      </c>
      <c r="C1" s="159"/>
      <c r="D1" s="158" t="s">
        <v>2</v>
      </c>
      <c r="E1" s="159"/>
      <c r="F1" s="158" t="s">
        <v>3</v>
      </c>
      <c r="G1" s="159"/>
      <c r="H1" s="158" t="s">
        <v>50</v>
      </c>
      <c r="I1" s="159"/>
      <c r="J1" s="158" t="s">
        <v>98</v>
      </c>
      <c r="K1" s="160"/>
      <c r="L1" s="160"/>
      <c r="M1" s="160"/>
      <c r="N1" s="159"/>
      <c r="O1" s="158" t="s">
        <v>99</v>
      </c>
      <c r="P1" s="159"/>
      <c r="Q1" s="158" t="s">
        <v>100</v>
      </c>
      <c r="R1" s="160"/>
      <c r="S1" s="160"/>
      <c r="T1" s="160"/>
      <c r="U1" s="159"/>
      <c r="V1" s="158" t="s">
        <v>57</v>
      </c>
      <c r="W1" s="159"/>
      <c r="X1" s="158" t="s">
        <v>101</v>
      </c>
      <c r="Y1" s="159"/>
      <c r="Z1" s="158" t="s">
        <v>103</v>
      </c>
      <c r="AA1" s="160"/>
      <c r="AB1" s="160"/>
      <c r="AC1" s="160"/>
      <c r="AD1" s="160"/>
      <c r="AE1" s="160"/>
      <c r="AF1" s="159"/>
      <c r="AG1" s="158" t="s">
        <v>102</v>
      </c>
      <c r="AH1" s="160"/>
      <c r="AI1" s="160"/>
      <c r="AJ1" s="160"/>
      <c r="AK1" s="159"/>
      <c r="AL1" s="158" t="s">
        <v>104</v>
      </c>
      <c r="AM1" s="159"/>
      <c r="AN1" s="158" t="s">
        <v>54</v>
      </c>
      <c r="AO1" s="159"/>
      <c r="AP1" s="158" t="s">
        <v>105</v>
      </c>
      <c r="AQ1" s="160"/>
      <c r="AR1" s="160"/>
      <c r="AS1" s="160"/>
      <c r="AT1" s="160"/>
      <c r="AU1" s="160"/>
      <c r="AV1" s="160"/>
      <c r="AW1" s="160"/>
      <c r="AX1" s="160"/>
      <c r="AY1" s="160"/>
      <c r="AZ1" s="160"/>
      <c r="BA1" s="160"/>
      <c r="BB1" s="160"/>
      <c r="BC1" s="159"/>
      <c r="BD1" s="158" t="s">
        <v>106</v>
      </c>
      <c r="BE1" s="159"/>
    </row>
    <row r="2" spans="1:57" s="14" customFormat="1" x14ac:dyDescent="0.35">
      <c r="A2" s="13" t="s">
        <v>58</v>
      </c>
      <c r="B2" s="15" t="s">
        <v>75</v>
      </c>
      <c r="C2" s="13" t="s">
        <v>34</v>
      </c>
      <c r="D2" s="16" t="s">
        <v>74</v>
      </c>
      <c r="E2" s="13" t="s">
        <v>34</v>
      </c>
      <c r="F2" s="16" t="s">
        <v>76</v>
      </c>
      <c r="G2" s="13" t="s">
        <v>34</v>
      </c>
      <c r="H2" s="16" t="s">
        <v>77</v>
      </c>
      <c r="I2" s="13" t="s">
        <v>34</v>
      </c>
      <c r="J2" s="16" t="s">
        <v>78</v>
      </c>
      <c r="K2" s="15" t="s">
        <v>79</v>
      </c>
      <c r="L2" s="14" t="s">
        <v>59</v>
      </c>
      <c r="M2" s="14" t="s">
        <v>60</v>
      </c>
      <c r="N2" s="153" t="s">
        <v>154</v>
      </c>
      <c r="O2" s="151" t="s">
        <v>80</v>
      </c>
      <c r="P2" s="13" t="s">
        <v>34</v>
      </c>
      <c r="Q2" s="17" t="s">
        <v>26</v>
      </c>
      <c r="R2" s="18" t="s">
        <v>27</v>
      </c>
      <c r="S2" s="14" t="s">
        <v>61</v>
      </c>
      <c r="T2" s="14" t="s">
        <v>62</v>
      </c>
      <c r="U2" s="153" t="s">
        <v>153</v>
      </c>
      <c r="V2" s="151" t="s">
        <v>81</v>
      </c>
      <c r="W2" s="13" t="s">
        <v>34</v>
      </c>
      <c r="X2" s="151" t="s">
        <v>82</v>
      </c>
      <c r="Y2" s="13" t="s">
        <v>34</v>
      </c>
      <c r="Z2" s="19" t="s">
        <v>83</v>
      </c>
      <c r="AA2" s="14" t="s">
        <v>133</v>
      </c>
      <c r="AB2" s="14" t="s">
        <v>84</v>
      </c>
      <c r="AC2" s="14" t="s">
        <v>63</v>
      </c>
      <c r="AD2" s="14" t="s">
        <v>64</v>
      </c>
      <c r="AE2" s="14" t="s">
        <v>65</v>
      </c>
      <c r="AF2" s="21" t="s">
        <v>152</v>
      </c>
      <c r="AG2" s="19" t="s">
        <v>85</v>
      </c>
      <c r="AH2" s="14" t="s">
        <v>86</v>
      </c>
      <c r="AI2" s="14" t="s">
        <v>66</v>
      </c>
      <c r="AJ2" s="14" t="s">
        <v>67</v>
      </c>
      <c r="AK2" s="21" t="s">
        <v>155</v>
      </c>
      <c r="AL2" s="19" t="s">
        <v>87</v>
      </c>
      <c r="AM2" s="13" t="s">
        <v>34</v>
      </c>
      <c r="AN2" s="16" t="s">
        <v>88</v>
      </c>
      <c r="AO2" s="13" t="s">
        <v>34</v>
      </c>
      <c r="AP2" s="20" t="s">
        <v>89</v>
      </c>
      <c r="AQ2" s="21" t="s">
        <v>31</v>
      </c>
      <c r="AR2" s="21" t="s">
        <v>32</v>
      </c>
      <c r="AS2" s="21" t="s">
        <v>33</v>
      </c>
      <c r="AT2" s="21" t="s">
        <v>94</v>
      </c>
      <c r="AU2" s="21" t="s">
        <v>134</v>
      </c>
      <c r="AV2" s="14" t="s">
        <v>68</v>
      </c>
      <c r="AW2" s="14" t="s">
        <v>69</v>
      </c>
      <c r="AX2" s="14" t="s">
        <v>70</v>
      </c>
      <c r="AY2" s="14" t="s">
        <v>71</v>
      </c>
      <c r="AZ2" s="14" t="s">
        <v>135</v>
      </c>
      <c r="BA2" s="14" t="s">
        <v>136</v>
      </c>
      <c r="BB2" s="14" t="s">
        <v>72</v>
      </c>
      <c r="BC2" s="21" t="s">
        <v>156</v>
      </c>
      <c r="BD2" s="16" t="s">
        <v>137</v>
      </c>
      <c r="BE2" s="13" t="s">
        <v>34</v>
      </c>
    </row>
    <row r="3" spans="1:57" x14ac:dyDescent="0.35">
      <c r="A3" s="4">
        <v>53033000100</v>
      </c>
      <c r="B3" s="97">
        <v>48.475981467934652</v>
      </c>
      <c r="C3" s="4">
        <f>IF(AND(B3&gt;=0,B3&lt;=20),0,IF(AND(B3&gt;20,B3&lt;=30),1,IF(AND(B3&gt;30,B3&lt;=40),2,IF(AND(B3&gt;40,B3&lt;=50),3,4))))</f>
        <v>3</v>
      </c>
      <c r="D3" s="98">
        <v>16.894568690095848</v>
      </c>
      <c r="E3" s="4">
        <f>IF(AND(D3&gt;=0, D3&lt;=4),0,IF(AND(D3&gt;4,D3&lt;=8),1,IF(AND(D3&gt;8,D3&lt;=12),2,IF(AND(D3&gt;12,D3&lt;=16),3,4))))</f>
        <v>4</v>
      </c>
      <c r="F3" s="98">
        <v>52.870580603308468</v>
      </c>
      <c r="G3" s="4">
        <f>IF(AND(F3&gt;=0, F3&lt;=35),0,IF(AND(F3&gt;35,F3&lt;=50),1,IF(AND(F3&gt;50,F3&lt;=65),2,IF(AND(F3&gt;65,F3&lt;=80),3,4))))</f>
        <v>2</v>
      </c>
      <c r="H3" s="98">
        <v>73.42569269521411</v>
      </c>
      <c r="I3" s="4">
        <f>IF(AND(H3&gt;=0, H3&lt;=15),0,IF(AND(H3&gt;15,H3&lt;=30),1,IF(AND(H3&gt;30,H3&lt;=45),2,IF(AND(H3&gt;45,H3&lt;=60),3,4))))</f>
        <v>4</v>
      </c>
      <c r="J3" s="98">
        <v>34.871794871794869</v>
      </c>
      <c r="K3" s="97">
        <v>19.487179487179489</v>
      </c>
      <c r="L3" s="1">
        <f>IF(AND(J3&gt;=0, J3&lt;=10),0,IF(AND(J3&gt;10,J3&lt;=15),1,IF(AND(J3&gt;15,J3&lt;=20),2,IF(AND(J3&gt;20,J3&lt;=25),3,4))))</f>
        <v>4</v>
      </c>
      <c r="M3" s="1">
        <f>IF(AND(K3&gt;=0, K3&lt;=10),0,IF(AND(K3&gt;10,K3&lt;=15),1,IF(AND(K3&gt;15,K3&lt;=20),2,IF(AND(K3&gt;20,K3&lt;=25),3,4))))</f>
        <v>2</v>
      </c>
      <c r="N3" s="11">
        <f>SUM(L3:M3)/2</f>
        <v>3</v>
      </c>
      <c r="O3" s="98">
        <v>31.787675411836489</v>
      </c>
      <c r="P3" s="4">
        <f>IF(AND(O3&gt;=0, O3&lt;=8),0,IF(AND(O3&gt;8,O3&lt;=16),1,IF(AND(O3&gt;16,O3&lt;=24),2,IF(AND(O3&gt;24,O3&lt;=32),3,4))))</f>
        <v>3</v>
      </c>
      <c r="Q3" s="6">
        <v>374329</v>
      </c>
      <c r="R3" s="7">
        <v>283806</v>
      </c>
      <c r="S3" s="1">
        <f>IF(AND(Q3&gt;=0, Q3&lt;=75000),0,IF(AND(Q3&gt;75000,Q3&lt;=200000),1,IF(AND(Q3&gt;200000,Q3&lt;=325000),2,IF(AND(Q3&gt;325000,Q3&lt;=450000),3,4))))</f>
        <v>3</v>
      </c>
      <c r="T3" s="1">
        <f>IF(AND(R3&gt;=0, R3&lt;=1000),0,IF(AND(R3&gt;1000,R3&lt;=13000),1,IF(AND(R3&gt;13000,R3&lt;=43000),2,IF(AND(R3&gt;43000,R3&lt;=200000),3,4))))</f>
        <v>4</v>
      </c>
      <c r="U3" s="11">
        <f>SUM(S3:T3)/2</f>
        <v>3.5</v>
      </c>
      <c r="V3" s="98">
        <v>0</v>
      </c>
      <c r="W3" s="4">
        <f>IF(AND(V3&gt;=0, V3&lt;=6),0,IF(AND(V3&gt;6,V3&lt;=24),1,IF(AND(V3&gt;24,V3&lt;=42),2,IF(AND(V3&gt;42,V3&lt;=60),3,4))))</f>
        <v>0</v>
      </c>
      <c r="X3" s="98">
        <v>56.508132045467249</v>
      </c>
      <c r="Y3" s="4">
        <f>IF(AND(X3&gt;=0, X3&lt;=6),0,IF(AND(X3&gt;6,X3&lt;=24),1,IF(AND(X3&gt;24,X3&lt;=42),2,IF(AND(X3&gt;42,X3&lt;=60),3,4))))</f>
        <v>3</v>
      </c>
      <c r="Z3" s="9">
        <v>0.211399209</v>
      </c>
      <c r="AA3" s="9">
        <v>0.16938504900000001</v>
      </c>
      <c r="AB3" s="9">
        <v>0.140594778</v>
      </c>
      <c r="AC3" s="1">
        <f>IF(AND(Z3&gt;1.2),0,IF(AND(Z3&lt;=1.2, Z3&gt;0.8),1, IF(AND(Z3&lt;=0.8,Z3&gt;0.6), 2, IF(AND(Z3&lt;=0.6,Z3&gt;0.4),3,4))))</f>
        <v>4</v>
      </c>
      <c r="AD3" s="1">
        <f>IF(AND(AA3&gt;1.2),0,IF(AND(AA3&lt;=1.2, AA3&gt;0.8),1, IF(AND(AA3&lt;=0.8,AA3&gt;0.6), 2, IF(AND(AA3&lt;=0.6,AA3&gt;0.4),3,4))))</f>
        <v>4</v>
      </c>
      <c r="AE3" s="1">
        <f>IF(AND(AB3&gt;1),0,IF(AND(AB3&lt;=1, AB3&gt;0.75),1, IF(AND(AB3&lt;=0.75,AB3&gt;0.5), 2, IF(AND(AB3&lt;=0.5,AB3&gt;0.25),3,4))))</f>
        <v>4</v>
      </c>
      <c r="AF3" s="11">
        <f>SUM(AC3:AE3)/3</f>
        <v>4</v>
      </c>
      <c r="AG3" s="8">
        <v>0.14806651463199999</v>
      </c>
      <c r="AH3" s="9">
        <v>0.37895361247544901</v>
      </c>
      <c r="AI3" s="1">
        <f>IF(AND(AG3&gt;0.6),0,IF(AND(AG3&lt;=0.6, AG3&gt;0.45),1, IF(AND(AG3&lt;=0.45,AG3&gt;0.3), 2, IF(AND(AG3&lt;=0.3,AG3&gt;0.15),3,4))))</f>
        <v>4</v>
      </c>
      <c r="AJ3" s="1">
        <f>IF(AND(AH3&gt;1),0,IF(AND(AH3&lt;=1, AH3&gt;0.8),1, IF(AND(AH3&lt;=0.8,AH3&gt;0.6), 2, IF(AND(AH3&lt;=0.6,AH3&gt;0.4),3,4))))</f>
        <v>4</v>
      </c>
      <c r="AK3" s="11">
        <f>SUM(AI3:AJ3)/2</f>
        <v>4</v>
      </c>
      <c r="AL3" s="10">
        <v>1</v>
      </c>
      <c r="AM3" s="4">
        <f>4*AL3</f>
        <v>4</v>
      </c>
      <c r="AN3" s="98">
        <v>10.045662099999999</v>
      </c>
      <c r="AO3" s="4">
        <f>IF(AND(AN3&gt;=0, AN3&lt;=1),0,IF(AND(AN3&gt;1,AN3&lt;=4),1,IF(AND(AN3&gt;4,AN3&lt;=7),2,IF(AND(AN3&gt;7,AN3&lt;=10),3,4))))</f>
        <v>4</v>
      </c>
      <c r="AP3" s="8">
        <v>1.045906656465188</v>
      </c>
      <c r="AQ3" s="9">
        <v>0.8436619718309859</v>
      </c>
      <c r="AR3" s="9">
        <v>0.95212447636146025</v>
      </c>
      <c r="AS3" s="9">
        <v>0.77561837455830296</v>
      </c>
      <c r="AV3" s="1">
        <f>IF(AND(AP3&gt;0.9),0,IF(AND(AP3&lt;=0.9, AP3&gt;0.85),1, IF(AND(AP3&lt;=0.85,AP3&gt;0.8), 2, IF(AND(AP3&lt;=0.8,AP3&gt;0.75),3,IF(AND(ISBLANK(AP3)),"",4)))))</f>
        <v>0</v>
      </c>
      <c r="AW3" s="1">
        <f t="shared" ref="AW3:AZ3" si="0">IF(AND(AQ3&gt;0.9),0,IF(AND(AQ3&lt;=0.9, AQ3&gt;0.85),1, IF(AND(AQ3&lt;=0.85,AQ3&gt;0.8), 2, IF(AND(AQ3&lt;=0.8,AQ3&gt;0.75),3,IF(AND(ISBLANK(AQ3)),"",4)))))</f>
        <v>2</v>
      </c>
      <c r="AX3" s="1">
        <f t="shared" si="0"/>
        <v>0</v>
      </c>
      <c r="AY3" s="1">
        <f t="shared" si="0"/>
        <v>3</v>
      </c>
      <c r="AZ3" s="1" t="str">
        <f t="shared" si="0"/>
        <v/>
      </c>
      <c r="BA3" s="1" t="str">
        <f>IF(AND(AU3&gt;0.9),0,IF(AND(AU3&lt;=0.9, AU3&gt;0.85),1, IF(AND(AU3&lt;=0.85,AU3&gt;0.8), 2, IF(AND(AU3&lt;=0.8,AU3&gt;0.75),3,IF(AND(ISBLANK(AU3)),"",4)))))</f>
        <v/>
      </c>
      <c r="BB3" s="9">
        <f t="shared" ref="BB3:BB66" si="1">IF(COUNTBLANK(AV3:AY3)=4,1,1/(4-COUNTBLANK(AV3:AY3)))</f>
        <v>0.25</v>
      </c>
      <c r="BC3" s="11">
        <f>BB3*SUM(AV3:AY3)</f>
        <v>1.25</v>
      </c>
      <c r="BD3" s="98">
        <v>50.259092850000002</v>
      </c>
      <c r="BE3" s="4">
        <f>IF(AND(BD3&gt;68),0,IF(AND(BD3&lt;=68, BD3&gt;61),1, IF(AND(BD3&lt;=61,BD3&gt;54), 2, IF(AND(BD3&lt;=54,BD3&gt;47),3,4))))</f>
        <v>3</v>
      </c>
    </row>
    <row r="4" spans="1:57" x14ac:dyDescent="0.35">
      <c r="A4" s="4">
        <v>53033000200</v>
      </c>
      <c r="B4" s="97">
        <v>38.751566237612487</v>
      </c>
      <c r="C4" s="4">
        <f t="shared" ref="C4:C67" si="2">IF(AND(B4&gt;=0,B4&lt;=20),0,IF(AND(B4&gt;20,B4&lt;=30),1,IF(AND(B4&gt;30,B4&lt;=40),2,IF(AND(B4&gt;40,B4&lt;=50),3,4))))</f>
        <v>2</v>
      </c>
      <c r="D4" s="98">
        <v>9.5326180786780128</v>
      </c>
      <c r="E4" s="4">
        <f t="shared" ref="E4:E67" si="3">IF(AND(D4&gt;=0, D4&lt;=4),0,IF(AND(D4&gt;4,D4&lt;=8),1,IF(AND(D4&gt;8,D4&lt;=12),2,IF(AND(D4&gt;12,D4&lt;=16),3,4))))</f>
        <v>2</v>
      </c>
      <c r="F4" s="98">
        <v>39.157261098570359</v>
      </c>
      <c r="G4" s="4">
        <f t="shared" ref="G4:G67" si="4">IF(AND(F4&gt;=0, F4&lt;=35),0,IF(AND(F4&gt;35,F4&lt;=50),1,IF(AND(F4&gt;50,F4&lt;=65),2,IF(AND(F4&gt;65,F4&lt;=80),3,4))))</f>
        <v>1</v>
      </c>
      <c r="H4" s="98">
        <v>45.195634815011978</v>
      </c>
      <c r="I4" s="4">
        <f t="shared" ref="I4:I67" si="5">IF(AND(H4&gt;=0, H4&lt;=15),0,IF(AND(H4&gt;15,H4&lt;=30),1,IF(AND(H4&gt;30,H4&lt;=45),2,IF(AND(H4&gt;45,H4&lt;=60),3,4))))</f>
        <v>3</v>
      </c>
      <c r="J4" s="98">
        <v>28.010825439783488</v>
      </c>
      <c r="K4" s="97">
        <v>16.644113667117729</v>
      </c>
      <c r="L4" s="1">
        <f t="shared" ref="L4:L67" si="6">IF(AND(J4&gt;=0, J4&lt;=10),0,IF(AND(J4&gt;10,J4&lt;=15),1,IF(AND(J4&gt;15,J4&lt;=20),2,IF(AND(J4&gt;20,J4&lt;=25),3,4))))</f>
        <v>4</v>
      </c>
      <c r="M4" s="1">
        <f t="shared" ref="M4:M67" si="7">IF(AND(K4&gt;=0, K4&lt;=10),0,IF(AND(K4&gt;10,K4&lt;=15),1,IF(AND(K4&gt;15,K4&lt;=20),2,IF(AND(K4&gt;20,K4&lt;=25),3,4))))</f>
        <v>2</v>
      </c>
      <c r="N4" s="11">
        <f t="shared" ref="N4:N67" si="8">SUM(L4:M4)/2</f>
        <v>3</v>
      </c>
      <c r="O4" s="98">
        <v>21.676168757126572</v>
      </c>
      <c r="P4" s="4">
        <f t="shared" ref="P4:P67" si="9">IF(AND(O4&gt;=0, O4&lt;=8),0,IF(AND(O4&gt;8,O4&lt;=16),1,IF(AND(O4&gt;16,O4&lt;=24),2,IF(AND(O4&gt;24,O4&lt;=32),3,4))))</f>
        <v>2</v>
      </c>
      <c r="Q4" s="6">
        <v>432631</v>
      </c>
      <c r="R4" s="7">
        <v>255783</v>
      </c>
      <c r="S4" s="1">
        <f t="shared" ref="S4:S67" si="10">IF(AND(Q4&gt;=0, Q4&lt;=75000),0,IF(AND(Q4&gt;75000,Q4&lt;=200000),1,IF(AND(Q4&gt;200000,Q4&lt;=325000),2,IF(AND(Q4&gt;325000,Q4&lt;=450000),3,4))))</f>
        <v>3</v>
      </c>
      <c r="T4" s="1">
        <f t="shared" ref="T4:T67" si="11">IF(AND(R4&gt;=0, R4&lt;=1000),0,IF(AND(R4&gt;1000,R4&lt;=13000),1,IF(AND(R4&gt;13000,R4&lt;=43000),2,IF(AND(R4&gt;43000,R4&lt;=200000),3,4))))</f>
        <v>4</v>
      </c>
      <c r="U4" s="11">
        <f t="shared" ref="U4:U67" si="12">SUM(S4:T4)/2</f>
        <v>3.5</v>
      </c>
      <c r="V4" s="98">
        <v>0</v>
      </c>
      <c r="W4" s="4">
        <f t="shared" ref="W4:W67" si="13">IF(AND(V4&gt;=0, V4&lt;=6),0,IF(AND(V4&gt;6,V4&lt;=24),1,IF(AND(V4&gt;24,V4&lt;=42),2,IF(AND(V4&gt;42,V4&lt;=60),3,4))))</f>
        <v>0</v>
      </c>
      <c r="X4" s="98">
        <v>51.527435518020262</v>
      </c>
      <c r="Y4" s="4">
        <f t="shared" ref="Y4:Y67" si="14">IF(AND(X4&gt;=0, X4&lt;=6),0,IF(AND(X4&gt;6,X4&lt;=24),1,IF(AND(X4&gt;24,X4&lt;=42),2,IF(AND(X4&gt;42,X4&lt;=60),3,4))))</f>
        <v>3</v>
      </c>
      <c r="Z4" s="9">
        <v>0.35661680600000001</v>
      </c>
      <c r="AA4" s="9">
        <v>0.30384476500000002</v>
      </c>
      <c r="AB4" s="9">
        <v>0.22005080299999999</v>
      </c>
      <c r="AC4" s="1">
        <f t="shared" ref="AC4:AC67" si="15">IF(AND(Z4&gt;1.2),0,IF(AND(Z4&lt;=1.2, Z4&gt;0.8),1, IF(AND(Z4&lt;=0.8,Z4&gt;0.6), 2, IF(AND(Z4&lt;=0.6,Z4&gt;0.4),3,4))))</f>
        <v>4</v>
      </c>
      <c r="AD4" s="1">
        <f t="shared" ref="AD4:AD67" si="16">IF(AND(AA4&gt;1.2),0,IF(AND(AA4&lt;=1.2, AA4&gt;0.8),1, IF(AND(AA4&lt;=0.8,AA4&gt;0.6), 2, IF(AND(AA4&lt;=0.6,AA4&gt;0.4),3,4))))</f>
        <v>4</v>
      </c>
      <c r="AE4" s="1">
        <f t="shared" ref="AE4:AE67" si="17">IF(AND(AB4&gt;1),0,IF(AND(AB4&lt;=1, AB4&gt;0.75),1, IF(AND(AB4&lt;=0.75,AB4&gt;0.5), 2, IF(AND(AB4&lt;=0.5,AB4&gt;0.25),3,4))))</f>
        <v>4</v>
      </c>
      <c r="AF4" s="11">
        <f t="shared" ref="AF4:AF67" si="18">SUM(AC4:AE4)/3</f>
        <v>4</v>
      </c>
      <c r="AG4" s="8">
        <v>0.17496220950399999</v>
      </c>
      <c r="AH4" s="9">
        <v>0.41413496695683433</v>
      </c>
      <c r="AI4" s="1">
        <f t="shared" ref="AI4:AI67" si="19">IF(AND(AG4&gt;0.6),0,IF(AND(AG4&lt;=0.6, AG4&gt;0.45),1, IF(AND(AG4&lt;=0.45,AG4&gt;0.3), 2, IF(AND(AG4&lt;=0.3,AG4&gt;0.15),3,4))))</f>
        <v>3</v>
      </c>
      <c r="AJ4" s="1">
        <f t="shared" ref="AJ4:AJ67" si="20">IF(AND(AH4&gt;1),0,IF(AND(AH4&lt;=1, AH4&gt;0.8),1, IF(AND(AH4&lt;=0.8,AH4&gt;0.6), 2, IF(AND(AH4&lt;=0.6,AH4&gt;0.4),3,4))))</f>
        <v>3</v>
      </c>
      <c r="AK4" s="11">
        <f t="shared" ref="AK4:AK67" si="21">SUM(AI4:AJ4)/2</f>
        <v>3</v>
      </c>
      <c r="AL4" s="10">
        <v>0</v>
      </c>
      <c r="AM4" s="4">
        <f t="shared" ref="AM4:AM67" si="22">4*AL4</f>
        <v>0</v>
      </c>
      <c r="AN4" s="98">
        <v>10.7486631</v>
      </c>
      <c r="AO4" s="4">
        <f t="shared" ref="AO4:AO67" si="23">IF(AND(AN4&gt;=0, AN4&lt;=1),0,IF(AND(AN4&gt;1,AN4&lt;=4),1,IF(AND(AN4&gt;4,AN4&lt;=7),2,IF(AND(AN4&gt;7,AN4&lt;=10),3,4))))</f>
        <v>4</v>
      </c>
      <c r="AP4" s="8">
        <v>1.147666411629686</v>
      </c>
      <c r="AQ4" s="9">
        <v>0.90140845070422537</v>
      </c>
      <c r="AR4" s="9">
        <v>1.05146618791143</v>
      </c>
      <c r="AS4" s="9">
        <v>0.94110718492343903</v>
      </c>
      <c r="AT4" s="9">
        <v>1.3429787234042549</v>
      </c>
      <c r="AV4" s="1">
        <f t="shared" ref="AV4:AV67" si="24">IF(AND(AP4&gt;0.9),0,IF(AND(AP4&lt;=0.9, AP4&gt;0.85),1, IF(AND(AP4&lt;=0.85,AP4&gt;0.8), 2, IF(AND(AP4&lt;=0.8,AP4&gt;0.75),3,IF(AND(ISBLANK(AP4)),"",4)))))</f>
        <v>0</v>
      </c>
      <c r="AW4" s="1">
        <f t="shared" ref="AW4:AW67" si="25">IF(AND(AQ4&gt;0.9),0,IF(AND(AQ4&lt;=0.9, AQ4&gt;0.85),1, IF(AND(AQ4&lt;=0.85,AQ4&gt;0.8), 2, IF(AND(AQ4&lt;=0.8,AQ4&gt;0.75),3,IF(AND(ISBLANK(AQ4)),"",4)))))</f>
        <v>0</v>
      </c>
      <c r="AX4" s="1">
        <f t="shared" ref="AX4:AX67" si="26">IF(AND(AR4&gt;0.9),0,IF(AND(AR4&lt;=0.9, AR4&gt;0.85),1, IF(AND(AR4&lt;=0.85,AR4&gt;0.8), 2, IF(AND(AR4&lt;=0.8,AR4&gt;0.75),3,IF(AND(ISBLANK(AR4)),"",4)))))</f>
        <v>0</v>
      </c>
      <c r="AY4" s="1">
        <f t="shared" ref="AY4:AY67" si="27">IF(AND(AS4&gt;0.9),0,IF(AND(AS4&lt;=0.9, AS4&gt;0.85),1, IF(AND(AS4&lt;=0.85,AS4&gt;0.8), 2, IF(AND(AS4&lt;=0.8,AS4&gt;0.75),3,IF(AND(ISBLANK(AS4)),"",4)))))</f>
        <v>0</v>
      </c>
      <c r="AZ4" s="1">
        <f t="shared" ref="AZ4:AZ67" si="28">IF(AND(AT4&gt;0.9),0,IF(AND(AT4&lt;=0.9, AT4&gt;0.85),1, IF(AND(AT4&lt;=0.85,AT4&gt;0.8), 2, IF(AND(AT4&lt;=0.8,AT4&gt;0.75),3,IF(AND(ISBLANK(AT4)),"",4)))))</f>
        <v>0</v>
      </c>
      <c r="BA4" s="1" t="str">
        <f t="shared" ref="BA4:BA67" si="29">IF(AND(AU4&gt;0.9),0,IF(AND(AU4&lt;=0.9, AU4&gt;0.85),1, IF(AND(AU4&lt;=0.85,AU4&gt;0.8), 2, IF(AND(AU4&lt;=0.8,AU4&gt;0.75),3,IF(AND(ISBLANK(AU4)),"",4)))))</f>
        <v/>
      </c>
      <c r="BB4" s="9">
        <f t="shared" si="1"/>
        <v>0.25</v>
      </c>
      <c r="BC4" s="11">
        <f t="shared" ref="BC4:BC67" si="30">BB4*SUM(AV4:AY4)</f>
        <v>0</v>
      </c>
      <c r="BD4" s="98">
        <v>61.748857700000002</v>
      </c>
      <c r="BE4" s="4">
        <f t="shared" ref="BE4:BE67" si="31">IF(AND(BD4&gt;68),0,IF(AND(BD4&lt;=68, BD4&gt;61),1, IF(AND(BD4&lt;=61,BD4&gt;54), 2, IF(AND(BD4&lt;=54,BD4&gt;47),3,4))))</f>
        <v>1</v>
      </c>
    </row>
    <row r="5" spans="1:57" x14ac:dyDescent="0.35">
      <c r="A5" s="4">
        <v>53033000300</v>
      </c>
      <c r="B5" s="97">
        <v>33.186589908567562</v>
      </c>
      <c r="C5" s="4">
        <f t="shared" si="2"/>
        <v>2</v>
      </c>
      <c r="D5" s="98">
        <v>7.5779036827195476</v>
      </c>
      <c r="E5" s="4">
        <f t="shared" si="3"/>
        <v>1</v>
      </c>
      <c r="F5" s="98">
        <v>52.659574468085097</v>
      </c>
      <c r="G5" s="4">
        <f t="shared" si="4"/>
        <v>2</v>
      </c>
      <c r="H5" s="98">
        <v>29.69283276450512</v>
      </c>
      <c r="I5" s="4">
        <f t="shared" si="5"/>
        <v>1</v>
      </c>
      <c r="J5" s="98">
        <v>27.1551724137931</v>
      </c>
      <c r="K5" s="97">
        <v>11.63793103448276</v>
      </c>
      <c r="L5" s="1">
        <f t="shared" si="6"/>
        <v>4</v>
      </c>
      <c r="M5" s="1">
        <f t="shared" si="7"/>
        <v>1</v>
      </c>
      <c r="N5" s="11">
        <f t="shared" si="8"/>
        <v>2.5</v>
      </c>
      <c r="O5" s="98">
        <v>15.01358695652174</v>
      </c>
      <c r="P5" s="4">
        <f t="shared" si="9"/>
        <v>1</v>
      </c>
      <c r="Q5" s="6">
        <v>423592</v>
      </c>
      <c r="R5" s="7">
        <v>269569</v>
      </c>
      <c r="S5" s="1">
        <f t="shared" si="10"/>
        <v>3</v>
      </c>
      <c r="T5" s="1">
        <f t="shared" si="11"/>
        <v>4</v>
      </c>
      <c r="U5" s="11">
        <f t="shared" si="12"/>
        <v>3.5</v>
      </c>
      <c r="V5" s="98">
        <v>27.263120817189151</v>
      </c>
      <c r="W5" s="4">
        <f t="shared" si="13"/>
        <v>2</v>
      </c>
      <c r="X5" s="98">
        <v>70.557366699819326</v>
      </c>
      <c r="Y5" s="4">
        <f t="shared" si="14"/>
        <v>4</v>
      </c>
      <c r="Z5" s="9">
        <v>0.48840961799999999</v>
      </c>
      <c r="AA5" s="9">
        <v>0.55107116599999995</v>
      </c>
      <c r="AB5" s="9">
        <v>0.249011123</v>
      </c>
      <c r="AC5" s="1">
        <f t="shared" si="15"/>
        <v>3</v>
      </c>
      <c r="AD5" s="1">
        <f t="shared" si="16"/>
        <v>3</v>
      </c>
      <c r="AE5" s="1">
        <f t="shared" si="17"/>
        <v>4</v>
      </c>
      <c r="AF5" s="11">
        <f t="shared" si="18"/>
        <v>3.3333333333333335</v>
      </c>
      <c r="AG5" s="8">
        <v>0.216468216356</v>
      </c>
      <c r="AH5" s="9">
        <v>0.42979461826766557</v>
      </c>
      <c r="AI5" s="1">
        <f t="shared" si="19"/>
        <v>3</v>
      </c>
      <c r="AJ5" s="1">
        <f t="shared" si="20"/>
        <v>3</v>
      </c>
      <c r="AK5" s="11">
        <f t="shared" si="21"/>
        <v>3</v>
      </c>
      <c r="AL5" s="10">
        <v>0</v>
      </c>
      <c r="AM5" s="4">
        <f t="shared" si="22"/>
        <v>0</v>
      </c>
      <c r="AN5" s="98">
        <v>2.4454148469999999</v>
      </c>
      <c r="AO5" s="4">
        <f t="shared" si="23"/>
        <v>1</v>
      </c>
      <c r="AQ5" s="9">
        <v>0.81056338028169017</v>
      </c>
      <c r="AR5" s="9">
        <v>0.83423099940155598</v>
      </c>
      <c r="AS5" s="9">
        <v>0.98351001177856301</v>
      </c>
      <c r="AT5" s="9">
        <v>1.1702127659574471</v>
      </c>
      <c r="AV5" s="1" t="str">
        <f t="shared" si="24"/>
        <v/>
      </c>
      <c r="AW5" s="1">
        <f t="shared" si="25"/>
        <v>2</v>
      </c>
      <c r="AX5" s="1">
        <f t="shared" si="26"/>
        <v>2</v>
      </c>
      <c r="AY5" s="1">
        <f t="shared" si="27"/>
        <v>0</v>
      </c>
      <c r="AZ5" s="1">
        <f t="shared" si="28"/>
        <v>0</v>
      </c>
      <c r="BA5" s="1" t="str">
        <f t="shared" si="29"/>
        <v/>
      </c>
      <c r="BB5" s="9">
        <f t="shared" si="1"/>
        <v>0.33333333333333331</v>
      </c>
      <c r="BC5" s="11">
        <f t="shared" si="30"/>
        <v>1.3333333333333333</v>
      </c>
      <c r="BD5" s="98">
        <v>59.339776460000003</v>
      </c>
      <c r="BE5" s="4">
        <f t="shared" si="31"/>
        <v>2</v>
      </c>
    </row>
    <row r="6" spans="1:57" x14ac:dyDescent="0.35">
      <c r="A6" s="4">
        <v>53033000401</v>
      </c>
      <c r="B6" s="97">
        <v>40.825752274317708</v>
      </c>
      <c r="C6" s="4">
        <f t="shared" si="2"/>
        <v>3</v>
      </c>
      <c r="D6" s="98">
        <v>16.40475840798943</v>
      </c>
      <c r="E6" s="4">
        <f t="shared" si="3"/>
        <v>4</v>
      </c>
      <c r="F6" s="98">
        <v>61.765740415054523</v>
      </c>
      <c r="G6" s="4">
        <f t="shared" si="4"/>
        <v>2</v>
      </c>
      <c r="H6" s="98">
        <v>70.738989798457325</v>
      </c>
      <c r="I6" s="4">
        <f t="shared" si="5"/>
        <v>4</v>
      </c>
      <c r="J6" s="98">
        <v>52.604166666666657</v>
      </c>
      <c r="K6" s="97">
        <v>22.65625</v>
      </c>
      <c r="L6" s="1">
        <f t="shared" si="6"/>
        <v>4</v>
      </c>
      <c r="M6" s="1">
        <f t="shared" si="7"/>
        <v>3</v>
      </c>
      <c r="N6" s="11">
        <f t="shared" si="8"/>
        <v>3.5</v>
      </c>
      <c r="O6" s="98">
        <v>36.549789621318382</v>
      </c>
      <c r="P6" s="4">
        <f t="shared" si="9"/>
        <v>4</v>
      </c>
      <c r="Q6" s="6">
        <v>391380</v>
      </c>
      <c r="R6" s="7">
        <v>318646</v>
      </c>
      <c r="S6" s="1">
        <f t="shared" si="10"/>
        <v>3</v>
      </c>
      <c r="T6" s="1">
        <f t="shared" si="11"/>
        <v>4</v>
      </c>
      <c r="U6" s="11">
        <f t="shared" si="12"/>
        <v>3.5</v>
      </c>
      <c r="V6" s="98">
        <v>55.442804428044283</v>
      </c>
      <c r="W6" s="4">
        <f t="shared" si="13"/>
        <v>3</v>
      </c>
      <c r="X6" s="98">
        <v>32.149352333331478</v>
      </c>
      <c r="Y6" s="4">
        <f t="shared" si="14"/>
        <v>2</v>
      </c>
      <c r="Z6" s="9">
        <v>0.221829844</v>
      </c>
      <c r="AA6" s="9">
        <v>0.325872155</v>
      </c>
      <c r="AB6" s="9">
        <v>0.21945125500000001</v>
      </c>
      <c r="AC6" s="1">
        <f t="shared" si="15"/>
        <v>4</v>
      </c>
      <c r="AD6" s="1">
        <f t="shared" si="16"/>
        <v>4</v>
      </c>
      <c r="AE6" s="1">
        <f t="shared" si="17"/>
        <v>4</v>
      </c>
      <c r="AF6" s="11">
        <f t="shared" si="18"/>
        <v>4</v>
      </c>
      <c r="AG6" s="8">
        <v>0.112118752305</v>
      </c>
      <c r="AH6" s="9">
        <v>0.34129735215786022</v>
      </c>
      <c r="AI6" s="1">
        <f t="shared" si="19"/>
        <v>4</v>
      </c>
      <c r="AJ6" s="1">
        <f t="shared" si="20"/>
        <v>4</v>
      </c>
      <c r="AK6" s="11">
        <f t="shared" si="21"/>
        <v>4</v>
      </c>
      <c r="AL6" s="10">
        <v>1</v>
      </c>
      <c r="AM6" s="4">
        <f t="shared" si="22"/>
        <v>4</v>
      </c>
      <c r="AN6" s="98">
        <v>0.66648153300000001</v>
      </c>
      <c r="AO6" s="4">
        <f t="shared" si="23"/>
        <v>0</v>
      </c>
      <c r="AQ6" s="9">
        <v>0.81901408450704227</v>
      </c>
      <c r="AR6" s="9">
        <v>0.81687612208258531</v>
      </c>
      <c r="AV6" s="1" t="str">
        <f t="shared" si="24"/>
        <v/>
      </c>
      <c r="AW6" s="1">
        <f t="shared" si="25"/>
        <v>2</v>
      </c>
      <c r="AX6" s="1">
        <f t="shared" si="26"/>
        <v>2</v>
      </c>
      <c r="AY6" s="1" t="str">
        <f t="shared" si="27"/>
        <v/>
      </c>
      <c r="AZ6" s="1" t="str">
        <f t="shared" si="28"/>
        <v/>
      </c>
      <c r="BA6" s="1" t="str">
        <f t="shared" si="29"/>
        <v/>
      </c>
      <c r="BB6" s="9">
        <f t="shared" si="1"/>
        <v>0.5</v>
      </c>
      <c r="BC6" s="11">
        <f t="shared" si="30"/>
        <v>2</v>
      </c>
      <c r="BD6" s="98">
        <v>57.377147919999999</v>
      </c>
      <c r="BE6" s="4">
        <f t="shared" si="31"/>
        <v>2</v>
      </c>
    </row>
    <row r="7" spans="1:57" x14ac:dyDescent="0.35">
      <c r="A7" s="4">
        <v>53033000402</v>
      </c>
      <c r="B7" s="97">
        <v>18.882466281310212</v>
      </c>
      <c r="C7" s="4">
        <f t="shared" si="2"/>
        <v>0</v>
      </c>
      <c r="D7" s="98">
        <v>3.8641686182669792</v>
      </c>
      <c r="E7" s="4">
        <f t="shared" si="3"/>
        <v>0</v>
      </c>
      <c r="F7" s="98">
        <v>50.487979052606534</v>
      </c>
      <c r="G7" s="4">
        <f t="shared" si="4"/>
        <v>2</v>
      </c>
      <c r="H7" s="98">
        <v>57.673060884070061</v>
      </c>
      <c r="I7" s="4">
        <f t="shared" si="5"/>
        <v>3</v>
      </c>
      <c r="J7" s="98">
        <v>26.94736842105263</v>
      </c>
      <c r="K7" s="97">
        <v>10.736842105263159</v>
      </c>
      <c r="L7" s="1">
        <f t="shared" si="6"/>
        <v>4</v>
      </c>
      <c r="M7" s="1">
        <f t="shared" si="7"/>
        <v>1</v>
      </c>
      <c r="N7" s="11">
        <f t="shared" si="8"/>
        <v>2.5</v>
      </c>
      <c r="O7" s="98">
        <v>17.62096774193548</v>
      </c>
      <c r="P7" s="4">
        <f t="shared" si="9"/>
        <v>2</v>
      </c>
      <c r="Q7" s="6">
        <v>475511</v>
      </c>
      <c r="R7" s="7">
        <v>298587</v>
      </c>
      <c r="S7" s="1">
        <f t="shared" si="10"/>
        <v>4</v>
      </c>
      <c r="T7" s="1">
        <f t="shared" si="11"/>
        <v>4</v>
      </c>
      <c r="U7" s="11">
        <f t="shared" si="12"/>
        <v>4</v>
      </c>
      <c r="V7" s="98">
        <v>15.364102564102559</v>
      </c>
      <c r="W7" s="4">
        <f t="shared" si="13"/>
        <v>1</v>
      </c>
      <c r="X7" s="98">
        <v>36.255666512052493</v>
      </c>
      <c r="Y7" s="4">
        <f t="shared" si="14"/>
        <v>2</v>
      </c>
      <c r="Z7" s="9">
        <v>0.45624761200000002</v>
      </c>
      <c r="AA7" s="9">
        <v>0.57173094400000002</v>
      </c>
      <c r="AB7" s="9">
        <v>0.25659369199999998</v>
      </c>
      <c r="AC7" s="1">
        <f t="shared" si="15"/>
        <v>3</v>
      </c>
      <c r="AD7" s="1">
        <f t="shared" si="16"/>
        <v>3</v>
      </c>
      <c r="AE7" s="1">
        <f t="shared" si="17"/>
        <v>3</v>
      </c>
      <c r="AF7" s="11">
        <f t="shared" si="18"/>
        <v>3</v>
      </c>
      <c r="AG7" s="8">
        <v>0.20576491075100001</v>
      </c>
      <c r="AH7" s="9">
        <v>0.52827726175055489</v>
      </c>
      <c r="AI7" s="1">
        <f t="shared" si="19"/>
        <v>3</v>
      </c>
      <c r="AJ7" s="1">
        <f t="shared" si="20"/>
        <v>3</v>
      </c>
      <c r="AK7" s="11">
        <f t="shared" si="21"/>
        <v>3</v>
      </c>
      <c r="AL7" s="10">
        <v>0</v>
      </c>
      <c r="AM7" s="4">
        <f t="shared" si="22"/>
        <v>0</v>
      </c>
      <c r="AN7" s="98">
        <v>2.5673400669999999</v>
      </c>
      <c r="AO7" s="4">
        <f t="shared" si="23"/>
        <v>1</v>
      </c>
      <c r="AP7" s="8">
        <v>0.82096403978576893</v>
      </c>
      <c r="AQ7" s="9">
        <v>0.94154929577464785</v>
      </c>
      <c r="AR7" s="9">
        <v>0.95691202872531422</v>
      </c>
      <c r="AS7" s="9">
        <v>1.0559481743227299</v>
      </c>
      <c r="AT7" s="9">
        <v>1.164255319148936</v>
      </c>
      <c r="AV7" s="1">
        <f t="shared" si="24"/>
        <v>2</v>
      </c>
      <c r="AW7" s="1">
        <f t="shared" si="25"/>
        <v>0</v>
      </c>
      <c r="AX7" s="1">
        <f t="shared" si="26"/>
        <v>0</v>
      </c>
      <c r="AY7" s="1">
        <f t="shared" si="27"/>
        <v>0</v>
      </c>
      <c r="AZ7" s="1">
        <f t="shared" si="28"/>
        <v>0</v>
      </c>
      <c r="BA7" s="1" t="str">
        <f t="shared" si="29"/>
        <v/>
      </c>
      <c r="BB7" s="9">
        <f t="shared" si="1"/>
        <v>0.25</v>
      </c>
      <c r="BC7" s="11">
        <f t="shared" si="30"/>
        <v>0.5</v>
      </c>
      <c r="BD7" s="98">
        <v>63.604089690000002</v>
      </c>
      <c r="BE7" s="4">
        <f t="shared" si="31"/>
        <v>1</v>
      </c>
    </row>
    <row r="8" spans="1:57" x14ac:dyDescent="0.35">
      <c r="A8" s="4">
        <v>53033000500</v>
      </c>
      <c r="B8" s="97">
        <v>16.131084950684059</v>
      </c>
      <c r="C8" s="4">
        <f t="shared" si="2"/>
        <v>0</v>
      </c>
      <c r="D8" s="98">
        <v>2.947154471544716</v>
      </c>
      <c r="E8" s="4">
        <f t="shared" si="3"/>
        <v>0</v>
      </c>
      <c r="F8" s="98">
        <v>27.853316852080759</v>
      </c>
      <c r="G8" s="4">
        <f t="shared" si="4"/>
        <v>0</v>
      </c>
      <c r="H8" s="98">
        <v>7.6045627376425857</v>
      </c>
      <c r="I8" s="4">
        <f t="shared" si="5"/>
        <v>0</v>
      </c>
      <c r="J8" s="98">
        <v>14.09448818897638</v>
      </c>
      <c r="K8" s="97">
        <v>10.15748031496063</v>
      </c>
      <c r="L8" s="1">
        <f t="shared" si="6"/>
        <v>1</v>
      </c>
      <c r="M8" s="1">
        <f t="shared" si="7"/>
        <v>1</v>
      </c>
      <c r="N8" s="11">
        <f t="shared" si="8"/>
        <v>1</v>
      </c>
      <c r="O8" s="98">
        <v>6.3659628918746014</v>
      </c>
      <c r="P8" s="4">
        <f t="shared" si="9"/>
        <v>0</v>
      </c>
      <c r="Q8" s="6">
        <v>355930</v>
      </c>
      <c r="R8" s="7">
        <v>78037</v>
      </c>
      <c r="S8" s="1">
        <f t="shared" si="10"/>
        <v>3</v>
      </c>
      <c r="T8" s="1">
        <f t="shared" si="11"/>
        <v>3</v>
      </c>
      <c r="U8" s="11">
        <f t="shared" si="12"/>
        <v>3</v>
      </c>
      <c r="V8" s="98">
        <v>0</v>
      </c>
      <c r="W8" s="4">
        <f t="shared" si="13"/>
        <v>0</v>
      </c>
      <c r="X8" s="98">
        <v>0</v>
      </c>
      <c r="Y8" s="4">
        <f t="shared" si="14"/>
        <v>0</v>
      </c>
      <c r="Z8" s="9">
        <v>1.0097702289999999</v>
      </c>
      <c r="AA8" s="9">
        <v>0.99911330399999998</v>
      </c>
      <c r="AB8" s="9">
        <v>0.59197905500000003</v>
      </c>
      <c r="AC8" s="1">
        <f t="shared" si="15"/>
        <v>1</v>
      </c>
      <c r="AD8" s="1">
        <f t="shared" si="16"/>
        <v>1</v>
      </c>
      <c r="AE8" s="1">
        <f t="shared" si="17"/>
        <v>2</v>
      </c>
      <c r="AF8" s="11">
        <f t="shared" si="18"/>
        <v>1.3333333333333333</v>
      </c>
      <c r="AG8" s="8">
        <v>0.179084184545</v>
      </c>
      <c r="AH8" s="9">
        <v>1.1167559522896711</v>
      </c>
      <c r="AI8" s="1">
        <f t="shared" si="19"/>
        <v>3</v>
      </c>
      <c r="AJ8" s="1">
        <f t="shared" si="20"/>
        <v>0</v>
      </c>
      <c r="AK8" s="11">
        <f t="shared" si="21"/>
        <v>1.5</v>
      </c>
      <c r="AL8" s="10">
        <v>0</v>
      </c>
      <c r="AM8" s="4">
        <f t="shared" si="22"/>
        <v>0</v>
      </c>
      <c r="AN8" s="98">
        <v>1.3646702049999999</v>
      </c>
      <c r="AO8" s="4">
        <f t="shared" si="23"/>
        <v>1</v>
      </c>
      <c r="AS8" s="9">
        <v>1.25147232037691</v>
      </c>
      <c r="AV8" s="1" t="str">
        <f t="shared" si="24"/>
        <v/>
      </c>
      <c r="AW8" s="1" t="str">
        <f t="shared" si="25"/>
        <v/>
      </c>
      <c r="AX8" s="1" t="str">
        <f t="shared" si="26"/>
        <v/>
      </c>
      <c r="AY8" s="1">
        <f t="shared" si="27"/>
        <v>0</v>
      </c>
      <c r="AZ8" s="1" t="str">
        <f t="shared" si="28"/>
        <v/>
      </c>
      <c r="BA8" s="1" t="str">
        <f t="shared" si="29"/>
        <v/>
      </c>
      <c r="BB8" s="9">
        <f t="shared" si="1"/>
        <v>1</v>
      </c>
      <c r="BC8" s="11">
        <f t="shared" si="30"/>
        <v>0</v>
      </c>
      <c r="BD8" s="98">
        <v>78.863992240000002</v>
      </c>
      <c r="BE8" s="4">
        <f t="shared" si="31"/>
        <v>0</v>
      </c>
    </row>
    <row r="9" spans="1:57" x14ac:dyDescent="0.35">
      <c r="A9" s="4">
        <v>53033000600</v>
      </c>
      <c r="B9" s="97">
        <v>40.521760331586002</v>
      </c>
      <c r="C9" s="4">
        <f t="shared" si="2"/>
        <v>3</v>
      </c>
      <c r="D9" s="98">
        <v>14.20700511609602</v>
      </c>
      <c r="E9" s="4">
        <f t="shared" si="3"/>
        <v>3</v>
      </c>
      <c r="F9" s="98">
        <v>50.706075533661753</v>
      </c>
      <c r="G9" s="4">
        <f t="shared" si="4"/>
        <v>2</v>
      </c>
      <c r="H9" s="98">
        <v>42.264374629519857</v>
      </c>
      <c r="I9" s="4">
        <f t="shared" si="5"/>
        <v>2</v>
      </c>
      <c r="J9" s="98">
        <v>30.758017492711371</v>
      </c>
      <c r="K9" s="97">
        <v>20.845481049562679</v>
      </c>
      <c r="L9" s="1">
        <f t="shared" si="6"/>
        <v>4</v>
      </c>
      <c r="M9" s="1">
        <f t="shared" si="7"/>
        <v>3</v>
      </c>
      <c r="N9" s="11">
        <f t="shared" si="8"/>
        <v>3.5</v>
      </c>
      <c r="O9" s="98">
        <v>25.05800464037123</v>
      </c>
      <c r="P9" s="4">
        <f t="shared" si="9"/>
        <v>3</v>
      </c>
      <c r="Q9" s="6">
        <v>576042</v>
      </c>
      <c r="R9" s="7">
        <v>381848</v>
      </c>
      <c r="S9" s="1">
        <f t="shared" si="10"/>
        <v>4</v>
      </c>
      <c r="T9" s="1">
        <f t="shared" si="11"/>
        <v>4</v>
      </c>
      <c r="U9" s="11">
        <f t="shared" si="12"/>
        <v>4</v>
      </c>
      <c r="V9" s="98">
        <v>13.425925925925929</v>
      </c>
      <c r="W9" s="4">
        <f t="shared" si="13"/>
        <v>1</v>
      </c>
      <c r="X9" s="98">
        <v>51.479355186274617</v>
      </c>
      <c r="Y9" s="4">
        <f t="shared" si="14"/>
        <v>3</v>
      </c>
      <c r="Z9" s="9">
        <v>0.34864507500000003</v>
      </c>
      <c r="AA9" s="9">
        <v>0.35602077799999998</v>
      </c>
      <c r="AB9" s="9">
        <v>0.24927944799999999</v>
      </c>
      <c r="AC9" s="1">
        <f t="shared" si="15"/>
        <v>4</v>
      </c>
      <c r="AD9" s="1">
        <f t="shared" si="16"/>
        <v>4</v>
      </c>
      <c r="AE9" s="1">
        <f t="shared" si="17"/>
        <v>4</v>
      </c>
      <c r="AF9" s="11">
        <f t="shared" si="18"/>
        <v>4</v>
      </c>
      <c r="AG9" s="8">
        <v>0.15737463985899999</v>
      </c>
      <c r="AH9" s="9">
        <v>0.34161718674018898</v>
      </c>
      <c r="AI9" s="1">
        <f t="shared" si="19"/>
        <v>3</v>
      </c>
      <c r="AJ9" s="1">
        <f t="shared" si="20"/>
        <v>4</v>
      </c>
      <c r="AK9" s="11">
        <f t="shared" si="21"/>
        <v>3.5</v>
      </c>
      <c r="AL9" s="10">
        <v>0</v>
      </c>
      <c r="AM9" s="4">
        <f t="shared" si="22"/>
        <v>0</v>
      </c>
      <c r="AN9" s="98">
        <v>3.972366149</v>
      </c>
      <c r="AO9" s="4">
        <f t="shared" si="23"/>
        <v>1</v>
      </c>
      <c r="AQ9" s="9">
        <v>0.88873239436619722</v>
      </c>
      <c r="AR9" s="9">
        <v>0.97127468581687615</v>
      </c>
      <c r="AS9" s="9">
        <v>1.0035335689045899</v>
      </c>
      <c r="AT9" s="9">
        <v>0.99276595744680851</v>
      </c>
      <c r="AV9" s="1" t="str">
        <f t="shared" si="24"/>
        <v/>
      </c>
      <c r="AW9" s="1">
        <f t="shared" si="25"/>
        <v>1</v>
      </c>
      <c r="AX9" s="1">
        <f t="shared" si="26"/>
        <v>0</v>
      </c>
      <c r="AY9" s="1">
        <f t="shared" si="27"/>
        <v>0</v>
      </c>
      <c r="AZ9" s="1">
        <f t="shared" si="28"/>
        <v>0</v>
      </c>
      <c r="BA9" s="1" t="str">
        <f t="shared" si="29"/>
        <v/>
      </c>
      <c r="BB9" s="9">
        <f t="shared" si="1"/>
        <v>0.33333333333333331</v>
      </c>
      <c r="BC9" s="11">
        <f t="shared" si="30"/>
        <v>0.33333333333333331</v>
      </c>
      <c r="BD9" s="98">
        <v>56.125790379999998</v>
      </c>
      <c r="BE9" s="4">
        <f t="shared" si="31"/>
        <v>2</v>
      </c>
    </row>
    <row r="10" spans="1:57" x14ac:dyDescent="0.35">
      <c r="A10" s="4">
        <v>53033000700</v>
      </c>
      <c r="B10" s="97">
        <v>47.450476889214968</v>
      </c>
      <c r="C10" s="4">
        <f t="shared" si="2"/>
        <v>3</v>
      </c>
      <c r="D10" s="98">
        <v>14.93442943824623</v>
      </c>
      <c r="E10" s="4">
        <f t="shared" si="3"/>
        <v>3</v>
      </c>
      <c r="F10" s="98">
        <v>50.73221757322176</v>
      </c>
      <c r="G10" s="4">
        <f t="shared" si="4"/>
        <v>2</v>
      </c>
      <c r="H10" s="98">
        <v>52.72727272727272</v>
      </c>
      <c r="I10" s="4">
        <f t="shared" si="5"/>
        <v>3</v>
      </c>
      <c r="J10" s="98">
        <v>28.666666666666671</v>
      </c>
      <c r="K10" s="97">
        <v>10.888888888888889</v>
      </c>
      <c r="L10" s="1">
        <f t="shared" si="6"/>
        <v>4</v>
      </c>
      <c r="M10" s="1">
        <f t="shared" si="7"/>
        <v>1</v>
      </c>
      <c r="N10" s="11">
        <f t="shared" si="8"/>
        <v>2.5</v>
      </c>
      <c r="O10" s="98">
        <v>25.321336760925451</v>
      </c>
      <c r="P10" s="4">
        <f t="shared" si="9"/>
        <v>3</v>
      </c>
      <c r="Q10" s="6">
        <v>516455</v>
      </c>
      <c r="R10" s="7">
        <v>406523</v>
      </c>
      <c r="S10" s="1">
        <f t="shared" si="10"/>
        <v>4</v>
      </c>
      <c r="T10" s="1">
        <f t="shared" si="11"/>
        <v>4</v>
      </c>
      <c r="U10" s="11">
        <f t="shared" si="12"/>
        <v>4</v>
      </c>
      <c r="V10" s="98">
        <v>0</v>
      </c>
      <c r="W10" s="4">
        <f t="shared" si="13"/>
        <v>0</v>
      </c>
      <c r="X10" s="98">
        <v>51.688591115932361</v>
      </c>
      <c r="Y10" s="4">
        <f t="shared" si="14"/>
        <v>3</v>
      </c>
      <c r="Z10" s="9">
        <v>0.21797064799999999</v>
      </c>
      <c r="AA10" s="9">
        <v>0.33682162799999998</v>
      </c>
      <c r="AB10" s="9">
        <v>0.15532484599999999</v>
      </c>
      <c r="AC10" s="1">
        <f t="shared" si="15"/>
        <v>4</v>
      </c>
      <c r="AD10" s="1">
        <f t="shared" si="16"/>
        <v>4</v>
      </c>
      <c r="AE10" s="1">
        <f t="shared" si="17"/>
        <v>4</v>
      </c>
      <c r="AF10" s="11">
        <f t="shared" si="18"/>
        <v>4</v>
      </c>
      <c r="AG10" s="8">
        <v>0.11933760184</v>
      </c>
      <c r="AH10" s="9">
        <v>0.40627747471898101</v>
      </c>
      <c r="AI10" s="1">
        <f t="shared" si="19"/>
        <v>4</v>
      </c>
      <c r="AJ10" s="1">
        <f t="shared" si="20"/>
        <v>3</v>
      </c>
      <c r="AK10" s="11">
        <f t="shared" si="21"/>
        <v>3.5</v>
      </c>
      <c r="AL10" s="10">
        <v>0</v>
      </c>
      <c r="AM10" s="4">
        <f t="shared" si="22"/>
        <v>0</v>
      </c>
      <c r="AN10" s="98">
        <v>7.3688426109999998</v>
      </c>
      <c r="AO10" s="4">
        <f t="shared" si="23"/>
        <v>3</v>
      </c>
      <c r="AP10" s="8">
        <v>0.97857689364957923</v>
      </c>
      <c r="AQ10" s="9">
        <v>0.80633802816901412</v>
      </c>
      <c r="AR10" s="9">
        <v>0.93417115499700776</v>
      </c>
      <c r="AS10" s="9">
        <v>0.94817432273262603</v>
      </c>
      <c r="AV10" s="1">
        <f t="shared" si="24"/>
        <v>0</v>
      </c>
      <c r="AW10" s="1">
        <f t="shared" si="25"/>
        <v>2</v>
      </c>
      <c r="AX10" s="1">
        <f t="shared" si="26"/>
        <v>0</v>
      </c>
      <c r="AY10" s="1">
        <f t="shared" si="27"/>
        <v>0</v>
      </c>
      <c r="AZ10" s="1" t="str">
        <f t="shared" si="28"/>
        <v/>
      </c>
      <c r="BA10" s="1" t="str">
        <f t="shared" si="29"/>
        <v/>
      </c>
      <c r="BB10" s="9">
        <f t="shared" si="1"/>
        <v>0.25</v>
      </c>
      <c r="BC10" s="11">
        <f t="shared" si="30"/>
        <v>0.5</v>
      </c>
      <c r="BD10" s="98">
        <v>53.526506759999997</v>
      </c>
      <c r="BE10" s="4">
        <f t="shared" si="31"/>
        <v>3</v>
      </c>
    </row>
    <row r="11" spans="1:57" x14ac:dyDescent="0.35">
      <c r="A11" s="4">
        <v>53033000800</v>
      </c>
      <c r="B11" s="97">
        <v>25.46671363156041</v>
      </c>
      <c r="C11" s="4">
        <f t="shared" si="2"/>
        <v>1</v>
      </c>
      <c r="D11" s="98">
        <v>4.5137614678899078</v>
      </c>
      <c r="E11" s="4">
        <f t="shared" si="3"/>
        <v>1</v>
      </c>
      <c r="F11" s="98">
        <v>32.167832167832167</v>
      </c>
      <c r="G11" s="4">
        <f t="shared" si="4"/>
        <v>0</v>
      </c>
      <c r="H11" s="98">
        <v>26.909413854351691</v>
      </c>
      <c r="I11" s="4">
        <f t="shared" si="5"/>
        <v>1</v>
      </c>
      <c r="J11" s="98">
        <v>14.79820627802691</v>
      </c>
      <c r="K11" s="97">
        <v>11.659192825112109</v>
      </c>
      <c r="L11" s="1">
        <f t="shared" si="6"/>
        <v>1</v>
      </c>
      <c r="M11" s="1">
        <f t="shared" si="7"/>
        <v>1</v>
      </c>
      <c r="N11" s="11">
        <f t="shared" si="8"/>
        <v>1</v>
      </c>
      <c r="O11" s="98">
        <v>14.82412060301508</v>
      </c>
      <c r="P11" s="4">
        <f t="shared" si="9"/>
        <v>1</v>
      </c>
      <c r="Q11" s="6">
        <v>420096</v>
      </c>
      <c r="R11" s="7">
        <v>158895</v>
      </c>
      <c r="S11" s="1">
        <f t="shared" si="10"/>
        <v>3</v>
      </c>
      <c r="T11" s="1">
        <f t="shared" si="11"/>
        <v>3</v>
      </c>
      <c r="U11" s="11">
        <f t="shared" si="12"/>
        <v>3</v>
      </c>
      <c r="V11" s="98">
        <v>0</v>
      </c>
      <c r="W11" s="4">
        <f t="shared" si="13"/>
        <v>0</v>
      </c>
      <c r="X11" s="98">
        <v>1.7586642212640939</v>
      </c>
      <c r="Y11" s="4">
        <f t="shared" si="14"/>
        <v>0</v>
      </c>
      <c r="Z11" s="9">
        <v>0.67284532200000002</v>
      </c>
      <c r="AA11" s="9">
        <v>0.77722269200000005</v>
      </c>
      <c r="AB11" s="9">
        <v>0.64917184500000003</v>
      </c>
      <c r="AC11" s="1">
        <f t="shared" si="15"/>
        <v>2</v>
      </c>
      <c r="AD11" s="1">
        <f t="shared" si="16"/>
        <v>2</v>
      </c>
      <c r="AE11" s="1">
        <f t="shared" si="17"/>
        <v>2</v>
      </c>
      <c r="AF11" s="11">
        <f t="shared" si="18"/>
        <v>2</v>
      </c>
      <c r="AG11" s="8">
        <v>0.13130256020200001</v>
      </c>
      <c r="AH11" s="9">
        <v>0.28291734989729922</v>
      </c>
      <c r="AI11" s="1">
        <f t="shared" si="19"/>
        <v>4</v>
      </c>
      <c r="AJ11" s="1">
        <f t="shared" si="20"/>
        <v>4</v>
      </c>
      <c r="AK11" s="11">
        <f t="shared" si="21"/>
        <v>4</v>
      </c>
      <c r="AL11" s="10">
        <v>0</v>
      </c>
      <c r="AM11" s="4">
        <f t="shared" si="22"/>
        <v>0</v>
      </c>
      <c r="AN11" s="98">
        <v>0.37986704700000001</v>
      </c>
      <c r="AO11" s="4">
        <f t="shared" si="23"/>
        <v>0</v>
      </c>
      <c r="AQ11" s="9">
        <v>1.0197183098591549</v>
      </c>
      <c r="AR11" s="9">
        <v>1.083782166367445</v>
      </c>
      <c r="AS11" s="9">
        <v>1.24381625441696</v>
      </c>
      <c r="AU11" s="9">
        <v>1.372326494980358</v>
      </c>
      <c r="AV11" s="1" t="str">
        <f t="shared" si="24"/>
        <v/>
      </c>
      <c r="AW11" s="1">
        <f t="shared" si="25"/>
        <v>0</v>
      </c>
      <c r="AX11" s="1">
        <f t="shared" si="26"/>
        <v>0</v>
      </c>
      <c r="AY11" s="1">
        <f t="shared" si="27"/>
        <v>0</v>
      </c>
      <c r="AZ11" s="1" t="str">
        <f t="shared" si="28"/>
        <v/>
      </c>
      <c r="BA11" s="1">
        <f t="shared" si="29"/>
        <v>0</v>
      </c>
      <c r="BB11" s="9">
        <f t="shared" si="1"/>
        <v>0.33333333333333331</v>
      </c>
      <c r="BC11" s="11">
        <f t="shared" si="30"/>
        <v>0</v>
      </c>
      <c r="BD11" s="98">
        <v>70.784038429999995</v>
      </c>
      <c r="BE11" s="4">
        <f t="shared" si="31"/>
        <v>0</v>
      </c>
    </row>
    <row r="12" spans="1:57" x14ac:dyDescent="0.35">
      <c r="A12" s="4">
        <v>53033000900</v>
      </c>
      <c r="B12" s="97">
        <v>28.08884775566867</v>
      </c>
      <c r="C12" s="4">
        <f t="shared" si="2"/>
        <v>1</v>
      </c>
      <c r="D12" s="98">
        <v>7.3170731707317067</v>
      </c>
      <c r="E12" s="4">
        <f t="shared" si="3"/>
        <v>1</v>
      </c>
      <c r="F12" s="98">
        <v>25.655976676384839</v>
      </c>
      <c r="G12" s="4">
        <f t="shared" si="4"/>
        <v>0</v>
      </c>
      <c r="H12" s="98">
        <v>18.040089086859691</v>
      </c>
      <c r="I12" s="4">
        <f t="shared" si="5"/>
        <v>1</v>
      </c>
      <c r="J12" s="98">
        <v>12.79069767441861</v>
      </c>
      <c r="K12" s="97">
        <v>8.0232558139534884</v>
      </c>
      <c r="L12" s="1">
        <f t="shared" si="6"/>
        <v>1</v>
      </c>
      <c r="M12" s="1">
        <f t="shared" si="7"/>
        <v>0</v>
      </c>
      <c r="N12" s="11">
        <f t="shared" si="8"/>
        <v>0.5</v>
      </c>
      <c r="O12" s="98">
        <v>5.8329444703686422</v>
      </c>
      <c r="P12" s="4">
        <f t="shared" si="9"/>
        <v>0</v>
      </c>
      <c r="Q12" s="6">
        <v>401262</v>
      </c>
      <c r="R12" s="7">
        <v>104883</v>
      </c>
      <c r="S12" s="1">
        <f t="shared" si="10"/>
        <v>3</v>
      </c>
      <c r="T12" s="1">
        <f t="shared" si="11"/>
        <v>3</v>
      </c>
      <c r="U12" s="11">
        <f t="shared" si="12"/>
        <v>3</v>
      </c>
      <c r="V12" s="98">
        <v>0</v>
      </c>
      <c r="W12" s="4">
        <f t="shared" si="13"/>
        <v>0</v>
      </c>
      <c r="X12" s="98">
        <v>0</v>
      </c>
      <c r="Y12" s="4">
        <f t="shared" si="14"/>
        <v>0</v>
      </c>
      <c r="Z12" s="9">
        <v>0.88799149899999996</v>
      </c>
      <c r="AA12" s="9">
        <v>0.96313939100000001</v>
      </c>
      <c r="AB12" s="9">
        <v>0.65361608199999999</v>
      </c>
      <c r="AC12" s="1">
        <f t="shared" si="15"/>
        <v>1</v>
      </c>
      <c r="AD12" s="1">
        <f t="shared" si="16"/>
        <v>1</v>
      </c>
      <c r="AE12" s="1">
        <f t="shared" si="17"/>
        <v>2</v>
      </c>
      <c r="AF12" s="11">
        <f t="shared" si="18"/>
        <v>1.3333333333333333</v>
      </c>
      <c r="AG12" s="8">
        <v>7.9707375376999998E-2</v>
      </c>
      <c r="AH12" s="9">
        <v>0.68546974117250081</v>
      </c>
      <c r="AI12" s="1">
        <f t="shared" si="19"/>
        <v>4</v>
      </c>
      <c r="AJ12" s="1">
        <f t="shared" si="20"/>
        <v>2</v>
      </c>
      <c r="AK12" s="11">
        <f t="shared" si="21"/>
        <v>3</v>
      </c>
      <c r="AL12" s="10">
        <v>0</v>
      </c>
      <c r="AM12" s="4">
        <f t="shared" si="22"/>
        <v>0</v>
      </c>
      <c r="AN12" s="98">
        <v>0.34482758600000002</v>
      </c>
      <c r="AO12" s="4">
        <f t="shared" si="23"/>
        <v>0</v>
      </c>
      <c r="AR12" s="9">
        <v>1.01017354877319</v>
      </c>
      <c r="AS12" s="9">
        <v>1.85747938751472</v>
      </c>
      <c r="AT12" s="9">
        <v>1.4285106382978721</v>
      </c>
      <c r="AU12" s="9">
        <v>1.424268878219118</v>
      </c>
      <c r="AV12" s="1" t="str">
        <f t="shared" si="24"/>
        <v/>
      </c>
      <c r="AW12" s="1" t="str">
        <f t="shared" si="25"/>
        <v/>
      </c>
      <c r="AX12" s="1">
        <f t="shared" si="26"/>
        <v>0</v>
      </c>
      <c r="AY12" s="1">
        <f t="shared" si="27"/>
        <v>0</v>
      </c>
      <c r="AZ12" s="1">
        <f t="shared" si="28"/>
        <v>0</v>
      </c>
      <c r="BA12" s="1">
        <f t="shared" si="29"/>
        <v>0</v>
      </c>
      <c r="BB12" s="9">
        <f t="shared" si="1"/>
        <v>0.5</v>
      </c>
      <c r="BC12" s="11">
        <f t="shared" si="30"/>
        <v>0</v>
      </c>
      <c r="BD12" s="98">
        <v>72.825049190000001</v>
      </c>
      <c r="BE12" s="4">
        <f t="shared" si="31"/>
        <v>0</v>
      </c>
    </row>
    <row r="13" spans="1:57" x14ac:dyDescent="0.35">
      <c r="A13" s="4">
        <v>53033001000</v>
      </c>
      <c r="B13" s="97">
        <v>29.027504911591361</v>
      </c>
      <c r="C13" s="4">
        <f t="shared" si="2"/>
        <v>1</v>
      </c>
      <c r="D13" s="98">
        <v>5.4123711340206189</v>
      </c>
      <c r="E13" s="4">
        <f t="shared" si="3"/>
        <v>1</v>
      </c>
      <c r="F13" s="98">
        <v>38.983050847457633</v>
      </c>
      <c r="G13" s="4">
        <f t="shared" si="4"/>
        <v>1</v>
      </c>
      <c r="H13" s="98">
        <v>32.93492695883134</v>
      </c>
      <c r="I13" s="4">
        <f t="shared" si="5"/>
        <v>2</v>
      </c>
      <c r="J13" s="98">
        <v>24.805194805194809</v>
      </c>
      <c r="K13" s="97">
        <v>19.220779220779221</v>
      </c>
      <c r="L13" s="1">
        <f t="shared" si="6"/>
        <v>3</v>
      </c>
      <c r="M13" s="1">
        <f t="shared" si="7"/>
        <v>2</v>
      </c>
      <c r="N13" s="11">
        <f t="shared" si="8"/>
        <v>2.5</v>
      </c>
      <c r="O13" s="98">
        <v>19.54813359528487</v>
      </c>
      <c r="P13" s="4">
        <f t="shared" si="9"/>
        <v>2</v>
      </c>
      <c r="Q13" s="6">
        <v>549948</v>
      </c>
      <c r="R13" s="7">
        <v>372198</v>
      </c>
      <c r="S13" s="1">
        <f t="shared" si="10"/>
        <v>4</v>
      </c>
      <c r="T13" s="1">
        <f t="shared" si="11"/>
        <v>4</v>
      </c>
      <c r="U13" s="11">
        <f t="shared" si="12"/>
        <v>4</v>
      </c>
      <c r="V13" s="98">
        <v>0</v>
      </c>
      <c r="W13" s="4">
        <f t="shared" si="13"/>
        <v>0</v>
      </c>
      <c r="X13" s="98">
        <v>50.596183213134402</v>
      </c>
      <c r="Y13" s="4">
        <f t="shared" si="14"/>
        <v>3</v>
      </c>
      <c r="Z13" s="9">
        <v>0.65694617700000002</v>
      </c>
      <c r="AA13" s="9">
        <v>0.87606296400000006</v>
      </c>
      <c r="AB13" s="9">
        <v>0.34799306099999999</v>
      </c>
      <c r="AC13" s="1">
        <f t="shared" si="15"/>
        <v>2</v>
      </c>
      <c r="AD13" s="1">
        <f t="shared" si="16"/>
        <v>1</v>
      </c>
      <c r="AE13" s="1">
        <f t="shared" si="17"/>
        <v>3</v>
      </c>
      <c r="AF13" s="11">
        <f t="shared" si="18"/>
        <v>2</v>
      </c>
      <c r="AG13" s="8">
        <v>0.14150341613799999</v>
      </c>
      <c r="AH13" s="9">
        <v>0.23347523241049031</v>
      </c>
      <c r="AI13" s="1">
        <f t="shared" si="19"/>
        <v>4</v>
      </c>
      <c r="AJ13" s="1">
        <f t="shared" si="20"/>
        <v>4</v>
      </c>
      <c r="AK13" s="11">
        <f t="shared" si="21"/>
        <v>4</v>
      </c>
      <c r="AL13" s="10">
        <v>0</v>
      </c>
      <c r="AM13" s="4">
        <f t="shared" si="22"/>
        <v>0</v>
      </c>
      <c r="AN13" s="98">
        <v>1.1464968149999999</v>
      </c>
      <c r="AO13" s="4">
        <f t="shared" si="23"/>
        <v>1</v>
      </c>
      <c r="AQ13" s="9">
        <v>0.95422535211267601</v>
      </c>
      <c r="AR13" s="9">
        <v>1.0071813285457809</v>
      </c>
      <c r="AT13" s="9">
        <v>0.80553191489361697</v>
      </c>
      <c r="AV13" s="1" t="str">
        <f t="shared" si="24"/>
        <v/>
      </c>
      <c r="AW13" s="1">
        <f t="shared" si="25"/>
        <v>0</v>
      </c>
      <c r="AX13" s="1">
        <f t="shared" si="26"/>
        <v>0</v>
      </c>
      <c r="AY13" s="1" t="str">
        <f t="shared" si="27"/>
        <v/>
      </c>
      <c r="AZ13" s="1">
        <f t="shared" si="28"/>
        <v>2</v>
      </c>
      <c r="BA13" s="1" t="str">
        <f t="shared" si="29"/>
        <v/>
      </c>
      <c r="BB13" s="9">
        <f t="shared" si="1"/>
        <v>0.5</v>
      </c>
      <c r="BC13" s="11">
        <f t="shared" si="30"/>
        <v>0</v>
      </c>
      <c r="BD13" s="98">
        <v>60.535186639999999</v>
      </c>
      <c r="BE13" s="4">
        <f t="shared" si="31"/>
        <v>2</v>
      </c>
    </row>
    <row r="14" spans="1:57" x14ac:dyDescent="0.35">
      <c r="A14" s="4">
        <v>53033001100</v>
      </c>
      <c r="B14" s="97">
        <v>25.697674418604649</v>
      </c>
      <c r="C14" s="4">
        <f t="shared" si="2"/>
        <v>1</v>
      </c>
      <c r="D14" s="98">
        <v>9.7781429745275261</v>
      </c>
      <c r="E14" s="4">
        <f t="shared" si="3"/>
        <v>2</v>
      </c>
      <c r="F14" s="98">
        <v>31.562661165549251</v>
      </c>
      <c r="G14" s="4">
        <f t="shared" si="4"/>
        <v>0</v>
      </c>
      <c r="H14" s="98">
        <v>24.596391263057932</v>
      </c>
      <c r="I14" s="4">
        <f t="shared" si="5"/>
        <v>1</v>
      </c>
      <c r="J14" s="98">
        <v>21.44230769230769</v>
      </c>
      <c r="K14" s="97">
        <v>9.9038461538461533</v>
      </c>
      <c r="L14" s="1">
        <f t="shared" si="6"/>
        <v>3</v>
      </c>
      <c r="M14" s="1">
        <f t="shared" si="7"/>
        <v>0</v>
      </c>
      <c r="N14" s="11">
        <f t="shared" si="8"/>
        <v>1.5</v>
      </c>
      <c r="O14" s="98">
        <v>12.403100775193799</v>
      </c>
      <c r="P14" s="4">
        <f t="shared" si="9"/>
        <v>1</v>
      </c>
      <c r="Q14" s="6">
        <v>637245</v>
      </c>
      <c r="R14" s="7">
        <v>396754</v>
      </c>
      <c r="S14" s="1">
        <f t="shared" si="10"/>
        <v>4</v>
      </c>
      <c r="T14" s="1">
        <f t="shared" si="11"/>
        <v>4</v>
      </c>
      <c r="U14" s="11">
        <f t="shared" si="12"/>
        <v>4</v>
      </c>
      <c r="V14" s="98">
        <v>0</v>
      </c>
      <c r="W14" s="4">
        <f t="shared" si="13"/>
        <v>0</v>
      </c>
      <c r="X14" s="98">
        <v>50.515956617428337</v>
      </c>
      <c r="Y14" s="4">
        <f t="shared" si="14"/>
        <v>3</v>
      </c>
      <c r="Z14" s="9">
        <v>0.57865314000000001</v>
      </c>
      <c r="AA14" s="9">
        <v>0.615022136</v>
      </c>
      <c r="AB14" s="9">
        <v>0.478045412</v>
      </c>
      <c r="AC14" s="1">
        <f t="shared" si="15"/>
        <v>3</v>
      </c>
      <c r="AD14" s="1">
        <f t="shared" si="16"/>
        <v>2</v>
      </c>
      <c r="AE14" s="1">
        <f t="shared" si="17"/>
        <v>3</v>
      </c>
      <c r="AF14" s="11">
        <f t="shared" si="18"/>
        <v>2.6666666666666665</v>
      </c>
      <c r="AG14" s="8">
        <v>0.15647400376600001</v>
      </c>
      <c r="AH14" s="9">
        <v>0.4384311775461433</v>
      </c>
      <c r="AI14" s="1">
        <f t="shared" si="19"/>
        <v>3</v>
      </c>
      <c r="AJ14" s="1">
        <f t="shared" si="20"/>
        <v>3</v>
      </c>
      <c r="AK14" s="11">
        <f t="shared" si="21"/>
        <v>3</v>
      </c>
      <c r="AL14" s="10">
        <v>0</v>
      </c>
      <c r="AM14" s="4">
        <f t="shared" si="22"/>
        <v>0</v>
      </c>
      <c r="AN14" s="98">
        <v>1.4545454550000001</v>
      </c>
      <c r="AO14" s="4">
        <f t="shared" si="23"/>
        <v>1</v>
      </c>
      <c r="AQ14" s="9">
        <v>0.92746478873239435</v>
      </c>
      <c r="AR14" s="9">
        <v>0.90544584081388391</v>
      </c>
      <c r="AV14" s="1" t="str">
        <f t="shared" si="24"/>
        <v/>
      </c>
      <c r="AW14" s="1">
        <f t="shared" si="25"/>
        <v>0</v>
      </c>
      <c r="AX14" s="1">
        <f t="shared" si="26"/>
        <v>0</v>
      </c>
      <c r="AY14" s="1" t="str">
        <f t="shared" si="27"/>
        <v/>
      </c>
      <c r="AZ14" s="1" t="str">
        <f t="shared" si="28"/>
        <v/>
      </c>
      <c r="BA14" s="1" t="str">
        <f t="shared" si="29"/>
        <v/>
      </c>
      <c r="BB14" s="9">
        <f t="shared" si="1"/>
        <v>0.5</v>
      </c>
      <c r="BC14" s="11">
        <f t="shared" si="30"/>
        <v>0</v>
      </c>
      <c r="BD14" s="98">
        <v>70.157684610000004</v>
      </c>
      <c r="BE14" s="4">
        <f t="shared" si="31"/>
        <v>0</v>
      </c>
    </row>
    <row r="15" spans="1:57" x14ac:dyDescent="0.35">
      <c r="A15" s="4">
        <v>53033001200</v>
      </c>
      <c r="B15" s="97">
        <v>40.005727376861401</v>
      </c>
      <c r="C15" s="4">
        <f t="shared" si="2"/>
        <v>3</v>
      </c>
      <c r="D15" s="98">
        <v>11.54134774125769</v>
      </c>
      <c r="E15" s="4">
        <f t="shared" si="3"/>
        <v>2</v>
      </c>
      <c r="F15" s="98">
        <v>51.033797216699803</v>
      </c>
      <c r="G15" s="4">
        <f t="shared" si="4"/>
        <v>2</v>
      </c>
      <c r="H15" s="98">
        <v>74.67446186553282</v>
      </c>
      <c r="I15" s="4">
        <f t="shared" si="5"/>
        <v>4</v>
      </c>
      <c r="J15" s="98">
        <v>40.132978723404257</v>
      </c>
      <c r="K15" s="97">
        <v>22.73936170212766</v>
      </c>
      <c r="L15" s="1">
        <f t="shared" si="6"/>
        <v>4</v>
      </c>
      <c r="M15" s="1">
        <f t="shared" si="7"/>
        <v>3</v>
      </c>
      <c r="N15" s="11">
        <f t="shared" si="8"/>
        <v>3.5</v>
      </c>
      <c r="O15" s="98">
        <v>35.413056036972847</v>
      </c>
      <c r="P15" s="4">
        <f t="shared" si="9"/>
        <v>4</v>
      </c>
      <c r="Q15" s="6">
        <v>619963</v>
      </c>
      <c r="R15" s="7">
        <v>466880</v>
      </c>
      <c r="S15" s="1">
        <f t="shared" si="10"/>
        <v>4</v>
      </c>
      <c r="T15" s="1">
        <f t="shared" si="11"/>
        <v>4</v>
      </c>
      <c r="U15" s="11">
        <f t="shared" si="12"/>
        <v>4</v>
      </c>
      <c r="V15" s="98">
        <v>0</v>
      </c>
      <c r="W15" s="4">
        <f t="shared" si="13"/>
        <v>0</v>
      </c>
      <c r="X15" s="98">
        <v>54.781859327049787</v>
      </c>
      <c r="Y15" s="4">
        <f t="shared" si="14"/>
        <v>3</v>
      </c>
      <c r="Z15" s="9">
        <v>0.17974941899999999</v>
      </c>
      <c r="AA15" s="9">
        <v>0.29041788099999999</v>
      </c>
      <c r="AB15" s="9">
        <v>0.137725756</v>
      </c>
      <c r="AC15" s="1">
        <f t="shared" si="15"/>
        <v>4</v>
      </c>
      <c r="AD15" s="1">
        <f t="shared" si="16"/>
        <v>4</v>
      </c>
      <c r="AE15" s="1">
        <f t="shared" si="17"/>
        <v>4</v>
      </c>
      <c r="AF15" s="11">
        <f t="shared" si="18"/>
        <v>4</v>
      </c>
      <c r="AG15" s="8">
        <v>0.124930666732</v>
      </c>
      <c r="AH15" s="9">
        <v>0.3101138507974705</v>
      </c>
      <c r="AI15" s="1">
        <f t="shared" si="19"/>
        <v>4</v>
      </c>
      <c r="AJ15" s="1">
        <f t="shared" si="20"/>
        <v>4</v>
      </c>
      <c r="AK15" s="11">
        <f t="shared" si="21"/>
        <v>4</v>
      </c>
      <c r="AL15" s="10">
        <v>1</v>
      </c>
      <c r="AM15" s="4">
        <f t="shared" si="22"/>
        <v>4</v>
      </c>
      <c r="AN15" s="98">
        <v>15.31957225</v>
      </c>
      <c r="AO15" s="4">
        <f t="shared" si="23"/>
        <v>4</v>
      </c>
      <c r="AP15" s="8">
        <v>0.86457536342769703</v>
      </c>
      <c r="AQ15" s="9">
        <v>0.97042253521126765</v>
      </c>
      <c r="AR15" s="9">
        <v>0.9808497905445841</v>
      </c>
      <c r="AS15" s="9">
        <v>0.86336866902237897</v>
      </c>
      <c r="AT15" s="9">
        <v>1.002553191489362</v>
      </c>
      <c r="AV15" s="1">
        <f t="shared" si="24"/>
        <v>1</v>
      </c>
      <c r="AW15" s="1">
        <f t="shared" si="25"/>
        <v>0</v>
      </c>
      <c r="AX15" s="1">
        <f t="shared" si="26"/>
        <v>0</v>
      </c>
      <c r="AY15" s="1">
        <f t="shared" si="27"/>
        <v>1</v>
      </c>
      <c r="AZ15" s="1">
        <f t="shared" si="28"/>
        <v>0</v>
      </c>
      <c r="BA15" s="1" t="str">
        <f t="shared" si="29"/>
        <v/>
      </c>
      <c r="BB15" s="9">
        <f t="shared" si="1"/>
        <v>0.25</v>
      </c>
      <c r="BC15" s="11">
        <f t="shared" si="30"/>
        <v>0.5</v>
      </c>
      <c r="BD15" s="98">
        <v>50.665633319999998</v>
      </c>
      <c r="BE15" s="4">
        <f t="shared" si="31"/>
        <v>3</v>
      </c>
    </row>
    <row r="16" spans="1:57" x14ac:dyDescent="0.35">
      <c r="A16" s="4">
        <v>53033001300</v>
      </c>
      <c r="B16" s="97">
        <v>48.212005108556831</v>
      </c>
      <c r="C16" s="4">
        <f t="shared" si="2"/>
        <v>3</v>
      </c>
      <c r="D16" s="98">
        <v>15.678644998855569</v>
      </c>
      <c r="E16" s="4">
        <f t="shared" si="3"/>
        <v>3</v>
      </c>
      <c r="F16" s="98">
        <v>51.057982962352298</v>
      </c>
      <c r="G16" s="4">
        <f t="shared" si="4"/>
        <v>2</v>
      </c>
      <c r="H16" s="98">
        <v>61.623459413514659</v>
      </c>
      <c r="I16" s="4">
        <f t="shared" si="5"/>
        <v>4</v>
      </c>
      <c r="J16" s="98">
        <v>30.192719486081369</v>
      </c>
      <c r="K16" s="97">
        <v>22.48394004282655</v>
      </c>
      <c r="L16" s="1">
        <f t="shared" si="6"/>
        <v>4</v>
      </c>
      <c r="M16" s="1">
        <f t="shared" si="7"/>
        <v>3</v>
      </c>
      <c r="N16" s="11">
        <f t="shared" si="8"/>
        <v>3.5</v>
      </c>
      <c r="O16" s="98">
        <v>25.87982832618026</v>
      </c>
      <c r="P16" s="4">
        <f t="shared" si="9"/>
        <v>3</v>
      </c>
      <c r="Q16" s="6">
        <v>591035</v>
      </c>
      <c r="R16" s="7">
        <v>512255</v>
      </c>
      <c r="S16" s="1">
        <f t="shared" si="10"/>
        <v>4</v>
      </c>
      <c r="T16" s="1">
        <f t="shared" si="11"/>
        <v>4</v>
      </c>
      <c r="U16" s="11">
        <f t="shared" si="12"/>
        <v>4</v>
      </c>
      <c r="V16" s="98">
        <v>74.309556924299628</v>
      </c>
      <c r="W16" s="4">
        <f t="shared" si="13"/>
        <v>4</v>
      </c>
      <c r="X16" s="98">
        <v>99.846138673113416</v>
      </c>
      <c r="Y16" s="4">
        <f t="shared" si="14"/>
        <v>4</v>
      </c>
      <c r="Z16" s="9">
        <v>0.46306345399999999</v>
      </c>
      <c r="AA16" s="9">
        <v>0.28466676899999999</v>
      </c>
      <c r="AB16" s="9">
        <v>0.28155073400000002</v>
      </c>
      <c r="AC16" s="1">
        <f t="shared" si="15"/>
        <v>3</v>
      </c>
      <c r="AD16" s="1">
        <f t="shared" si="16"/>
        <v>4</v>
      </c>
      <c r="AE16" s="1">
        <f t="shared" si="17"/>
        <v>3</v>
      </c>
      <c r="AF16" s="11">
        <f t="shared" si="18"/>
        <v>3.3333333333333335</v>
      </c>
      <c r="AG16" s="8">
        <v>0.128674389661</v>
      </c>
      <c r="AH16" s="9">
        <v>0.51183807670699477</v>
      </c>
      <c r="AI16" s="1">
        <f t="shared" si="19"/>
        <v>4</v>
      </c>
      <c r="AJ16" s="1">
        <f t="shared" si="20"/>
        <v>3</v>
      </c>
      <c r="AK16" s="11">
        <f t="shared" si="21"/>
        <v>3.5</v>
      </c>
      <c r="AL16" s="10">
        <v>0</v>
      </c>
      <c r="AM16" s="4">
        <f t="shared" si="22"/>
        <v>0</v>
      </c>
      <c r="AN16" s="98">
        <v>3.8798498119999998</v>
      </c>
      <c r="AO16" s="4">
        <f t="shared" si="23"/>
        <v>1</v>
      </c>
      <c r="AQ16" s="9">
        <v>0.81619718309859157</v>
      </c>
      <c r="AR16" s="9">
        <v>0.94434470377019752</v>
      </c>
      <c r="AS16" s="9">
        <v>1.03769140164899</v>
      </c>
      <c r="AV16" s="1" t="str">
        <f t="shared" si="24"/>
        <v/>
      </c>
      <c r="AW16" s="1">
        <f t="shared" si="25"/>
        <v>2</v>
      </c>
      <c r="AX16" s="1">
        <f t="shared" si="26"/>
        <v>0</v>
      </c>
      <c r="AY16" s="1">
        <f t="shared" si="27"/>
        <v>0</v>
      </c>
      <c r="AZ16" s="1" t="str">
        <f t="shared" si="28"/>
        <v/>
      </c>
      <c r="BA16" s="1" t="str">
        <f t="shared" si="29"/>
        <v/>
      </c>
      <c r="BB16" s="9">
        <f t="shared" si="1"/>
        <v>0.33333333333333331</v>
      </c>
      <c r="BC16" s="11">
        <f t="shared" si="30"/>
        <v>0.66666666666666663</v>
      </c>
      <c r="BD16" s="98">
        <v>57.249946010000002</v>
      </c>
      <c r="BE16" s="4">
        <f t="shared" si="31"/>
        <v>2</v>
      </c>
    </row>
    <row r="17" spans="1:57" x14ac:dyDescent="0.35">
      <c r="A17" s="4">
        <v>53033001400</v>
      </c>
      <c r="B17" s="97">
        <v>22.934322033898301</v>
      </c>
      <c r="C17" s="4">
        <f t="shared" si="2"/>
        <v>1</v>
      </c>
      <c r="D17" s="98">
        <v>1.905473566224547</v>
      </c>
      <c r="E17" s="4">
        <f t="shared" si="3"/>
        <v>0</v>
      </c>
      <c r="F17" s="98">
        <v>40.276205569390989</v>
      </c>
      <c r="G17" s="4">
        <f t="shared" si="4"/>
        <v>1</v>
      </c>
      <c r="H17" s="98">
        <v>39.422680412371143</v>
      </c>
      <c r="I17" s="4">
        <f t="shared" si="5"/>
        <v>2</v>
      </c>
      <c r="J17" s="98">
        <v>23.480083857442349</v>
      </c>
      <c r="K17" s="97">
        <v>16.771488469601682</v>
      </c>
      <c r="L17" s="1">
        <f t="shared" si="6"/>
        <v>3</v>
      </c>
      <c r="M17" s="1">
        <f t="shared" si="7"/>
        <v>2</v>
      </c>
      <c r="N17" s="11">
        <f t="shared" si="8"/>
        <v>2.5</v>
      </c>
      <c r="O17" s="98">
        <v>15.819209039548021</v>
      </c>
      <c r="P17" s="4">
        <f t="shared" si="9"/>
        <v>1</v>
      </c>
      <c r="Q17" s="6">
        <v>464456</v>
      </c>
      <c r="R17" s="7">
        <v>333741</v>
      </c>
      <c r="S17" s="1">
        <f t="shared" si="10"/>
        <v>4</v>
      </c>
      <c r="T17" s="1">
        <f t="shared" si="11"/>
        <v>4</v>
      </c>
      <c r="U17" s="11">
        <f t="shared" si="12"/>
        <v>4</v>
      </c>
      <c r="V17" s="98">
        <v>21.094640820980619</v>
      </c>
      <c r="W17" s="4">
        <f t="shared" si="13"/>
        <v>1</v>
      </c>
      <c r="X17" s="98">
        <v>43.116750825295078</v>
      </c>
      <c r="Y17" s="4">
        <f t="shared" si="14"/>
        <v>3</v>
      </c>
      <c r="Z17" s="9">
        <v>0.44418843299999999</v>
      </c>
      <c r="AA17" s="9">
        <v>0.44413567599999998</v>
      </c>
      <c r="AB17" s="9">
        <v>0.24865552199999999</v>
      </c>
      <c r="AC17" s="1">
        <f t="shared" si="15"/>
        <v>3</v>
      </c>
      <c r="AD17" s="1">
        <f t="shared" si="16"/>
        <v>3</v>
      </c>
      <c r="AE17" s="1">
        <f t="shared" si="17"/>
        <v>4</v>
      </c>
      <c r="AF17" s="11">
        <f t="shared" si="18"/>
        <v>3.3333333333333335</v>
      </c>
      <c r="AG17" s="8">
        <v>0.120734739785</v>
      </c>
      <c r="AH17" s="9">
        <v>0.54982260060699206</v>
      </c>
      <c r="AI17" s="1">
        <f t="shared" si="19"/>
        <v>4</v>
      </c>
      <c r="AJ17" s="1">
        <f t="shared" si="20"/>
        <v>3</v>
      </c>
      <c r="AK17" s="11">
        <f t="shared" si="21"/>
        <v>3.5</v>
      </c>
      <c r="AL17" s="10">
        <v>0</v>
      </c>
      <c r="AM17" s="4">
        <f t="shared" si="22"/>
        <v>0</v>
      </c>
      <c r="AN17" s="98">
        <v>3.7963761859999998</v>
      </c>
      <c r="AO17" s="4">
        <f t="shared" si="23"/>
        <v>1</v>
      </c>
      <c r="AP17" s="8">
        <v>1.2318286151491971</v>
      </c>
      <c r="AQ17" s="9">
        <v>0.95985915492957752</v>
      </c>
      <c r="AR17" s="9">
        <v>0.96289646918013161</v>
      </c>
      <c r="AS17" s="9">
        <v>1.27031802120141</v>
      </c>
      <c r="AV17" s="1">
        <f t="shared" si="24"/>
        <v>0</v>
      </c>
      <c r="AW17" s="1">
        <f t="shared" si="25"/>
        <v>0</v>
      </c>
      <c r="AX17" s="1">
        <f t="shared" si="26"/>
        <v>0</v>
      </c>
      <c r="AY17" s="1">
        <f t="shared" si="27"/>
        <v>0</v>
      </c>
      <c r="AZ17" s="1" t="str">
        <f t="shared" si="28"/>
        <v/>
      </c>
      <c r="BA17" s="1" t="str">
        <f t="shared" si="29"/>
        <v/>
      </c>
      <c r="BB17" s="9">
        <f t="shared" si="1"/>
        <v>0.25</v>
      </c>
      <c r="BC17" s="11">
        <f t="shared" si="30"/>
        <v>0</v>
      </c>
      <c r="BD17" s="98">
        <v>67.637280050000001</v>
      </c>
      <c r="BE17" s="4">
        <f t="shared" si="31"/>
        <v>1</v>
      </c>
    </row>
    <row r="18" spans="1:57" x14ac:dyDescent="0.35">
      <c r="A18" s="4">
        <v>53033001500</v>
      </c>
      <c r="B18" s="97">
        <v>17.599707281375782</v>
      </c>
      <c r="C18" s="4">
        <f t="shared" si="2"/>
        <v>0</v>
      </c>
      <c r="D18" s="98">
        <v>3.313023610053313</v>
      </c>
      <c r="E18" s="4">
        <f t="shared" si="3"/>
        <v>0</v>
      </c>
      <c r="F18" s="98">
        <v>38.368725868725868</v>
      </c>
      <c r="G18" s="4">
        <f t="shared" si="4"/>
        <v>1</v>
      </c>
      <c r="H18" s="98">
        <v>24.84416740872663</v>
      </c>
      <c r="I18" s="4">
        <f t="shared" si="5"/>
        <v>1</v>
      </c>
      <c r="J18" s="98">
        <v>8.6462882096069862</v>
      </c>
      <c r="K18" s="97">
        <v>3.842794759825328</v>
      </c>
      <c r="L18" s="1">
        <f t="shared" si="6"/>
        <v>0</v>
      </c>
      <c r="M18" s="1">
        <f t="shared" si="7"/>
        <v>0</v>
      </c>
      <c r="N18" s="11">
        <f t="shared" si="8"/>
        <v>0</v>
      </c>
      <c r="O18" s="98">
        <v>8.1595316502012452</v>
      </c>
      <c r="P18" s="4">
        <f t="shared" si="9"/>
        <v>1</v>
      </c>
      <c r="Q18" s="6">
        <v>394805</v>
      </c>
      <c r="R18" s="7">
        <v>285826</v>
      </c>
      <c r="S18" s="1">
        <f t="shared" si="10"/>
        <v>3</v>
      </c>
      <c r="T18" s="1">
        <f t="shared" si="11"/>
        <v>4</v>
      </c>
      <c r="U18" s="11">
        <f t="shared" si="12"/>
        <v>3.5</v>
      </c>
      <c r="V18" s="98">
        <v>0</v>
      </c>
      <c r="W18" s="4">
        <f t="shared" si="13"/>
        <v>0</v>
      </c>
      <c r="X18" s="98">
        <v>11.211724529313139</v>
      </c>
      <c r="Y18" s="4">
        <f t="shared" si="14"/>
        <v>1</v>
      </c>
      <c r="Z18" s="9">
        <v>0.87469636100000003</v>
      </c>
      <c r="AA18" s="9">
        <v>0.90219537699999997</v>
      </c>
      <c r="AB18" s="9">
        <v>0.65975579799999995</v>
      </c>
      <c r="AC18" s="1">
        <f t="shared" si="15"/>
        <v>1</v>
      </c>
      <c r="AD18" s="1">
        <f t="shared" si="16"/>
        <v>1</v>
      </c>
      <c r="AE18" s="1">
        <f t="shared" si="17"/>
        <v>2</v>
      </c>
      <c r="AF18" s="11">
        <f t="shared" si="18"/>
        <v>1.3333333333333333</v>
      </c>
      <c r="AG18" s="8">
        <v>9.3455766679000005E-2</v>
      </c>
      <c r="AH18" s="9">
        <v>0.99772072883316876</v>
      </c>
      <c r="AI18" s="1">
        <f t="shared" si="19"/>
        <v>4</v>
      </c>
      <c r="AJ18" s="1">
        <f t="shared" si="20"/>
        <v>1</v>
      </c>
      <c r="AK18" s="11">
        <f t="shared" si="21"/>
        <v>2.5</v>
      </c>
      <c r="AL18" s="10">
        <v>0</v>
      </c>
      <c r="AM18" s="4">
        <f t="shared" si="22"/>
        <v>0</v>
      </c>
      <c r="AN18" s="98">
        <v>0.54347826099999996</v>
      </c>
      <c r="AO18" s="4">
        <f t="shared" si="23"/>
        <v>0</v>
      </c>
      <c r="AQ18" s="9">
        <v>0.80281690140845074</v>
      </c>
      <c r="AR18" s="9">
        <v>0.89766606822262118</v>
      </c>
      <c r="AS18" s="9">
        <v>0.83627797408716098</v>
      </c>
      <c r="AT18" s="9">
        <v>1.1702127659574471</v>
      </c>
      <c r="AV18" s="1" t="str">
        <f t="shared" si="24"/>
        <v/>
      </c>
      <c r="AW18" s="1">
        <f t="shared" si="25"/>
        <v>2</v>
      </c>
      <c r="AX18" s="1">
        <f t="shared" si="26"/>
        <v>1</v>
      </c>
      <c r="AY18" s="1">
        <f t="shared" si="27"/>
        <v>2</v>
      </c>
      <c r="AZ18" s="1">
        <f t="shared" si="28"/>
        <v>0</v>
      </c>
      <c r="BA18" s="1" t="str">
        <f t="shared" si="29"/>
        <v/>
      </c>
      <c r="BB18" s="9">
        <f t="shared" si="1"/>
        <v>0.33333333333333331</v>
      </c>
      <c r="BC18" s="11">
        <f t="shared" si="30"/>
        <v>1.6666666666666665</v>
      </c>
      <c r="BD18" s="98">
        <v>76.929675149999994</v>
      </c>
      <c r="BE18" s="4">
        <f t="shared" si="31"/>
        <v>0</v>
      </c>
    </row>
    <row r="19" spans="1:57" x14ac:dyDescent="0.35">
      <c r="A19" s="4">
        <v>53033001600</v>
      </c>
      <c r="B19" s="97">
        <v>21.178444118263791</v>
      </c>
      <c r="C19" s="4">
        <f t="shared" si="2"/>
        <v>1</v>
      </c>
      <c r="D19" s="98">
        <v>2.148835105179824</v>
      </c>
      <c r="E19" s="4">
        <f t="shared" si="3"/>
        <v>0</v>
      </c>
      <c r="F19" s="98">
        <v>28.91008962127782</v>
      </c>
      <c r="G19" s="4">
        <f t="shared" si="4"/>
        <v>0</v>
      </c>
      <c r="H19" s="98">
        <v>18.86195995785037</v>
      </c>
      <c r="I19" s="4">
        <f t="shared" si="5"/>
        <v>1</v>
      </c>
      <c r="J19" s="98">
        <v>16.16</v>
      </c>
      <c r="K19" s="97">
        <v>13.28</v>
      </c>
      <c r="L19" s="1">
        <f t="shared" si="6"/>
        <v>2</v>
      </c>
      <c r="M19" s="1">
        <f t="shared" si="7"/>
        <v>1</v>
      </c>
      <c r="N19" s="11">
        <f t="shared" si="8"/>
        <v>1.5</v>
      </c>
      <c r="O19" s="98">
        <v>10.33613445378151</v>
      </c>
      <c r="P19" s="4">
        <f t="shared" si="9"/>
        <v>1</v>
      </c>
      <c r="Q19" s="6">
        <v>419122</v>
      </c>
      <c r="R19" s="7">
        <v>367211</v>
      </c>
      <c r="S19" s="1">
        <f t="shared" si="10"/>
        <v>3</v>
      </c>
      <c r="T19" s="1">
        <f t="shared" si="11"/>
        <v>4</v>
      </c>
      <c r="U19" s="11">
        <f t="shared" si="12"/>
        <v>3.5</v>
      </c>
      <c r="V19" s="98">
        <v>32.373940205265512</v>
      </c>
      <c r="W19" s="4">
        <f t="shared" si="13"/>
        <v>2</v>
      </c>
      <c r="X19" s="98">
        <v>32.068049403654612</v>
      </c>
      <c r="Y19" s="4">
        <f t="shared" si="14"/>
        <v>2</v>
      </c>
      <c r="Z19" s="9">
        <v>0.46352206899999998</v>
      </c>
      <c r="AA19" s="9">
        <v>0.490527253</v>
      </c>
      <c r="AB19" s="9">
        <v>0.421842251</v>
      </c>
      <c r="AC19" s="1">
        <f t="shared" si="15"/>
        <v>3</v>
      </c>
      <c r="AD19" s="1">
        <f t="shared" si="16"/>
        <v>3</v>
      </c>
      <c r="AE19" s="1">
        <f t="shared" si="17"/>
        <v>3</v>
      </c>
      <c r="AF19" s="11">
        <f t="shared" si="18"/>
        <v>3</v>
      </c>
      <c r="AG19" s="8">
        <v>9.4390806770100005E-2</v>
      </c>
      <c r="AH19" s="9">
        <v>0.45960399466872759</v>
      </c>
      <c r="AI19" s="1">
        <f t="shared" si="19"/>
        <v>4</v>
      </c>
      <c r="AJ19" s="1">
        <f t="shared" si="20"/>
        <v>3</v>
      </c>
      <c r="AK19" s="11">
        <f t="shared" si="21"/>
        <v>3.5</v>
      </c>
      <c r="AL19" s="10">
        <v>0</v>
      </c>
      <c r="AM19" s="4">
        <f t="shared" si="22"/>
        <v>0</v>
      </c>
      <c r="AN19" s="98">
        <v>3.367183324</v>
      </c>
      <c r="AO19" s="4">
        <f t="shared" si="23"/>
        <v>1</v>
      </c>
      <c r="AQ19" s="9">
        <v>0.96056338028169019</v>
      </c>
      <c r="AR19" s="9">
        <v>1.0047875523638541</v>
      </c>
      <c r="AS19" s="9">
        <v>1.15135453474676</v>
      </c>
      <c r="AV19" s="1" t="str">
        <f t="shared" si="24"/>
        <v/>
      </c>
      <c r="AW19" s="1">
        <f t="shared" si="25"/>
        <v>0</v>
      </c>
      <c r="AX19" s="1">
        <f t="shared" si="26"/>
        <v>0</v>
      </c>
      <c r="AY19" s="1">
        <f t="shared" si="27"/>
        <v>0</v>
      </c>
      <c r="AZ19" s="1" t="str">
        <f t="shared" si="28"/>
        <v/>
      </c>
      <c r="BA19" s="1" t="str">
        <f t="shared" si="29"/>
        <v/>
      </c>
      <c r="BB19" s="9">
        <f t="shared" si="1"/>
        <v>0.33333333333333331</v>
      </c>
      <c r="BC19" s="11">
        <f t="shared" si="30"/>
        <v>0</v>
      </c>
      <c r="BD19" s="98">
        <v>71.325421410000004</v>
      </c>
      <c r="BE19" s="4">
        <f t="shared" si="31"/>
        <v>0</v>
      </c>
    </row>
    <row r="20" spans="1:57" x14ac:dyDescent="0.35">
      <c r="A20" s="4">
        <v>53033001701</v>
      </c>
      <c r="B20" s="97">
        <v>29.943100995732578</v>
      </c>
      <c r="C20" s="4">
        <f t="shared" si="2"/>
        <v>1</v>
      </c>
      <c r="D20" s="98">
        <v>7.7540777917189452</v>
      </c>
      <c r="E20" s="4">
        <f t="shared" si="3"/>
        <v>1</v>
      </c>
      <c r="F20" s="98">
        <v>39.675644367216911</v>
      </c>
      <c r="G20" s="4">
        <f t="shared" si="4"/>
        <v>1</v>
      </c>
      <c r="H20" s="98">
        <v>59.767981438515093</v>
      </c>
      <c r="I20" s="4">
        <f t="shared" si="5"/>
        <v>3</v>
      </c>
      <c r="J20" s="98">
        <v>23.821339950372209</v>
      </c>
      <c r="K20" s="97">
        <v>13.39950372208437</v>
      </c>
      <c r="L20" s="1">
        <f t="shared" si="6"/>
        <v>3</v>
      </c>
      <c r="M20" s="1">
        <f t="shared" si="7"/>
        <v>1</v>
      </c>
      <c r="N20" s="11">
        <f t="shared" si="8"/>
        <v>2</v>
      </c>
      <c r="O20" s="98">
        <v>23.233760075865341</v>
      </c>
      <c r="P20" s="4">
        <f t="shared" si="9"/>
        <v>2</v>
      </c>
      <c r="Q20" s="6">
        <v>554692</v>
      </c>
      <c r="R20" s="7">
        <v>453554</v>
      </c>
      <c r="S20" s="1">
        <f t="shared" si="10"/>
        <v>4</v>
      </c>
      <c r="T20" s="1">
        <f t="shared" si="11"/>
        <v>4</v>
      </c>
      <c r="U20" s="11">
        <f t="shared" si="12"/>
        <v>4</v>
      </c>
      <c r="V20" s="98">
        <v>0</v>
      </c>
      <c r="W20" s="4">
        <f t="shared" si="13"/>
        <v>0</v>
      </c>
      <c r="X20" s="98">
        <v>17.45060043682555</v>
      </c>
      <c r="Y20" s="4">
        <f t="shared" si="14"/>
        <v>1</v>
      </c>
      <c r="Z20" s="9">
        <v>0.27022945500000001</v>
      </c>
      <c r="AA20" s="9">
        <v>0.238777875</v>
      </c>
      <c r="AB20" s="9">
        <v>0.177311316</v>
      </c>
      <c r="AC20" s="1">
        <f t="shared" si="15"/>
        <v>4</v>
      </c>
      <c r="AD20" s="1">
        <f t="shared" si="16"/>
        <v>4</v>
      </c>
      <c r="AE20" s="1">
        <f t="shared" si="17"/>
        <v>4</v>
      </c>
      <c r="AF20" s="11">
        <f t="shared" si="18"/>
        <v>4</v>
      </c>
      <c r="AG20" s="8">
        <v>0.10188402736299999</v>
      </c>
      <c r="AH20" s="9">
        <v>0.50762492071658361</v>
      </c>
      <c r="AI20" s="1">
        <f t="shared" si="19"/>
        <v>4</v>
      </c>
      <c r="AJ20" s="1">
        <f t="shared" si="20"/>
        <v>3</v>
      </c>
      <c r="AK20" s="11">
        <f t="shared" si="21"/>
        <v>3.5</v>
      </c>
      <c r="AL20" s="10">
        <v>1</v>
      </c>
      <c r="AM20" s="4">
        <f t="shared" si="22"/>
        <v>4</v>
      </c>
      <c r="AN20" s="98">
        <v>8.2681017610000005</v>
      </c>
      <c r="AO20" s="4">
        <f t="shared" si="23"/>
        <v>3</v>
      </c>
      <c r="AP20" s="8">
        <v>1.022953328232594</v>
      </c>
      <c r="AQ20" s="9">
        <v>0.96056338028169019</v>
      </c>
      <c r="AR20" s="9">
        <v>1.1250748055056849</v>
      </c>
      <c r="AS20" s="9">
        <v>1.0795053003533499</v>
      </c>
      <c r="AV20" s="1">
        <f t="shared" si="24"/>
        <v>0</v>
      </c>
      <c r="AW20" s="1">
        <f t="shared" si="25"/>
        <v>0</v>
      </c>
      <c r="AX20" s="1">
        <f t="shared" si="26"/>
        <v>0</v>
      </c>
      <c r="AY20" s="1">
        <f t="shared" si="27"/>
        <v>0</v>
      </c>
      <c r="AZ20" s="1" t="str">
        <f t="shared" si="28"/>
        <v/>
      </c>
      <c r="BA20" s="1" t="str">
        <f t="shared" si="29"/>
        <v/>
      </c>
      <c r="BB20" s="9">
        <f t="shared" si="1"/>
        <v>0.25</v>
      </c>
      <c r="BC20" s="11">
        <f t="shared" si="30"/>
        <v>0</v>
      </c>
      <c r="BD20" s="98">
        <v>66.986990469999995</v>
      </c>
      <c r="BE20" s="4">
        <f t="shared" si="31"/>
        <v>1</v>
      </c>
    </row>
    <row r="21" spans="1:57" x14ac:dyDescent="0.35">
      <c r="A21" s="4">
        <v>53033001702</v>
      </c>
      <c r="B21" s="97">
        <v>31.83330072392878</v>
      </c>
      <c r="C21" s="4">
        <f t="shared" si="2"/>
        <v>2</v>
      </c>
      <c r="D21" s="98">
        <v>7.6016003369130347</v>
      </c>
      <c r="E21" s="4">
        <f t="shared" si="3"/>
        <v>1</v>
      </c>
      <c r="F21" s="98">
        <v>39.266011033821059</v>
      </c>
      <c r="G21" s="4">
        <f t="shared" si="4"/>
        <v>1</v>
      </c>
      <c r="H21" s="98">
        <v>41.098901098901102</v>
      </c>
      <c r="I21" s="4">
        <f t="shared" si="5"/>
        <v>2</v>
      </c>
      <c r="J21" s="98">
        <v>26.963906581740979</v>
      </c>
      <c r="K21" s="97">
        <v>15.49893842887473</v>
      </c>
      <c r="L21" s="1">
        <f t="shared" si="6"/>
        <v>4</v>
      </c>
      <c r="M21" s="1">
        <f t="shared" si="7"/>
        <v>2</v>
      </c>
      <c r="N21" s="11">
        <f t="shared" si="8"/>
        <v>3</v>
      </c>
      <c r="O21" s="98">
        <v>19.32318782539047</v>
      </c>
      <c r="P21" s="4">
        <f t="shared" si="9"/>
        <v>2</v>
      </c>
      <c r="Q21" s="6">
        <v>509019</v>
      </c>
      <c r="R21" s="7">
        <v>408917</v>
      </c>
      <c r="S21" s="1">
        <f t="shared" si="10"/>
        <v>4</v>
      </c>
      <c r="T21" s="1">
        <f t="shared" si="11"/>
        <v>4</v>
      </c>
      <c r="U21" s="11">
        <f t="shared" si="12"/>
        <v>4</v>
      </c>
      <c r="V21" s="98">
        <v>22.454308093994779</v>
      </c>
      <c r="W21" s="4">
        <f t="shared" si="13"/>
        <v>1</v>
      </c>
      <c r="X21" s="98">
        <v>54.959825839607383</v>
      </c>
      <c r="Y21" s="4">
        <f t="shared" si="14"/>
        <v>3</v>
      </c>
      <c r="Z21" s="9">
        <v>0.25581300200000001</v>
      </c>
      <c r="AA21" s="9">
        <v>0.26606384399999999</v>
      </c>
      <c r="AB21" s="9">
        <v>0.23582191399999999</v>
      </c>
      <c r="AC21" s="1">
        <f t="shared" si="15"/>
        <v>4</v>
      </c>
      <c r="AD21" s="1">
        <f t="shared" si="16"/>
        <v>4</v>
      </c>
      <c r="AE21" s="1">
        <f t="shared" si="17"/>
        <v>4</v>
      </c>
      <c r="AF21" s="11">
        <f t="shared" si="18"/>
        <v>4</v>
      </c>
      <c r="AG21" s="8">
        <v>0.212806501349</v>
      </c>
      <c r="AH21" s="9">
        <v>0.4449936625972718</v>
      </c>
      <c r="AI21" s="1">
        <f t="shared" si="19"/>
        <v>3</v>
      </c>
      <c r="AJ21" s="1">
        <f t="shared" si="20"/>
        <v>3</v>
      </c>
      <c r="AK21" s="11">
        <f t="shared" si="21"/>
        <v>3</v>
      </c>
      <c r="AL21" s="10">
        <v>0</v>
      </c>
      <c r="AM21" s="4">
        <f t="shared" si="22"/>
        <v>0</v>
      </c>
      <c r="AN21" s="98">
        <v>2.891670263</v>
      </c>
      <c r="AO21" s="4">
        <f t="shared" si="23"/>
        <v>1</v>
      </c>
      <c r="AP21" s="8">
        <v>1.0413159908186691</v>
      </c>
      <c r="AQ21" s="9">
        <v>1.092253521126761</v>
      </c>
      <c r="AR21" s="9">
        <v>1.0789946140035911</v>
      </c>
      <c r="AS21" s="9">
        <v>1.2102473498233199</v>
      </c>
      <c r="AT21" s="9">
        <v>1.24936170212766</v>
      </c>
      <c r="AV21" s="1">
        <f t="shared" si="24"/>
        <v>0</v>
      </c>
      <c r="AW21" s="1">
        <f t="shared" si="25"/>
        <v>0</v>
      </c>
      <c r="AX21" s="1">
        <f t="shared" si="26"/>
        <v>0</v>
      </c>
      <c r="AY21" s="1">
        <f t="shared" si="27"/>
        <v>0</v>
      </c>
      <c r="AZ21" s="1">
        <f t="shared" si="28"/>
        <v>0</v>
      </c>
      <c r="BA21" s="1" t="str">
        <f t="shared" si="29"/>
        <v/>
      </c>
      <c r="BB21" s="9">
        <f t="shared" si="1"/>
        <v>0.25</v>
      </c>
      <c r="BC21" s="11">
        <f t="shared" si="30"/>
        <v>0</v>
      </c>
      <c r="BD21" s="98">
        <v>66.650345279999996</v>
      </c>
      <c r="BE21" s="4">
        <f t="shared" si="31"/>
        <v>1</v>
      </c>
    </row>
    <row r="22" spans="1:57" x14ac:dyDescent="0.35">
      <c r="A22" s="4">
        <v>53033001800</v>
      </c>
      <c r="B22" s="97">
        <v>25.481927710843369</v>
      </c>
      <c r="C22" s="4">
        <f t="shared" si="2"/>
        <v>1</v>
      </c>
      <c r="D22" s="98">
        <v>6.4762320104666369</v>
      </c>
      <c r="E22" s="4">
        <f t="shared" si="3"/>
        <v>1</v>
      </c>
      <c r="F22" s="98">
        <v>32.068872746838849</v>
      </c>
      <c r="G22" s="4">
        <f t="shared" si="4"/>
        <v>0</v>
      </c>
      <c r="H22" s="98">
        <v>52.242863615768009</v>
      </c>
      <c r="I22" s="4">
        <f t="shared" si="5"/>
        <v>3</v>
      </c>
      <c r="J22" s="98">
        <v>19.004329004329009</v>
      </c>
      <c r="K22" s="97">
        <v>13.63636363636364</v>
      </c>
      <c r="L22" s="1">
        <f t="shared" si="6"/>
        <v>2</v>
      </c>
      <c r="M22" s="1">
        <f t="shared" si="7"/>
        <v>1</v>
      </c>
      <c r="N22" s="11">
        <f t="shared" si="8"/>
        <v>1.5</v>
      </c>
      <c r="O22" s="98">
        <v>19.689014539579968</v>
      </c>
      <c r="P22" s="4">
        <f t="shared" si="9"/>
        <v>2</v>
      </c>
      <c r="Q22" s="6">
        <v>668717</v>
      </c>
      <c r="R22" s="7">
        <v>524837</v>
      </c>
      <c r="S22" s="1">
        <f t="shared" si="10"/>
        <v>4</v>
      </c>
      <c r="T22" s="1">
        <f t="shared" si="11"/>
        <v>4</v>
      </c>
      <c r="U22" s="11">
        <f t="shared" si="12"/>
        <v>4</v>
      </c>
      <c r="V22" s="98">
        <v>76.547360094917934</v>
      </c>
      <c r="W22" s="4">
        <f t="shared" si="13"/>
        <v>4</v>
      </c>
      <c r="X22" s="98">
        <v>74.464754664336795</v>
      </c>
      <c r="Y22" s="4">
        <f t="shared" si="14"/>
        <v>4</v>
      </c>
      <c r="Z22" s="9">
        <v>0.63583393499999996</v>
      </c>
      <c r="AA22" s="9">
        <v>0.53057682500000003</v>
      </c>
      <c r="AB22" s="9">
        <v>0.225570679</v>
      </c>
      <c r="AC22" s="1">
        <f t="shared" si="15"/>
        <v>2</v>
      </c>
      <c r="AD22" s="1">
        <f t="shared" si="16"/>
        <v>3</v>
      </c>
      <c r="AE22" s="1">
        <f t="shared" si="17"/>
        <v>4</v>
      </c>
      <c r="AF22" s="11">
        <f t="shared" si="18"/>
        <v>3</v>
      </c>
      <c r="AG22" s="8">
        <v>0.210808775285</v>
      </c>
      <c r="AH22" s="9">
        <v>0.18367889605530499</v>
      </c>
      <c r="AI22" s="1">
        <f t="shared" si="19"/>
        <v>3</v>
      </c>
      <c r="AJ22" s="1">
        <f t="shared" si="20"/>
        <v>4</v>
      </c>
      <c r="AK22" s="11">
        <f t="shared" si="21"/>
        <v>3.5</v>
      </c>
      <c r="AL22" s="10">
        <v>0</v>
      </c>
      <c r="AM22" s="4">
        <f t="shared" si="22"/>
        <v>0</v>
      </c>
      <c r="AN22" s="98">
        <v>4.9826689770000003</v>
      </c>
      <c r="AO22" s="4">
        <f t="shared" si="23"/>
        <v>2</v>
      </c>
      <c r="AP22" s="8">
        <v>0.75133894414690128</v>
      </c>
      <c r="AQ22" s="9">
        <v>1.0042253521126761</v>
      </c>
      <c r="AR22" s="9">
        <v>1.089766606822262</v>
      </c>
      <c r="AS22" s="9">
        <v>1.1478209658421601</v>
      </c>
      <c r="AT22" s="9">
        <v>1.096595744680851</v>
      </c>
      <c r="AV22" s="1">
        <f t="shared" si="24"/>
        <v>3</v>
      </c>
      <c r="AW22" s="1">
        <f t="shared" si="25"/>
        <v>0</v>
      </c>
      <c r="AX22" s="1">
        <f t="shared" si="26"/>
        <v>0</v>
      </c>
      <c r="AY22" s="1">
        <f t="shared" si="27"/>
        <v>0</v>
      </c>
      <c r="AZ22" s="1">
        <f t="shared" si="28"/>
        <v>0</v>
      </c>
      <c r="BA22" s="1" t="str">
        <f t="shared" si="29"/>
        <v/>
      </c>
      <c r="BB22" s="9">
        <f t="shared" si="1"/>
        <v>0.25</v>
      </c>
      <c r="BC22" s="11">
        <f t="shared" si="30"/>
        <v>0.75</v>
      </c>
      <c r="BD22" s="98">
        <v>61.033628810000003</v>
      </c>
      <c r="BE22" s="4">
        <f t="shared" si="31"/>
        <v>1</v>
      </c>
    </row>
    <row r="23" spans="1:57" x14ac:dyDescent="0.35">
      <c r="A23" s="4">
        <v>53033001900</v>
      </c>
      <c r="B23" s="97">
        <v>28.489860208702499</v>
      </c>
      <c r="C23" s="4">
        <f t="shared" si="2"/>
        <v>1</v>
      </c>
      <c r="D23" s="98">
        <v>6.7997504678727383</v>
      </c>
      <c r="E23" s="4">
        <f t="shared" si="3"/>
        <v>1</v>
      </c>
      <c r="F23" s="98">
        <v>31.03448275862069</v>
      </c>
      <c r="G23" s="4">
        <f t="shared" si="4"/>
        <v>0</v>
      </c>
      <c r="H23" s="98">
        <v>44.628450106157111</v>
      </c>
      <c r="I23" s="4">
        <f t="shared" si="5"/>
        <v>2</v>
      </c>
      <c r="J23" s="98">
        <v>18.993435448577682</v>
      </c>
      <c r="K23" s="97">
        <v>10.45951859956236</v>
      </c>
      <c r="L23" s="1">
        <f t="shared" si="6"/>
        <v>2</v>
      </c>
      <c r="M23" s="1">
        <f t="shared" si="7"/>
        <v>1</v>
      </c>
      <c r="N23" s="11">
        <f t="shared" si="8"/>
        <v>1.5</v>
      </c>
      <c r="O23" s="98">
        <v>16.101026045777431</v>
      </c>
      <c r="P23" s="4">
        <f t="shared" si="9"/>
        <v>2</v>
      </c>
      <c r="Q23" s="6">
        <v>710586</v>
      </c>
      <c r="R23" s="7">
        <v>460130</v>
      </c>
      <c r="S23" s="1">
        <f t="shared" si="10"/>
        <v>4</v>
      </c>
      <c r="T23" s="1">
        <f t="shared" si="11"/>
        <v>4</v>
      </c>
      <c r="U23" s="11">
        <f t="shared" si="12"/>
        <v>4</v>
      </c>
      <c r="V23" s="98">
        <v>0</v>
      </c>
      <c r="W23" s="4">
        <f t="shared" si="13"/>
        <v>0</v>
      </c>
      <c r="X23" s="98">
        <v>93.646395407015092</v>
      </c>
      <c r="Y23" s="4">
        <f t="shared" si="14"/>
        <v>4</v>
      </c>
      <c r="Z23" s="9">
        <v>0.32914112699999998</v>
      </c>
      <c r="AA23" s="9">
        <v>0.68011613800000004</v>
      </c>
      <c r="AB23" s="9">
        <v>0.20019679800000001</v>
      </c>
      <c r="AC23" s="1">
        <f t="shared" si="15"/>
        <v>4</v>
      </c>
      <c r="AD23" s="1">
        <f t="shared" si="16"/>
        <v>2</v>
      </c>
      <c r="AE23" s="1">
        <f t="shared" si="17"/>
        <v>4</v>
      </c>
      <c r="AF23" s="11">
        <f t="shared" si="18"/>
        <v>3.3333333333333335</v>
      </c>
      <c r="AG23" s="8">
        <v>0.24396621514</v>
      </c>
      <c r="AH23" s="9">
        <v>0.225438839198941</v>
      </c>
      <c r="AI23" s="1">
        <f t="shared" si="19"/>
        <v>3</v>
      </c>
      <c r="AJ23" s="1">
        <f t="shared" si="20"/>
        <v>4</v>
      </c>
      <c r="AK23" s="11">
        <f t="shared" si="21"/>
        <v>3.5</v>
      </c>
      <c r="AL23" s="10">
        <v>0</v>
      </c>
      <c r="AM23" s="4">
        <f t="shared" si="22"/>
        <v>0</v>
      </c>
      <c r="AN23" s="98">
        <v>0.86734693900000004</v>
      </c>
      <c r="AO23" s="4">
        <f t="shared" si="23"/>
        <v>0</v>
      </c>
      <c r="AP23" s="8">
        <v>1.2723794950267791</v>
      </c>
      <c r="AQ23" s="9">
        <v>1.2070422535211269</v>
      </c>
      <c r="AR23" s="9">
        <v>1.2980251346499101</v>
      </c>
      <c r="AS23" s="9">
        <v>1.1413427561837399</v>
      </c>
      <c r="AT23" s="9">
        <v>1.2829787234042549</v>
      </c>
      <c r="AU23" s="9">
        <v>1.4775207333042339</v>
      </c>
      <c r="AV23" s="1">
        <f t="shared" si="24"/>
        <v>0</v>
      </c>
      <c r="AW23" s="1">
        <f t="shared" si="25"/>
        <v>0</v>
      </c>
      <c r="AX23" s="1">
        <f t="shared" si="26"/>
        <v>0</v>
      </c>
      <c r="AY23" s="1">
        <f t="shared" si="27"/>
        <v>0</v>
      </c>
      <c r="AZ23" s="1">
        <f t="shared" si="28"/>
        <v>0</v>
      </c>
      <c r="BA23" s="1">
        <f t="shared" si="29"/>
        <v>0</v>
      </c>
      <c r="BB23" s="9">
        <f t="shared" si="1"/>
        <v>0.25</v>
      </c>
      <c r="BC23" s="11">
        <f t="shared" si="30"/>
        <v>0</v>
      </c>
      <c r="BD23" s="98">
        <v>72.910406679999994</v>
      </c>
      <c r="BE23" s="4">
        <f t="shared" si="31"/>
        <v>0</v>
      </c>
    </row>
    <row r="24" spans="1:57" x14ac:dyDescent="0.35">
      <c r="A24" s="4">
        <v>53033002000</v>
      </c>
      <c r="B24" s="97">
        <v>21.1987545407369</v>
      </c>
      <c r="C24" s="4">
        <f t="shared" si="2"/>
        <v>1</v>
      </c>
      <c r="D24" s="98">
        <v>4.2990142387732764</v>
      </c>
      <c r="E24" s="4">
        <f t="shared" si="3"/>
        <v>1</v>
      </c>
      <c r="F24" s="98">
        <v>36.645757675800603</v>
      </c>
      <c r="G24" s="4">
        <f t="shared" si="4"/>
        <v>1</v>
      </c>
      <c r="H24" s="98">
        <v>30.679012345679009</v>
      </c>
      <c r="I24" s="4">
        <f t="shared" si="5"/>
        <v>2</v>
      </c>
      <c r="J24" s="98">
        <v>22.060606060606059</v>
      </c>
      <c r="K24" s="97">
        <v>15.696969696969701</v>
      </c>
      <c r="L24" s="1">
        <f t="shared" si="6"/>
        <v>3</v>
      </c>
      <c r="M24" s="1">
        <f t="shared" si="7"/>
        <v>2</v>
      </c>
      <c r="N24" s="11">
        <f t="shared" si="8"/>
        <v>2.5</v>
      </c>
      <c r="O24" s="98">
        <v>17.181417077601871</v>
      </c>
      <c r="P24" s="4">
        <f t="shared" si="9"/>
        <v>2</v>
      </c>
      <c r="Q24" s="6">
        <v>829817</v>
      </c>
      <c r="R24" s="7">
        <v>494455</v>
      </c>
      <c r="S24" s="1">
        <f t="shared" si="10"/>
        <v>4</v>
      </c>
      <c r="T24" s="1">
        <f t="shared" si="11"/>
        <v>4</v>
      </c>
      <c r="U24" s="11">
        <f t="shared" si="12"/>
        <v>4</v>
      </c>
      <c r="V24" s="98">
        <v>0</v>
      </c>
      <c r="W24" s="4">
        <f t="shared" si="13"/>
        <v>0</v>
      </c>
      <c r="X24" s="98">
        <v>30.802600930643681</v>
      </c>
      <c r="Y24" s="4">
        <f t="shared" si="14"/>
        <v>2</v>
      </c>
      <c r="Z24" s="9">
        <v>0.62239150399999998</v>
      </c>
      <c r="AA24" s="9">
        <v>0.75038115000000005</v>
      </c>
      <c r="AB24" s="9">
        <v>0.23058136000000001</v>
      </c>
      <c r="AC24" s="1">
        <f t="shared" si="15"/>
        <v>2</v>
      </c>
      <c r="AD24" s="1">
        <f t="shared" si="16"/>
        <v>2</v>
      </c>
      <c r="AE24" s="1">
        <f t="shared" si="17"/>
        <v>4</v>
      </c>
      <c r="AF24" s="11">
        <f t="shared" si="18"/>
        <v>2.6666666666666665</v>
      </c>
      <c r="AG24" s="8">
        <v>0.173328371555</v>
      </c>
      <c r="AH24" s="9">
        <v>0.33103525461027689</v>
      </c>
      <c r="AI24" s="1">
        <f t="shared" si="19"/>
        <v>3</v>
      </c>
      <c r="AJ24" s="1">
        <f t="shared" si="20"/>
        <v>4</v>
      </c>
      <c r="AK24" s="11">
        <f t="shared" si="21"/>
        <v>3.5</v>
      </c>
      <c r="AL24" s="10">
        <v>0</v>
      </c>
      <c r="AM24" s="4">
        <f t="shared" si="22"/>
        <v>0</v>
      </c>
      <c r="AN24" s="98">
        <v>0.297619048</v>
      </c>
      <c r="AO24" s="4">
        <f t="shared" si="23"/>
        <v>0</v>
      </c>
      <c r="AP24" s="8">
        <v>0.84315225707727626</v>
      </c>
      <c r="AQ24" s="9">
        <v>0.9915492957746479</v>
      </c>
      <c r="AR24" s="9">
        <v>1.06163973668462</v>
      </c>
      <c r="AS24" s="9">
        <v>1.1101295641931599</v>
      </c>
      <c r="AT24" s="9">
        <v>1.1608510638297871</v>
      </c>
      <c r="AV24" s="1">
        <f t="shared" si="24"/>
        <v>2</v>
      </c>
      <c r="AW24" s="1">
        <f t="shared" si="25"/>
        <v>0</v>
      </c>
      <c r="AX24" s="1">
        <f t="shared" si="26"/>
        <v>0</v>
      </c>
      <c r="AY24" s="1">
        <f t="shared" si="27"/>
        <v>0</v>
      </c>
      <c r="AZ24" s="1">
        <f t="shared" si="28"/>
        <v>0</v>
      </c>
      <c r="BA24" s="1" t="str">
        <f t="shared" si="29"/>
        <v/>
      </c>
      <c r="BB24" s="9">
        <f t="shared" si="1"/>
        <v>0.25</v>
      </c>
      <c r="BC24" s="11">
        <f t="shared" si="30"/>
        <v>0.5</v>
      </c>
      <c r="BD24" s="98">
        <v>67.760615830000006</v>
      </c>
      <c r="BE24" s="4">
        <f t="shared" si="31"/>
        <v>1</v>
      </c>
    </row>
    <row r="25" spans="1:57" x14ac:dyDescent="0.35">
      <c r="A25" s="4">
        <v>53033002100</v>
      </c>
      <c r="B25" s="97">
        <v>23.15293060857849</v>
      </c>
      <c r="C25" s="4">
        <f t="shared" si="2"/>
        <v>1</v>
      </c>
      <c r="D25" s="98">
        <v>3.4700315457413251</v>
      </c>
      <c r="E25" s="4">
        <f t="shared" si="3"/>
        <v>0</v>
      </c>
      <c r="F25" s="98">
        <v>25.431309904153359</v>
      </c>
      <c r="G25" s="4">
        <f t="shared" si="4"/>
        <v>0</v>
      </c>
      <c r="H25" s="98">
        <v>36.85092127303183</v>
      </c>
      <c r="I25" s="4">
        <f t="shared" si="5"/>
        <v>2</v>
      </c>
      <c r="J25" s="98">
        <v>15.36723163841808</v>
      </c>
      <c r="K25" s="97">
        <v>9.4915254237288131</v>
      </c>
      <c r="L25" s="1">
        <f t="shared" si="6"/>
        <v>2</v>
      </c>
      <c r="M25" s="1">
        <f t="shared" si="7"/>
        <v>0</v>
      </c>
      <c r="N25" s="11">
        <f t="shared" si="8"/>
        <v>1</v>
      </c>
      <c r="O25" s="98">
        <v>14.208021753908911</v>
      </c>
      <c r="P25" s="4">
        <f t="shared" si="9"/>
        <v>1</v>
      </c>
      <c r="Q25" s="6">
        <v>717290</v>
      </c>
      <c r="R25" s="7">
        <v>411011</v>
      </c>
      <c r="S25" s="1">
        <f t="shared" si="10"/>
        <v>4</v>
      </c>
      <c r="T25" s="1">
        <f t="shared" si="11"/>
        <v>4</v>
      </c>
      <c r="U25" s="11">
        <f t="shared" si="12"/>
        <v>4</v>
      </c>
      <c r="V25" s="98">
        <v>0</v>
      </c>
      <c r="W25" s="4">
        <f t="shared" si="13"/>
        <v>0</v>
      </c>
      <c r="X25" s="98">
        <v>49.914868917913942</v>
      </c>
      <c r="Y25" s="4">
        <f t="shared" si="14"/>
        <v>3</v>
      </c>
      <c r="Z25" s="9">
        <v>0.43916024399999998</v>
      </c>
      <c r="AA25" s="9">
        <v>0.56227645599999998</v>
      </c>
      <c r="AB25" s="9">
        <v>0.22654405999999999</v>
      </c>
      <c r="AC25" s="1">
        <f t="shared" si="15"/>
        <v>3</v>
      </c>
      <c r="AD25" s="1">
        <f t="shared" si="16"/>
        <v>3</v>
      </c>
      <c r="AE25" s="1">
        <f t="shared" si="17"/>
        <v>4</v>
      </c>
      <c r="AF25" s="11">
        <f t="shared" si="18"/>
        <v>3.3333333333333335</v>
      </c>
      <c r="AG25" s="8">
        <v>0.234746438157</v>
      </c>
      <c r="AH25" s="9">
        <v>0.33646185894275332</v>
      </c>
      <c r="AI25" s="1">
        <f t="shared" si="19"/>
        <v>3</v>
      </c>
      <c r="AJ25" s="1">
        <f t="shared" si="20"/>
        <v>4</v>
      </c>
      <c r="AK25" s="11">
        <f t="shared" si="21"/>
        <v>3.5</v>
      </c>
      <c r="AL25" s="10">
        <v>0</v>
      </c>
      <c r="AM25" s="4">
        <f t="shared" si="22"/>
        <v>0</v>
      </c>
      <c r="AN25" s="98">
        <v>2.6151222289999998</v>
      </c>
      <c r="AO25" s="4">
        <f t="shared" si="23"/>
        <v>1</v>
      </c>
      <c r="AP25" s="8">
        <v>0.98852333588370311</v>
      </c>
      <c r="AQ25" s="9">
        <v>0.81901408450704227</v>
      </c>
      <c r="AR25" s="9">
        <v>0.97785757031717535</v>
      </c>
      <c r="AS25" s="9">
        <v>1.1171967020023501</v>
      </c>
      <c r="AT25" s="9">
        <v>1.2710638297872341</v>
      </c>
      <c r="AV25" s="1">
        <f t="shared" si="24"/>
        <v>0</v>
      </c>
      <c r="AW25" s="1">
        <f t="shared" si="25"/>
        <v>2</v>
      </c>
      <c r="AX25" s="1">
        <f t="shared" si="26"/>
        <v>0</v>
      </c>
      <c r="AY25" s="1">
        <f t="shared" si="27"/>
        <v>0</v>
      </c>
      <c r="AZ25" s="1">
        <f t="shared" si="28"/>
        <v>0</v>
      </c>
      <c r="BA25" s="1" t="str">
        <f t="shared" si="29"/>
        <v/>
      </c>
      <c r="BB25" s="9">
        <f t="shared" si="1"/>
        <v>0.25</v>
      </c>
      <c r="BC25" s="11">
        <f t="shared" si="30"/>
        <v>0.5</v>
      </c>
      <c r="BD25" s="98">
        <v>70.425635819999997</v>
      </c>
      <c r="BE25" s="4">
        <f t="shared" si="31"/>
        <v>0</v>
      </c>
    </row>
    <row r="26" spans="1:57" x14ac:dyDescent="0.35">
      <c r="A26" s="4">
        <v>53033002200</v>
      </c>
      <c r="B26" s="97">
        <v>26.667798336445429</v>
      </c>
      <c r="C26" s="4">
        <f t="shared" si="2"/>
        <v>1</v>
      </c>
      <c r="D26" s="98">
        <v>5.4611211573236886</v>
      </c>
      <c r="E26" s="4">
        <f t="shared" si="3"/>
        <v>1</v>
      </c>
      <c r="F26" s="98">
        <v>23.641049671977509</v>
      </c>
      <c r="G26" s="4">
        <f t="shared" si="4"/>
        <v>0</v>
      </c>
      <c r="H26" s="98">
        <v>17.218265605362379</v>
      </c>
      <c r="I26" s="4">
        <f t="shared" si="5"/>
        <v>1</v>
      </c>
      <c r="J26" s="98">
        <v>18.162393162393158</v>
      </c>
      <c r="K26" s="97">
        <v>11.965811965811969</v>
      </c>
      <c r="L26" s="1">
        <f t="shared" si="6"/>
        <v>2</v>
      </c>
      <c r="M26" s="1">
        <f t="shared" si="7"/>
        <v>1</v>
      </c>
      <c r="N26" s="11">
        <f t="shared" si="8"/>
        <v>1.5</v>
      </c>
      <c r="O26" s="98">
        <v>11.952054794520549</v>
      </c>
      <c r="P26" s="4">
        <f t="shared" si="9"/>
        <v>1</v>
      </c>
      <c r="Q26" s="6">
        <v>668740</v>
      </c>
      <c r="R26" s="7">
        <v>175427</v>
      </c>
      <c r="S26" s="1">
        <f t="shared" si="10"/>
        <v>4</v>
      </c>
      <c r="T26" s="1">
        <f t="shared" si="11"/>
        <v>3</v>
      </c>
      <c r="U26" s="11">
        <f t="shared" si="12"/>
        <v>3.5</v>
      </c>
      <c r="V26" s="98">
        <v>0</v>
      </c>
      <c r="W26" s="4">
        <f t="shared" si="13"/>
        <v>0</v>
      </c>
      <c r="X26" s="98">
        <v>0</v>
      </c>
      <c r="Y26" s="4">
        <f t="shared" si="14"/>
        <v>0</v>
      </c>
      <c r="Z26" s="9">
        <v>0.50657357000000003</v>
      </c>
      <c r="AA26" s="9">
        <v>0.66733919100000005</v>
      </c>
      <c r="AB26" s="9">
        <v>0.65088216200000004</v>
      </c>
      <c r="AC26" s="1">
        <f t="shared" si="15"/>
        <v>3</v>
      </c>
      <c r="AD26" s="1">
        <f t="shared" si="16"/>
        <v>2</v>
      </c>
      <c r="AE26" s="1">
        <f t="shared" si="17"/>
        <v>2</v>
      </c>
      <c r="AF26" s="11">
        <f t="shared" si="18"/>
        <v>2.3333333333333335</v>
      </c>
      <c r="AG26" s="8">
        <v>0.114243256194</v>
      </c>
      <c r="AH26" s="9">
        <v>0.53048728157566816</v>
      </c>
      <c r="AI26" s="1">
        <f t="shared" si="19"/>
        <v>4</v>
      </c>
      <c r="AJ26" s="1">
        <f t="shared" si="20"/>
        <v>3</v>
      </c>
      <c r="AK26" s="11">
        <f t="shared" si="21"/>
        <v>3.5</v>
      </c>
      <c r="AL26" s="10">
        <v>0</v>
      </c>
      <c r="AM26" s="4">
        <f t="shared" si="22"/>
        <v>0</v>
      </c>
      <c r="AN26" s="98">
        <v>0.39318479699999997</v>
      </c>
      <c r="AO26" s="4">
        <f t="shared" si="23"/>
        <v>0</v>
      </c>
      <c r="AQ26" s="9">
        <v>1.022535211267606</v>
      </c>
      <c r="AR26" s="9">
        <v>1.608617594254937</v>
      </c>
      <c r="AS26" s="9">
        <v>1.4045936395759699</v>
      </c>
      <c r="AT26" s="9">
        <v>1.4897872340425531</v>
      </c>
      <c r="AV26" s="1" t="str">
        <f t="shared" si="24"/>
        <v/>
      </c>
      <c r="AW26" s="1">
        <f t="shared" si="25"/>
        <v>0</v>
      </c>
      <c r="AX26" s="1">
        <f t="shared" si="26"/>
        <v>0</v>
      </c>
      <c r="AY26" s="1">
        <f t="shared" si="27"/>
        <v>0</v>
      </c>
      <c r="AZ26" s="1">
        <f t="shared" si="28"/>
        <v>0</v>
      </c>
      <c r="BA26" s="1" t="str">
        <f t="shared" si="29"/>
        <v/>
      </c>
      <c r="BB26" s="9">
        <f t="shared" si="1"/>
        <v>0.33333333333333331</v>
      </c>
      <c r="BC26" s="11">
        <f t="shared" si="30"/>
        <v>0</v>
      </c>
      <c r="BD26" s="98">
        <v>75.824012710000005</v>
      </c>
      <c r="BE26" s="4">
        <f t="shared" si="31"/>
        <v>0</v>
      </c>
    </row>
    <row r="27" spans="1:57" x14ac:dyDescent="0.35">
      <c r="A27" s="4">
        <v>53033002400</v>
      </c>
      <c r="B27" s="97">
        <v>22.235328811560009</v>
      </c>
      <c r="C27" s="4">
        <f t="shared" si="2"/>
        <v>1</v>
      </c>
      <c r="D27" s="98">
        <v>5.0294939459795094</v>
      </c>
      <c r="E27" s="4">
        <f t="shared" si="3"/>
        <v>1</v>
      </c>
      <c r="F27" s="98">
        <v>32.776872964169378</v>
      </c>
      <c r="G27" s="4">
        <f t="shared" si="4"/>
        <v>0</v>
      </c>
      <c r="H27" s="98">
        <v>29.336349924585221</v>
      </c>
      <c r="I27" s="4">
        <f t="shared" si="5"/>
        <v>1</v>
      </c>
      <c r="J27" s="98">
        <v>16.98841698841699</v>
      </c>
      <c r="K27" s="97">
        <v>11.583011583011579</v>
      </c>
      <c r="L27" s="1">
        <f t="shared" si="6"/>
        <v>2</v>
      </c>
      <c r="M27" s="1">
        <f t="shared" si="7"/>
        <v>1</v>
      </c>
      <c r="N27" s="11">
        <f t="shared" si="8"/>
        <v>1.5</v>
      </c>
      <c r="O27" s="98">
        <v>10.999408633944411</v>
      </c>
      <c r="P27" s="4">
        <f t="shared" si="9"/>
        <v>1</v>
      </c>
      <c r="Q27" s="6">
        <v>812005</v>
      </c>
      <c r="R27" s="7">
        <v>272036</v>
      </c>
      <c r="S27" s="1">
        <f t="shared" si="10"/>
        <v>4</v>
      </c>
      <c r="T27" s="1">
        <f t="shared" si="11"/>
        <v>4</v>
      </c>
      <c r="U27" s="11">
        <f t="shared" si="12"/>
        <v>4</v>
      </c>
      <c r="V27" s="98">
        <v>0</v>
      </c>
      <c r="W27" s="4">
        <f t="shared" si="13"/>
        <v>0</v>
      </c>
      <c r="X27" s="98">
        <v>1.2770014740758659</v>
      </c>
      <c r="Y27" s="4">
        <f t="shared" si="14"/>
        <v>0</v>
      </c>
      <c r="Z27" s="9">
        <v>0.33383554599999998</v>
      </c>
      <c r="AA27" s="9">
        <v>0.323734523</v>
      </c>
      <c r="AB27" s="9">
        <v>0.58612559099999995</v>
      </c>
      <c r="AC27" s="1">
        <f t="shared" si="15"/>
        <v>4</v>
      </c>
      <c r="AD27" s="1">
        <f t="shared" si="16"/>
        <v>4</v>
      </c>
      <c r="AE27" s="1">
        <f t="shared" si="17"/>
        <v>2</v>
      </c>
      <c r="AF27" s="11">
        <f t="shared" si="18"/>
        <v>3.3333333333333335</v>
      </c>
      <c r="AG27" s="8">
        <v>0.20077448405000001</v>
      </c>
      <c r="AH27" s="9">
        <v>0.19170063098434301</v>
      </c>
      <c r="AI27" s="1">
        <f t="shared" si="19"/>
        <v>3</v>
      </c>
      <c r="AJ27" s="1">
        <f t="shared" si="20"/>
        <v>4</v>
      </c>
      <c r="AK27" s="11">
        <f t="shared" si="21"/>
        <v>3.5</v>
      </c>
      <c r="AL27" s="10">
        <v>0</v>
      </c>
      <c r="AM27" s="4">
        <f t="shared" si="22"/>
        <v>0</v>
      </c>
      <c r="AN27" s="98">
        <v>0</v>
      </c>
      <c r="AO27" s="4">
        <f t="shared" si="23"/>
        <v>0</v>
      </c>
      <c r="AQ27" s="9">
        <v>0.8605633802816901</v>
      </c>
      <c r="AR27" s="9">
        <v>0.943147815679234</v>
      </c>
      <c r="AS27" s="9">
        <v>1.0954063604240201</v>
      </c>
      <c r="AV27" s="1" t="str">
        <f t="shared" si="24"/>
        <v/>
      </c>
      <c r="AW27" s="1">
        <f t="shared" si="25"/>
        <v>1</v>
      </c>
      <c r="AX27" s="1">
        <f t="shared" si="26"/>
        <v>0</v>
      </c>
      <c r="AY27" s="1">
        <f t="shared" si="27"/>
        <v>0</v>
      </c>
      <c r="AZ27" s="1" t="str">
        <f t="shared" si="28"/>
        <v/>
      </c>
      <c r="BA27" s="1" t="str">
        <f t="shared" si="29"/>
        <v/>
      </c>
      <c r="BB27" s="9">
        <f t="shared" si="1"/>
        <v>0.33333333333333331</v>
      </c>
      <c r="BC27" s="11">
        <f t="shared" si="30"/>
        <v>0.33333333333333331</v>
      </c>
      <c r="BD27" s="98">
        <v>70.094875790000003</v>
      </c>
      <c r="BE27" s="4">
        <f t="shared" si="31"/>
        <v>0</v>
      </c>
    </row>
    <row r="28" spans="1:57" x14ac:dyDescent="0.35">
      <c r="A28" s="4">
        <v>53033002500</v>
      </c>
      <c r="B28" s="97">
        <v>23.268617791944362</v>
      </c>
      <c r="C28" s="4">
        <f t="shared" si="2"/>
        <v>1</v>
      </c>
      <c r="D28" s="98">
        <v>3.492647058823529</v>
      </c>
      <c r="E28" s="4">
        <f t="shared" si="3"/>
        <v>0</v>
      </c>
      <c r="F28" s="98">
        <v>20.92578423871462</v>
      </c>
      <c r="G28" s="4">
        <f t="shared" si="4"/>
        <v>0</v>
      </c>
      <c r="H28" s="98">
        <v>33.533383345836462</v>
      </c>
      <c r="I28" s="4">
        <f t="shared" si="5"/>
        <v>2</v>
      </c>
      <c r="J28" s="98">
        <v>24.621212121212121</v>
      </c>
      <c r="K28" s="97">
        <v>12.121212121212119</v>
      </c>
      <c r="L28" s="1">
        <f t="shared" si="6"/>
        <v>3</v>
      </c>
      <c r="M28" s="1">
        <f t="shared" si="7"/>
        <v>1</v>
      </c>
      <c r="N28" s="11">
        <f t="shared" si="8"/>
        <v>2</v>
      </c>
      <c r="O28" s="98">
        <v>15.79252390611417</v>
      </c>
      <c r="P28" s="4">
        <f t="shared" si="9"/>
        <v>1</v>
      </c>
      <c r="Q28" s="6">
        <v>870964</v>
      </c>
      <c r="R28" s="7">
        <v>456952</v>
      </c>
      <c r="S28" s="1">
        <f t="shared" si="10"/>
        <v>4</v>
      </c>
      <c r="T28" s="1">
        <f t="shared" si="11"/>
        <v>4</v>
      </c>
      <c r="U28" s="11">
        <f t="shared" si="12"/>
        <v>4</v>
      </c>
      <c r="V28" s="98">
        <v>0</v>
      </c>
      <c r="W28" s="4">
        <f t="shared" si="13"/>
        <v>0</v>
      </c>
      <c r="X28" s="98">
        <v>94.077134232080439</v>
      </c>
      <c r="Y28" s="4">
        <f t="shared" si="14"/>
        <v>4</v>
      </c>
      <c r="Z28" s="9">
        <v>0.58069858100000005</v>
      </c>
      <c r="AA28" s="9">
        <v>0.58273075600000002</v>
      </c>
      <c r="AB28" s="9">
        <v>0.23524040800000001</v>
      </c>
      <c r="AC28" s="1">
        <f t="shared" si="15"/>
        <v>3</v>
      </c>
      <c r="AD28" s="1">
        <f t="shared" si="16"/>
        <v>3</v>
      </c>
      <c r="AE28" s="1">
        <f t="shared" si="17"/>
        <v>4</v>
      </c>
      <c r="AF28" s="11">
        <f t="shared" si="18"/>
        <v>3.3333333333333335</v>
      </c>
      <c r="AG28" s="8">
        <v>0.116128442998</v>
      </c>
      <c r="AH28" s="9">
        <v>0.38486034896140747</v>
      </c>
      <c r="AI28" s="1">
        <f t="shared" si="19"/>
        <v>4</v>
      </c>
      <c r="AJ28" s="1">
        <f t="shared" si="20"/>
        <v>4</v>
      </c>
      <c r="AK28" s="11">
        <f t="shared" si="21"/>
        <v>4</v>
      </c>
      <c r="AL28" s="10">
        <v>0</v>
      </c>
      <c r="AM28" s="4">
        <f t="shared" si="22"/>
        <v>0</v>
      </c>
      <c r="AN28" s="98">
        <v>2.6920031670000002</v>
      </c>
      <c r="AO28" s="4">
        <f t="shared" si="23"/>
        <v>1</v>
      </c>
      <c r="AP28" s="8">
        <v>1.0520275439938791</v>
      </c>
      <c r="AQ28" s="9">
        <v>0.8</v>
      </c>
      <c r="AR28" s="9">
        <v>1.4111310592459609</v>
      </c>
      <c r="AS28" s="9">
        <v>0.96171967020023497</v>
      </c>
      <c r="AV28" s="1">
        <f t="shared" si="24"/>
        <v>0</v>
      </c>
      <c r="AW28" s="1">
        <f t="shared" si="25"/>
        <v>3</v>
      </c>
      <c r="AX28" s="1">
        <f t="shared" si="26"/>
        <v>0</v>
      </c>
      <c r="AY28" s="1">
        <f t="shared" si="27"/>
        <v>0</v>
      </c>
      <c r="AZ28" s="1" t="str">
        <f t="shared" si="28"/>
        <v/>
      </c>
      <c r="BA28" s="1" t="str">
        <f t="shared" si="29"/>
        <v/>
      </c>
      <c r="BB28" s="9">
        <f t="shared" si="1"/>
        <v>0.25</v>
      </c>
      <c r="BC28" s="11">
        <f t="shared" si="30"/>
        <v>0.75</v>
      </c>
      <c r="BD28" s="98">
        <v>74.993662929999999</v>
      </c>
      <c r="BE28" s="4">
        <f t="shared" si="31"/>
        <v>0</v>
      </c>
    </row>
    <row r="29" spans="1:57" x14ac:dyDescent="0.35">
      <c r="A29" s="4">
        <v>53033002600</v>
      </c>
      <c r="B29" s="97">
        <v>23.470336618932489</v>
      </c>
      <c r="C29" s="4">
        <f t="shared" si="2"/>
        <v>1</v>
      </c>
      <c r="D29" s="98">
        <v>1.4661578630247041</v>
      </c>
      <c r="E29" s="4">
        <f t="shared" si="3"/>
        <v>0</v>
      </c>
      <c r="F29" s="98">
        <v>23.622047244094489</v>
      </c>
      <c r="G29" s="4">
        <f t="shared" si="4"/>
        <v>0</v>
      </c>
      <c r="H29" s="98">
        <v>35.49522373051785</v>
      </c>
      <c r="I29" s="4">
        <f t="shared" si="5"/>
        <v>2</v>
      </c>
      <c r="J29" s="98">
        <v>16.658097686375321</v>
      </c>
      <c r="K29" s="97">
        <v>11.05398457583548</v>
      </c>
      <c r="L29" s="1">
        <f t="shared" si="6"/>
        <v>2</v>
      </c>
      <c r="M29" s="1">
        <f t="shared" si="7"/>
        <v>1</v>
      </c>
      <c r="N29" s="11">
        <f t="shared" si="8"/>
        <v>1.5</v>
      </c>
      <c r="O29" s="98">
        <v>18.597731076808628</v>
      </c>
      <c r="P29" s="4">
        <f t="shared" si="9"/>
        <v>2</v>
      </c>
      <c r="Q29" s="6">
        <v>861977</v>
      </c>
      <c r="R29" s="7">
        <v>515055</v>
      </c>
      <c r="S29" s="1">
        <f t="shared" si="10"/>
        <v>4</v>
      </c>
      <c r="T29" s="1">
        <f t="shared" si="11"/>
        <v>4</v>
      </c>
      <c r="U29" s="11">
        <f t="shared" si="12"/>
        <v>4</v>
      </c>
      <c r="V29" s="98">
        <v>0</v>
      </c>
      <c r="W29" s="4">
        <f t="shared" si="13"/>
        <v>0</v>
      </c>
      <c r="X29" s="98">
        <v>64.965106441981561</v>
      </c>
      <c r="Y29" s="4">
        <f t="shared" si="14"/>
        <v>4</v>
      </c>
      <c r="Z29" s="9">
        <v>0.44149819099999998</v>
      </c>
      <c r="AA29" s="9">
        <v>0.45303905799999999</v>
      </c>
      <c r="AB29" s="9">
        <v>0.18680250900000001</v>
      </c>
      <c r="AC29" s="1">
        <f t="shared" si="15"/>
        <v>3</v>
      </c>
      <c r="AD29" s="1">
        <f t="shared" si="16"/>
        <v>3</v>
      </c>
      <c r="AE29" s="1">
        <f t="shared" si="17"/>
        <v>4</v>
      </c>
      <c r="AF29" s="11">
        <f t="shared" si="18"/>
        <v>3.3333333333333335</v>
      </c>
      <c r="AG29" s="8">
        <v>0.18765976934600001</v>
      </c>
      <c r="AH29" s="9">
        <v>0.34945416999862527</v>
      </c>
      <c r="AI29" s="1">
        <f t="shared" si="19"/>
        <v>3</v>
      </c>
      <c r="AJ29" s="1">
        <f t="shared" si="20"/>
        <v>4</v>
      </c>
      <c r="AK29" s="11">
        <f t="shared" si="21"/>
        <v>3.5</v>
      </c>
      <c r="AL29" s="10">
        <v>0</v>
      </c>
      <c r="AM29" s="4">
        <f t="shared" si="22"/>
        <v>0</v>
      </c>
      <c r="AN29" s="98">
        <v>2.105734767</v>
      </c>
      <c r="AO29" s="4">
        <f t="shared" si="23"/>
        <v>1</v>
      </c>
      <c r="AP29" s="8">
        <v>1.2501912777352719</v>
      </c>
      <c r="AQ29" s="9">
        <v>1.1042253521126759</v>
      </c>
      <c r="AR29" s="9">
        <v>0.97845601436265706</v>
      </c>
      <c r="AS29" s="9">
        <v>1.2285041224970501</v>
      </c>
      <c r="AT29" s="9">
        <v>1.2276595744680849</v>
      </c>
      <c r="AU29" s="9">
        <v>1.4897424705368829</v>
      </c>
      <c r="AV29" s="1">
        <f t="shared" si="24"/>
        <v>0</v>
      </c>
      <c r="AW29" s="1">
        <f t="shared" si="25"/>
        <v>0</v>
      </c>
      <c r="AX29" s="1">
        <f t="shared" si="26"/>
        <v>0</v>
      </c>
      <c r="AY29" s="1">
        <f t="shared" si="27"/>
        <v>0</v>
      </c>
      <c r="AZ29" s="1">
        <f t="shared" si="28"/>
        <v>0</v>
      </c>
      <c r="BA29" s="1">
        <f t="shared" si="29"/>
        <v>0</v>
      </c>
      <c r="BB29" s="9">
        <f t="shared" si="1"/>
        <v>0.25</v>
      </c>
      <c r="BC29" s="11">
        <f t="shared" si="30"/>
        <v>0</v>
      </c>
      <c r="BD29" s="98">
        <v>71.229486699999995</v>
      </c>
      <c r="BE29" s="4">
        <f t="shared" si="31"/>
        <v>0</v>
      </c>
    </row>
    <row r="30" spans="1:57" x14ac:dyDescent="0.35">
      <c r="A30" s="4">
        <v>53033002700</v>
      </c>
      <c r="B30" s="97">
        <v>25.418426403879241</v>
      </c>
      <c r="C30" s="4">
        <f t="shared" si="2"/>
        <v>1</v>
      </c>
      <c r="D30" s="98">
        <v>3.958368879030882</v>
      </c>
      <c r="E30" s="4">
        <f t="shared" si="3"/>
        <v>0</v>
      </c>
      <c r="F30" s="98">
        <v>23.309608540925272</v>
      </c>
      <c r="G30" s="4">
        <f t="shared" si="4"/>
        <v>0</v>
      </c>
      <c r="H30" s="98">
        <v>29.750402576489531</v>
      </c>
      <c r="I30" s="4">
        <f t="shared" si="5"/>
        <v>1</v>
      </c>
      <c r="J30" s="98">
        <v>14.02439024390244</v>
      </c>
      <c r="K30" s="97">
        <v>9.3495934959349594</v>
      </c>
      <c r="L30" s="1">
        <f t="shared" si="6"/>
        <v>1</v>
      </c>
      <c r="M30" s="1">
        <f t="shared" si="7"/>
        <v>0</v>
      </c>
      <c r="N30" s="11">
        <f t="shared" si="8"/>
        <v>0.5</v>
      </c>
      <c r="O30" s="98">
        <v>10.872293693128331</v>
      </c>
      <c r="P30" s="4">
        <f t="shared" si="9"/>
        <v>1</v>
      </c>
      <c r="Q30" s="6">
        <v>814593</v>
      </c>
      <c r="R30" s="7">
        <v>502881</v>
      </c>
      <c r="S30" s="1">
        <f t="shared" si="10"/>
        <v>4</v>
      </c>
      <c r="T30" s="1">
        <f t="shared" si="11"/>
        <v>4</v>
      </c>
      <c r="U30" s="11">
        <f t="shared" si="12"/>
        <v>4</v>
      </c>
      <c r="V30" s="98">
        <v>21.75983071768648</v>
      </c>
      <c r="W30" s="4">
        <f t="shared" si="13"/>
        <v>1</v>
      </c>
      <c r="X30" s="98">
        <v>60.49709627700075</v>
      </c>
      <c r="Y30" s="4">
        <f t="shared" si="14"/>
        <v>4</v>
      </c>
      <c r="Z30" s="9">
        <v>0.59283053200000002</v>
      </c>
      <c r="AA30" s="9">
        <v>0.46768261900000002</v>
      </c>
      <c r="AB30" s="9">
        <v>0.220434411</v>
      </c>
      <c r="AC30" s="1">
        <f t="shared" si="15"/>
        <v>3</v>
      </c>
      <c r="AD30" s="1">
        <f t="shared" si="16"/>
        <v>3</v>
      </c>
      <c r="AE30" s="1">
        <f t="shared" si="17"/>
        <v>4</v>
      </c>
      <c r="AF30" s="11">
        <f t="shared" si="18"/>
        <v>3.3333333333333335</v>
      </c>
      <c r="AG30" s="8">
        <v>0.180612761324</v>
      </c>
      <c r="AH30" s="9">
        <v>0.43380237603101879</v>
      </c>
      <c r="AI30" s="1">
        <f t="shared" si="19"/>
        <v>3</v>
      </c>
      <c r="AJ30" s="1">
        <f t="shared" si="20"/>
        <v>3</v>
      </c>
      <c r="AK30" s="11">
        <f t="shared" si="21"/>
        <v>3</v>
      </c>
      <c r="AL30" s="10">
        <v>0</v>
      </c>
      <c r="AM30" s="4">
        <f t="shared" si="22"/>
        <v>0</v>
      </c>
      <c r="AN30" s="98">
        <v>0.85506626799999996</v>
      </c>
      <c r="AO30" s="4">
        <f t="shared" si="23"/>
        <v>0</v>
      </c>
      <c r="AQ30" s="9">
        <v>1.021830985915493</v>
      </c>
      <c r="AR30" s="9">
        <v>1.5679233991621779</v>
      </c>
      <c r="AS30" s="9">
        <v>1.28621908127208</v>
      </c>
      <c r="AV30" s="1" t="str">
        <f t="shared" si="24"/>
        <v/>
      </c>
      <c r="AW30" s="1">
        <f t="shared" si="25"/>
        <v>0</v>
      </c>
      <c r="AX30" s="1">
        <f t="shared" si="26"/>
        <v>0</v>
      </c>
      <c r="AY30" s="1">
        <f t="shared" si="27"/>
        <v>0</v>
      </c>
      <c r="AZ30" s="1" t="str">
        <f t="shared" si="28"/>
        <v/>
      </c>
      <c r="BA30" s="1" t="str">
        <f t="shared" si="29"/>
        <v/>
      </c>
      <c r="BB30" s="9">
        <f t="shared" si="1"/>
        <v>0.33333333333333331</v>
      </c>
      <c r="BC30" s="11">
        <f t="shared" si="30"/>
        <v>0</v>
      </c>
      <c r="BD30" s="98">
        <v>72.79380501</v>
      </c>
      <c r="BE30" s="4">
        <f t="shared" si="31"/>
        <v>0</v>
      </c>
    </row>
    <row r="31" spans="1:57" x14ac:dyDescent="0.35">
      <c r="A31" s="4">
        <v>53033002800</v>
      </c>
      <c r="B31" s="97">
        <v>23.405909797822709</v>
      </c>
      <c r="C31" s="4">
        <f t="shared" si="2"/>
        <v>1</v>
      </c>
      <c r="D31" s="98">
        <v>2.8665704268921428</v>
      </c>
      <c r="E31" s="4">
        <f t="shared" si="3"/>
        <v>0</v>
      </c>
      <c r="F31" s="98">
        <v>25.950133139675629</v>
      </c>
      <c r="G31" s="4">
        <f t="shared" si="4"/>
        <v>0</v>
      </c>
      <c r="H31" s="98">
        <v>43.368700265251988</v>
      </c>
      <c r="I31" s="4">
        <f t="shared" si="5"/>
        <v>2</v>
      </c>
      <c r="J31" s="98">
        <v>9.4907407407407405</v>
      </c>
      <c r="K31" s="97">
        <v>7.4074074074074074</v>
      </c>
      <c r="L31" s="1">
        <f t="shared" si="6"/>
        <v>0</v>
      </c>
      <c r="M31" s="1">
        <f t="shared" si="7"/>
        <v>0</v>
      </c>
      <c r="N31" s="11">
        <f t="shared" si="8"/>
        <v>0</v>
      </c>
      <c r="O31" s="98">
        <v>9.253499222395023</v>
      </c>
      <c r="P31" s="4">
        <f t="shared" si="9"/>
        <v>1</v>
      </c>
      <c r="Q31" s="6">
        <v>659590</v>
      </c>
      <c r="R31" s="7">
        <v>530142</v>
      </c>
      <c r="S31" s="1">
        <f t="shared" si="10"/>
        <v>4</v>
      </c>
      <c r="T31" s="1">
        <f t="shared" si="11"/>
        <v>4</v>
      </c>
      <c r="U31" s="11">
        <f t="shared" si="12"/>
        <v>4</v>
      </c>
      <c r="V31" s="98">
        <v>57.823417319500322</v>
      </c>
      <c r="W31" s="4">
        <f t="shared" si="13"/>
        <v>3</v>
      </c>
      <c r="X31" s="98">
        <v>54.605231083720739</v>
      </c>
      <c r="Y31" s="4">
        <f t="shared" si="14"/>
        <v>3</v>
      </c>
      <c r="Z31" s="9">
        <v>0.58392478299999995</v>
      </c>
      <c r="AA31" s="9">
        <v>0.27365126899999997</v>
      </c>
      <c r="AB31" s="9">
        <v>0.18760921</v>
      </c>
      <c r="AC31" s="1">
        <f t="shared" si="15"/>
        <v>3</v>
      </c>
      <c r="AD31" s="1">
        <f t="shared" si="16"/>
        <v>4</v>
      </c>
      <c r="AE31" s="1">
        <f t="shared" si="17"/>
        <v>4</v>
      </c>
      <c r="AF31" s="11">
        <f t="shared" si="18"/>
        <v>3.6666666666666665</v>
      </c>
      <c r="AG31" s="8">
        <v>0.288346100878</v>
      </c>
      <c r="AH31" s="9">
        <v>0.37130415089530078</v>
      </c>
      <c r="AI31" s="1">
        <f t="shared" si="19"/>
        <v>3</v>
      </c>
      <c r="AJ31" s="1">
        <f t="shared" si="20"/>
        <v>4</v>
      </c>
      <c r="AK31" s="11">
        <f t="shared" si="21"/>
        <v>3.5</v>
      </c>
      <c r="AL31" s="10">
        <v>0</v>
      </c>
      <c r="AM31" s="4">
        <f t="shared" si="22"/>
        <v>0</v>
      </c>
      <c r="AN31" s="98">
        <v>1.9453450670000001</v>
      </c>
      <c r="AO31" s="4">
        <f t="shared" si="23"/>
        <v>1</v>
      </c>
      <c r="AP31" s="8">
        <v>1.027543993879112</v>
      </c>
      <c r="AQ31" s="9">
        <v>0.95774647887323938</v>
      </c>
      <c r="AR31" s="9">
        <v>1.0682226211849191</v>
      </c>
      <c r="AS31" s="9">
        <v>1.77502944640753</v>
      </c>
      <c r="AV31" s="1">
        <f t="shared" si="24"/>
        <v>0</v>
      </c>
      <c r="AW31" s="1">
        <f t="shared" si="25"/>
        <v>0</v>
      </c>
      <c r="AX31" s="1">
        <f t="shared" si="26"/>
        <v>0</v>
      </c>
      <c r="AY31" s="1">
        <f t="shared" si="27"/>
        <v>0</v>
      </c>
      <c r="AZ31" s="1" t="str">
        <f t="shared" si="28"/>
        <v/>
      </c>
      <c r="BA31" s="1" t="str">
        <f t="shared" si="29"/>
        <v/>
      </c>
      <c r="BB31" s="9">
        <f t="shared" si="1"/>
        <v>0.25</v>
      </c>
      <c r="BC31" s="11">
        <f t="shared" si="30"/>
        <v>0</v>
      </c>
      <c r="BD31" s="98">
        <v>73.181522139999998</v>
      </c>
      <c r="BE31" s="4">
        <f t="shared" si="31"/>
        <v>0</v>
      </c>
    </row>
    <row r="32" spans="1:57" x14ac:dyDescent="0.35">
      <c r="A32" s="4">
        <v>53033002900</v>
      </c>
      <c r="B32" s="97">
        <v>16.474464579901149</v>
      </c>
      <c r="C32" s="4">
        <f t="shared" si="2"/>
        <v>0</v>
      </c>
      <c r="D32" s="98">
        <v>1.4134275618374561</v>
      </c>
      <c r="E32" s="4">
        <f t="shared" si="3"/>
        <v>0</v>
      </c>
      <c r="F32" s="98">
        <v>27.917490816614869</v>
      </c>
      <c r="G32" s="4">
        <f t="shared" si="4"/>
        <v>0</v>
      </c>
      <c r="H32" s="98">
        <v>31.863230921704659</v>
      </c>
      <c r="I32" s="4">
        <f t="shared" si="5"/>
        <v>2</v>
      </c>
      <c r="J32" s="98">
        <v>17.913486005089059</v>
      </c>
      <c r="K32" s="97">
        <v>11.34860050890585</v>
      </c>
      <c r="L32" s="1">
        <f t="shared" si="6"/>
        <v>2</v>
      </c>
      <c r="M32" s="1">
        <f t="shared" si="7"/>
        <v>1</v>
      </c>
      <c r="N32" s="11">
        <f t="shared" si="8"/>
        <v>1.5</v>
      </c>
      <c r="O32" s="98">
        <v>10.34340091021928</v>
      </c>
      <c r="P32" s="4">
        <f t="shared" si="9"/>
        <v>1</v>
      </c>
      <c r="Q32" s="6">
        <v>595187</v>
      </c>
      <c r="R32" s="7">
        <v>448419</v>
      </c>
      <c r="S32" s="1">
        <f t="shared" si="10"/>
        <v>4</v>
      </c>
      <c r="T32" s="1">
        <f t="shared" si="11"/>
        <v>4</v>
      </c>
      <c r="U32" s="11">
        <f t="shared" si="12"/>
        <v>4</v>
      </c>
      <c r="V32" s="98">
        <v>0</v>
      </c>
      <c r="W32" s="4">
        <f t="shared" si="13"/>
        <v>0</v>
      </c>
      <c r="X32" s="98">
        <v>0</v>
      </c>
      <c r="Y32" s="4">
        <f t="shared" si="14"/>
        <v>0</v>
      </c>
      <c r="Z32" s="9">
        <v>0.46190754099999998</v>
      </c>
      <c r="AA32" s="9">
        <v>0.26571923800000002</v>
      </c>
      <c r="AB32" s="9">
        <v>0.15763497100000001</v>
      </c>
      <c r="AC32" s="1">
        <f t="shared" si="15"/>
        <v>3</v>
      </c>
      <c r="AD32" s="1">
        <f t="shared" si="16"/>
        <v>4</v>
      </c>
      <c r="AE32" s="1">
        <f t="shared" si="17"/>
        <v>4</v>
      </c>
      <c r="AF32" s="11">
        <f t="shared" si="18"/>
        <v>3.6666666666666665</v>
      </c>
      <c r="AG32" s="8">
        <v>0.24267256780499999</v>
      </c>
      <c r="AH32" s="9">
        <v>0.26197062845076929</v>
      </c>
      <c r="AI32" s="1">
        <f t="shared" si="19"/>
        <v>3</v>
      </c>
      <c r="AJ32" s="1">
        <f t="shared" si="20"/>
        <v>4</v>
      </c>
      <c r="AK32" s="11">
        <f t="shared" si="21"/>
        <v>3.5</v>
      </c>
      <c r="AL32" s="10">
        <v>0</v>
      </c>
      <c r="AM32" s="4">
        <f t="shared" si="22"/>
        <v>0</v>
      </c>
      <c r="AN32" s="98">
        <v>3.6847492320000002</v>
      </c>
      <c r="AO32" s="4">
        <f t="shared" si="23"/>
        <v>1</v>
      </c>
      <c r="AQ32" s="9">
        <v>0.84718309859154928</v>
      </c>
      <c r="AR32" s="9">
        <v>1.076600837821664</v>
      </c>
      <c r="AS32" s="9">
        <v>1.0276796230859799</v>
      </c>
      <c r="AT32" s="9">
        <v>0.80297872340425536</v>
      </c>
      <c r="AV32" s="1" t="str">
        <f t="shared" si="24"/>
        <v/>
      </c>
      <c r="AW32" s="1">
        <f t="shared" si="25"/>
        <v>2</v>
      </c>
      <c r="AX32" s="1">
        <f t="shared" si="26"/>
        <v>0</v>
      </c>
      <c r="AY32" s="1">
        <f t="shared" si="27"/>
        <v>0</v>
      </c>
      <c r="AZ32" s="1">
        <f t="shared" si="28"/>
        <v>2</v>
      </c>
      <c r="BA32" s="1" t="str">
        <f t="shared" si="29"/>
        <v/>
      </c>
      <c r="BB32" s="9">
        <f t="shared" si="1"/>
        <v>0.33333333333333331</v>
      </c>
      <c r="BC32" s="11">
        <f t="shared" si="30"/>
        <v>0.66666666666666663</v>
      </c>
      <c r="BD32" s="98">
        <v>75.879870170000004</v>
      </c>
      <c r="BE32" s="4">
        <f t="shared" si="31"/>
        <v>0</v>
      </c>
    </row>
    <row r="33" spans="1:57" x14ac:dyDescent="0.35">
      <c r="A33" s="4">
        <v>53033003000</v>
      </c>
      <c r="B33" s="97">
        <v>17.841340075853349</v>
      </c>
      <c r="C33" s="4">
        <f t="shared" si="2"/>
        <v>0</v>
      </c>
      <c r="D33" s="98">
        <v>6.276433767552021</v>
      </c>
      <c r="E33" s="4">
        <f t="shared" si="3"/>
        <v>1</v>
      </c>
      <c r="F33" s="98">
        <v>30.132309005548439</v>
      </c>
      <c r="G33" s="4">
        <f t="shared" si="4"/>
        <v>0</v>
      </c>
      <c r="H33" s="98">
        <v>28.397341211225999</v>
      </c>
      <c r="I33" s="4">
        <f t="shared" si="5"/>
        <v>1</v>
      </c>
      <c r="J33" s="98">
        <v>16.571428571428569</v>
      </c>
      <c r="K33" s="97">
        <v>11.047619047619049</v>
      </c>
      <c r="L33" s="1">
        <f t="shared" si="6"/>
        <v>2</v>
      </c>
      <c r="M33" s="1">
        <f t="shared" si="7"/>
        <v>1</v>
      </c>
      <c r="N33" s="11">
        <f t="shared" si="8"/>
        <v>1.5</v>
      </c>
      <c r="O33" s="98">
        <v>14.45306316289378</v>
      </c>
      <c r="P33" s="4">
        <f t="shared" si="9"/>
        <v>1</v>
      </c>
      <c r="Q33" s="6">
        <v>545436</v>
      </c>
      <c r="R33" s="7">
        <v>441582</v>
      </c>
      <c r="S33" s="1">
        <f t="shared" si="10"/>
        <v>4</v>
      </c>
      <c r="T33" s="1">
        <f t="shared" si="11"/>
        <v>4</v>
      </c>
      <c r="U33" s="11">
        <f t="shared" si="12"/>
        <v>4</v>
      </c>
      <c r="V33" s="98">
        <v>64.480436177036566</v>
      </c>
      <c r="W33" s="4">
        <f t="shared" si="13"/>
        <v>4</v>
      </c>
      <c r="X33" s="98">
        <v>63.633352437950698</v>
      </c>
      <c r="Y33" s="4">
        <f t="shared" si="14"/>
        <v>4</v>
      </c>
      <c r="Z33" s="9">
        <v>0.40396029900000002</v>
      </c>
      <c r="AA33" s="9">
        <v>0.35384434999999997</v>
      </c>
      <c r="AB33" s="9">
        <v>0.18573752299999999</v>
      </c>
      <c r="AC33" s="1">
        <f t="shared" si="15"/>
        <v>3</v>
      </c>
      <c r="AD33" s="1">
        <f t="shared" si="16"/>
        <v>4</v>
      </c>
      <c r="AE33" s="1">
        <f t="shared" si="17"/>
        <v>4</v>
      </c>
      <c r="AF33" s="11">
        <f t="shared" si="18"/>
        <v>3.6666666666666665</v>
      </c>
      <c r="AG33" s="8">
        <v>0.18475983932100001</v>
      </c>
      <c r="AH33" s="9">
        <v>0.29290292088698422</v>
      </c>
      <c r="AI33" s="1">
        <f t="shared" si="19"/>
        <v>3</v>
      </c>
      <c r="AJ33" s="1">
        <f t="shared" si="20"/>
        <v>4</v>
      </c>
      <c r="AK33" s="11">
        <f t="shared" si="21"/>
        <v>3.5</v>
      </c>
      <c r="AL33" s="10">
        <v>0</v>
      </c>
      <c r="AM33" s="4">
        <f t="shared" si="22"/>
        <v>0</v>
      </c>
      <c r="AN33" s="98">
        <v>2.3890784979999999</v>
      </c>
      <c r="AO33" s="4">
        <f t="shared" si="23"/>
        <v>1</v>
      </c>
      <c r="AQ33" s="9">
        <v>0.9830985915492958</v>
      </c>
      <c r="AR33" s="9">
        <v>1.0353081986834229</v>
      </c>
      <c r="AS33" s="9">
        <v>1.3280329799764401</v>
      </c>
      <c r="AT33" s="9">
        <v>1.1331914893617021</v>
      </c>
      <c r="AV33" s="1" t="str">
        <f t="shared" si="24"/>
        <v/>
      </c>
      <c r="AW33" s="1">
        <f t="shared" si="25"/>
        <v>0</v>
      </c>
      <c r="AX33" s="1">
        <f t="shared" si="26"/>
        <v>0</v>
      </c>
      <c r="AY33" s="1">
        <f t="shared" si="27"/>
        <v>0</v>
      </c>
      <c r="AZ33" s="1">
        <f t="shared" si="28"/>
        <v>0</v>
      </c>
      <c r="BA33" s="1" t="str">
        <f t="shared" si="29"/>
        <v/>
      </c>
      <c r="BB33" s="9">
        <f t="shared" si="1"/>
        <v>0.33333333333333331</v>
      </c>
      <c r="BC33" s="11">
        <f t="shared" si="30"/>
        <v>0</v>
      </c>
      <c r="BD33" s="98">
        <v>71.349000630000006</v>
      </c>
      <c r="BE33" s="4">
        <f t="shared" si="31"/>
        <v>0</v>
      </c>
    </row>
    <row r="34" spans="1:57" x14ac:dyDescent="0.35">
      <c r="A34" s="4">
        <v>53033003100</v>
      </c>
      <c r="B34" s="97">
        <v>15.96702793466646</v>
      </c>
      <c r="C34" s="4">
        <f t="shared" si="2"/>
        <v>0</v>
      </c>
      <c r="D34" s="98">
        <v>2.0293680910740801</v>
      </c>
      <c r="E34" s="4">
        <f t="shared" si="3"/>
        <v>0</v>
      </c>
      <c r="F34" s="98">
        <v>32.226890756302517</v>
      </c>
      <c r="G34" s="4">
        <f t="shared" si="4"/>
        <v>0</v>
      </c>
      <c r="H34" s="98">
        <v>19.083422842821339</v>
      </c>
      <c r="I34" s="4">
        <f t="shared" si="5"/>
        <v>1</v>
      </c>
      <c r="J34" s="98">
        <v>12.41007194244604</v>
      </c>
      <c r="K34" s="97">
        <v>8.6330935251798557</v>
      </c>
      <c r="L34" s="1">
        <f t="shared" si="6"/>
        <v>1</v>
      </c>
      <c r="M34" s="1">
        <f t="shared" si="7"/>
        <v>0</v>
      </c>
      <c r="N34" s="11">
        <f t="shared" si="8"/>
        <v>0.5</v>
      </c>
      <c r="O34" s="98">
        <v>7.1658245291685807</v>
      </c>
      <c r="P34" s="4">
        <f t="shared" si="9"/>
        <v>0</v>
      </c>
      <c r="Q34" s="6">
        <v>479186</v>
      </c>
      <c r="R34" s="7">
        <v>407945</v>
      </c>
      <c r="S34" s="1">
        <f t="shared" si="10"/>
        <v>4</v>
      </c>
      <c r="T34" s="1">
        <f t="shared" si="11"/>
        <v>4</v>
      </c>
      <c r="U34" s="11">
        <f t="shared" si="12"/>
        <v>4</v>
      </c>
      <c r="V34" s="98">
        <v>0</v>
      </c>
      <c r="W34" s="4">
        <f t="shared" si="13"/>
        <v>0</v>
      </c>
      <c r="X34" s="98">
        <v>44.963888250238192</v>
      </c>
      <c r="Y34" s="4">
        <f t="shared" si="14"/>
        <v>3</v>
      </c>
      <c r="Z34" s="9">
        <v>0.76984038499999996</v>
      </c>
      <c r="AA34" s="9">
        <v>0.60232704100000001</v>
      </c>
      <c r="AB34" s="9">
        <v>0.48243622800000002</v>
      </c>
      <c r="AC34" s="1">
        <f t="shared" si="15"/>
        <v>2</v>
      </c>
      <c r="AD34" s="1">
        <f t="shared" si="16"/>
        <v>2</v>
      </c>
      <c r="AE34" s="1">
        <f t="shared" si="17"/>
        <v>3</v>
      </c>
      <c r="AF34" s="11">
        <f t="shared" si="18"/>
        <v>2.3333333333333335</v>
      </c>
      <c r="AG34" s="8">
        <v>0.21244023393299999</v>
      </c>
      <c r="AH34" s="9">
        <v>0.29118346185769223</v>
      </c>
      <c r="AI34" s="1">
        <f t="shared" si="19"/>
        <v>3</v>
      </c>
      <c r="AJ34" s="1">
        <f t="shared" si="20"/>
        <v>4</v>
      </c>
      <c r="AK34" s="11">
        <f t="shared" si="21"/>
        <v>3.5</v>
      </c>
      <c r="AL34" s="10">
        <v>0</v>
      </c>
      <c r="AM34" s="4">
        <f t="shared" si="22"/>
        <v>0</v>
      </c>
      <c r="AN34" s="98">
        <v>0.37133308599999998</v>
      </c>
      <c r="AO34" s="4">
        <f t="shared" si="23"/>
        <v>0</v>
      </c>
      <c r="AQ34" s="9">
        <v>0.55774647887323947</v>
      </c>
      <c r="AR34" s="9">
        <v>1.3853979652902451</v>
      </c>
      <c r="AS34" s="9">
        <v>1.18197879858657</v>
      </c>
      <c r="AV34" s="1" t="str">
        <f t="shared" si="24"/>
        <v/>
      </c>
      <c r="AW34" s="1">
        <f t="shared" si="25"/>
        <v>4</v>
      </c>
      <c r="AX34" s="1">
        <f t="shared" si="26"/>
        <v>0</v>
      </c>
      <c r="AY34" s="1">
        <f t="shared" si="27"/>
        <v>0</v>
      </c>
      <c r="AZ34" s="1" t="str">
        <f t="shared" si="28"/>
        <v/>
      </c>
      <c r="BA34" s="1" t="str">
        <f t="shared" si="29"/>
        <v/>
      </c>
      <c r="BB34" s="9">
        <f t="shared" si="1"/>
        <v>0.33333333333333331</v>
      </c>
      <c r="BC34" s="11">
        <f t="shared" si="30"/>
        <v>1.3333333333333333</v>
      </c>
      <c r="BD34" s="98">
        <v>74.326773430000003</v>
      </c>
      <c r="BE34" s="4">
        <f t="shared" si="31"/>
        <v>0</v>
      </c>
    </row>
    <row r="35" spans="1:57" x14ac:dyDescent="0.35">
      <c r="A35" s="4">
        <v>53033003200</v>
      </c>
      <c r="B35" s="97">
        <v>16.356673960612689</v>
      </c>
      <c r="C35" s="4">
        <f t="shared" si="2"/>
        <v>0</v>
      </c>
      <c r="D35" s="98">
        <v>1.0257001267719259</v>
      </c>
      <c r="E35" s="4">
        <f t="shared" si="3"/>
        <v>0</v>
      </c>
      <c r="F35" s="98">
        <v>29.976899035195</v>
      </c>
      <c r="G35" s="4">
        <f t="shared" si="4"/>
        <v>0</v>
      </c>
      <c r="H35" s="98">
        <v>52.761820592134342</v>
      </c>
      <c r="I35" s="4">
        <f t="shared" si="5"/>
        <v>3</v>
      </c>
      <c r="J35" s="98">
        <v>19.88636363636364</v>
      </c>
      <c r="K35" s="97">
        <v>10.90909090909091</v>
      </c>
      <c r="L35" s="1">
        <f t="shared" si="6"/>
        <v>2</v>
      </c>
      <c r="M35" s="1">
        <f t="shared" si="7"/>
        <v>1</v>
      </c>
      <c r="N35" s="11">
        <f t="shared" si="8"/>
        <v>1.5</v>
      </c>
      <c r="O35" s="98">
        <v>10.514223194748361</v>
      </c>
      <c r="P35" s="4">
        <f t="shared" si="9"/>
        <v>1</v>
      </c>
      <c r="Q35" s="6">
        <v>548393</v>
      </c>
      <c r="R35" s="7">
        <v>420661</v>
      </c>
      <c r="S35" s="1">
        <f t="shared" si="10"/>
        <v>4</v>
      </c>
      <c r="T35" s="1">
        <f t="shared" si="11"/>
        <v>4</v>
      </c>
      <c r="U35" s="11">
        <f t="shared" si="12"/>
        <v>4</v>
      </c>
      <c r="V35" s="98">
        <v>0</v>
      </c>
      <c r="W35" s="4">
        <f t="shared" si="13"/>
        <v>0</v>
      </c>
      <c r="X35" s="98">
        <v>48.154478960786939</v>
      </c>
      <c r="Y35" s="4">
        <f t="shared" si="14"/>
        <v>3</v>
      </c>
      <c r="Z35" s="9">
        <v>0.57399419299999999</v>
      </c>
      <c r="AA35" s="9">
        <v>0.40352857800000003</v>
      </c>
      <c r="AB35" s="9">
        <v>0.17140371099999999</v>
      </c>
      <c r="AC35" s="1">
        <f t="shared" si="15"/>
        <v>3</v>
      </c>
      <c r="AD35" s="1">
        <f t="shared" si="16"/>
        <v>3</v>
      </c>
      <c r="AE35" s="1">
        <f t="shared" si="17"/>
        <v>4</v>
      </c>
      <c r="AF35" s="11">
        <f t="shared" si="18"/>
        <v>3.3333333333333335</v>
      </c>
      <c r="AG35" s="8">
        <v>0.15115116613900001</v>
      </c>
      <c r="AH35" s="9">
        <v>0.27136223491485612</v>
      </c>
      <c r="AI35" s="1">
        <f t="shared" si="19"/>
        <v>3</v>
      </c>
      <c r="AJ35" s="1">
        <f t="shared" si="20"/>
        <v>4</v>
      </c>
      <c r="AK35" s="11">
        <f t="shared" si="21"/>
        <v>3.5</v>
      </c>
      <c r="AL35" s="10">
        <v>0</v>
      </c>
      <c r="AM35" s="4">
        <f t="shared" si="22"/>
        <v>0</v>
      </c>
      <c r="AN35" s="98">
        <v>4.1013528020000001</v>
      </c>
      <c r="AO35" s="4">
        <f t="shared" si="23"/>
        <v>2</v>
      </c>
      <c r="AP35" s="8">
        <v>0.96480489671002301</v>
      </c>
      <c r="AQ35" s="9">
        <v>0.95704225352112671</v>
      </c>
      <c r="AR35" s="9">
        <v>1.0287253141831241</v>
      </c>
      <c r="AS35" s="9">
        <v>1.26501766784452</v>
      </c>
      <c r="AV35" s="1">
        <f t="shared" si="24"/>
        <v>0</v>
      </c>
      <c r="AW35" s="1">
        <f t="shared" si="25"/>
        <v>0</v>
      </c>
      <c r="AX35" s="1">
        <f t="shared" si="26"/>
        <v>0</v>
      </c>
      <c r="AY35" s="1">
        <f t="shared" si="27"/>
        <v>0</v>
      </c>
      <c r="AZ35" s="1" t="str">
        <f t="shared" si="28"/>
        <v/>
      </c>
      <c r="BA35" s="1" t="str">
        <f t="shared" si="29"/>
        <v/>
      </c>
      <c r="BB35" s="9">
        <f t="shared" si="1"/>
        <v>0.25</v>
      </c>
      <c r="BC35" s="11">
        <f t="shared" si="30"/>
        <v>0</v>
      </c>
      <c r="BD35" s="98">
        <v>70.040410949999995</v>
      </c>
      <c r="BE35" s="4">
        <f t="shared" si="31"/>
        <v>0</v>
      </c>
    </row>
    <row r="36" spans="1:57" x14ac:dyDescent="0.35">
      <c r="A36" s="4">
        <v>53033003300</v>
      </c>
      <c r="B36" s="97">
        <v>23.814747105423521</v>
      </c>
      <c r="C36" s="4">
        <f t="shared" si="2"/>
        <v>1</v>
      </c>
      <c r="D36" s="98">
        <v>2.0320437670965221</v>
      </c>
      <c r="E36" s="4">
        <f t="shared" si="3"/>
        <v>0</v>
      </c>
      <c r="F36" s="98">
        <v>24.18818311420878</v>
      </c>
      <c r="G36" s="4">
        <f t="shared" si="4"/>
        <v>0</v>
      </c>
      <c r="H36" s="98">
        <v>55.798687089715543</v>
      </c>
      <c r="I36" s="4">
        <f t="shared" si="5"/>
        <v>3</v>
      </c>
      <c r="J36" s="98">
        <v>11.952662721893491</v>
      </c>
      <c r="K36" s="97">
        <v>8.1065088757396442</v>
      </c>
      <c r="L36" s="1">
        <f t="shared" si="6"/>
        <v>1</v>
      </c>
      <c r="M36" s="1">
        <f t="shared" si="7"/>
        <v>0</v>
      </c>
      <c r="N36" s="11">
        <f t="shared" si="8"/>
        <v>0.5</v>
      </c>
      <c r="O36" s="98">
        <v>11.301160659743431</v>
      </c>
      <c r="P36" s="4">
        <f t="shared" si="9"/>
        <v>1</v>
      </c>
      <c r="Q36" s="6">
        <v>604288</v>
      </c>
      <c r="R36" s="7">
        <v>479512</v>
      </c>
      <c r="S36" s="1">
        <f t="shared" si="10"/>
        <v>4</v>
      </c>
      <c r="T36" s="1">
        <f t="shared" si="11"/>
        <v>4</v>
      </c>
      <c r="U36" s="11">
        <f t="shared" si="12"/>
        <v>4</v>
      </c>
      <c r="V36" s="98">
        <v>52.391649048625787</v>
      </c>
      <c r="W36" s="4">
        <f t="shared" si="13"/>
        <v>3</v>
      </c>
      <c r="X36" s="98">
        <v>72.31161343390832</v>
      </c>
      <c r="Y36" s="4">
        <f t="shared" si="14"/>
        <v>4</v>
      </c>
      <c r="Z36" s="9">
        <v>0.45719300000000002</v>
      </c>
      <c r="AA36" s="9">
        <v>0.201327796</v>
      </c>
      <c r="AB36" s="9">
        <v>0.176516226</v>
      </c>
      <c r="AC36" s="1">
        <f t="shared" si="15"/>
        <v>3</v>
      </c>
      <c r="AD36" s="1">
        <f t="shared" si="16"/>
        <v>4</v>
      </c>
      <c r="AE36" s="1">
        <f t="shared" si="17"/>
        <v>4</v>
      </c>
      <c r="AF36" s="11">
        <f t="shared" si="18"/>
        <v>3.6666666666666665</v>
      </c>
      <c r="AG36" s="8">
        <v>0.127334780441</v>
      </c>
      <c r="AH36" s="9">
        <v>0.21107222734173889</v>
      </c>
      <c r="AI36" s="1">
        <f t="shared" si="19"/>
        <v>4</v>
      </c>
      <c r="AJ36" s="1">
        <f t="shared" si="20"/>
        <v>4</v>
      </c>
      <c r="AK36" s="11">
        <f t="shared" si="21"/>
        <v>4</v>
      </c>
      <c r="AL36" s="10">
        <v>0</v>
      </c>
      <c r="AM36" s="4">
        <f t="shared" si="22"/>
        <v>0</v>
      </c>
      <c r="AN36" s="98">
        <v>5.8453974320000004</v>
      </c>
      <c r="AO36" s="4">
        <f t="shared" si="23"/>
        <v>2</v>
      </c>
      <c r="AP36" s="8">
        <v>1.2509563886763579</v>
      </c>
      <c r="AQ36" s="9">
        <v>1.06830985915493</v>
      </c>
      <c r="AR36" s="9">
        <v>1.117893476959904</v>
      </c>
      <c r="AS36" s="9">
        <v>1.13722025912838</v>
      </c>
      <c r="AV36" s="1">
        <f t="shared" si="24"/>
        <v>0</v>
      </c>
      <c r="AW36" s="1">
        <f t="shared" si="25"/>
        <v>0</v>
      </c>
      <c r="AX36" s="1">
        <f t="shared" si="26"/>
        <v>0</v>
      </c>
      <c r="AY36" s="1">
        <f t="shared" si="27"/>
        <v>0</v>
      </c>
      <c r="AZ36" s="1" t="str">
        <f t="shared" si="28"/>
        <v/>
      </c>
      <c r="BA36" s="1" t="str">
        <f t="shared" si="29"/>
        <v/>
      </c>
      <c r="BB36" s="9">
        <f t="shared" si="1"/>
        <v>0.25</v>
      </c>
      <c r="BC36" s="11">
        <f t="shared" si="30"/>
        <v>0</v>
      </c>
      <c r="BD36" s="98">
        <v>69.780886249999995</v>
      </c>
      <c r="BE36" s="4">
        <f t="shared" si="31"/>
        <v>0</v>
      </c>
    </row>
    <row r="37" spans="1:57" x14ac:dyDescent="0.35">
      <c r="A37" s="4">
        <v>53033003400</v>
      </c>
      <c r="B37" s="97">
        <v>15.17758046614872</v>
      </c>
      <c r="C37" s="4">
        <f t="shared" si="2"/>
        <v>0</v>
      </c>
      <c r="D37" s="98">
        <v>0.65320665083135387</v>
      </c>
      <c r="E37" s="4">
        <f t="shared" si="3"/>
        <v>0</v>
      </c>
      <c r="F37" s="98">
        <v>24.257969952363499</v>
      </c>
      <c r="G37" s="4">
        <f t="shared" si="4"/>
        <v>0</v>
      </c>
      <c r="H37" s="98">
        <v>40.165499681731383</v>
      </c>
      <c r="I37" s="4">
        <f t="shared" si="5"/>
        <v>2</v>
      </c>
      <c r="J37" s="98">
        <v>17.88461538461538</v>
      </c>
      <c r="K37" s="97">
        <v>11.858974358974359</v>
      </c>
      <c r="L37" s="1">
        <f t="shared" si="6"/>
        <v>2</v>
      </c>
      <c r="M37" s="1">
        <f t="shared" si="7"/>
        <v>1</v>
      </c>
      <c r="N37" s="11">
        <f t="shared" si="8"/>
        <v>1.5</v>
      </c>
      <c r="O37" s="98">
        <v>10.62882582081247</v>
      </c>
      <c r="P37" s="4">
        <f t="shared" si="9"/>
        <v>1</v>
      </c>
      <c r="Q37" s="6">
        <v>679575</v>
      </c>
      <c r="R37" s="7">
        <v>503803</v>
      </c>
      <c r="S37" s="1">
        <f t="shared" si="10"/>
        <v>4</v>
      </c>
      <c r="T37" s="1">
        <f t="shared" si="11"/>
        <v>4</v>
      </c>
      <c r="U37" s="11">
        <f t="shared" si="12"/>
        <v>4</v>
      </c>
      <c r="V37" s="98">
        <v>0</v>
      </c>
      <c r="W37" s="4">
        <f t="shared" si="13"/>
        <v>0</v>
      </c>
      <c r="X37" s="98">
        <v>30.46062837110949</v>
      </c>
      <c r="Y37" s="4">
        <f t="shared" si="14"/>
        <v>2</v>
      </c>
      <c r="Z37" s="9">
        <v>0.78134372600000002</v>
      </c>
      <c r="AA37" s="9">
        <v>0.51419966699999997</v>
      </c>
      <c r="AB37" s="9">
        <v>0.14247306900000001</v>
      </c>
      <c r="AC37" s="1">
        <f t="shared" si="15"/>
        <v>2</v>
      </c>
      <c r="AD37" s="1">
        <f t="shared" si="16"/>
        <v>3</v>
      </c>
      <c r="AE37" s="1">
        <f t="shared" si="17"/>
        <v>4</v>
      </c>
      <c r="AF37" s="11">
        <f t="shared" si="18"/>
        <v>3</v>
      </c>
      <c r="AG37" s="8">
        <v>0.27542807773</v>
      </c>
      <c r="AH37" s="9">
        <v>0.32064728994197811</v>
      </c>
      <c r="AI37" s="1">
        <f t="shared" si="19"/>
        <v>3</v>
      </c>
      <c r="AJ37" s="1">
        <f t="shared" si="20"/>
        <v>4</v>
      </c>
      <c r="AK37" s="11">
        <f t="shared" si="21"/>
        <v>3.5</v>
      </c>
      <c r="AL37" s="10">
        <v>0</v>
      </c>
      <c r="AM37" s="4">
        <f t="shared" si="22"/>
        <v>0</v>
      </c>
      <c r="AN37" s="98">
        <v>1.1673151749999999</v>
      </c>
      <c r="AO37" s="4">
        <f t="shared" si="23"/>
        <v>1</v>
      </c>
      <c r="AQ37" s="9">
        <v>0.83380281690140845</v>
      </c>
      <c r="AR37" s="9">
        <v>1.0233393177737879</v>
      </c>
      <c r="AS37" s="9">
        <v>1.10659599528857</v>
      </c>
      <c r="AT37" s="9">
        <v>1.4897872340425531</v>
      </c>
      <c r="AV37" s="1" t="str">
        <f t="shared" si="24"/>
        <v/>
      </c>
      <c r="AW37" s="1">
        <f t="shared" si="25"/>
        <v>2</v>
      </c>
      <c r="AX37" s="1">
        <f t="shared" si="26"/>
        <v>0</v>
      </c>
      <c r="AY37" s="1">
        <f t="shared" si="27"/>
        <v>0</v>
      </c>
      <c r="AZ37" s="1">
        <f t="shared" si="28"/>
        <v>0</v>
      </c>
      <c r="BA37" s="1" t="str">
        <f t="shared" si="29"/>
        <v/>
      </c>
      <c r="BB37" s="9">
        <f t="shared" si="1"/>
        <v>0.33333333333333331</v>
      </c>
      <c r="BC37" s="11">
        <f t="shared" si="30"/>
        <v>0.66666666666666663</v>
      </c>
      <c r="BD37" s="98">
        <v>73.267412789999995</v>
      </c>
      <c r="BE37" s="4">
        <f t="shared" si="31"/>
        <v>0</v>
      </c>
    </row>
    <row r="38" spans="1:57" x14ac:dyDescent="0.35">
      <c r="A38" s="4">
        <v>53033003500</v>
      </c>
      <c r="B38" s="97">
        <v>18.973998594518619</v>
      </c>
      <c r="C38" s="4">
        <f t="shared" si="2"/>
        <v>0</v>
      </c>
      <c r="D38" s="98">
        <v>2.746051032806804</v>
      </c>
      <c r="E38" s="4">
        <f t="shared" si="3"/>
        <v>0</v>
      </c>
      <c r="F38" s="98">
        <v>19.394119394119389</v>
      </c>
      <c r="G38" s="4">
        <f t="shared" si="4"/>
        <v>0</v>
      </c>
      <c r="H38" s="98">
        <v>42.195629552549427</v>
      </c>
      <c r="I38" s="4">
        <f t="shared" si="5"/>
        <v>2</v>
      </c>
      <c r="J38" s="98">
        <v>20.104166666666671</v>
      </c>
      <c r="K38" s="97">
        <v>14.53125</v>
      </c>
      <c r="L38" s="1">
        <f t="shared" si="6"/>
        <v>3</v>
      </c>
      <c r="M38" s="1">
        <f t="shared" si="7"/>
        <v>1</v>
      </c>
      <c r="N38" s="11">
        <f t="shared" si="8"/>
        <v>2</v>
      </c>
      <c r="O38" s="98">
        <v>13.74407582938389</v>
      </c>
      <c r="P38" s="4">
        <f t="shared" si="9"/>
        <v>1</v>
      </c>
      <c r="Q38" s="6">
        <v>742301</v>
      </c>
      <c r="R38" s="7">
        <v>524072</v>
      </c>
      <c r="S38" s="1">
        <f t="shared" si="10"/>
        <v>4</v>
      </c>
      <c r="T38" s="1">
        <f t="shared" si="11"/>
        <v>4</v>
      </c>
      <c r="U38" s="11">
        <f t="shared" si="12"/>
        <v>4</v>
      </c>
      <c r="V38" s="98">
        <v>23.5264609982443</v>
      </c>
      <c r="W38" s="4">
        <f t="shared" si="13"/>
        <v>1</v>
      </c>
      <c r="X38" s="98">
        <v>31.326809951633631</v>
      </c>
      <c r="Y38" s="4">
        <f t="shared" si="14"/>
        <v>2</v>
      </c>
      <c r="Z38" s="9">
        <v>0.87653918399999997</v>
      </c>
      <c r="AA38" s="9">
        <v>0.51322994300000002</v>
      </c>
      <c r="AB38" s="9">
        <v>0.15610467</v>
      </c>
      <c r="AC38" s="1">
        <f t="shared" si="15"/>
        <v>1</v>
      </c>
      <c r="AD38" s="1">
        <f t="shared" si="16"/>
        <v>3</v>
      </c>
      <c r="AE38" s="1">
        <f t="shared" si="17"/>
        <v>4</v>
      </c>
      <c r="AF38" s="11">
        <f t="shared" si="18"/>
        <v>2.6666666666666665</v>
      </c>
      <c r="AG38" s="8">
        <v>0.18179097726400001</v>
      </c>
      <c r="AH38" s="9">
        <v>0.48688947573333569</v>
      </c>
      <c r="AI38" s="1">
        <f t="shared" si="19"/>
        <v>3</v>
      </c>
      <c r="AJ38" s="1">
        <f t="shared" si="20"/>
        <v>3</v>
      </c>
      <c r="AK38" s="11">
        <f t="shared" si="21"/>
        <v>3</v>
      </c>
      <c r="AL38" s="10">
        <v>0</v>
      </c>
      <c r="AM38" s="4">
        <f t="shared" si="22"/>
        <v>0</v>
      </c>
      <c r="AN38" s="98">
        <v>1.6994158260000001</v>
      </c>
      <c r="AO38" s="4">
        <f t="shared" si="23"/>
        <v>1</v>
      </c>
      <c r="AP38" s="8">
        <v>0.86304514154552414</v>
      </c>
      <c r="AQ38" s="9">
        <v>0.98521126760563382</v>
      </c>
      <c r="AR38" s="9">
        <v>1.124476361460204</v>
      </c>
      <c r="AS38" s="9">
        <v>1.41224970553592</v>
      </c>
      <c r="AT38" s="9">
        <v>1.4897872340425531</v>
      </c>
      <c r="AV38" s="1">
        <f t="shared" si="24"/>
        <v>1</v>
      </c>
      <c r="AW38" s="1">
        <f t="shared" si="25"/>
        <v>0</v>
      </c>
      <c r="AX38" s="1">
        <f t="shared" si="26"/>
        <v>0</v>
      </c>
      <c r="AY38" s="1">
        <f t="shared" si="27"/>
        <v>0</v>
      </c>
      <c r="AZ38" s="1">
        <f t="shared" si="28"/>
        <v>0</v>
      </c>
      <c r="BA38" s="1" t="str">
        <f t="shared" si="29"/>
        <v/>
      </c>
      <c r="BB38" s="9">
        <f t="shared" si="1"/>
        <v>0.25</v>
      </c>
      <c r="BC38" s="11">
        <f t="shared" si="30"/>
        <v>0.25</v>
      </c>
      <c r="BD38" s="98">
        <v>76.198206780000007</v>
      </c>
      <c r="BE38" s="4">
        <f t="shared" si="31"/>
        <v>0</v>
      </c>
    </row>
    <row r="39" spans="1:57" x14ac:dyDescent="0.35">
      <c r="A39" s="4">
        <v>53033003600</v>
      </c>
      <c r="B39" s="97">
        <v>24.176981827758759</v>
      </c>
      <c r="C39" s="4">
        <f t="shared" si="2"/>
        <v>1</v>
      </c>
      <c r="D39" s="98">
        <v>3.8156455142231951</v>
      </c>
      <c r="E39" s="4">
        <f t="shared" si="3"/>
        <v>0</v>
      </c>
      <c r="F39" s="98">
        <v>19.122836498067549</v>
      </c>
      <c r="G39" s="4">
        <f t="shared" si="4"/>
        <v>0</v>
      </c>
      <c r="H39" s="98">
        <v>69.066604127579737</v>
      </c>
      <c r="I39" s="4">
        <f t="shared" si="5"/>
        <v>4</v>
      </c>
      <c r="J39" s="98">
        <v>22.696929238985309</v>
      </c>
      <c r="K39" s="97">
        <v>13.61815754339119</v>
      </c>
      <c r="L39" s="1">
        <f t="shared" si="6"/>
        <v>3</v>
      </c>
      <c r="M39" s="1">
        <f t="shared" si="7"/>
        <v>1</v>
      </c>
      <c r="N39" s="11">
        <f t="shared" si="8"/>
        <v>2</v>
      </c>
      <c r="O39" s="98">
        <v>18.682191055834881</v>
      </c>
      <c r="P39" s="4">
        <f t="shared" si="9"/>
        <v>2</v>
      </c>
      <c r="Q39" s="6">
        <v>885175</v>
      </c>
      <c r="R39" s="7">
        <v>567416</v>
      </c>
      <c r="S39" s="1">
        <f t="shared" si="10"/>
        <v>4</v>
      </c>
      <c r="T39" s="1">
        <f t="shared" si="11"/>
        <v>4</v>
      </c>
      <c r="U39" s="11">
        <f t="shared" si="12"/>
        <v>4</v>
      </c>
      <c r="V39" s="98">
        <v>0</v>
      </c>
      <c r="W39" s="4">
        <f t="shared" si="13"/>
        <v>0</v>
      </c>
      <c r="X39" s="98">
        <v>67.063735066136786</v>
      </c>
      <c r="Y39" s="4">
        <f t="shared" si="14"/>
        <v>4</v>
      </c>
      <c r="Z39" s="9">
        <v>0.17632405600000001</v>
      </c>
      <c r="AA39" s="9">
        <v>0.30759271799999999</v>
      </c>
      <c r="AB39" s="9">
        <v>0.108926211</v>
      </c>
      <c r="AC39" s="1">
        <f t="shared" si="15"/>
        <v>4</v>
      </c>
      <c r="AD39" s="1">
        <f t="shared" si="16"/>
        <v>4</v>
      </c>
      <c r="AE39" s="1">
        <f t="shared" si="17"/>
        <v>4</v>
      </c>
      <c r="AF39" s="11">
        <f t="shared" si="18"/>
        <v>4</v>
      </c>
      <c r="AG39" s="8">
        <v>0.107977989284</v>
      </c>
      <c r="AH39" s="9">
        <v>0.2731802515194206</v>
      </c>
      <c r="AI39" s="1">
        <f t="shared" si="19"/>
        <v>4</v>
      </c>
      <c r="AJ39" s="1">
        <f t="shared" si="20"/>
        <v>4</v>
      </c>
      <c r="AK39" s="11">
        <f t="shared" si="21"/>
        <v>4</v>
      </c>
      <c r="AL39" s="10">
        <v>0</v>
      </c>
      <c r="AM39" s="4">
        <f t="shared" si="22"/>
        <v>0</v>
      </c>
      <c r="AN39" s="98">
        <v>2.9819206390000002</v>
      </c>
      <c r="AO39" s="4">
        <f t="shared" si="23"/>
        <v>1</v>
      </c>
      <c r="AP39" s="8">
        <v>0.92654934965570013</v>
      </c>
      <c r="AQ39" s="9">
        <v>1.221830985915493</v>
      </c>
      <c r="AR39" s="9">
        <v>1.098144823459007</v>
      </c>
      <c r="AS39" s="9">
        <v>1.52826855123674</v>
      </c>
      <c r="AT39" s="9">
        <v>1.34468085106383</v>
      </c>
      <c r="AV39" s="1">
        <f t="shared" si="24"/>
        <v>0</v>
      </c>
      <c r="AW39" s="1">
        <f t="shared" si="25"/>
        <v>0</v>
      </c>
      <c r="AX39" s="1">
        <f t="shared" si="26"/>
        <v>0</v>
      </c>
      <c r="AY39" s="1">
        <f t="shared" si="27"/>
        <v>0</v>
      </c>
      <c r="AZ39" s="1">
        <f t="shared" si="28"/>
        <v>0</v>
      </c>
      <c r="BA39" s="1" t="str">
        <f t="shared" si="29"/>
        <v/>
      </c>
      <c r="BB39" s="9">
        <f t="shared" si="1"/>
        <v>0.25</v>
      </c>
      <c r="BC39" s="11">
        <f t="shared" si="30"/>
        <v>0</v>
      </c>
      <c r="BD39" s="98">
        <v>65.303247020000001</v>
      </c>
      <c r="BE39" s="4">
        <f t="shared" si="31"/>
        <v>1</v>
      </c>
    </row>
    <row r="40" spans="1:57" x14ac:dyDescent="0.35">
      <c r="A40" s="4">
        <v>53033003800</v>
      </c>
      <c r="B40" s="97">
        <v>27.47875354107649</v>
      </c>
      <c r="C40" s="4">
        <f t="shared" si="2"/>
        <v>1</v>
      </c>
      <c r="D40" s="98">
        <v>5.05008347245409</v>
      </c>
      <c r="E40" s="4">
        <f t="shared" si="3"/>
        <v>1</v>
      </c>
      <c r="F40" s="98">
        <v>18.833535844471449</v>
      </c>
      <c r="G40" s="4">
        <f t="shared" si="4"/>
        <v>0</v>
      </c>
      <c r="H40" s="98">
        <v>29.35483870967742</v>
      </c>
      <c r="I40" s="4">
        <f t="shared" si="5"/>
        <v>1</v>
      </c>
      <c r="J40" s="98">
        <v>12.02185792349727</v>
      </c>
      <c r="K40" s="97">
        <v>9.0710382513661205</v>
      </c>
      <c r="L40" s="1">
        <f t="shared" si="6"/>
        <v>1</v>
      </c>
      <c r="M40" s="1">
        <f t="shared" si="7"/>
        <v>0</v>
      </c>
      <c r="N40" s="11">
        <f t="shared" si="8"/>
        <v>0.5</v>
      </c>
      <c r="O40" s="98">
        <v>13.38229294165647</v>
      </c>
      <c r="P40" s="4">
        <f t="shared" si="9"/>
        <v>1</v>
      </c>
      <c r="Q40" s="6">
        <v>844776</v>
      </c>
      <c r="R40" s="7">
        <v>453169</v>
      </c>
      <c r="S40" s="1">
        <f t="shared" si="10"/>
        <v>4</v>
      </c>
      <c r="T40" s="1">
        <f t="shared" si="11"/>
        <v>4</v>
      </c>
      <c r="U40" s="11">
        <f t="shared" si="12"/>
        <v>4</v>
      </c>
      <c r="V40" s="98">
        <v>0</v>
      </c>
      <c r="W40" s="4">
        <f t="shared" si="13"/>
        <v>0</v>
      </c>
      <c r="X40" s="98">
        <v>49.601618216438467</v>
      </c>
      <c r="Y40" s="4">
        <f t="shared" si="14"/>
        <v>3</v>
      </c>
      <c r="Z40" s="9">
        <v>0.32628616599999999</v>
      </c>
      <c r="AA40" s="9">
        <v>0.40130211100000002</v>
      </c>
      <c r="AB40" s="9">
        <v>0.29378490200000001</v>
      </c>
      <c r="AC40" s="1">
        <f t="shared" si="15"/>
        <v>4</v>
      </c>
      <c r="AD40" s="1">
        <f t="shared" si="16"/>
        <v>3</v>
      </c>
      <c r="AE40" s="1">
        <f t="shared" si="17"/>
        <v>3</v>
      </c>
      <c r="AF40" s="11">
        <f t="shared" si="18"/>
        <v>3.3333333333333335</v>
      </c>
      <c r="AG40" s="8">
        <v>0.30173211765000002</v>
      </c>
      <c r="AH40" s="9">
        <v>0.28071831501137429</v>
      </c>
      <c r="AI40" s="1">
        <f t="shared" si="19"/>
        <v>2</v>
      </c>
      <c r="AJ40" s="1">
        <f t="shared" si="20"/>
        <v>4</v>
      </c>
      <c r="AK40" s="11">
        <f t="shared" si="21"/>
        <v>3</v>
      </c>
      <c r="AL40" s="10">
        <v>0</v>
      </c>
      <c r="AM40" s="4">
        <f t="shared" si="22"/>
        <v>0</v>
      </c>
      <c r="AN40" s="98">
        <v>1.2160898040000001</v>
      </c>
      <c r="AO40" s="4">
        <f t="shared" si="23"/>
        <v>1</v>
      </c>
      <c r="AQ40" s="9">
        <v>1.164788732394366</v>
      </c>
      <c r="AR40" s="9">
        <v>1.0933572710951529</v>
      </c>
      <c r="AT40" s="9">
        <v>0.92893617021276598</v>
      </c>
      <c r="AV40" s="1" t="str">
        <f t="shared" si="24"/>
        <v/>
      </c>
      <c r="AW40" s="1">
        <f t="shared" si="25"/>
        <v>0</v>
      </c>
      <c r="AX40" s="1">
        <f t="shared" si="26"/>
        <v>0</v>
      </c>
      <c r="AY40" s="1" t="str">
        <f t="shared" si="27"/>
        <v/>
      </c>
      <c r="AZ40" s="1">
        <f t="shared" si="28"/>
        <v>0</v>
      </c>
      <c r="BA40" s="1" t="str">
        <f t="shared" si="29"/>
        <v/>
      </c>
      <c r="BB40" s="9">
        <f t="shared" si="1"/>
        <v>0.5</v>
      </c>
      <c r="BC40" s="11">
        <f t="shared" si="30"/>
        <v>0</v>
      </c>
      <c r="BD40" s="98">
        <v>67.989171389999996</v>
      </c>
      <c r="BE40" s="4">
        <f t="shared" si="31"/>
        <v>1</v>
      </c>
    </row>
    <row r="41" spans="1:57" x14ac:dyDescent="0.35">
      <c r="A41" s="4">
        <v>53033003900</v>
      </c>
      <c r="B41" s="97">
        <v>22.408782692928639</v>
      </c>
      <c r="C41" s="4">
        <f t="shared" si="2"/>
        <v>1</v>
      </c>
      <c r="D41" s="98">
        <v>4.7699025864964728</v>
      </c>
      <c r="E41" s="4">
        <f t="shared" si="3"/>
        <v>1</v>
      </c>
      <c r="F41" s="98">
        <v>21.879518072289159</v>
      </c>
      <c r="G41" s="4">
        <f t="shared" si="4"/>
        <v>0</v>
      </c>
      <c r="H41" s="98">
        <v>27.332782824112311</v>
      </c>
      <c r="I41" s="4">
        <f t="shared" si="5"/>
        <v>1</v>
      </c>
      <c r="J41" s="98">
        <v>9.9166666666666661</v>
      </c>
      <c r="K41" s="97">
        <v>8.25</v>
      </c>
      <c r="L41" s="1">
        <f t="shared" si="6"/>
        <v>0</v>
      </c>
      <c r="M41" s="1">
        <f t="shared" si="7"/>
        <v>0</v>
      </c>
      <c r="N41" s="11">
        <f t="shared" si="8"/>
        <v>0</v>
      </c>
      <c r="O41" s="98">
        <v>12.81553398058252</v>
      </c>
      <c r="P41" s="4">
        <f t="shared" si="9"/>
        <v>1</v>
      </c>
      <c r="Q41" s="6">
        <v>831113</v>
      </c>
      <c r="R41" s="7">
        <v>347586</v>
      </c>
      <c r="S41" s="1">
        <f t="shared" si="10"/>
        <v>4</v>
      </c>
      <c r="T41" s="1">
        <f t="shared" si="11"/>
        <v>4</v>
      </c>
      <c r="U41" s="11">
        <f t="shared" si="12"/>
        <v>4</v>
      </c>
      <c r="V41" s="98">
        <v>0</v>
      </c>
      <c r="W41" s="4">
        <f t="shared" si="13"/>
        <v>0</v>
      </c>
      <c r="X41" s="98">
        <v>0</v>
      </c>
      <c r="Y41" s="4">
        <f t="shared" si="14"/>
        <v>0</v>
      </c>
      <c r="Z41" s="9">
        <v>0.358527659</v>
      </c>
      <c r="AA41" s="9">
        <v>0.398318008</v>
      </c>
      <c r="AB41" s="9">
        <v>0.672078336</v>
      </c>
      <c r="AC41" s="1">
        <f t="shared" si="15"/>
        <v>4</v>
      </c>
      <c r="AD41" s="1">
        <f t="shared" si="16"/>
        <v>4</v>
      </c>
      <c r="AE41" s="1">
        <f t="shared" si="17"/>
        <v>2</v>
      </c>
      <c r="AF41" s="11">
        <f t="shared" si="18"/>
        <v>3.3333333333333335</v>
      </c>
      <c r="AG41" s="8">
        <v>0.16334560707199999</v>
      </c>
      <c r="AH41" s="9">
        <v>0.30814913243117342</v>
      </c>
      <c r="AI41" s="1">
        <f t="shared" si="19"/>
        <v>3</v>
      </c>
      <c r="AJ41" s="1">
        <f t="shared" si="20"/>
        <v>4</v>
      </c>
      <c r="AK41" s="11">
        <f t="shared" si="21"/>
        <v>3.5</v>
      </c>
      <c r="AL41" s="10">
        <v>0</v>
      </c>
      <c r="AM41" s="4">
        <f t="shared" si="22"/>
        <v>0</v>
      </c>
      <c r="AN41" s="98">
        <v>2.8936170209999998</v>
      </c>
      <c r="AO41" s="4">
        <f t="shared" si="23"/>
        <v>1</v>
      </c>
      <c r="AR41" s="9">
        <v>1.0029922202274091</v>
      </c>
      <c r="AS41" s="9">
        <v>1.3828032979976399</v>
      </c>
      <c r="AT41" s="9">
        <v>1.3429787234042549</v>
      </c>
      <c r="AV41" s="1" t="str">
        <f t="shared" si="24"/>
        <v/>
      </c>
      <c r="AW41" s="1" t="str">
        <f t="shared" si="25"/>
        <v/>
      </c>
      <c r="AX41" s="1">
        <f t="shared" si="26"/>
        <v>0</v>
      </c>
      <c r="AY41" s="1">
        <f t="shared" si="27"/>
        <v>0</v>
      </c>
      <c r="AZ41" s="1">
        <f t="shared" si="28"/>
        <v>0</v>
      </c>
      <c r="BA41" s="1" t="str">
        <f t="shared" si="29"/>
        <v/>
      </c>
      <c r="BB41" s="9">
        <f t="shared" si="1"/>
        <v>0.5</v>
      </c>
      <c r="BC41" s="11">
        <f t="shared" si="30"/>
        <v>0</v>
      </c>
      <c r="BD41" s="98">
        <v>68.752776929999996</v>
      </c>
      <c r="BE41" s="4">
        <f t="shared" si="31"/>
        <v>0</v>
      </c>
    </row>
    <row r="42" spans="1:57" x14ac:dyDescent="0.35">
      <c r="A42" s="4">
        <v>53033004000</v>
      </c>
      <c r="B42" s="97">
        <v>29.079110012360939</v>
      </c>
      <c r="C42" s="4">
        <f t="shared" si="2"/>
        <v>1</v>
      </c>
      <c r="D42" s="98">
        <v>4.3938422065426561</v>
      </c>
      <c r="E42" s="4">
        <f t="shared" si="3"/>
        <v>1</v>
      </c>
      <c r="F42" s="98">
        <v>26.160520607375268</v>
      </c>
      <c r="G42" s="4">
        <f t="shared" si="4"/>
        <v>0</v>
      </c>
      <c r="H42" s="98">
        <v>34.212401995723447</v>
      </c>
      <c r="I42" s="4">
        <f t="shared" si="5"/>
        <v>2</v>
      </c>
      <c r="J42" s="98">
        <v>18.06451612903226</v>
      </c>
      <c r="K42" s="97">
        <v>8.8888888888888893</v>
      </c>
      <c r="L42" s="1">
        <f t="shared" si="6"/>
        <v>2</v>
      </c>
      <c r="M42" s="1">
        <f t="shared" si="7"/>
        <v>0</v>
      </c>
      <c r="N42" s="11">
        <f t="shared" si="8"/>
        <v>1</v>
      </c>
      <c r="O42" s="98">
        <v>29.73651191969887</v>
      </c>
      <c r="P42" s="4">
        <f t="shared" si="9"/>
        <v>3</v>
      </c>
      <c r="Q42" s="6">
        <v>806442</v>
      </c>
      <c r="R42" s="7">
        <v>304386</v>
      </c>
      <c r="S42" s="1">
        <f t="shared" si="10"/>
        <v>4</v>
      </c>
      <c r="T42" s="1">
        <f t="shared" si="11"/>
        <v>4</v>
      </c>
      <c r="U42" s="11">
        <f t="shared" si="12"/>
        <v>4</v>
      </c>
      <c r="V42" s="98">
        <v>0</v>
      </c>
      <c r="W42" s="4">
        <f t="shared" si="13"/>
        <v>0</v>
      </c>
      <c r="X42" s="98">
        <v>0</v>
      </c>
      <c r="Y42" s="4">
        <f t="shared" si="14"/>
        <v>0</v>
      </c>
      <c r="Z42" s="9">
        <v>0.71041161600000002</v>
      </c>
      <c r="AA42" s="9">
        <v>1.01471234</v>
      </c>
      <c r="AB42" s="9">
        <v>0.39882967200000002</v>
      </c>
      <c r="AC42" s="1">
        <f t="shared" si="15"/>
        <v>2</v>
      </c>
      <c r="AD42" s="1">
        <f t="shared" si="16"/>
        <v>1</v>
      </c>
      <c r="AE42" s="1">
        <f t="shared" si="17"/>
        <v>3</v>
      </c>
      <c r="AF42" s="11">
        <f t="shared" si="18"/>
        <v>2</v>
      </c>
      <c r="AG42" s="8">
        <v>0.10601296148100001</v>
      </c>
      <c r="AH42" s="9">
        <v>0.4836624052380436</v>
      </c>
      <c r="AI42" s="1">
        <f t="shared" si="19"/>
        <v>4</v>
      </c>
      <c r="AJ42" s="1">
        <f t="shared" si="20"/>
        <v>3</v>
      </c>
      <c r="AK42" s="11">
        <f t="shared" si="21"/>
        <v>3.5</v>
      </c>
      <c r="AL42" s="10">
        <v>0</v>
      </c>
      <c r="AM42" s="4">
        <f t="shared" si="22"/>
        <v>0</v>
      </c>
      <c r="AN42" s="98">
        <v>0</v>
      </c>
      <c r="AO42" s="4">
        <f t="shared" si="23"/>
        <v>0</v>
      </c>
      <c r="AP42" s="8">
        <v>1.3136954858454479</v>
      </c>
      <c r="AQ42" s="9">
        <v>1.0042253521126761</v>
      </c>
      <c r="AR42" s="9">
        <v>0.9874326750448833</v>
      </c>
      <c r="AS42" s="9">
        <v>0.42991755005889198</v>
      </c>
      <c r="AV42" s="1">
        <f t="shared" si="24"/>
        <v>0</v>
      </c>
      <c r="AW42" s="1">
        <f t="shared" si="25"/>
        <v>0</v>
      </c>
      <c r="AX42" s="1">
        <f t="shared" si="26"/>
        <v>0</v>
      </c>
      <c r="AY42" s="1">
        <f t="shared" si="27"/>
        <v>4</v>
      </c>
      <c r="AZ42" s="1" t="str">
        <f t="shared" si="28"/>
        <v/>
      </c>
      <c r="BA42" s="1" t="str">
        <f t="shared" si="29"/>
        <v/>
      </c>
      <c r="BB42" s="9">
        <f t="shared" si="1"/>
        <v>0.25</v>
      </c>
      <c r="BC42" s="11">
        <f t="shared" si="30"/>
        <v>1</v>
      </c>
      <c r="BD42" s="98">
        <v>66.355826750000006</v>
      </c>
      <c r="BE42" s="4">
        <f t="shared" si="31"/>
        <v>1</v>
      </c>
    </row>
    <row r="43" spans="1:57" x14ac:dyDescent="0.35">
      <c r="A43" s="4">
        <v>53033004100</v>
      </c>
      <c r="B43" s="97">
        <v>20.710935571463839</v>
      </c>
      <c r="C43" s="4">
        <f t="shared" si="2"/>
        <v>1</v>
      </c>
      <c r="D43" s="98">
        <v>3.9478827361563522</v>
      </c>
      <c r="E43" s="4">
        <f t="shared" si="3"/>
        <v>0</v>
      </c>
      <c r="F43" s="98">
        <v>13.582009637694091</v>
      </c>
      <c r="G43" s="4">
        <f t="shared" si="4"/>
        <v>0</v>
      </c>
      <c r="H43" s="98">
        <v>29.608372721134369</v>
      </c>
      <c r="I43" s="4">
        <f t="shared" si="5"/>
        <v>1</v>
      </c>
      <c r="J43" s="98">
        <v>14.890016920473769</v>
      </c>
      <c r="K43" s="97">
        <v>10.49069373942471</v>
      </c>
      <c r="L43" s="1">
        <f t="shared" si="6"/>
        <v>1</v>
      </c>
      <c r="M43" s="1">
        <f t="shared" si="7"/>
        <v>1</v>
      </c>
      <c r="N43" s="11">
        <f t="shared" si="8"/>
        <v>1</v>
      </c>
      <c r="O43" s="98">
        <v>11.431436450238159</v>
      </c>
      <c r="P43" s="4">
        <f t="shared" si="9"/>
        <v>1</v>
      </c>
      <c r="Q43" s="6">
        <v>787768</v>
      </c>
      <c r="R43" s="7">
        <v>279405</v>
      </c>
      <c r="S43" s="1">
        <f t="shared" si="10"/>
        <v>4</v>
      </c>
      <c r="T43" s="1">
        <f t="shared" si="11"/>
        <v>4</v>
      </c>
      <c r="U43" s="11">
        <f t="shared" si="12"/>
        <v>4</v>
      </c>
      <c r="V43" s="98">
        <v>0</v>
      </c>
      <c r="W43" s="4">
        <f t="shared" si="13"/>
        <v>0</v>
      </c>
      <c r="X43" s="98">
        <v>14.59775159306789</v>
      </c>
      <c r="Y43" s="4">
        <f t="shared" si="14"/>
        <v>1</v>
      </c>
      <c r="Z43" s="9">
        <v>0.39468715700000001</v>
      </c>
      <c r="AA43" s="9">
        <v>0.69311673399999996</v>
      </c>
      <c r="AB43" s="9">
        <v>0.33673391800000002</v>
      </c>
      <c r="AC43" s="1">
        <f t="shared" si="15"/>
        <v>4</v>
      </c>
      <c r="AD43" s="1">
        <f t="shared" si="16"/>
        <v>2</v>
      </c>
      <c r="AE43" s="1">
        <f t="shared" si="17"/>
        <v>3</v>
      </c>
      <c r="AF43" s="11">
        <f t="shared" si="18"/>
        <v>3</v>
      </c>
      <c r="AG43" s="8">
        <v>0.162900748087</v>
      </c>
      <c r="AH43" s="9">
        <v>0.44256227221394451</v>
      </c>
      <c r="AI43" s="1">
        <f t="shared" si="19"/>
        <v>3</v>
      </c>
      <c r="AJ43" s="1">
        <f t="shared" si="20"/>
        <v>3</v>
      </c>
      <c r="AK43" s="11">
        <f t="shared" si="21"/>
        <v>3</v>
      </c>
      <c r="AL43" s="10">
        <v>0</v>
      </c>
      <c r="AM43" s="4">
        <f t="shared" si="22"/>
        <v>0</v>
      </c>
      <c r="AN43" s="98">
        <v>0.451030928</v>
      </c>
      <c r="AO43" s="4">
        <f t="shared" si="23"/>
        <v>0</v>
      </c>
      <c r="AQ43" s="9">
        <v>1.154225352112676</v>
      </c>
      <c r="AR43" s="9">
        <v>1.2304009575104731</v>
      </c>
      <c r="AS43" s="9">
        <v>1.1696113074204899</v>
      </c>
      <c r="AT43" s="9">
        <v>1.4897872340425531</v>
      </c>
      <c r="AV43" s="1" t="str">
        <f t="shared" si="24"/>
        <v/>
      </c>
      <c r="AW43" s="1">
        <f t="shared" si="25"/>
        <v>0</v>
      </c>
      <c r="AX43" s="1">
        <f t="shared" si="26"/>
        <v>0</v>
      </c>
      <c r="AY43" s="1">
        <f t="shared" si="27"/>
        <v>0</v>
      </c>
      <c r="AZ43" s="1">
        <f t="shared" si="28"/>
        <v>0</v>
      </c>
      <c r="BA43" s="1" t="str">
        <f t="shared" si="29"/>
        <v/>
      </c>
      <c r="BB43" s="9">
        <f t="shared" si="1"/>
        <v>0.33333333333333331</v>
      </c>
      <c r="BC43" s="11">
        <f t="shared" si="30"/>
        <v>0</v>
      </c>
      <c r="BD43" s="98">
        <v>67.425704420000002</v>
      </c>
      <c r="BE43" s="4">
        <f t="shared" si="31"/>
        <v>1</v>
      </c>
    </row>
    <row r="44" spans="1:57" x14ac:dyDescent="0.35">
      <c r="A44" s="4">
        <v>53033004200</v>
      </c>
      <c r="B44" s="97">
        <v>17.061728395061731</v>
      </c>
      <c r="C44" s="4">
        <f t="shared" si="2"/>
        <v>0</v>
      </c>
      <c r="D44" s="98">
        <v>2.1163316917343269</v>
      </c>
      <c r="E44" s="4">
        <f t="shared" si="3"/>
        <v>0</v>
      </c>
      <c r="F44" s="98">
        <v>21.886664404479131</v>
      </c>
      <c r="G44" s="4">
        <f t="shared" si="4"/>
        <v>0</v>
      </c>
      <c r="H44" s="98">
        <v>27.49702734839477</v>
      </c>
      <c r="I44" s="4">
        <f t="shared" si="5"/>
        <v>1</v>
      </c>
      <c r="J44" s="98">
        <v>11.127596439169141</v>
      </c>
      <c r="K44" s="97">
        <v>8.4569732937685469</v>
      </c>
      <c r="L44" s="1">
        <f t="shared" si="6"/>
        <v>1</v>
      </c>
      <c r="M44" s="1">
        <f t="shared" si="7"/>
        <v>0</v>
      </c>
      <c r="N44" s="11">
        <f t="shared" si="8"/>
        <v>0.5</v>
      </c>
      <c r="O44" s="98">
        <v>7.0474777448071224</v>
      </c>
      <c r="P44" s="4">
        <f t="shared" si="9"/>
        <v>0</v>
      </c>
      <c r="Q44" s="6">
        <v>847468</v>
      </c>
      <c r="R44" s="7">
        <v>440994</v>
      </c>
      <c r="S44" s="1">
        <f t="shared" si="10"/>
        <v>4</v>
      </c>
      <c r="T44" s="1">
        <f t="shared" si="11"/>
        <v>4</v>
      </c>
      <c r="U44" s="11">
        <f t="shared" si="12"/>
        <v>4</v>
      </c>
      <c r="V44" s="98">
        <v>0</v>
      </c>
      <c r="W44" s="4">
        <f t="shared" si="13"/>
        <v>0</v>
      </c>
      <c r="X44" s="98">
        <v>23.529682959963189</v>
      </c>
      <c r="Y44" s="4">
        <f t="shared" si="14"/>
        <v>1</v>
      </c>
      <c r="Z44" s="9">
        <v>0.89734322499999997</v>
      </c>
      <c r="AA44" s="9">
        <v>0.37895445300000002</v>
      </c>
      <c r="AB44" s="9">
        <v>0.24303834099999999</v>
      </c>
      <c r="AC44" s="1">
        <f t="shared" si="15"/>
        <v>1</v>
      </c>
      <c r="AD44" s="1">
        <f t="shared" si="16"/>
        <v>4</v>
      </c>
      <c r="AE44" s="1">
        <f t="shared" si="17"/>
        <v>4</v>
      </c>
      <c r="AF44" s="11">
        <f t="shared" si="18"/>
        <v>3</v>
      </c>
      <c r="AG44" s="8">
        <v>0.14970517337</v>
      </c>
      <c r="AH44" s="9">
        <v>0.36297519656388683</v>
      </c>
      <c r="AI44" s="1">
        <f t="shared" si="19"/>
        <v>4</v>
      </c>
      <c r="AJ44" s="1">
        <f t="shared" si="20"/>
        <v>4</v>
      </c>
      <c r="AK44" s="11">
        <f t="shared" si="21"/>
        <v>4</v>
      </c>
      <c r="AL44" s="10">
        <v>0</v>
      </c>
      <c r="AM44" s="4">
        <f t="shared" si="22"/>
        <v>0</v>
      </c>
      <c r="AN44" s="98">
        <v>2.0741671899999998</v>
      </c>
      <c r="AO44" s="4">
        <f t="shared" si="23"/>
        <v>1</v>
      </c>
      <c r="AP44" s="8">
        <v>0.89288446824789591</v>
      </c>
      <c r="AQ44" s="9">
        <v>0.82887323943661972</v>
      </c>
      <c r="AR44" s="9">
        <v>1.178934769599042</v>
      </c>
      <c r="AS44" s="9">
        <v>1.2550058892814999</v>
      </c>
      <c r="AU44" s="9">
        <v>1.303360977738979</v>
      </c>
      <c r="AV44" s="1">
        <f t="shared" si="24"/>
        <v>1</v>
      </c>
      <c r="AW44" s="1">
        <f t="shared" si="25"/>
        <v>2</v>
      </c>
      <c r="AX44" s="1">
        <f t="shared" si="26"/>
        <v>0</v>
      </c>
      <c r="AY44" s="1">
        <f t="shared" si="27"/>
        <v>0</v>
      </c>
      <c r="AZ44" s="1" t="str">
        <f t="shared" si="28"/>
        <v/>
      </c>
      <c r="BA44" s="1">
        <f t="shared" si="29"/>
        <v>0</v>
      </c>
      <c r="BB44" s="9">
        <f t="shared" si="1"/>
        <v>0.25</v>
      </c>
      <c r="BC44" s="11">
        <f t="shared" si="30"/>
        <v>0.75</v>
      </c>
      <c r="BD44" s="98">
        <v>71.028094530000004</v>
      </c>
      <c r="BE44" s="4">
        <f t="shared" si="31"/>
        <v>0</v>
      </c>
    </row>
    <row r="45" spans="1:57" x14ac:dyDescent="0.35">
      <c r="A45" s="4">
        <v>53033004301</v>
      </c>
      <c r="B45" s="97">
        <v>33.209785025945152</v>
      </c>
      <c r="C45" s="4">
        <f t="shared" si="2"/>
        <v>2</v>
      </c>
      <c r="D45" s="98">
        <v>3.0676455165180911</v>
      </c>
      <c r="E45" s="4">
        <f t="shared" si="3"/>
        <v>0</v>
      </c>
      <c r="F45" s="98">
        <v>21.61590524534687</v>
      </c>
      <c r="G45" s="4">
        <f t="shared" si="4"/>
        <v>0</v>
      </c>
      <c r="H45" s="98">
        <v>45.242847638057221</v>
      </c>
      <c r="I45" s="4">
        <f t="shared" si="5"/>
        <v>3</v>
      </c>
      <c r="J45" s="98">
        <v>26.712328767123289</v>
      </c>
      <c r="K45" s="97">
        <v>18.63013698630137</v>
      </c>
      <c r="L45" s="1">
        <f t="shared" si="6"/>
        <v>4</v>
      </c>
      <c r="M45" s="1">
        <f t="shared" si="7"/>
        <v>2</v>
      </c>
      <c r="N45" s="11">
        <f t="shared" si="8"/>
        <v>3</v>
      </c>
      <c r="O45" s="98">
        <v>35.600907029478464</v>
      </c>
      <c r="P45" s="4">
        <f t="shared" si="9"/>
        <v>4</v>
      </c>
      <c r="Q45" s="6">
        <v>868240</v>
      </c>
      <c r="R45" s="7">
        <v>506311</v>
      </c>
      <c r="S45" s="1">
        <f t="shared" si="10"/>
        <v>4</v>
      </c>
      <c r="T45" s="1">
        <f t="shared" si="11"/>
        <v>4</v>
      </c>
      <c r="U45" s="11">
        <f t="shared" si="12"/>
        <v>4</v>
      </c>
      <c r="V45" s="98">
        <v>0</v>
      </c>
      <c r="W45" s="4">
        <f t="shared" si="13"/>
        <v>0</v>
      </c>
      <c r="X45" s="98">
        <v>96.704613835935731</v>
      </c>
      <c r="Y45" s="4">
        <f t="shared" si="14"/>
        <v>4</v>
      </c>
      <c r="Z45" s="9">
        <v>0.38536123</v>
      </c>
      <c r="AA45" s="9">
        <v>0.454665443</v>
      </c>
      <c r="AB45" s="9">
        <v>0.10375446200000001</v>
      </c>
      <c r="AC45" s="1">
        <f t="shared" si="15"/>
        <v>4</v>
      </c>
      <c r="AD45" s="1">
        <f t="shared" si="16"/>
        <v>3</v>
      </c>
      <c r="AE45" s="1">
        <f t="shared" si="17"/>
        <v>4</v>
      </c>
      <c r="AF45" s="11">
        <f t="shared" si="18"/>
        <v>3.6666666666666665</v>
      </c>
      <c r="AG45" s="8">
        <v>8.3206059718199998E-2</v>
      </c>
      <c r="AH45" s="9">
        <v>0.47585545252975209</v>
      </c>
      <c r="AI45" s="1">
        <f t="shared" si="19"/>
        <v>4</v>
      </c>
      <c r="AJ45" s="1">
        <f t="shared" si="20"/>
        <v>3</v>
      </c>
      <c r="AK45" s="11">
        <f t="shared" si="21"/>
        <v>3.5</v>
      </c>
      <c r="AL45" s="10">
        <v>0</v>
      </c>
      <c r="AM45" s="4">
        <f t="shared" si="22"/>
        <v>0</v>
      </c>
      <c r="AN45" s="98">
        <v>1.7454545450000001</v>
      </c>
      <c r="AO45" s="4">
        <f t="shared" si="23"/>
        <v>1</v>
      </c>
      <c r="AP45" s="8">
        <v>0.90206579954093347</v>
      </c>
      <c r="AQ45" s="9">
        <v>0.97535211267605637</v>
      </c>
      <c r="AR45" s="9">
        <v>0.77797725912627169</v>
      </c>
      <c r="AS45" s="9">
        <v>0.696702002355712</v>
      </c>
      <c r="AT45" s="9">
        <v>0.45744680851063829</v>
      </c>
      <c r="AU45" s="9">
        <v>1.043649061545177</v>
      </c>
      <c r="AV45" s="1">
        <f t="shared" si="24"/>
        <v>0</v>
      </c>
      <c r="AW45" s="1">
        <f t="shared" si="25"/>
        <v>0</v>
      </c>
      <c r="AX45" s="1">
        <f t="shared" si="26"/>
        <v>3</v>
      </c>
      <c r="AY45" s="1">
        <f t="shared" si="27"/>
        <v>4</v>
      </c>
      <c r="AZ45" s="1">
        <f t="shared" si="28"/>
        <v>4</v>
      </c>
      <c r="BA45" s="1">
        <f t="shared" si="29"/>
        <v>0</v>
      </c>
      <c r="BB45" s="9">
        <f t="shared" si="1"/>
        <v>0.25</v>
      </c>
      <c r="BC45" s="11">
        <f t="shared" si="30"/>
        <v>1.75</v>
      </c>
      <c r="BD45" s="98">
        <v>60.838072940000004</v>
      </c>
      <c r="BE45" s="4">
        <f t="shared" si="31"/>
        <v>2</v>
      </c>
    </row>
    <row r="46" spans="1:57" x14ac:dyDescent="0.35">
      <c r="A46" s="4">
        <v>53033004302</v>
      </c>
      <c r="B46" s="97">
        <v>44.83440434997528</v>
      </c>
      <c r="C46" s="4">
        <f t="shared" si="2"/>
        <v>3</v>
      </c>
      <c r="D46" s="98">
        <v>15.479723046488621</v>
      </c>
      <c r="E46" s="4">
        <f t="shared" si="3"/>
        <v>3</v>
      </c>
      <c r="F46" s="98">
        <v>23.357664233576639</v>
      </c>
      <c r="G46" s="4">
        <f t="shared" si="4"/>
        <v>0</v>
      </c>
      <c r="H46" s="98">
        <v>94.139650872817953</v>
      </c>
      <c r="I46" s="4">
        <f t="shared" si="5"/>
        <v>4</v>
      </c>
      <c r="J46" s="98">
        <v>58.557993730407517</v>
      </c>
      <c r="K46" s="97">
        <v>37.61755485893417</v>
      </c>
      <c r="L46" s="1">
        <f t="shared" si="6"/>
        <v>4</v>
      </c>
      <c r="M46" s="1">
        <f t="shared" si="7"/>
        <v>4</v>
      </c>
      <c r="N46" s="11">
        <f t="shared" si="8"/>
        <v>4</v>
      </c>
      <c r="O46" s="98">
        <v>60.147483167681948</v>
      </c>
      <c r="P46" s="4">
        <f t="shared" si="9"/>
        <v>4</v>
      </c>
      <c r="Q46" s="6">
        <v>891997</v>
      </c>
      <c r="R46" s="7">
        <v>566359</v>
      </c>
      <c r="S46" s="1">
        <f t="shared" si="10"/>
        <v>4</v>
      </c>
      <c r="T46" s="1">
        <f t="shared" si="11"/>
        <v>4</v>
      </c>
      <c r="U46" s="11">
        <f t="shared" si="12"/>
        <v>4</v>
      </c>
      <c r="V46" s="98">
        <v>0</v>
      </c>
      <c r="W46" s="4">
        <f t="shared" si="13"/>
        <v>0</v>
      </c>
      <c r="X46" s="98">
        <v>95.620864138658263</v>
      </c>
      <c r="Y46" s="4">
        <f t="shared" si="14"/>
        <v>4</v>
      </c>
      <c r="Z46" s="9">
        <v>0.32864359900000001</v>
      </c>
      <c r="AA46" s="9">
        <v>0.41745402100000001</v>
      </c>
      <c r="AB46" s="9">
        <v>0.158377777</v>
      </c>
      <c r="AC46" s="1">
        <f t="shared" si="15"/>
        <v>4</v>
      </c>
      <c r="AD46" s="1">
        <f t="shared" si="16"/>
        <v>3</v>
      </c>
      <c r="AE46" s="1">
        <f t="shared" si="17"/>
        <v>4</v>
      </c>
      <c r="AF46" s="11">
        <f t="shared" si="18"/>
        <v>3.6666666666666665</v>
      </c>
      <c r="AG46" s="8">
        <v>6.0613629969900003E-2</v>
      </c>
      <c r="AH46" s="9">
        <v>0.7408822552760902</v>
      </c>
      <c r="AI46" s="1">
        <f t="shared" si="19"/>
        <v>4</v>
      </c>
      <c r="AJ46" s="1">
        <f t="shared" si="20"/>
        <v>2</v>
      </c>
      <c r="AK46" s="11">
        <f t="shared" si="21"/>
        <v>3</v>
      </c>
      <c r="AL46" s="10">
        <v>1</v>
      </c>
      <c r="AM46" s="4">
        <f t="shared" si="22"/>
        <v>4</v>
      </c>
      <c r="AN46" s="98">
        <v>2.9429797670000002</v>
      </c>
      <c r="AO46" s="4">
        <f t="shared" si="23"/>
        <v>1</v>
      </c>
      <c r="AP46" s="8">
        <v>0.74368783473603672</v>
      </c>
      <c r="AQ46" s="9">
        <v>0.8295774647887324</v>
      </c>
      <c r="AR46" s="9">
        <v>0.9114302812687014</v>
      </c>
      <c r="AS46" s="9">
        <v>1.0111896348645399</v>
      </c>
      <c r="AV46" s="1">
        <f t="shared" si="24"/>
        <v>4</v>
      </c>
      <c r="AW46" s="1">
        <f t="shared" si="25"/>
        <v>2</v>
      </c>
      <c r="AX46" s="1">
        <f t="shared" si="26"/>
        <v>0</v>
      </c>
      <c r="AY46" s="1">
        <f t="shared" si="27"/>
        <v>0</v>
      </c>
      <c r="AZ46" s="1" t="str">
        <f t="shared" si="28"/>
        <v/>
      </c>
      <c r="BA46" s="1" t="str">
        <f t="shared" si="29"/>
        <v/>
      </c>
      <c r="BB46" s="9">
        <f t="shared" si="1"/>
        <v>0.25</v>
      </c>
      <c r="BC46" s="11">
        <f t="shared" si="30"/>
        <v>1.5</v>
      </c>
      <c r="BD46" s="98">
        <v>37.912142230000001</v>
      </c>
      <c r="BE46" s="4">
        <f t="shared" si="31"/>
        <v>4</v>
      </c>
    </row>
    <row r="47" spans="1:57" x14ac:dyDescent="0.35">
      <c r="A47" s="4">
        <v>53033004400</v>
      </c>
      <c r="B47" s="97">
        <v>29.566805845511489</v>
      </c>
      <c r="C47" s="4">
        <f t="shared" si="2"/>
        <v>1</v>
      </c>
      <c r="D47" s="98">
        <v>3.267195767195767</v>
      </c>
      <c r="E47" s="4">
        <f t="shared" si="3"/>
        <v>0</v>
      </c>
      <c r="F47" s="98">
        <v>21.930501930501929</v>
      </c>
      <c r="G47" s="4">
        <f t="shared" si="4"/>
        <v>0</v>
      </c>
      <c r="H47" s="98">
        <v>75.633460603956962</v>
      </c>
      <c r="I47" s="4">
        <f t="shared" si="5"/>
        <v>4</v>
      </c>
      <c r="J47" s="98">
        <v>40.653357531760442</v>
      </c>
      <c r="K47" s="97">
        <v>27.767695099818511</v>
      </c>
      <c r="L47" s="1">
        <f t="shared" si="6"/>
        <v>4</v>
      </c>
      <c r="M47" s="1">
        <f t="shared" si="7"/>
        <v>4</v>
      </c>
      <c r="N47" s="11">
        <f t="shared" si="8"/>
        <v>4</v>
      </c>
      <c r="O47" s="98">
        <v>47.038280725319012</v>
      </c>
      <c r="P47" s="4">
        <f t="shared" si="9"/>
        <v>4</v>
      </c>
      <c r="Q47" s="6">
        <v>918757</v>
      </c>
      <c r="R47" s="7">
        <v>611714</v>
      </c>
      <c r="S47" s="1">
        <f t="shared" si="10"/>
        <v>4</v>
      </c>
      <c r="T47" s="1">
        <f t="shared" si="11"/>
        <v>4</v>
      </c>
      <c r="U47" s="11">
        <f t="shared" si="12"/>
        <v>4</v>
      </c>
      <c r="V47" s="98">
        <v>0</v>
      </c>
      <c r="W47" s="4">
        <f t="shared" si="13"/>
        <v>0</v>
      </c>
      <c r="X47" s="98">
        <v>78.373640459004307</v>
      </c>
      <c r="Y47" s="4">
        <f t="shared" si="14"/>
        <v>4</v>
      </c>
      <c r="Z47" s="9">
        <v>0.26377203199999999</v>
      </c>
      <c r="AA47" s="9">
        <v>0.18938765499999999</v>
      </c>
      <c r="AB47" s="9">
        <v>0.139675677</v>
      </c>
      <c r="AC47" s="1">
        <f t="shared" si="15"/>
        <v>4</v>
      </c>
      <c r="AD47" s="1">
        <f t="shared" si="16"/>
        <v>4</v>
      </c>
      <c r="AE47" s="1">
        <f t="shared" si="17"/>
        <v>4</v>
      </c>
      <c r="AF47" s="11">
        <f t="shared" si="18"/>
        <v>4</v>
      </c>
      <c r="AG47" s="8">
        <v>0.14545460096500001</v>
      </c>
      <c r="AH47" s="9">
        <v>0.52668667420514481</v>
      </c>
      <c r="AI47" s="1">
        <f t="shared" si="19"/>
        <v>4</v>
      </c>
      <c r="AJ47" s="1">
        <f t="shared" si="20"/>
        <v>3</v>
      </c>
      <c r="AK47" s="11">
        <f t="shared" si="21"/>
        <v>3.5</v>
      </c>
      <c r="AL47" s="10">
        <v>0</v>
      </c>
      <c r="AM47" s="4">
        <f t="shared" si="22"/>
        <v>0</v>
      </c>
      <c r="AN47" s="98">
        <v>3.7025316460000002</v>
      </c>
      <c r="AO47" s="4">
        <f t="shared" si="23"/>
        <v>1</v>
      </c>
      <c r="AP47" s="8">
        <v>0.85921958684009181</v>
      </c>
      <c r="AQ47" s="9">
        <v>0.86830985915492953</v>
      </c>
      <c r="AR47" s="9">
        <v>1.0329144225014959</v>
      </c>
      <c r="AS47" s="9">
        <v>0.95700824499410997</v>
      </c>
      <c r="AT47" s="9">
        <v>1.303829787234043</v>
      </c>
      <c r="AV47" s="1">
        <f t="shared" si="24"/>
        <v>1</v>
      </c>
      <c r="AW47" s="1">
        <f t="shared" si="25"/>
        <v>1</v>
      </c>
      <c r="AX47" s="1">
        <f t="shared" si="26"/>
        <v>0</v>
      </c>
      <c r="AY47" s="1">
        <f t="shared" si="27"/>
        <v>0</v>
      </c>
      <c r="AZ47" s="1">
        <f t="shared" si="28"/>
        <v>0</v>
      </c>
      <c r="BA47" s="1" t="str">
        <f t="shared" si="29"/>
        <v/>
      </c>
      <c r="BB47" s="9">
        <f t="shared" si="1"/>
        <v>0.25</v>
      </c>
      <c r="BC47" s="11">
        <f t="shared" si="30"/>
        <v>0.5</v>
      </c>
      <c r="BD47" s="98">
        <v>45.905412159999997</v>
      </c>
      <c r="BE47" s="4">
        <f t="shared" si="31"/>
        <v>4</v>
      </c>
    </row>
    <row r="48" spans="1:57" x14ac:dyDescent="0.35">
      <c r="A48" s="4">
        <v>53033004500</v>
      </c>
      <c r="B48" s="97">
        <v>30.076741440377798</v>
      </c>
      <c r="C48" s="4">
        <f t="shared" si="2"/>
        <v>2</v>
      </c>
      <c r="D48" s="98">
        <v>1.616994292961319</v>
      </c>
      <c r="E48" s="4">
        <f t="shared" si="3"/>
        <v>0</v>
      </c>
      <c r="F48" s="98">
        <v>22.582116788321169</v>
      </c>
      <c r="G48" s="4">
        <f t="shared" si="4"/>
        <v>0</v>
      </c>
      <c r="H48" s="98">
        <v>37.897782063645131</v>
      </c>
      <c r="I48" s="4">
        <f t="shared" si="5"/>
        <v>2</v>
      </c>
      <c r="J48" s="98">
        <v>15.414634146341459</v>
      </c>
      <c r="K48" s="97">
        <v>11.02439024390244</v>
      </c>
      <c r="L48" s="1">
        <f t="shared" si="6"/>
        <v>2</v>
      </c>
      <c r="M48" s="1">
        <f t="shared" si="7"/>
        <v>1</v>
      </c>
      <c r="N48" s="11">
        <f t="shared" si="8"/>
        <v>1.5</v>
      </c>
      <c r="O48" s="98">
        <v>34.415584415584419</v>
      </c>
      <c r="P48" s="4">
        <f t="shared" si="9"/>
        <v>4</v>
      </c>
      <c r="Q48" s="6">
        <v>926840</v>
      </c>
      <c r="R48" s="7">
        <v>533847</v>
      </c>
      <c r="S48" s="1">
        <f t="shared" si="10"/>
        <v>4</v>
      </c>
      <c r="T48" s="1">
        <f t="shared" si="11"/>
        <v>4</v>
      </c>
      <c r="U48" s="11">
        <f t="shared" si="12"/>
        <v>4</v>
      </c>
      <c r="V48" s="98">
        <v>0</v>
      </c>
      <c r="W48" s="4">
        <f t="shared" si="13"/>
        <v>0</v>
      </c>
      <c r="X48" s="98">
        <v>39.770971644291073</v>
      </c>
      <c r="Y48" s="4">
        <f t="shared" si="14"/>
        <v>2</v>
      </c>
      <c r="Z48" s="9">
        <v>0.40267332300000003</v>
      </c>
      <c r="AA48" s="9">
        <v>0.39461864000000002</v>
      </c>
      <c r="AB48" s="9">
        <v>0.22636424899999999</v>
      </c>
      <c r="AC48" s="1">
        <f t="shared" si="15"/>
        <v>3</v>
      </c>
      <c r="AD48" s="1">
        <f t="shared" si="16"/>
        <v>4</v>
      </c>
      <c r="AE48" s="1">
        <f t="shared" si="17"/>
        <v>4</v>
      </c>
      <c r="AF48" s="11">
        <f t="shared" si="18"/>
        <v>3.6666666666666665</v>
      </c>
      <c r="AG48" s="8">
        <v>0.15214284467899999</v>
      </c>
      <c r="AH48" s="9">
        <v>0.2354359163706603</v>
      </c>
      <c r="AI48" s="1">
        <f t="shared" si="19"/>
        <v>3</v>
      </c>
      <c r="AJ48" s="1">
        <f t="shared" si="20"/>
        <v>4</v>
      </c>
      <c r="AK48" s="11">
        <f t="shared" si="21"/>
        <v>3.5</v>
      </c>
      <c r="AL48" s="10">
        <v>0</v>
      </c>
      <c r="AM48" s="4">
        <f t="shared" si="22"/>
        <v>0</v>
      </c>
      <c r="AN48" s="98">
        <v>1.1352885530000001</v>
      </c>
      <c r="AO48" s="4">
        <f t="shared" si="23"/>
        <v>1</v>
      </c>
      <c r="AP48" s="8">
        <v>0.97169089517980112</v>
      </c>
      <c r="AR48" s="9">
        <v>1.159784560143627</v>
      </c>
      <c r="AS48" s="9">
        <v>1.26030624263839</v>
      </c>
      <c r="AV48" s="1">
        <f t="shared" si="24"/>
        <v>0</v>
      </c>
      <c r="AW48" s="1" t="str">
        <f t="shared" si="25"/>
        <v/>
      </c>
      <c r="AX48" s="1">
        <f t="shared" si="26"/>
        <v>0</v>
      </c>
      <c r="AY48" s="1">
        <f t="shared" si="27"/>
        <v>0</v>
      </c>
      <c r="AZ48" s="1" t="str">
        <f t="shared" si="28"/>
        <v/>
      </c>
      <c r="BA48" s="1" t="str">
        <f t="shared" si="29"/>
        <v/>
      </c>
      <c r="BB48" s="9">
        <f t="shared" si="1"/>
        <v>0.33333333333333331</v>
      </c>
      <c r="BC48" s="11">
        <f t="shared" si="30"/>
        <v>0</v>
      </c>
      <c r="BD48" s="98">
        <v>65.179465570000005</v>
      </c>
      <c r="BE48" s="4">
        <f t="shared" si="31"/>
        <v>1</v>
      </c>
    </row>
    <row r="49" spans="1:57" x14ac:dyDescent="0.35">
      <c r="A49" s="4">
        <v>53033004600</v>
      </c>
      <c r="B49" s="97">
        <v>11.44196305486628</v>
      </c>
      <c r="C49" s="4">
        <f t="shared" si="2"/>
        <v>0</v>
      </c>
      <c r="D49" s="98">
        <v>3.2571428571428571</v>
      </c>
      <c r="E49" s="4">
        <f t="shared" si="3"/>
        <v>0</v>
      </c>
      <c r="F49" s="98">
        <v>20.59390667180871</v>
      </c>
      <c r="G49" s="4">
        <f t="shared" si="4"/>
        <v>0</v>
      </c>
      <c r="H49" s="98">
        <v>32.882562277580071</v>
      </c>
      <c r="I49" s="4">
        <f t="shared" si="5"/>
        <v>2</v>
      </c>
      <c r="J49" s="98">
        <v>11.05633802816901</v>
      </c>
      <c r="K49" s="97">
        <v>6.197183098591549</v>
      </c>
      <c r="L49" s="1">
        <f t="shared" si="6"/>
        <v>1</v>
      </c>
      <c r="M49" s="1">
        <f t="shared" si="7"/>
        <v>0</v>
      </c>
      <c r="N49" s="11">
        <f t="shared" si="8"/>
        <v>0.5</v>
      </c>
      <c r="O49" s="98">
        <v>11.304108078301629</v>
      </c>
      <c r="P49" s="4">
        <f t="shared" si="9"/>
        <v>1</v>
      </c>
      <c r="Q49" s="6">
        <v>888963</v>
      </c>
      <c r="R49" s="7">
        <v>471758</v>
      </c>
      <c r="S49" s="1">
        <f t="shared" si="10"/>
        <v>4</v>
      </c>
      <c r="T49" s="1">
        <f t="shared" si="11"/>
        <v>4</v>
      </c>
      <c r="U49" s="11">
        <f t="shared" si="12"/>
        <v>4</v>
      </c>
      <c r="V49" s="98">
        <v>0</v>
      </c>
      <c r="W49" s="4">
        <f t="shared" si="13"/>
        <v>0</v>
      </c>
      <c r="X49" s="98">
        <v>15.02023003958576</v>
      </c>
      <c r="Y49" s="4">
        <f t="shared" si="14"/>
        <v>1</v>
      </c>
      <c r="Z49" s="9">
        <v>0.47661483199999999</v>
      </c>
      <c r="AA49" s="9">
        <v>0.53198948199999996</v>
      </c>
      <c r="AB49" s="9">
        <v>0.19547999799999999</v>
      </c>
      <c r="AC49" s="1">
        <f t="shared" si="15"/>
        <v>3</v>
      </c>
      <c r="AD49" s="1">
        <f t="shared" si="16"/>
        <v>3</v>
      </c>
      <c r="AE49" s="1">
        <f t="shared" si="17"/>
        <v>4</v>
      </c>
      <c r="AF49" s="11">
        <f t="shared" si="18"/>
        <v>3.3333333333333335</v>
      </c>
      <c r="AG49" s="8">
        <v>0.10363528738199999</v>
      </c>
      <c r="AH49" s="9">
        <v>0.38208116758691529</v>
      </c>
      <c r="AI49" s="1">
        <f t="shared" si="19"/>
        <v>4</v>
      </c>
      <c r="AJ49" s="1">
        <f t="shared" si="20"/>
        <v>4</v>
      </c>
      <c r="AK49" s="11">
        <f t="shared" si="21"/>
        <v>4</v>
      </c>
      <c r="AL49" s="10">
        <v>0</v>
      </c>
      <c r="AM49" s="4">
        <f t="shared" si="22"/>
        <v>0</v>
      </c>
      <c r="AN49" s="98">
        <v>0.82587749499999996</v>
      </c>
      <c r="AO49" s="4">
        <f t="shared" si="23"/>
        <v>0</v>
      </c>
      <c r="AQ49" s="9">
        <v>0.99859154929577465</v>
      </c>
      <c r="AR49" s="9">
        <v>1.103530819868342</v>
      </c>
      <c r="AS49" s="9">
        <v>1.5</v>
      </c>
      <c r="AT49" s="9">
        <v>1.4897872340425531</v>
      </c>
      <c r="AV49" s="1" t="str">
        <f t="shared" si="24"/>
        <v/>
      </c>
      <c r="AW49" s="1">
        <f t="shared" si="25"/>
        <v>0</v>
      </c>
      <c r="AX49" s="1">
        <f t="shared" si="26"/>
        <v>0</v>
      </c>
      <c r="AY49" s="1">
        <f t="shared" si="27"/>
        <v>0</v>
      </c>
      <c r="AZ49" s="1">
        <f t="shared" si="28"/>
        <v>0</v>
      </c>
      <c r="BA49" s="1" t="str">
        <f t="shared" si="29"/>
        <v/>
      </c>
      <c r="BB49" s="9">
        <f t="shared" si="1"/>
        <v>0.33333333333333331</v>
      </c>
      <c r="BC49" s="11">
        <f t="shared" si="30"/>
        <v>0</v>
      </c>
      <c r="BD49" s="98">
        <v>72.167603150000005</v>
      </c>
      <c r="BE49" s="4">
        <f t="shared" si="31"/>
        <v>0</v>
      </c>
    </row>
    <row r="50" spans="1:57" x14ac:dyDescent="0.35">
      <c r="A50" s="4">
        <v>53033004700</v>
      </c>
      <c r="B50" s="97">
        <v>25.06066194312336</v>
      </c>
      <c r="C50" s="4">
        <f t="shared" si="2"/>
        <v>1</v>
      </c>
      <c r="D50" s="98">
        <v>3.965745743704761</v>
      </c>
      <c r="E50" s="4">
        <f t="shared" si="3"/>
        <v>0</v>
      </c>
      <c r="F50" s="98">
        <v>24.805062718951291</v>
      </c>
      <c r="G50" s="4">
        <f t="shared" si="4"/>
        <v>0</v>
      </c>
      <c r="H50" s="98">
        <v>70.551746653607566</v>
      </c>
      <c r="I50" s="4">
        <f t="shared" si="5"/>
        <v>4</v>
      </c>
      <c r="J50" s="98">
        <v>15.73426573426574</v>
      </c>
      <c r="K50" s="97">
        <v>9.8776223776223784</v>
      </c>
      <c r="L50" s="1">
        <f t="shared" si="6"/>
        <v>2</v>
      </c>
      <c r="M50" s="1">
        <f t="shared" si="7"/>
        <v>0</v>
      </c>
      <c r="N50" s="11">
        <f t="shared" si="8"/>
        <v>1</v>
      </c>
      <c r="O50" s="98">
        <v>12.685625545957491</v>
      </c>
      <c r="P50" s="4">
        <f t="shared" si="9"/>
        <v>1</v>
      </c>
      <c r="Q50" s="6">
        <v>630535</v>
      </c>
      <c r="R50" s="7">
        <v>520321</v>
      </c>
      <c r="S50" s="1">
        <f t="shared" si="10"/>
        <v>4</v>
      </c>
      <c r="T50" s="1">
        <f t="shared" si="11"/>
        <v>4</v>
      </c>
      <c r="U50" s="11">
        <f t="shared" si="12"/>
        <v>4</v>
      </c>
      <c r="V50" s="98">
        <v>56.094574227581013</v>
      </c>
      <c r="W50" s="4">
        <f t="shared" si="13"/>
        <v>3</v>
      </c>
      <c r="X50" s="98">
        <v>99.443164011312547</v>
      </c>
      <c r="Y50" s="4">
        <f t="shared" si="14"/>
        <v>4</v>
      </c>
      <c r="Z50" s="9">
        <v>0.125679655</v>
      </c>
      <c r="AA50" s="9">
        <v>0.19206171</v>
      </c>
      <c r="AB50" s="9">
        <v>0.12786740699999999</v>
      </c>
      <c r="AC50" s="1">
        <f t="shared" si="15"/>
        <v>4</v>
      </c>
      <c r="AD50" s="1">
        <f t="shared" si="16"/>
        <v>4</v>
      </c>
      <c r="AE50" s="1">
        <f t="shared" si="17"/>
        <v>4</v>
      </c>
      <c r="AF50" s="11">
        <f t="shared" si="18"/>
        <v>4</v>
      </c>
      <c r="AG50" s="8">
        <v>0.168014649574</v>
      </c>
      <c r="AH50" s="9">
        <v>0.48271550500913157</v>
      </c>
      <c r="AI50" s="1">
        <f t="shared" si="19"/>
        <v>3</v>
      </c>
      <c r="AJ50" s="1">
        <f t="shared" si="20"/>
        <v>3</v>
      </c>
      <c r="AK50" s="11">
        <f t="shared" si="21"/>
        <v>3</v>
      </c>
      <c r="AL50" s="10">
        <v>0</v>
      </c>
      <c r="AM50" s="4">
        <f t="shared" si="22"/>
        <v>0</v>
      </c>
      <c r="AN50" s="98">
        <v>4.3625787689999997</v>
      </c>
      <c r="AO50" s="4">
        <f t="shared" si="23"/>
        <v>2</v>
      </c>
      <c r="AP50" s="8">
        <v>1.2746748278500379</v>
      </c>
      <c r="AQ50" s="9">
        <v>1.2880281690140849</v>
      </c>
      <c r="AR50" s="9">
        <v>1.1932974266906049</v>
      </c>
      <c r="AS50" s="9">
        <v>0.94051825677267298</v>
      </c>
      <c r="AU50" s="9">
        <v>0.80401571366215629</v>
      </c>
      <c r="AV50" s="1">
        <f t="shared" si="24"/>
        <v>0</v>
      </c>
      <c r="AW50" s="1">
        <f t="shared" si="25"/>
        <v>0</v>
      </c>
      <c r="AX50" s="1">
        <f t="shared" si="26"/>
        <v>0</v>
      </c>
      <c r="AY50" s="1">
        <f t="shared" si="27"/>
        <v>0</v>
      </c>
      <c r="AZ50" s="1" t="str">
        <f t="shared" si="28"/>
        <v/>
      </c>
      <c r="BA50" s="1">
        <f t="shared" si="29"/>
        <v>2</v>
      </c>
      <c r="BB50" s="9">
        <f t="shared" si="1"/>
        <v>0.25</v>
      </c>
      <c r="BC50" s="11">
        <f t="shared" si="30"/>
        <v>0</v>
      </c>
      <c r="BD50" s="98">
        <v>68.245471199999997</v>
      </c>
      <c r="BE50" s="4">
        <f t="shared" si="31"/>
        <v>0</v>
      </c>
    </row>
    <row r="51" spans="1:57" x14ac:dyDescent="0.35">
      <c r="A51" s="4">
        <v>53033004800</v>
      </c>
      <c r="B51" s="97">
        <v>18.541089566020322</v>
      </c>
      <c r="C51" s="4">
        <f t="shared" si="2"/>
        <v>0</v>
      </c>
      <c r="D51" s="98">
        <v>0.67359507313317935</v>
      </c>
      <c r="E51" s="4">
        <f t="shared" si="3"/>
        <v>0</v>
      </c>
      <c r="F51" s="98">
        <v>24.029012634534389</v>
      </c>
      <c r="G51" s="4">
        <f t="shared" si="4"/>
        <v>0</v>
      </c>
      <c r="H51" s="98">
        <v>45.498676081200351</v>
      </c>
      <c r="I51" s="4">
        <f t="shared" si="5"/>
        <v>3</v>
      </c>
      <c r="J51" s="98">
        <v>14.479638009049779</v>
      </c>
      <c r="K51" s="97">
        <v>7.4660633484162897</v>
      </c>
      <c r="L51" s="1">
        <f t="shared" si="6"/>
        <v>1</v>
      </c>
      <c r="M51" s="1">
        <f t="shared" si="7"/>
        <v>0</v>
      </c>
      <c r="N51" s="11">
        <f t="shared" si="8"/>
        <v>0.5</v>
      </c>
      <c r="O51" s="98">
        <v>13.130193905817171</v>
      </c>
      <c r="P51" s="4">
        <f t="shared" si="9"/>
        <v>1</v>
      </c>
      <c r="Q51" s="6">
        <v>793307</v>
      </c>
      <c r="R51" s="7">
        <v>534519</v>
      </c>
      <c r="S51" s="1">
        <f t="shared" si="10"/>
        <v>4</v>
      </c>
      <c r="T51" s="1">
        <f t="shared" si="11"/>
        <v>4</v>
      </c>
      <c r="U51" s="11">
        <f t="shared" si="12"/>
        <v>4</v>
      </c>
      <c r="V51" s="98">
        <v>0</v>
      </c>
      <c r="W51" s="4">
        <f t="shared" si="13"/>
        <v>0</v>
      </c>
      <c r="X51" s="98">
        <v>95.289158348766861</v>
      </c>
      <c r="Y51" s="4">
        <f t="shared" si="14"/>
        <v>4</v>
      </c>
      <c r="Z51" s="9">
        <v>0.51708432699999995</v>
      </c>
      <c r="AA51" s="9">
        <v>0.41952324499999999</v>
      </c>
      <c r="AB51" s="9">
        <v>0.23409143399999999</v>
      </c>
      <c r="AC51" s="1">
        <f t="shared" si="15"/>
        <v>3</v>
      </c>
      <c r="AD51" s="1">
        <f t="shared" si="16"/>
        <v>3</v>
      </c>
      <c r="AE51" s="1">
        <f t="shared" si="17"/>
        <v>4</v>
      </c>
      <c r="AF51" s="11">
        <f t="shared" si="18"/>
        <v>3.3333333333333335</v>
      </c>
      <c r="AG51" s="8">
        <v>0.110736946787</v>
      </c>
      <c r="AH51" s="9">
        <v>0.47125694410052732</v>
      </c>
      <c r="AI51" s="1">
        <f t="shared" si="19"/>
        <v>4</v>
      </c>
      <c r="AJ51" s="1">
        <f t="shared" si="20"/>
        <v>3</v>
      </c>
      <c r="AK51" s="11">
        <f t="shared" si="21"/>
        <v>3.5</v>
      </c>
      <c r="AL51" s="10">
        <v>0</v>
      </c>
      <c r="AM51" s="4">
        <f t="shared" si="22"/>
        <v>0</v>
      </c>
      <c r="AN51" s="98">
        <v>2.24671471</v>
      </c>
      <c r="AO51" s="4">
        <f t="shared" si="23"/>
        <v>1</v>
      </c>
      <c r="AP51" s="8">
        <v>1.10788064269319</v>
      </c>
      <c r="AQ51" s="9">
        <v>1.00774647887324</v>
      </c>
      <c r="AR51" s="9">
        <v>1.175344105326152</v>
      </c>
      <c r="AS51" s="9">
        <v>1.2020023557126001</v>
      </c>
      <c r="AV51" s="1">
        <f t="shared" si="24"/>
        <v>0</v>
      </c>
      <c r="AW51" s="1">
        <f t="shared" si="25"/>
        <v>0</v>
      </c>
      <c r="AX51" s="1">
        <f t="shared" si="26"/>
        <v>0</v>
      </c>
      <c r="AY51" s="1">
        <f t="shared" si="27"/>
        <v>0</v>
      </c>
      <c r="AZ51" s="1" t="str">
        <f t="shared" si="28"/>
        <v/>
      </c>
      <c r="BA51" s="1" t="str">
        <f t="shared" si="29"/>
        <v/>
      </c>
      <c r="BB51" s="9">
        <f t="shared" si="1"/>
        <v>0.25</v>
      </c>
      <c r="BC51" s="11">
        <f t="shared" si="30"/>
        <v>0</v>
      </c>
      <c r="BD51" s="98">
        <v>73.042092519999997</v>
      </c>
      <c r="BE51" s="4">
        <f t="shared" si="31"/>
        <v>0</v>
      </c>
    </row>
    <row r="52" spans="1:57" x14ac:dyDescent="0.35">
      <c r="A52" s="4">
        <v>53033004900</v>
      </c>
      <c r="B52" s="97">
        <v>15.996795299773</v>
      </c>
      <c r="C52" s="4">
        <f t="shared" si="2"/>
        <v>0</v>
      </c>
      <c r="D52" s="98">
        <v>0.8231026785714286</v>
      </c>
      <c r="E52" s="4">
        <f t="shared" si="3"/>
        <v>0</v>
      </c>
      <c r="F52" s="98">
        <v>26.059871950164389</v>
      </c>
      <c r="G52" s="4">
        <f t="shared" si="4"/>
        <v>0</v>
      </c>
      <c r="H52" s="98">
        <v>74.939369442198867</v>
      </c>
      <c r="I52" s="4">
        <f t="shared" si="5"/>
        <v>4</v>
      </c>
      <c r="J52" s="98">
        <v>16.689466484268131</v>
      </c>
      <c r="K52" s="97">
        <v>5.7455540355677153</v>
      </c>
      <c r="L52" s="1">
        <f t="shared" si="6"/>
        <v>2</v>
      </c>
      <c r="M52" s="1">
        <f t="shared" si="7"/>
        <v>0</v>
      </c>
      <c r="N52" s="11">
        <f t="shared" si="8"/>
        <v>1</v>
      </c>
      <c r="O52" s="98">
        <v>13.029675638371289</v>
      </c>
      <c r="P52" s="4">
        <f t="shared" si="9"/>
        <v>1</v>
      </c>
      <c r="Q52" s="6">
        <v>858710</v>
      </c>
      <c r="R52" s="7">
        <v>569871</v>
      </c>
      <c r="S52" s="1">
        <f t="shared" si="10"/>
        <v>4</v>
      </c>
      <c r="T52" s="1">
        <f t="shared" si="11"/>
        <v>4</v>
      </c>
      <c r="U52" s="11">
        <f t="shared" si="12"/>
        <v>4</v>
      </c>
      <c r="V52" s="98">
        <v>27.150576894990511</v>
      </c>
      <c r="W52" s="4">
        <f t="shared" si="13"/>
        <v>2</v>
      </c>
      <c r="X52" s="98">
        <v>79.637167203916647</v>
      </c>
      <c r="Y52" s="4">
        <f t="shared" si="14"/>
        <v>4</v>
      </c>
      <c r="Z52" s="9">
        <v>0.595559332</v>
      </c>
      <c r="AA52" s="9">
        <v>0.18861418499999999</v>
      </c>
      <c r="AB52" s="9">
        <v>0.141093569</v>
      </c>
      <c r="AC52" s="1">
        <f t="shared" si="15"/>
        <v>3</v>
      </c>
      <c r="AD52" s="1">
        <f t="shared" si="16"/>
        <v>4</v>
      </c>
      <c r="AE52" s="1">
        <f t="shared" si="17"/>
        <v>4</v>
      </c>
      <c r="AF52" s="11">
        <f t="shared" si="18"/>
        <v>3.6666666666666665</v>
      </c>
      <c r="AG52" s="8">
        <v>0.13907586927900001</v>
      </c>
      <c r="AH52" s="9">
        <v>0.33899636814850947</v>
      </c>
      <c r="AI52" s="1">
        <f t="shared" si="19"/>
        <v>4</v>
      </c>
      <c r="AJ52" s="1">
        <f t="shared" si="20"/>
        <v>4</v>
      </c>
      <c r="AK52" s="11">
        <f t="shared" si="21"/>
        <v>4</v>
      </c>
      <c r="AL52" s="10">
        <v>0</v>
      </c>
      <c r="AM52" s="4">
        <f t="shared" si="22"/>
        <v>0</v>
      </c>
      <c r="AN52" s="98">
        <v>6.9353572359999998</v>
      </c>
      <c r="AO52" s="4">
        <f t="shared" si="23"/>
        <v>2</v>
      </c>
      <c r="AP52" s="8">
        <v>0.97398622800306045</v>
      </c>
      <c r="AQ52" s="9">
        <v>1.01830985915493</v>
      </c>
      <c r="AR52" s="9">
        <v>1.333333333333333</v>
      </c>
      <c r="AS52" s="9">
        <v>1.4941107184923399</v>
      </c>
      <c r="AV52" s="1">
        <f t="shared" si="24"/>
        <v>0</v>
      </c>
      <c r="AW52" s="1">
        <f t="shared" si="25"/>
        <v>0</v>
      </c>
      <c r="AX52" s="1">
        <f t="shared" si="26"/>
        <v>0</v>
      </c>
      <c r="AY52" s="1">
        <f t="shared" si="27"/>
        <v>0</v>
      </c>
      <c r="AZ52" s="1" t="str">
        <f t="shared" si="28"/>
        <v/>
      </c>
      <c r="BA52" s="1" t="str">
        <f t="shared" si="29"/>
        <v/>
      </c>
      <c r="BB52" s="9">
        <f t="shared" si="1"/>
        <v>0.25</v>
      </c>
      <c r="BC52" s="11">
        <f t="shared" si="30"/>
        <v>0</v>
      </c>
      <c r="BD52" s="98">
        <v>70.031966220000001</v>
      </c>
      <c r="BE52" s="4">
        <f t="shared" si="31"/>
        <v>0</v>
      </c>
    </row>
    <row r="53" spans="1:57" x14ac:dyDescent="0.35">
      <c r="A53" s="4">
        <v>53033005000</v>
      </c>
      <c r="B53" s="97">
        <v>26.88465031789282</v>
      </c>
      <c r="C53" s="4">
        <f t="shared" si="2"/>
        <v>1</v>
      </c>
      <c r="D53" s="98">
        <v>4.1899441340782122</v>
      </c>
      <c r="E53" s="4">
        <f t="shared" si="3"/>
        <v>1</v>
      </c>
      <c r="F53" s="98">
        <v>24.421748272754581</v>
      </c>
      <c r="G53" s="4">
        <f t="shared" si="4"/>
        <v>0</v>
      </c>
      <c r="H53" s="98">
        <v>75.836081017428171</v>
      </c>
      <c r="I53" s="4">
        <f t="shared" si="5"/>
        <v>4</v>
      </c>
      <c r="J53" s="98">
        <v>22.055137844611529</v>
      </c>
      <c r="K53" s="97">
        <v>11.27819548872181</v>
      </c>
      <c r="L53" s="1">
        <f t="shared" si="6"/>
        <v>3</v>
      </c>
      <c r="M53" s="1">
        <f t="shared" si="7"/>
        <v>1</v>
      </c>
      <c r="N53" s="11">
        <f t="shared" si="8"/>
        <v>2</v>
      </c>
      <c r="O53" s="98">
        <v>12.89736603088102</v>
      </c>
      <c r="P53" s="4">
        <f t="shared" si="9"/>
        <v>1</v>
      </c>
      <c r="Q53" s="6">
        <v>885982</v>
      </c>
      <c r="R53" s="7">
        <v>563462</v>
      </c>
      <c r="S53" s="1">
        <f t="shared" si="10"/>
        <v>4</v>
      </c>
      <c r="T53" s="1">
        <f t="shared" si="11"/>
        <v>4</v>
      </c>
      <c r="U53" s="11">
        <f t="shared" si="12"/>
        <v>4</v>
      </c>
      <c r="V53" s="98">
        <v>42.40347269819511</v>
      </c>
      <c r="W53" s="4">
        <f t="shared" si="13"/>
        <v>3</v>
      </c>
      <c r="X53" s="98">
        <v>85.622983067960902</v>
      </c>
      <c r="Y53" s="4">
        <f t="shared" si="14"/>
        <v>4</v>
      </c>
      <c r="Z53" s="9">
        <v>0.18876140599999999</v>
      </c>
      <c r="AA53" s="9">
        <v>0.24222824100000001</v>
      </c>
      <c r="AB53" s="9">
        <v>0.11515740200000001</v>
      </c>
      <c r="AC53" s="1">
        <f t="shared" si="15"/>
        <v>4</v>
      </c>
      <c r="AD53" s="1">
        <f t="shared" si="16"/>
        <v>4</v>
      </c>
      <c r="AE53" s="1">
        <f t="shared" si="17"/>
        <v>4</v>
      </c>
      <c r="AF53" s="11">
        <f t="shared" si="18"/>
        <v>4</v>
      </c>
      <c r="AG53" s="8">
        <v>0.147478282485</v>
      </c>
      <c r="AH53" s="9">
        <v>0.21993001798186571</v>
      </c>
      <c r="AI53" s="1">
        <f t="shared" si="19"/>
        <v>4</v>
      </c>
      <c r="AJ53" s="1">
        <f t="shared" si="20"/>
        <v>4</v>
      </c>
      <c r="AK53" s="11">
        <f t="shared" si="21"/>
        <v>4</v>
      </c>
      <c r="AL53" s="10">
        <v>0</v>
      </c>
      <c r="AM53" s="4">
        <f t="shared" si="22"/>
        <v>0</v>
      </c>
      <c r="AN53" s="98">
        <v>2.9616724740000002</v>
      </c>
      <c r="AO53" s="4">
        <f t="shared" si="23"/>
        <v>1</v>
      </c>
      <c r="AP53" s="8">
        <v>1.2976281560826319</v>
      </c>
      <c r="AQ53" s="9">
        <v>1.1450704225352111</v>
      </c>
      <c r="AR53" s="9">
        <v>1.041891083183722</v>
      </c>
      <c r="AS53" s="9">
        <v>1.07597173144876</v>
      </c>
      <c r="AV53" s="1">
        <f t="shared" si="24"/>
        <v>0</v>
      </c>
      <c r="AW53" s="1">
        <f t="shared" si="25"/>
        <v>0</v>
      </c>
      <c r="AX53" s="1">
        <f t="shared" si="26"/>
        <v>0</v>
      </c>
      <c r="AY53" s="1">
        <f t="shared" si="27"/>
        <v>0</v>
      </c>
      <c r="AZ53" s="1" t="str">
        <f t="shared" si="28"/>
        <v/>
      </c>
      <c r="BA53" s="1" t="str">
        <f t="shared" si="29"/>
        <v/>
      </c>
      <c r="BB53" s="9">
        <f t="shared" si="1"/>
        <v>0.25</v>
      </c>
      <c r="BC53" s="11">
        <f t="shared" si="30"/>
        <v>0</v>
      </c>
      <c r="BD53" s="98">
        <v>69.374231230000007</v>
      </c>
      <c r="BE53" s="4">
        <f t="shared" si="31"/>
        <v>0</v>
      </c>
    </row>
    <row r="54" spans="1:57" x14ac:dyDescent="0.35">
      <c r="A54" s="4">
        <v>53033005100</v>
      </c>
      <c r="B54" s="97">
        <v>20.50447518307567</v>
      </c>
      <c r="C54" s="4">
        <f t="shared" si="2"/>
        <v>1</v>
      </c>
      <c r="D54" s="98">
        <v>1.6365202411714039</v>
      </c>
      <c r="E54" s="4">
        <f t="shared" si="3"/>
        <v>0</v>
      </c>
      <c r="F54" s="98">
        <v>17.29571271528032</v>
      </c>
      <c r="G54" s="4">
        <f t="shared" si="4"/>
        <v>0</v>
      </c>
      <c r="H54" s="98">
        <v>37.273259215915743</v>
      </c>
      <c r="I54" s="4">
        <f t="shared" si="5"/>
        <v>2</v>
      </c>
      <c r="J54" s="98">
        <v>16.491228070175438</v>
      </c>
      <c r="K54" s="97">
        <v>9.2397660818713447</v>
      </c>
      <c r="L54" s="1">
        <f t="shared" si="6"/>
        <v>2</v>
      </c>
      <c r="M54" s="1">
        <f t="shared" si="7"/>
        <v>0</v>
      </c>
      <c r="N54" s="11">
        <f t="shared" si="8"/>
        <v>1</v>
      </c>
      <c r="O54" s="98">
        <v>16.517493897477632</v>
      </c>
      <c r="P54" s="4">
        <f t="shared" si="9"/>
        <v>2</v>
      </c>
      <c r="Q54" s="6">
        <v>924160</v>
      </c>
      <c r="R54" s="7">
        <v>546350</v>
      </c>
      <c r="S54" s="1">
        <f t="shared" si="10"/>
        <v>4</v>
      </c>
      <c r="T54" s="1">
        <f t="shared" si="11"/>
        <v>4</v>
      </c>
      <c r="U54" s="11">
        <f t="shared" si="12"/>
        <v>4</v>
      </c>
      <c r="V54" s="98">
        <v>0</v>
      </c>
      <c r="W54" s="4">
        <f t="shared" si="13"/>
        <v>0</v>
      </c>
      <c r="X54" s="98">
        <v>53.448194160318167</v>
      </c>
      <c r="Y54" s="4">
        <f t="shared" si="14"/>
        <v>3</v>
      </c>
      <c r="Z54" s="9">
        <v>0.31661495200000001</v>
      </c>
      <c r="AA54" s="9">
        <v>0.37454660000000001</v>
      </c>
      <c r="AB54" s="9">
        <v>0.170327176</v>
      </c>
      <c r="AC54" s="1">
        <f t="shared" si="15"/>
        <v>4</v>
      </c>
      <c r="AD54" s="1">
        <f t="shared" si="16"/>
        <v>4</v>
      </c>
      <c r="AE54" s="1">
        <f t="shared" si="17"/>
        <v>4</v>
      </c>
      <c r="AF54" s="11">
        <f t="shared" si="18"/>
        <v>4</v>
      </c>
      <c r="AG54" s="8">
        <v>0.13599233086699999</v>
      </c>
      <c r="AH54" s="9">
        <v>0.35333923837897041</v>
      </c>
      <c r="AI54" s="1">
        <f t="shared" si="19"/>
        <v>4</v>
      </c>
      <c r="AJ54" s="1">
        <f t="shared" si="20"/>
        <v>4</v>
      </c>
      <c r="AK54" s="11">
        <f t="shared" si="21"/>
        <v>4</v>
      </c>
      <c r="AL54" s="10">
        <v>0</v>
      </c>
      <c r="AM54" s="4">
        <f t="shared" si="22"/>
        <v>0</v>
      </c>
      <c r="AN54" s="98">
        <v>2.4096385539999998</v>
      </c>
      <c r="AO54" s="4">
        <f t="shared" si="23"/>
        <v>1</v>
      </c>
      <c r="AP54" s="8">
        <v>0.97934200459066567</v>
      </c>
      <c r="AQ54" s="9">
        <v>1.0485915492957749</v>
      </c>
      <c r="AR54" s="9">
        <v>1.123877917414722</v>
      </c>
      <c r="AS54" s="9">
        <v>1.26737338044758</v>
      </c>
      <c r="AV54" s="1">
        <f t="shared" si="24"/>
        <v>0</v>
      </c>
      <c r="AW54" s="1">
        <f t="shared" si="25"/>
        <v>0</v>
      </c>
      <c r="AX54" s="1">
        <f t="shared" si="26"/>
        <v>0</v>
      </c>
      <c r="AY54" s="1">
        <f t="shared" si="27"/>
        <v>0</v>
      </c>
      <c r="AZ54" s="1" t="str">
        <f t="shared" si="28"/>
        <v/>
      </c>
      <c r="BA54" s="1" t="str">
        <f t="shared" si="29"/>
        <v/>
      </c>
      <c r="BB54" s="9">
        <f t="shared" si="1"/>
        <v>0.25</v>
      </c>
      <c r="BC54" s="11">
        <f t="shared" si="30"/>
        <v>0</v>
      </c>
      <c r="BD54" s="98">
        <v>75.865813680000002</v>
      </c>
      <c r="BE54" s="4">
        <f t="shared" si="31"/>
        <v>0</v>
      </c>
    </row>
    <row r="55" spans="1:57" x14ac:dyDescent="0.35">
      <c r="A55" s="4">
        <v>53033005200</v>
      </c>
      <c r="B55" s="97">
        <v>51.489300173510699</v>
      </c>
      <c r="C55" s="4">
        <f t="shared" si="2"/>
        <v>4</v>
      </c>
      <c r="D55" s="98">
        <v>12.720011832569149</v>
      </c>
      <c r="E55" s="4">
        <f t="shared" si="3"/>
        <v>3</v>
      </c>
      <c r="F55" s="98">
        <v>27.88808664259928</v>
      </c>
      <c r="G55" s="4">
        <f t="shared" si="4"/>
        <v>0</v>
      </c>
      <c r="H55" s="98">
        <v>82.781046763703941</v>
      </c>
      <c r="I55" s="4">
        <f t="shared" si="5"/>
        <v>4</v>
      </c>
      <c r="J55" s="98">
        <v>47.154471544715449</v>
      </c>
      <c r="K55" s="97">
        <v>29.59349593495935</v>
      </c>
      <c r="L55" s="1">
        <f t="shared" si="6"/>
        <v>4</v>
      </c>
      <c r="M55" s="1">
        <f t="shared" si="7"/>
        <v>4</v>
      </c>
      <c r="N55" s="11">
        <f t="shared" si="8"/>
        <v>4</v>
      </c>
      <c r="O55" s="98">
        <v>43.201277028007553</v>
      </c>
      <c r="P55" s="4">
        <f t="shared" si="9"/>
        <v>4</v>
      </c>
      <c r="Q55" s="6">
        <v>959687</v>
      </c>
      <c r="R55" s="7">
        <v>670192</v>
      </c>
      <c r="S55" s="1">
        <f t="shared" si="10"/>
        <v>4</v>
      </c>
      <c r="T55" s="1">
        <f t="shared" si="11"/>
        <v>4</v>
      </c>
      <c r="U55" s="11">
        <f t="shared" si="12"/>
        <v>4</v>
      </c>
      <c r="V55" s="98">
        <v>0</v>
      </c>
      <c r="W55" s="4">
        <f t="shared" si="13"/>
        <v>0</v>
      </c>
      <c r="X55" s="98">
        <v>79.545151940088559</v>
      </c>
      <c r="Y55" s="4">
        <f t="shared" si="14"/>
        <v>4</v>
      </c>
      <c r="Z55" s="9">
        <v>0.20925392400000001</v>
      </c>
      <c r="AA55" s="9">
        <v>0.30295900100000001</v>
      </c>
      <c r="AB55" s="9">
        <v>0.143253255</v>
      </c>
      <c r="AC55" s="1">
        <f t="shared" si="15"/>
        <v>4</v>
      </c>
      <c r="AD55" s="1">
        <f t="shared" si="16"/>
        <v>4</v>
      </c>
      <c r="AE55" s="1">
        <f t="shared" si="17"/>
        <v>4</v>
      </c>
      <c r="AF55" s="11">
        <f t="shared" si="18"/>
        <v>4</v>
      </c>
      <c r="AG55" s="8">
        <v>0.108778307134</v>
      </c>
      <c r="AH55" s="9">
        <v>0.25893578677734408</v>
      </c>
      <c r="AI55" s="1">
        <f t="shared" si="19"/>
        <v>4</v>
      </c>
      <c r="AJ55" s="1">
        <f t="shared" si="20"/>
        <v>4</v>
      </c>
      <c r="AK55" s="11">
        <f t="shared" si="21"/>
        <v>4</v>
      </c>
      <c r="AL55" s="10">
        <v>0</v>
      </c>
      <c r="AM55" s="4">
        <f t="shared" si="22"/>
        <v>0</v>
      </c>
      <c r="AN55" s="98">
        <v>4.9396898330000001</v>
      </c>
      <c r="AO55" s="4">
        <f t="shared" si="23"/>
        <v>2</v>
      </c>
      <c r="AP55" s="8">
        <v>0.90359602142310635</v>
      </c>
      <c r="AQ55" s="9">
        <v>1.051408450704225</v>
      </c>
      <c r="AR55" s="9">
        <v>1.070017953321365</v>
      </c>
      <c r="AS55" s="9">
        <v>1.2644287396937499</v>
      </c>
      <c r="AT55" s="9">
        <v>0.79617021276595745</v>
      </c>
      <c r="AU55" s="9">
        <v>0.9441292012221737</v>
      </c>
      <c r="AV55" s="1">
        <f t="shared" si="24"/>
        <v>0</v>
      </c>
      <c r="AW55" s="1">
        <f t="shared" si="25"/>
        <v>0</v>
      </c>
      <c r="AX55" s="1">
        <f t="shared" si="26"/>
        <v>0</v>
      </c>
      <c r="AY55" s="1">
        <f t="shared" si="27"/>
        <v>0</v>
      </c>
      <c r="AZ55" s="1">
        <f t="shared" si="28"/>
        <v>3</v>
      </c>
      <c r="BA55" s="1">
        <f t="shared" si="29"/>
        <v>0</v>
      </c>
      <c r="BB55" s="9">
        <f t="shared" si="1"/>
        <v>0.25</v>
      </c>
      <c r="BC55" s="11">
        <f t="shared" si="30"/>
        <v>0</v>
      </c>
      <c r="BD55" s="98">
        <v>38.877196609999999</v>
      </c>
      <c r="BE55" s="4">
        <f t="shared" si="31"/>
        <v>4</v>
      </c>
    </row>
    <row r="56" spans="1:57" x14ac:dyDescent="0.35">
      <c r="A56" s="4">
        <v>53033005301</v>
      </c>
      <c r="B56" s="97">
        <v>61.411258353154373</v>
      </c>
      <c r="C56" s="4">
        <f t="shared" si="2"/>
        <v>4</v>
      </c>
      <c r="D56" s="98">
        <v>18.25297787861599</v>
      </c>
      <c r="E56" s="4">
        <f t="shared" si="3"/>
        <v>4</v>
      </c>
      <c r="F56" s="98">
        <v>43.815432338115549</v>
      </c>
      <c r="G56" s="4">
        <f t="shared" si="4"/>
        <v>1</v>
      </c>
      <c r="H56" s="98">
        <v>99.514268366727393</v>
      </c>
      <c r="I56" s="4">
        <f t="shared" si="5"/>
        <v>4</v>
      </c>
      <c r="J56" s="98">
        <v>59.643435980551047</v>
      </c>
      <c r="K56" s="97">
        <v>43.435980551053483</v>
      </c>
      <c r="L56" s="1">
        <f t="shared" si="6"/>
        <v>4</v>
      </c>
      <c r="M56" s="1">
        <f t="shared" si="7"/>
        <v>4</v>
      </c>
      <c r="N56" s="11">
        <f t="shared" si="8"/>
        <v>4</v>
      </c>
      <c r="O56" s="98">
        <v>71.315544523735653</v>
      </c>
      <c r="P56" s="4">
        <f t="shared" si="9"/>
        <v>4</v>
      </c>
      <c r="Q56" s="6">
        <v>941179</v>
      </c>
      <c r="R56" s="7">
        <v>724240</v>
      </c>
      <c r="S56" s="1">
        <f t="shared" si="10"/>
        <v>4</v>
      </c>
      <c r="T56" s="1">
        <f t="shared" si="11"/>
        <v>4</v>
      </c>
      <c r="U56" s="11">
        <f t="shared" si="12"/>
        <v>4</v>
      </c>
      <c r="V56" s="98">
        <v>0</v>
      </c>
      <c r="W56" s="4">
        <f t="shared" si="13"/>
        <v>0</v>
      </c>
      <c r="X56" s="98">
        <v>100.000000000003</v>
      </c>
      <c r="Y56" s="4">
        <f t="shared" si="14"/>
        <v>4</v>
      </c>
      <c r="Z56" s="9">
        <v>0.14181299999999999</v>
      </c>
      <c r="AA56" s="9">
        <v>0.13020162399999999</v>
      </c>
      <c r="AB56" s="9">
        <v>7.5158092999999995E-2</v>
      </c>
      <c r="AC56" s="1">
        <f t="shared" si="15"/>
        <v>4</v>
      </c>
      <c r="AD56" s="1">
        <f t="shared" si="16"/>
        <v>4</v>
      </c>
      <c r="AE56" s="1">
        <f t="shared" si="17"/>
        <v>4</v>
      </c>
      <c r="AF56" s="11">
        <f t="shared" si="18"/>
        <v>4</v>
      </c>
      <c r="AG56" s="8">
        <v>0.20222019086699999</v>
      </c>
      <c r="AH56" s="9">
        <v>0.55228514983528521</v>
      </c>
      <c r="AI56" s="1">
        <f t="shared" si="19"/>
        <v>3</v>
      </c>
      <c r="AJ56" s="1">
        <f t="shared" si="20"/>
        <v>3</v>
      </c>
      <c r="AK56" s="11">
        <f t="shared" si="21"/>
        <v>3</v>
      </c>
      <c r="AL56" s="10">
        <v>1</v>
      </c>
      <c r="AM56" s="4">
        <f t="shared" si="22"/>
        <v>4</v>
      </c>
      <c r="AN56" s="98">
        <v>7.2063178680000002</v>
      </c>
      <c r="AO56" s="4">
        <f t="shared" si="23"/>
        <v>3</v>
      </c>
      <c r="AP56" s="8">
        <v>0.87452180566182092</v>
      </c>
      <c r="AQ56" s="9">
        <v>1.05</v>
      </c>
      <c r="AR56" s="9">
        <v>1.101735487731897</v>
      </c>
      <c r="AS56" s="9">
        <v>1.0017667844522899</v>
      </c>
      <c r="AV56" s="1">
        <f t="shared" si="24"/>
        <v>1</v>
      </c>
      <c r="AW56" s="1">
        <f t="shared" si="25"/>
        <v>0</v>
      </c>
      <c r="AX56" s="1">
        <f t="shared" si="26"/>
        <v>0</v>
      </c>
      <c r="AY56" s="1">
        <f t="shared" si="27"/>
        <v>0</v>
      </c>
      <c r="AZ56" s="1" t="str">
        <f t="shared" si="28"/>
        <v/>
      </c>
      <c r="BA56" s="1" t="str">
        <f t="shared" si="29"/>
        <v/>
      </c>
      <c r="BB56" s="9">
        <f t="shared" si="1"/>
        <v>0.25</v>
      </c>
      <c r="BC56" s="11">
        <f t="shared" si="30"/>
        <v>0.25</v>
      </c>
      <c r="BD56" s="98">
        <v>25.769331600000001</v>
      </c>
      <c r="BE56" s="4">
        <f t="shared" si="31"/>
        <v>4</v>
      </c>
    </row>
    <row r="57" spans="1:57" x14ac:dyDescent="0.35">
      <c r="A57" s="4">
        <v>53033005302</v>
      </c>
      <c r="B57" s="97">
        <v>58.741140735740807</v>
      </c>
      <c r="C57" s="4">
        <f t="shared" si="2"/>
        <v>4</v>
      </c>
      <c r="D57" s="98">
        <v>11.20485993925076</v>
      </c>
      <c r="E57" s="4">
        <f t="shared" si="3"/>
        <v>2</v>
      </c>
      <c r="F57" s="98">
        <v>52.222222222222229</v>
      </c>
      <c r="G57" s="4">
        <f t="shared" si="4"/>
        <v>2</v>
      </c>
      <c r="H57" s="98">
        <v>100</v>
      </c>
      <c r="I57" s="4">
        <f t="shared" si="5"/>
        <v>4</v>
      </c>
      <c r="J57" s="98">
        <v>75.65217391304347</v>
      </c>
      <c r="K57" s="97">
        <v>72.173913043478265</v>
      </c>
      <c r="L57" s="1">
        <f t="shared" si="6"/>
        <v>4</v>
      </c>
      <c r="M57" s="1">
        <f t="shared" si="7"/>
        <v>4</v>
      </c>
      <c r="N57" s="11">
        <f t="shared" si="8"/>
        <v>4</v>
      </c>
      <c r="O57" s="98">
        <v>63.5</v>
      </c>
      <c r="P57" s="4">
        <f t="shared" si="9"/>
        <v>4</v>
      </c>
      <c r="Q57" s="6">
        <v>942669</v>
      </c>
      <c r="R57" s="7">
        <v>725839</v>
      </c>
      <c r="S57" s="1">
        <f t="shared" si="10"/>
        <v>4</v>
      </c>
      <c r="T57" s="1">
        <f t="shared" si="11"/>
        <v>4</v>
      </c>
      <c r="U57" s="11">
        <f t="shared" si="12"/>
        <v>4</v>
      </c>
      <c r="V57" s="98">
        <v>0</v>
      </c>
      <c r="W57" s="4">
        <f t="shared" si="13"/>
        <v>0</v>
      </c>
      <c r="X57" s="98">
        <v>89.375843567521216</v>
      </c>
      <c r="Y57" s="4">
        <f t="shared" si="14"/>
        <v>4</v>
      </c>
      <c r="Z57" s="9">
        <v>0.144440229</v>
      </c>
      <c r="AA57" s="9">
        <v>0.23309818199999999</v>
      </c>
      <c r="AB57" s="9">
        <v>0.115896395</v>
      </c>
      <c r="AC57" s="1">
        <f t="shared" si="15"/>
        <v>4</v>
      </c>
      <c r="AD57" s="1">
        <f t="shared" si="16"/>
        <v>4</v>
      </c>
      <c r="AE57" s="1">
        <f t="shared" si="17"/>
        <v>4</v>
      </c>
      <c r="AF57" s="11">
        <f t="shared" si="18"/>
        <v>4</v>
      </c>
      <c r="AG57" s="8">
        <v>0.10880110609800001</v>
      </c>
      <c r="AH57" s="9">
        <v>0.45533102643956769</v>
      </c>
      <c r="AI57" s="1">
        <f t="shared" si="19"/>
        <v>4</v>
      </c>
      <c r="AJ57" s="1">
        <f t="shared" si="20"/>
        <v>3</v>
      </c>
      <c r="AK57" s="11">
        <f t="shared" si="21"/>
        <v>3.5</v>
      </c>
      <c r="AL57" s="10">
        <v>1</v>
      </c>
      <c r="AM57" s="4">
        <f t="shared" si="22"/>
        <v>4</v>
      </c>
      <c r="AN57" s="98">
        <v>0</v>
      </c>
      <c r="AO57" s="4">
        <f t="shared" si="23"/>
        <v>0</v>
      </c>
      <c r="AP57" s="8">
        <v>1.0022953328232591</v>
      </c>
      <c r="AQ57" s="9">
        <v>0.98521126760563382</v>
      </c>
      <c r="AR57" s="9">
        <v>0.58049072411729508</v>
      </c>
      <c r="AV57" s="1">
        <f t="shared" si="24"/>
        <v>0</v>
      </c>
      <c r="AW57" s="1">
        <f t="shared" si="25"/>
        <v>0</v>
      </c>
      <c r="AX57" s="1">
        <f t="shared" si="26"/>
        <v>4</v>
      </c>
      <c r="AY57" s="1" t="str">
        <f t="shared" si="27"/>
        <v/>
      </c>
      <c r="AZ57" s="1" t="str">
        <f t="shared" si="28"/>
        <v/>
      </c>
      <c r="BA57" s="1" t="str">
        <f t="shared" si="29"/>
        <v/>
      </c>
      <c r="BB57" s="9">
        <f t="shared" si="1"/>
        <v>0.33333333333333331</v>
      </c>
      <c r="BC57" s="11">
        <f t="shared" si="30"/>
        <v>1.3333333333333333</v>
      </c>
      <c r="BD57" s="98">
        <v>64.286015699999993</v>
      </c>
      <c r="BE57" s="4">
        <f t="shared" si="31"/>
        <v>1</v>
      </c>
    </row>
    <row r="58" spans="1:57" x14ac:dyDescent="0.35">
      <c r="A58" s="4">
        <v>53033005400</v>
      </c>
      <c r="B58" s="97">
        <v>25.58828112825308</v>
      </c>
      <c r="C58" s="4">
        <f t="shared" si="2"/>
        <v>1</v>
      </c>
      <c r="D58" s="98">
        <v>3.032258064516129</v>
      </c>
      <c r="E58" s="4">
        <f t="shared" si="3"/>
        <v>0</v>
      </c>
      <c r="F58" s="98">
        <v>15.61206386753401</v>
      </c>
      <c r="G58" s="4">
        <f t="shared" si="4"/>
        <v>0</v>
      </c>
      <c r="H58" s="98">
        <v>60.283482788544987</v>
      </c>
      <c r="I58" s="4">
        <f t="shared" si="5"/>
        <v>4</v>
      </c>
      <c r="J58" s="98">
        <v>18.389057750759878</v>
      </c>
      <c r="K58" s="97">
        <v>9.4224924012158056</v>
      </c>
      <c r="L58" s="1">
        <f t="shared" si="6"/>
        <v>2</v>
      </c>
      <c r="M58" s="1">
        <f t="shared" si="7"/>
        <v>0</v>
      </c>
      <c r="N58" s="11">
        <f t="shared" si="8"/>
        <v>1</v>
      </c>
      <c r="O58" s="98">
        <v>16.814710924107839</v>
      </c>
      <c r="P58" s="4">
        <f t="shared" si="9"/>
        <v>2</v>
      </c>
      <c r="Q58" s="6">
        <v>903209</v>
      </c>
      <c r="R58" s="7">
        <v>555300</v>
      </c>
      <c r="S58" s="1">
        <f t="shared" si="10"/>
        <v>4</v>
      </c>
      <c r="T58" s="1">
        <f t="shared" si="11"/>
        <v>4</v>
      </c>
      <c r="U58" s="11">
        <f t="shared" si="12"/>
        <v>4</v>
      </c>
      <c r="V58" s="98">
        <v>0</v>
      </c>
      <c r="W58" s="4">
        <f t="shared" si="13"/>
        <v>0</v>
      </c>
      <c r="X58" s="98">
        <v>19.87033339634813</v>
      </c>
      <c r="Y58" s="4">
        <f t="shared" si="14"/>
        <v>1</v>
      </c>
      <c r="Z58" s="9">
        <v>0.477942378</v>
      </c>
      <c r="AA58" s="9">
        <v>0.42511104599999999</v>
      </c>
      <c r="AB58" s="9">
        <v>0.111399041</v>
      </c>
      <c r="AC58" s="1">
        <f t="shared" si="15"/>
        <v>3</v>
      </c>
      <c r="AD58" s="1">
        <f t="shared" si="16"/>
        <v>3</v>
      </c>
      <c r="AE58" s="1">
        <f t="shared" si="17"/>
        <v>4</v>
      </c>
      <c r="AF58" s="11">
        <f t="shared" si="18"/>
        <v>3.3333333333333335</v>
      </c>
      <c r="AG58" s="8">
        <v>0.15487084673099999</v>
      </c>
      <c r="AH58" s="9">
        <v>0.39592287404744653</v>
      </c>
      <c r="AI58" s="1">
        <f t="shared" si="19"/>
        <v>3</v>
      </c>
      <c r="AJ58" s="1">
        <f t="shared" si="20"/>
        <v>4</v>
      </c>
      <c r="AK58" s="11">
        <f t="shared" si="21"/>
        <v>3.5</v>
      </c>
      <c r="AL58" s="10">
        <v>0</v>
      </c>
      <c r="AM58" s="4">
        <f t="shared" si="22"/>
        <v>0</v>
      </c>
      <c r="AN58" s="98">
        <v>3.5325365209999999</v>
      </c>
      <c r="AO58" s="4">
        <f t="shared" si="23"/>
        <v>1</v>
      </c>
      <c r="AP58" s="8">
        <v>1.282325937260903</v>
      </c>
      <c r="AQ58" s="9">
        <v>1.092253521126761</v>
      </c>
      <c r="AR58" s="9">
        <v>1.3207660083782169</v>
      </c>
      <c r="AS58" s="9">
        <v>1.12544169611307</v>
      </c>
      <c r="AT58" s="9">
        <v>1.3051063829787239</v>
      </c>
      <c r="AV58" s="1">
        <f t="shared" si="24"/>
        <v>0</v>
      </c>
      <c r="AW58" s="1">
        <f t="shared" si="25"/>
        <v>0</v>
      </c>
      <c r="AX58" s="1">
        <f t="shared" si="26"/>
        <v>0</v>
      </c>
      <c r="AY58" s="1">
        <f t="shared" si="27"/>
        <v>0</v>
      </c>
      <c r="AZ58" s="1">
        <f t="shared" si="28"/>
        <v>0</v>
      </c>
      <c r="BA58" s="1" t="str">
        <f t="shared" si="29"/>
        <v/>
      </c>
      <c r="BB58" s="9">
        <f t="shared" si="1"/>
        <v>0.25</v>
      </c>
      <c r="BC58" s="11">
        <f t="shared" si="30"/>
        <v>0</v>
      </c>
      <c r="BD58" s="98">
        <v>67.865677939999998</v>
      </c>
      <c r="BE58" s="4">
        <f t="shared" si="31"/>
        <v>1</v>
      </c>
    </row>
    <row r="59" spans="1:57" x14ac:dyDescent="0.35">
      <c r="A59" s="4">
        <v>53033005600</v>
      </c>
      <c r="B59" s="97">
        <v>17.632850241545899</v>
      </c>
      <c r="C59" s="4">
        <f t="shared" si="2"/>
        <v>0</v>
      </c>
      <c r="D59" s="98">
        <v>2.8280712254975309</v>
      </c>
      <c r="E59" s="4">
        <f t="shared" si="3"/>
        <v>0</v>
      </c>
      <c r="F59" s="98">
        <v>26.811594202898551</v>
      </c>
      <c r="G59" s="4">
        <f t="shared" si="4"/>
        <v>0</v>
      </c>
      <c r="H59" s="98">
        <v>8.2105263157894743</v>
      </c>
      <c r="I59" s="4">
        <f t="shared" si="5"/>
        <v>0</v>
      </c>
      <c r="J59" s="98">
        <v>10.30741410488246</v>
      </c>
      <c r="K59" s="97">
        <v>8.1374321880650999</v>
      </c>
      <c r="L59" s="1">
        <f t="shared" si="6"/>
        <v>1</v>
      </c>
      <c r="M59" s="1">
        <f t="shared" si="7"/>
        <v>0</v>
      </c>
      <c r="N59" s="11">
        <f t="shared" si="8"/>
        <v>0.5</v>
      </c>
      <c r="O59" s="98">
        <v>5.4703040636544484</v>
      </c>
      <c r="P59" s="4">
        <f t="shared" si="9"/>
        <v>0</v>
      </c>
      <c r="Q59" s="6">
        <v>598368</v>
      </c>
      <c r="R59" s="7">
        <v>259210</v>
      </c>
      <c r="S59" s="1">
        <f t="shared" si="10"/>
        <v>4</v>
      </c>
      <c r="T59" s="1">
        <f t="shared" si="11"/>
        <v>4</v>
      </c>
      <c r="U59" s="11">
        <f t="shared" si="12"/>
        <v>4</v>
      </c>
      <c r="V59" s="98">
        <v>0</v>
      </c>
      <c r="W59" s="4">
        <f t="shared" si="13"/>
        <v>0</v>
      </c>
      <c r="X59" s="98">
        <v>0</v>
      </c>
      <c r="Y59" s="4">
        <f t="shared" si="14"/>
        <v>0</v>
      </c>
      <c r="Z59" s="9">
        <v>0.47507928199999999</v>
      </c>
      <c r="AA59" s="9">
        <v>0.49754114100000002</v>
      </c>
      <c r="AB59" s="9">
        <v>0.490485903</v>
      </c>
      <c r="AC59" s="1">
        <f t="shared" si="15"/>
        <v>3</v>
      </c>
      <c r="AD59" s="1">
        <f t="shared" si="16"/>
        <v>3</v>
      </c>
      <c r="AE59" s="1">
        <f t="shared" si="17"/>
        <v>3</v>
      </c>
      <c r="AF59" s="11">
        <f t="shared" si="18"/>
        <v>3</v>
      </c>
      <c r="AG59" s="8">
        <v>0.110878246574</v>
      </c>
      <c r="AH59" s="9">
        <v>0.7633277693916275</v>
      </c>
      <c r="AI59" s="1">
        <f t="shared" si="19"/>
        <v>4</v>
      </c>
      <c r="AJ59" s="1">
        <f t="shared" si="20"/>
        <v>2</v>
      </c>
      <c r="AK59" s="11">
        <f t="shared" si="21"/>
        <v>3</v>
      </c>
      <c r="AL59" s="10">
        <v>0</v>
      </c>
      <c r="AM59" s="4">
        <f t="shared" si="22"/>
        <v>0</v>
      </c>
      <c r="AN59" s="98">
        <v>0.334946036</v>
      </c>
      <c r="AO59" s="4">
        <f t="shared" si="23"/>
        <v>0</v>
      </c>
      <c r="AR59" s="9">
        <v>1.5631358467983241</v>
      </c>
      <c r="AS59" s="9">
        <v>1.5247349823321501</v>
      </c>
      <c r="AT59" s="9">
        <v>1.4395744680851059</v>
      </c>
      <c r="AV59" s="1" t="str">
        <f t="shared" si="24"/>
        <v/>
      </c>
      <c r="AW59" s="1" t="str">
        <f t="shared" si="25"/>
        <v/>
      </c>
      <c r="AX59" s="1">
        <f t="shared" si="26"/>
        <v>0</v>
      </c>
      <c r="AY59" s="1">
        <f t="shared" si="27"/>
        <v>0</v>
      </c>
      <c r="AZ59" s="1">
        <f t="shared" si="28"/>
        <v>0</v>
      </c>
      <c r="BA59" s="1" t="str">
        <f t="shared" si="29"/>
        <v/>
      </c>
      <c r="BB59" s="9">
        <f t="shared" si="1"/>
        <v>0.5</v>
      </c>
      <c r="BC59" s="11">
        <f t="shared" si="30"/>
        <v>0</v>
      </c>
      <c r="BD59" s="98">
        <v>75.506233899999998</v>
      </c>
      <c r="BE59" s="4">
        <f t="shared" si="31"/>
        <v>0</v>
      </c>
    </row>
    <row r="60" spans="1:57" x14ac:dyDescent="0.35">
      <c r="A60" s="4">
        <v>53033005700</v>
      </c>
      <c r="B60" s="97">
        <v>20.04086994599329</v>
      </c>
      <c r="C60" s="4">
        <f t="shared" si="2"/>
        <v>1</v>
      </c>
      <c r="D60" s="98">
        <v>2.352755408179378</v>
      </c>
      <c r="E60" s="4">
        <f t="shared" si="3"/>
        <v>0</v>
      </c>
      <c r="F60" s="98">
        <v>31.018611166700019</v>
      </c>
      <c r="G60" s="4">
        <f t="shared" si="4"/>
        <v>0</v>
      </c>
      <c r="H60" s="98">
        <v>31.075418994413411</v>
      </c>
      <c r="I60" s="4">
        <f t="shared" si="5"/>
        <v>2</v>
      </c>
      <c r="J60" s="98">
        <v>14.71103327495622</v>
      </c>
      <c r="K60" s="97">
        <v>7.0052539404553418</v>
      </c>
      <c r="L60" s="1">
        <f t="shared" si="6"/>
        <v>1</v>
      </c>
      <c r="M60" s="1">
        <f t="shared" si="7"/>
        <v>0</v>
      </c>
      <c r="N60" s="11">
        <f t="shared" si="8"/>
        <v>0.5</v>
      </c>
      <c r="O60" s="98">
        <v>9.9839439497883511</v>
      </c>
      <c r="P60" s="4">
        <f t="shared" si="9"/>
        <v>1</v>
      </c>
      <c r="Q60" s="6">
        <v>590987</v>
      </c>
      <c r="R60" s="7">
        <v>274069</v>
      </c>
      <c r="S60" s="1">
        <f t="shared" si="10"/>
        <v>4</v>
      </c>
      <c r="T60" s="1">
        <f t="shared" si="11"/>
        <v>4</v>
      </c>
      <c r="U60" s="11">
        <f t="shared" si="12"/>
        <v>4</v>
      </c>
      <c r="V60" s="98">
        <v>0</v>
      </c>
      <c r="W60" s="4">
        <f t="shared" si="13"/>
        <v>0</v>
      </c>
      <c r="X60" s="98">
        <v>0.1183635715641498</v>
      </c>
      <c r="Y60" s="4">
        <f t="shared" si="14"/>
        <v>0</v>
      </c>
      <c r="Z60" s="9">
        <v>0.61747577899999995</v>
      </c>
      <c r="AA60" s="9">
        <v>0.379893007</v>
      </c>
      <c r="AB60" s="9">
        <v>0.55428443400000005</v>
      </c>
      <c r="AC60" s="1">
        <f t="shared" si="15"/>
        <v>2</v>
      </c>
      <c r="AD60" s="1">
        <f t="shared" si="16"/>
        <v>4</v>
      </c>
      <c r="AE60" s="1">
        <f t="shared" si="17"/>
        <v>2</v>
      </c>
      <c r="AF60" s="11">
        <f t="shared" si="18"/>
        <v>2.6666666666666665</v>
      </c>
      <c r="AG60" s="8">
        <v>0.121045144913</v>
      </c>
      <c r="AH60" s="9">
        <v>0.63066407886824183</v>
      </c>
      <c r="AI60" s="1">
        <f t="shared" si="19"/>
        <v>4</v>
      </c>
      <c r="AJ60" s="1">
        <f t="shared" si="20"/>
        <v>2</v>
      </c>
      <c r="AK60" s="11">
        <f t="shared" si="21"/>
        <v>3</v>
      </c>
      <c r="AL60" s="10">
        <v>0</v>
      </c>
      <c r="AM60" s="4">
        <f t="shared" si="22"/>
        <v>0</v>
      </c>
      <c r="AN60" s="98">
        <v>2.4813895779999999</v>
      </c>
      <c r="AO60" s="4">
        <f t="shared" si="23"/>
        <v>1</v>
      </c>
      <c r="AP60" s="8">
        <v>0.86304514154552414</v>
      </c>
      <c r="AQ60" s="9">
        <v>0.79436619718309864</v>
      </c>
      <c r="AR60" s="9">
        <v>1.050269299820467</v>
      </c>
      <c r="AS60" s="9">
        <v>1.55712603062426</v>
      </c>
      <c r="AV60" s="1">
        <f t="shared" si="24"/>
        <v>1</v>
      </c>
      <c r="AW60" s="1">
        <f t="shared" si="25"/>
        <v>3</v>
      </c>
      <c r="AX60" s="1">
        <f t="shared" si="26"/>
        <v>0</v>
      </c>
      <c r="AY60" s="1">
        <f t="shared" si="27"/>
        <v>0</v>
      </c>
      <c r="AZ60" s="1" t="str">
        <f t="shared" si="28"/>
        <v/>
      </c>
      <c r="BA60" s="1" t="str">
        <f t="shared" si="29"/>
        <v/>
      </c>
      <c r="BB60" s="9">
        <f t="shared" si="1"/>
        <v>0.25</v>
      </c>
      <c r="BC60" s="11">
        <f t="shared" si="30"/>
        <v>1</v>
      </c>
      <c r="BD60" s="98">
        <v>71.216251909999997</v>
      </c>
      <c r="BE60" s="4">
        <f t="shared" si="31"/>
        <v>0</v>
      </c>
    </row>
    <row r="61" spans="1:57" x14ac:dyDescent="0.35">
      <c r="A61" s="4">
        <v>53033005801</v>
      </c>
      <c r="B61" s="97">
        <v>26.728907330567079</v>
      </c>
      <c r="C61" s="4">
        <f t="shared" si="2"/>
        <v>1</v>
      </c>
      <c r="D61" s="98">
        <v>5.1922385914480778</v>
      </c>
      <c r="E61" s="4">
        <f t="shared" si="3"/>
        <v>1</v>
      </c>
      <c r="F61" s="98">
        <v>30.667236954662101</v>
      </c>
      <c r="G61" s="4">
        <f t="shared" si="4"/>
        <v>0</v>
      </c>
      <c r="H61" s="98">
        <v>67.173988239363553</v>
      </c>
      <c r="I61" s="4">
        <f t="shared" si="5"/>
        <v>4</v>
      </c>
      <c r="J61" s="98">
        <v>22.222222222222221</v>
      </c>
      <c r="K61" s="97">
        <v>10.01821493624772</v>
      </c>
      <c r="L61" s="1">
        <f t="shared" si="6"/>
        <v>3</v>
      </c>
      <c r="M61" s="1">
        <f t="shared" si="7"/>
        <v>1</v>
      </c>
      <c r="N61" s="11">
        <f t="shared" si="8"/>
        <v>2</v>
      </c>
      <c r="O61" s="98">
        <v>14.498785986819289</v>
      </c>
      <c r="P61" s="4">
        <f t="shared" si="9"/>
        <v>1</v>
      </c>
      <c r="Q61" s="6">
        <v>604640</v>
      </c>
      <c r="R61" s="7">
        <v>416783</v>
      </c>
      <c r="S61" s="1">
        <f t="shared" si="10"/>
        <v>4</v>
      </c>
      <c r="T61" s="1">
        <f t="shared" si="11"/>
        <v>4</v>
      </c>
      <c r="U61" s="11">
        <f t="shared" si="12"/>
        <v>4</v>
      </c>
      <c r="V61" s="98">
        <v>16.787546435520959</v>
      </c>
      <c r="W61" s="4">
        <f t="shared" si="13"/>
        <v>1</v>
      </c>
      <c r="X61" s="98">
        <v>22.288668343406091</v>
      </c>
      <c r="Y61" s="4">
        <f t="shared" si="14"/>
        <v>1</v>
      </c>
      <c r="Z61" s="9">
        <v>0.76429769700000005</v>
      </c>
      <c r="AA61" s="9">
        <v>0.40062890200000001</v>
      </c>
      <c r="AB61" s="9">
        <v>0.39772475000000002</v>
      </c>
      <c r="AC61" s="1">
        <f t="shared" si="15"/>
        <v>2</v>
      </c>
      <c r="AD61" s="1">
        <f t="shared" si="16"/>
        <v>3</v>
      </c>
      <c r="AE61" s="1">
        <f t="shared" si="17"/>
        <v>3</v>
      </c>
      <c r="AF61" s="11">
        <f t="shared" si="18"/>
        <v>2.6666666666666665</v>
      </c>
      <c r="AG61" s="8">
        <v>0.14042515941</v>
      </c>
      <c r="AH61" s="9">
        <v>0.41014840535907021</v>
      </c>
      <c r="AI61" s="1">
        <f t="shared" si="19"/>
        <v>4</v>
      </c>
      <c r="AJ61" s="1">
        <f t="shared" si="20"/>
        <v>3</v>
      </c>
      <c r="AK61" s="11">
        <f t="shared" si="21"/>
        <v>3.5</v>
      </c>
      <c r="AL61" s="10">
        <v>0</v>
      </c>
      <c r="AM61" s="4">
        <f t="shared" si="22"/>
        <v>0</v>
      </c>
      <c r="AN61" s="98">
        <v>3.5958904110000001</v>
      </c>
      <c r="AO61" s="4">
        <f t="shared" si="23"/>
        <v>1</v>
      </c>
      <c r="AQ61" s="9">
        <v>1.1211267605633799</v>
      </c>
      <c r="AR61" s="9">
        <v>1.2692998204667869</v>
      </c>
      <c r="AS61" s="9">
        <v>1.3115429917550001</v>
      </c>
      <c r="AT61" s="9">
        <v>1.3191489361702129</v>
      </c>
      <c r="AV61" s="1" t="str">
        <f t="shared" si="24"/>
        <v/>
      </c>
      <c r="AW61" s="1">
        <f t="shared" si="25"/>
        <v>0</v>
      </c>
      <c r="AX61" s="1">
        <f t="shared" si="26"/>
        <v>0</v>
      </c>
      <c r="AY61" s="1">
        <f t="shared" si="27"/>
        <v>0</v>
      </c>
      <c r="AZ61" s="1">
        <f t="shared" si="28"/>
        <v>0</v>
      </c>
      <c r="BA61" s="1" t="str">
        <f t="shared" si="29"/>
        <v/>
      </c>
      <c r="BB61" s="9">
        <f t="shared" si="1"/>
        <v>0.33333333333333331</v>
      </c>
      <c r="BC61" s="11">
        <f t="shared" si="30"/>
        <v>0</v>
      </c>
      <c r="BD61" s="98">
        <v>67.607676119999994</v>
      </c>
      <c r="BE61" s="4">
        <f t="shared" si="31"/>
        <v>1</v>
      </c>
    </row>
    <row r="62" spans="1:57" x14ac:dyDescent="0.35">
      <c r="A62" s="4">
        <v>53033005802</v>
      </c>
      <c r="B62" s="97">
        <v>34.999201660546063</v>
      </c>
      <c r="C62" s="4">
        <f t="shared" si="2"/>
        <v>2</v>
      </c>
      <c r="D62" s="98">
        <v>4.764353041988004</v>
      </c>
      <c r="E62" s="4">
        <f t="shared" si="3"/>
        <v>1</v>
      </c>
      <c r="F62" s="98">
        <v>28.22433691030573</v>
      </c>
      <c r="G62" s="4">
        <f t="shared" si="4"/>
        <v>0</v>
      </c>
      <c r="H62" s="98">
        <v>61.806708734639663</v>
      </c>
      <c r="I62" s="4">
        <f t="shared" si="5"/>
        <v>4</v>
      </c>
      <c r="J62" s="98">
        <v>25.041186161449751</v>
      </c>
      <c r="K62" s="97">
        <v>10.0494233937397</v>
      </c>
      <c r="L62" s="1">
        <f t="shared" si="6"/>
        <v>4</v>
      </c>
      <c r="M62" s="1">
        <f t="shared" si="7"/>
        <v>1</v>
      </c>
      <c r="N62" s="11">
        <f t="shared" si="8"/>
        <v>2.5</v>
      </c>
      <c r="O62" s="98">
        <v>18.548118548118548</v>
      </c>
      <c r="P62" s="4">
        <f t="shared" si="9"/>
        <v>2</v>
      </c>
      <c r="Q62" s="6">
        <v>644694</v>
      </c>
      <c r="R62" s="7">
        <v>467007</v>
      </c>
      <c r="S62" s="1">
        <f t="shared" si="10"/>
        <v>4</v>
      </c>
      <c r="T62" s="1">
        <f t="shared" si="11"/>
        <v>4</v>
      </c>
      <c r="U62" s="11">
        <f t="shared" si="12"/>
        <v>4</v>
      </c>
      <c r="V62" s="98">
        <v>41.425884766626773</v>
      </c>
      <c r="W62" s="4">
        <f t="shared" si="13"/>
        <v>2</v>
      </c>
      <c r="X62" s="98">
        <v>47.09183908889424</v>
      </c>
      <c r="Y62" s="4">
        <f t="shared" si="14"/>
        <v>3</v>
      </c>
      <c r="Z62" s="9">
        <v>0.66541548399999995</v>
      </c>
      <c r="AA62" s="9">
        <v>0.397522141</v>
      </c>
      <c r="AB62" s="9">
        <v>0.56520758599999998</v>
      </c>
      <c r="AC62" s="1">
        <f t="shared" si="15"/>
        <v>2</v>
      </c>
      <c r="AD62" s="1">
        <f t="shared" si="16"/>
        <v>4</v>
      </c>
      <c r="AE62" s="1">
        <f t="shared" si="17"/>
        <v>2</v>
      </c>
      <c r="AF62" s="11">
        <f t="shared" si="18"/>
        <v>2.6666666666666665</v>
      </c>
      <c r="AG62" s="8">
        <v>7.4024895949600003E-2</v>
      </c>
      <c r="AH62" s="9">
        <v>0.33750196467255988</v>
      </c>
      <c r="AI62" s="1">
        <f t="shared" si="19"/>
        <v>4</v>
      </c>
      <c r="AJ62" s="1">
        <f t="shared" si="20"/>
        <v>4</v>
      </c>
      <c r="AK62" s="11">
        <f t="shared" si="21"/>
        <v>4</v>
      </c>
      <c r="AL62" s="10">
        <v>0</v>
      </c>
      <c r="AM62" s="4">
        <f t="shared" si="22"/>
        <v>0</v>
      </c>
      <c r="AN62" s="98">
        <v>5.6482670089999996</v>
      </c>
      <c r="AO62" s="4">
        <f t="shared" si="23"/>
        <v>2</v>
      </c>
      <c r="AP62" s="8">
        <v>1.116296863045142</v>
      </c>
      <c r="AQ62" s="9">
        <v>1.0295774647887319</v>
      </c>
      <c r="AR62" s="9">
        <v>1.171753441053262</v>
      </c>
      <c r="AS62" s="9">
        <v>1.1501766784452201</v>
      </c>
      <c r="AV62" s="1">
        <f t="shared" si="24"/>
        <v>0</v>
      </c>
      <c r="AW62" s="1">
        <f t="shared" si="25"/>
        <v>0</v>
      </c>
      <c r="AX62" s="1">
        <f t="shared" si="26"/>
        <v>0</v>
      </c>
      <c r="AY62" s="1">
        <f t="shared" si="27"/>
        <v>0</v>
      </c>
      <c r="AZ62" s="1" t="str">
        <f t="shared" si="28"/>
        <v/>
      </c>
      <c r="BA62" s="1" t="str">
        <f t="shared" si="29"/>
        <v/>
      </c>
      <c r="BB62" s="9">
        <f t="shared" si="1"/>
        <v>0.25</v>
      </c>
      <c r="BC62" s="11">
        <f t="shared" si="30"/>
        <v>0</v>
      </c>
      <c r="BD62" s="98">
        <v>65.151501859999996</v>
      </c>
      <c r="BE62" s="4">
        <f t="shared" si="31"/>
        <v>1</v>
      </c>
    </row>
    <row r="63" spans="1:57" x14ac:dyDescent="0.35">
      <c r="A63" s="4">
        <v>53033005900</v>
      </c>
      <c r="B63" s="97">
        <v>27.036991520216301</v>
      </c>
      <c r="C63" s="4">
        <f t="shared" si="2"/>
        <v>1</v>
      </c>
      <c r="D63" s="98">
        <v>1.596780475139556</v>
      </c>
      <c r="E63" s="4">
        <f t="shared" si="3"/>
        <v>0</v>
      </c>
      <c r="F63" s="98">
        <v>21.840107190710139</v>
      </c>
      <c r="G63" s="4">
        <f t="shared" si="4"/>
        <v>0</v>
      </c>
      <c r="H63" s="98">
        <v>43.168812589413449</v>
      </c>
      <c r="I63" s="4">
        <f t="shared" si="5"/>
        <v>2</v>
      </c>
      <c r="J63" s="98">
        <v>17.657657657657658</v>
      </c>
      <c r="K63" s="97">
        <v>11.891891891891889</v>
      </c>
      <c r="L63" s="1">
        <f t="shared" si="6"/>
        <v>2</v>
      </c>
      <c r="M63" s="1">
        <f t="shared" si="7"/>
        <v>1</v>
      </c>
      <c r="N63" s="11">
        <f t="shared" si="8"/>
        <v>1.5</v>
      </c>
      <c r="O63" s="98">
        <v>18.175161101347388</v>
      </c>
      <c r="P63" s="4">
        <f t="shared" si="9"/>
        <v>2</v>
      </c>
      <c r="Q63" s="6">
        <v>734660</v>
      </c>
      <c r="R63" s="7">
        <v>488410</v>
      </c>
      <c r="S63" s="1">
        <f t="shared" si="10"/>
        <v>4</v>
      </c>
      <c r="T63" s="1">
        <f t="shared" si="11"/>
        <v>4</v>
      </c>
      <c r="U63" s="11">
        <f t="shared" si="12"/>
        <v>4</v>
      </c>
      <c r="V63" s="98">
        <v>38.36898395721925</v>
      </c>
      <c r="W63" s="4">
        <f t="shared" si="13"/>
        <v>2</v>
      </c>
      <c r="X63" s="98">
        <v>34.040741002346223</v>
      </c>
      <c r="Y63" s="4">
        <f t="shared" si="14"/>
        <v>2</v>
      </c>
      <c r="Z63" s="9">
        <v>0.72122868299999998</v>
      </c>
      <c r="AA63" s="9">
        <v>0.366952589</v>
      </c>
      <c r="AB63" s="9">
        <v>0.40506660100000003</v>
      </c>
      <c r="AC63" s="1">
        <f t="shared" si="15"/>
        <v>2</v>
      </c>
      <c r="AD63" s="1">
        <f t="shared" si="16"/>
        <v>4</v>
      </c>
      <c r="AE63" s="1">
        <f t="shared" si="17"/>
        <v>3</v>
      </c>
      <c r="AF63" s="11">
        <f t="shared" si="18"/>
        <v>3</v>
      </c>
      <c r="AG63" s="8">
        <v>0.18393945580599999</v>
      </c>
      <c r="AH63" s="9">
        <v>0.4592089961860884</v>
      </c>
      <c r="AI63" s="1">
        <f t="shared" si="19"/>
        <v>3</v>
      </c>
      <c r="AJ63" s="1">
        <f t="shared" si="20"/>
        <v>3</v>
      </c>
      <c r="AK63" s="11">
        <f t="shared" si="21"/>
        <v>3</v>
      </c>
      <c r="AL63" s="10">
        <v>0</v>
      </c>
      <c r="AM63" s="4">
        <f t="shared" si="22"/>
        <v>0</v>
      </c>
      <c r="AN63" s="98">
        <v>5.2808988760000002</v>
      </c>
      <c r="AO63" s="4">
        <f t="shared" si="23"/>
        <v>2</v>
      </c>
      <c r="AQ63" s="9">
        <v>1.0140845070422539</v>
      </c>
      <c r="AR63" s="9">
        <v>1.1627767803710349</v>
      </c>
      <c r="AS63" s="9">
        <v>1.35983510011778</v>
      </c>
      <c r="AT63" s="9">
        <v>0.99446808510638296</v>
      </c>
      <c r="AV63" s="1" t="str">
        <f t="shared" si="24"/>
        <v/>
      </c>
      <c r="AW63" s="1">
        <f t="shared" si="25"/>
        <v>0</v>
      </c>
      <c r="AX63" s="1">
        <f t="shared" si="26"/>
        <v>0</v>
      </c>
      <c r="AY63" s="1">
        <f t="shared" si="27"/>
        <v>0</v>
      </c>
      <c r="AZ63" s="1">
        <f t="shared" si="28"/>
        <v>0</v>
      </c>
      <c r="BA63" s="1" t="str">
        <f t="shared" si="29"/>
        <v/>
      </c>
      <c r="BB63" s="9">
        <f t="shared" si="1"/>
        <v>0.33333333333333331</v>
      </c>
      <c r="BC63" s="11">
        <f t="shared" si="30"/>
        <v>0</v>
      </c>
      <c r="BD63" s="98">
        <v>68.859934249999995</v>
      </c>
      <c r="BE63" s="4">
        <f t="shared" si="31"/>
        <v>0</v>
      </c>
    </row>
    <row r="64" spans="1:57" x14ac:dyDescent="0.35">
      <c r="A64" s="4">
        <v>53033006000</v>
      </c>
      <c r="B64" s="97">
        <v>21.238095238095241</v>
      </c>
      <c r="C64" s="4">
        <f t="shared" si="2"/>
        <v>1</v>
      </c>
      <c r="D64" s="98">
        <v>0.80267558528428085</v>
      </c>
      <c r="E64" s="4">
        <f t="shared" si="3"/>
        <v>0</v>
      </c>
      <c r="F64" s="98">
        <v>29.352818371607519</v>
      </c>
      <c r="G64" s="4">
        <f t="shared" si="4"/>
        <v>0</v>
      </c>
      <c r="H64" s="98">
        <v>53.55329949238579</v>
      </c>
      <c r="I64" s="4">
        <f t="shared" si="5"/>
        <v>3</v>
      </c>
      <c r="J64" s="98">
        <v>14.52830188679245</v>
      </c>
      <c r="K64" s="97">
        <v>7.1698113207547172</v>
      </c>
      <c r="L64" s="1">
        <f t="shared" si="6"/>
        <v>1</v>
      </c>
      <c r="M64" s="1">
        <f t="shared" si="7"/>
        <v>0</v>
      </c>
      <c r="N64" s="11">
        <f t="shared" si="8"/>
        <v>0.5</v>
      </c>
      <c r="O64" s="98">
        <v>14.43062827225131</v>
      </c>
      <c r="P64" s="4">
        <f t="shared" si="9"/>
        <v>1</v>
      </c>
      <c r="Q64" s="6">
        <v>855736</v>
      </c>
      <c r="R64" s="7">
        <v>544298</v>
      </c>
      <c r="S64" s="1">
        <f t="shared" si="10"/>
        <v>4</v>
      </c>
      <c r="T64" s="1">
        <f t="shared" si="11"/>
        <v>4</v>
      </c>
      <c r="U64" s="11">
        <f t="shared" si="12"/>
        <v>4</v>
      </c>
      <c r="V64" s="98">
        <v>28.516713091922011</v>
      </c>
      <c r="W64" s="4">
        <f t="shared" si="13"/>
        <v>2</v>
      </c>
      <c r="X64" s="98">
        <v>57.159617165092179</v>
      </c>
      <c r="Y64" s="4">
        <f t="shared" si="14"/>
        <v>3</v>
      </c>
      <c r="Z64" s="9">
        <v>0.55269310199999999</v>
      </c>
      <c r="AA64" s="9">
        <v>0.44475857699999999</v>
      </c>
      <c r="AB64" s="9">
        <v>0.19842552499999999</v>
      </c>
      <c r="AC64" s="1">
        <f t="shared" si="15"/>
        <v>3</v>
      </c>
      <c r="AD64" s="1">
        <f t="shared" si="16"/>
        <v>3</v>
      </c>
      <c r="AE64" s="1">
        <f t="shared" si="17"/>
        <v>4</v>
      </c>
      <c r="AF64" s="11">
        <f t="shared" si="18"/>
        <v>3.3333333333333335</v>
      </c>
      <c r="AG64" s="8">
        <v>6.4701662116399994E-2</v>
      </c>
      <c r="AH64" s="9">
        <v>0.24681586043187001</v>
      </c>
      <c r="AI64" s="1">
        <f t="shared" si="19"/>
        <v>4</v>
      </c>
      <c r="AJ64" s="1">
        <f t="shared" si="20"/>
        <v>4</v>
      </c>
      <c r="AK64" s="11">
        <f t="shared" si="21"/>
        <v>4</v>
      </c>
      <c r="AL64" s="10">
        <v>0</v>
      </c>
      <c r="AM64" s="4">
        <f t="shared" si="22"/>
        <v>0</v>
      </c>
      <c r="AN64" s="98">
        <v>5.1475881929999998</v>
      </c>
      <c r="AO64" s="4">
        <f t="shared" si="23"/>
        <v>2</v>
      </c>
      <c r="AP64" s="8">
        <v>1.2876817138485079</v>
      </c>
      <c r="AQ64" s="9">
        <v>1.0838028169014089</v>
      </c>
      <c r="AR64" s="9">
        <v>1.251346499102334</v>
      </c>
      <c r="AS64" s="9">
        <v>1.5912838633686599</v>
      </c>
      <c r="AT64" s="9">
        <v>1.2310638297872341</v>
      </c>
      <c r="AV64" s="1">
        <f t="shared" si="24"/>
        <v>0</v>
      </c>
      <c r="AW64" s="1">
        <f t="shared" si="25"/>
        <v>0</v>
      </c>
      <c r="AX64" s="1">
        <f t="shared" si="26"/>
        <v>0</v>
      </c>
      <c r="AY64" s="1">
        <f t="shared" si="27"/>
        <v>0</v>
      </c>
      <c r="AZ64" s="1">
        <f t="shared" si="28"/>
        <v>0</v>
      </c>
      <c r="BA64" s="1" t="str">
        <f t="shared" si="29"/>
        <v/>
      </c>
      <c r="BB64" s="9">
        <f t="shared" si="1"/>
        <v>0.25</v>
      </c>
      <c r="BC64" s="11">
        <f t="shared" si="30"/>
        <v>0</v>
      </c>
      <c r="BD64" s="98">
        <v>67.015923849999993</v>
      </c>
      <c r="BE64" s="4">
        <f t="shared" si="31"/>
        <v>1</v>
      </c>
    </row>
    <row r="65" spans="1:57" x14ac:dyDescent="0.35">
      <c r="A65" s="4">
        <v>53033006100</v>
      </c>
      <c r="B65" s="97">
        <v>22.025129342202511</v>
      </c>
      <c r="C65" s="4">
        <f t="shared" si="2"/>
        <v>1</v>
      </c>
      <c r="D65" s="98">
        <v>1.5154421638212161</v>
      </c>
      <c r="E65" s="4">
        <f t="shared" si="3"/>
        <v>0</v>
      </c>
      <c r="F65" s="98">
        <v>22.709509335649152</v>
      </c>
      <c r="G65" s="4">
        <f t="shared" si="4"/>
        <v>0</v>
      </c>
      <c r="H65" s="98">
        <v>54.812129202373107</v>
      </c>
      <c r="I65" s="4">
        <f t="shared" si="5"/>
        <v>3</v>
      </c>
      <c r="J65" s="98">
        <v>16.351351351351351</v>
      </c>
      <c r="K65" s="97">
        <v>7.2635135135135132</v>
      </c>
      <c r="L65" s="1">
        <f t="shared" si="6"/>
        <v>2</v>
      </c>
      <c r="M65" s="1">
        <f t="shared" si="7"/>
        <v>0</v>
      </c>
      <c r="N65" s="11">
        <f t="shared" si="8"/>
        <v>1</v>
      </c>
      <c r="O65" s="98">
        <v>13.673318551367331</v>
      </c>
      <c r="P65" s="4">
        <f t="shared" si="9"/>
        <v>1</v>
      </c>
      <c r="Q65" s="6">
        <v>965441</v>
      </c>
      <c r="R65" s="7">
        <v>612289</v>
      </c>
      <c r="S65" s="1">
        <f t="shared" si="10"/>
        <v>4</v>
      </c>
      <c r="T65" s="1">
        <f t="shared" si="11"/>
        <v>4</v>
      </c>
      <c r="U65" s="11">
        <f t="shared" si="12"/>
        <v>4</v>
      </c>
      <c r="V65" s="98">
        <v>0</v>
      </c>
      <c r="W65" s="4">
        <f t="shared" si="13"/>
        <v>0</v>
      </c>
      <c r="X65" s="98">
        <v>63.62095309562568</v>
      </c>
      <c r="Y65" s="4">
        <f t="shared" si="14"/>
        <v>4</v>
      </c>
      <c r="Z65" s="9">
        <v>0.33425042599999999</v>
      </c>
      <c r="AA65" s="9">
        <v>0.441955871</v>
      </c>
      <c r="AB65" s="9">
        <v>0.21018895800000001</v>
      </c>
      <c r="AC65" s="1">
        <f t="shared" si="15"/>
        <v>4</v>
      </c>
      <c r="AD65" s="1">
        <f t="shared" si="16"/>
        <v>3</v>
      </c>
      <c r="AE65" s="1">
        <f t="shared" si="17"/>
        <v>4</v>
      </c>
      <c r="AF65" s="11">
        <f t="shared" si="18"/>
        <v>3.6666666666666665</v>
      </c>
      <c r="AG65" s="8">
        <v>7.2766300816200002E-2</v>
      </c>
      <c r="AH65" s="9">
        <v>0.29328862972912589</v>
      </c>
      <c r="AI65" s="1">
        <f t="shared" si="19"/>
        <v>4</v>
      </c>
      <c r="AJ65" s="1">
        <f t="shared" si="20"/>
        <v>4</v>
      </c>
      <c r="AK65" s="11">
        <f t="shared" si="21"/>
        <v>4</v>
      </c>
      <c r="AL65" s="10">
        <v>0</v>
      </c>
      <c r="AM65" s="4">
        <f t="shared" si="22"/>
        <v>0</v>
      </c>
      <c r="AN65" s="98">
        <v>4.1144326580000001</v>
      </c>
      <c r="AO65" s="4">
        <f t="shared" si="23"/>
        <v>2</v>
      </c>
      <c r="AP65" s="8">
        <v>1.199693955623566</v>
      </c>
      <c r="AQ65" s="9">
        <v>1.109859154929578</v>
      </c>
      <c r="AR65" s="9">
        <v>1.171753441053262</v>
      </c>
      <c r="AV65" s="1">
        <f t="shared" si="24"/>
        <v>0</v>
      </c>
      <c r="AW65" s="1">
        <f t="shared" si="25"/>
        <v>0</v>
      </c>
      <c r="AX65" s="1">
        <f t="shared" si="26"/>
        <v>0</v>
      </c>
      <c r="AY65" s="1" t="str">
        <f t="shared" si="27"/>
        <v/>
      </c>
      <c r="AZ65" s="1" t="str">
        <f t="shared" si="28"/>
        <v/>
      </c>
      <c r="BA65" s="1" t="str">
        <f t="shared" si="29"/>
        <v/>
      </c>
      <c r="BB65" s="9">
        <f t="shared" si="1"/>
        <v>0.33333333333333331</v>
      </c>
      <c r="BC65" s="11">
        <f t="shared" si="30"/>
        <v>0</v>
      </c>
      <c r="BD65" s="98">
        <v>71.989466010000001</v>
      </c>
      <c r="BE65" s="4">
        <f t="shared" si="31"/>
        <v>0</v>
      </c>
    </row>
    <row r="66" spans="1:57" x14ac:dyDescent="0.35">
      <c r="A66" s="4">
        <v>53033006200</v>
      </c>
      <c r="B66" s="97">
        <v>17.438271604938269</v>
      </c>
      <c r="C66" s="4">
        <f t="shared" si="2"/>
        <v>0</v>
      </c>
      <c r="D66" s="98">
        <v>0.91787439613526567</v>
      </c>
      <c r="E66" s="4">
        <f t="shared" si="3"/>
        <v>0</v>
      </c>
      <c r="F66" s="98">
        <v>12.14757048590282</v>
      </c>
      <c r="G66" s="4">
        <f t="shared" si="4"/>
        <v>0</v>
      </c>
      <c r="H66" s="98">
        <v>15.16786570743405</v>
      </c>
      <c r="I66" s="4">
        <f t="shared" si="5"/>
        <v>1</v>
      </c>
      <c r="J66" s="98">
        <v>5.5255255255255253</v>
      </c>
      <c r="K66" s="97">
        <v>4.0240240240240244</v>
      </c>
      <c r="L66" s="1">
        <f t="shared" si="6"/>
        <v>0</v>
      </c>
      <c r="M66" s="1">
        <f t="shared" si="7"/>
        <v>0</v>
      </c>
      <c r="N66" s="11">
        <f t="shared" si="8"/>
        <v>0</v>
      </c>
      <c r="O66" s="98">
        <v>7.4787281683833404</v>
      </c>
      <c r="P66" s="4">
        <f t="shared" si="9"/>
        <v>0</v>
      </c>
      <c r="Q66" s="6">
        <v>964865</v>
      </c>
      <c r="R66" s="7">
        <v>659791</v>
      </c>
      <c r="S66" s="1">
        <f t="shared" si="10"/>
        <v>4</v>
      </c>
      <c r="T66" s="1">
        <f t="shared" si="11"/>
        <v>4</v>
      </c>
      <c r="U66" s="11">
        <f t="shared" si="12"/>
        <v>4</v>
      </c>
      <c r="V66" s="98">
        <v>1.0459742155193379</v>
      </c>
      <c r="W66" s="4">
        <f t="shared" si="13"/>
        <v>0</v>
      </c>
      <c r="X66" s="98">
        <v>53.275095493578483</v>
      </c>
      <c r="Y66" s="4">
        <f t="shared" si="14"/>
        <v>3</v>
      </c>
      <c r="Z66" s="9">
        <v>0.63961605799999999</v>
      </c>
      <c r="AA66" s="9">
        <v>0.83227342199999998</v>
      </c>
      <c r="AB66" s="9">
        <v>0.372548298</v>
      </c>
      <c r="AC66" s="1">
        <f t="shared" si="15"/>
        <v>2</v>
      </c>
      <c r="AD66" s="1">
        <f t="shared" si="16"/>
        <v>1</v>
      </c>
      <c r="AE66" s="1">
        <f t="shared" si="17"/>
        <v>3</v>
      </c>
      <c r="AF66" s="11">
        <f t="shared" si="18"/>
        <v>2</v>
      </c>
      <c r="AG66" s="8">
        <v>8.4144959726299998E-2</v>
      </c>
      <c r="AH66" s="9">
        <v>0.2619357936196951</v>
      </c>
      <c r="AI66" s="1">
        <f t="shared" si="19"/>
        <v>4</v>
      </c>
      <c r="AJ66" s="1">
        <f t="shared" si="20"/>
        <v>4</v>
      </c>
      <c r="AK66" s="11">
        <f t="shared" si="21"/>
        <v>4</v>
      </c>
      <c r="AL66" s="10">
        <v>0</v>
      </c>
      <c r="AM66" s="4">
        <f t="shared" si="22"/>
        <v>0</v>
      </c>
      <c r="AN66" s="98">
        <v>0.50219711199999995</v>
      </c>
      <c r="AO66" s="4">
        <f t="shared" si="23"/>
        <v>0</v>
      </c>
      <c r="AR66" s="9">
        <v>1.834230999401556</v>
      </c>
      <c r="AS66" s="9">
        <v>1.0795053003533499</v>
      </c>
      <c r="AT66" s="9">
        <v>1.3251063829787231</v>
      </c>
      <c r="AU66" s="9">
        <v>1.2439982540375381</v>
      </c>
      <c r="AV66" s="1" t="str">
        <f t="shared" si="24"/>
        <v/>
      </c>
      <c r="AW66" s="1" t="str">
        <f t="shared" si="25"/>
        <v/>
      </c>
      <c r="AX66" s="1">
        <f t="shared" si="26"/>
        <v>0</v>
      </c>
      <c r="AY66" s="1">
        <f t="shared" si="27"/>
        <v>0</v>
      </c>
      <c r="AZ66" s="1">
        <f t="shared" si="28"/>
        <v>0</v>
      </c>
      <c r="BA66" s="1">
        <f t="shared" si="29"/>
        <v>0</v>
      </c>
      <c r="BB66" s="9">
        <f t="shared" si="1"/>
        <v>0.5</v>
      </c>
      <c r="BC66" s="11">
        <f t="shared" si="30"/>
        <v>0</v>
      </c>
      <c r="BD66" s="98">
        <v>75.450904399999999</v>
      </c>
      <c r="BE66" s="4">
        <f t="shared" si="31"/>
        <v>0</v>
      </c>
    </row>
    <row r="67" spans="1:57" x14ac:dyDescent="0.35">
      <c r="A67" s="4">
        <v>53033006300</v>
      </c>
      <c r="B67" s="97">
        <v>11.24594086480943</v>
      </c>
      <c r="C67" s="4">
        <f t="shared" si="2"/>
        <v>0</v>
      </c>
      <c r="D67" s="98">
        <v>1.983559685489636</v>
      </c>
      <c r="E67" s="4">
        <f t="shared" si="3"/>
        <v>0</v>
      </c>
      <c r="F67" s="98">
        <v>16.03578802477632</v>
      </c>
      <c r="G67" s="4">
        <f t="shared" si="4"/>
        <v>0</v>
      </c>
      <c r="H67" s="98">
        <v>35.064935064935057</v>
      </c>
      <c r="I67" s="4">
        <f t="shared" si="5"/>
        <v>2</v>
      </c>
      <c r="J67" s="98">
        <v>20.702402957486139</v>
      </c>
      <c r="K67" s="97">
        <v>10.72088724584103</v>
      </c>
      <c r="L67" s="1">
        <f t="shared" si="6"/>
        <v>3</v>
      </c>
      <c r="M67" s="1">
        <f t="shared" si="7"/>
        <v>1</v>
      </c>
      <c r="N67" s="11">
        <f t="shared" si="8"/>
        <v>2</v>
      </c>
      <c r="O67" s="98">
        <v>8.7710264332303467</v>
      </c>
      <c r="P67" s="4">
        <f t="shared" si="9"/>
        <v>1</v>
      </c>
      <c r="Q67" s="6">
        <v>937498</v>
      </c>
      <c r="R67" s="7">
        <v>376013</v>
      </c>
      <c r="S67" s="1">
        <f t="shared" si="10"/>
        <v>4</v>
      </c>
      <c r="T67" s="1">
        <f t="shared" si="11"/>
        <v>4</v>
      </c>
      <c r="U67" s="11">
        <f t="shared" si="12"/>
        <v>4</v>
      </c>
      <c r="V67" s="98">
        <v>0</v>
      </c>
      <c r="W67" s="4">
        <f t="shared" si="13"/>
        <v>0</v>
      </c>
      <c r="X67" s="98">
        <v>3.8827689231624107E-2</v>
      </c>
      <c r="Y67" s="4">
        <f t="shared" si="14"/>
        <v>0</v>
      </c>
      <c r="Z67" s="9">
        <v>0.28609966599999997</v>
      </c>
      <c r="AA67" s="9">
        <v>1.600947098</v>
      </c>
      <c r="AB67" s="9">
        <v>0.26603211500000001</v>
      </c>
      <c r="AC67" s="1">
        <f t="shared" si="15"/>
        <v>4</v>
      </c>
      <c r="AD67" s="1">
        <f t="shared" si="16"/>
        <v>0</v>
      </c>
      <c r="AE67" s="1">
        <f t="shared" si="17"/>
        <v>3</v>
      </c>
      <c r="AF67" s="11">
        <f t="shared" si="18"/>
        <v>2.3333333333333335</v>
      </c>
      <c r="AG67" s="8">
        <v>0.194680201961</v>
      </c>
      <c r="AH67" s="9">
        <v>0.63655853019696385</v>
      </c>
      <c r="AI67" s="1">
        <f t="shared" si="19"/>
        <v>3</v>
      </c>
      <c r="AJ67" s="1">
        <f t="shared" si="20"/>
        <v>2</v>
      </c>
      <c r="AK67" s="11">
        <f t="shared" si="21"/>
        <v>2.5</v>
      </c>
      <c r="AL67" s="10">
        <v>0</v>
      </c>
      <c r="AM67" s="4">
        <f t="shared" si="22"/>
        <v>0</v>
      </c>
      <c r="AN67" s="98">
        <v>0.84388185699999996</v>
      </c>
      <c r="AO67" s="4">
        <f t="shared" si="23"/>
        <v>0</v>
      </c>
      <c r="AP67" s="8">
        <v>1.3947972456006119</v>
      </c>
      <c r="AQ67" s="9">
        <v>1.034507042253521</v>
      </c>
      <c r="AR67" s="9">
        <v>1.129862357869539</v>
      </c>
      <c r="AS67" s="9">
        <v>1.6319199057714899</v>
      </c>
      <c r="AV67" s="1">
        <f t="shared" si="24"/>
        <v>0</v>
      </c>
      <c r="AW67" s="1">
        <f t="shared" si="25"/>
        <v>0</v>
      </c>
      <c r="AX67" s="1">
        <f t="shared" si="26"/>
        <v>0</v>
      </c>
      <c r="AY67" s="1">
        <f t="shared" si="27"/>
        <v>0</v>
      </c>
      <c r="AZ67" s="1" t="str">
        <f t="shared" si="28"/>
        <v/>
      </c>
      <c r="BA67" s="1" t="str">
        <f t="shared" si="29"/>
        <v/>
      </c>
      <c r="BB67" s="9">
        <f t="shared" ref="BB67:BB130" si="32">IF(COUNTBLANK(AV67:AY67)=4,1,1/(4-COUNTBLANK(AV67:AY67)))</f>
        <v>0.25</v>
      </c>
      <c r="BC67" s="11">
        <f t="shared" si="30"/>
        <v>0</v>
      </c>
      <c r="BD67" s="98">
        <v>76.728995479999995</v>
      </c>
      <c r="BE67" s="4">
        <f t="shared" si="31"/>
        <v>0</v>
      </c>
    </row>
    <row r="68" spans="1:57" x14ac:dyDescent="0.35">
      <c r="A68" s="4">
        <v>53033006400</v>
      </c>
      <c r="B68" s="97">
        <v>18.80181866809307</v>
      </c>
      <c r="C68" s="4">
        <f t="shared" ref="C68:C131" si="33">IF(AND(B68&gt;=0,B68&lt;=20),0,IF(AND(B68&gt;20,B68&lt;=30),1,IF(AND(B68&gt;30,B68&lt;=40),2,IF(AND(B68&gt;40,B68&lt;=50),3,4))))</f>
        <v>0</v>
      </c>
      <c r="D68" s="98">
        <v>0.91559370529327622</v>
      </c>
      <c r="E68" s="4">
        <f t="shared" ref="E68:E131" si="34">IF(AND(D68&gt;=0, D68&lt;=4),0,IF(AND(D68&gt;4,D68&lt;=8),1,IF(AND(D68&gt;8,D68&lt;=12),2,IF(AND(D68&gt;12,D68&lt;=16),3,4))))</f>
        <v>0</v>
      </c>
      <c r="F68" s="98">
        <v>17.62509335324869</v>
      </c>
      <c r="G68" s="4">
        <f t="shared" ref="G68:G131" si="35">IF(AND(F68&gt;=0, F68&lt;=35),0,IF(AND(F68&gt;35,F68&lt;=50),1,IF(AND(F68&gt;50,F68&lt;=65),2,IF(AND(F68&gt;65,F68&lt;=80),3,4))))</f>
        <v>0</v>
      </c>
      <c r="H68" s="98">
        <v>28.941684665226781</v>
      </c>
      <c r="I68" s="4">
        <f t="shared" ref="I68:I131" si="36">IF(AND(H68&gt;=0, H68&lt;=15),0,IF(AND(H68&gt;15,H68&lt;=30),1,IF(AND(H68&gt;30,H68&lt;=45),2,IF(AND(H68&gt;45,H68&lt;=60),3,4))))</f>
        <v>1</v>
      </c>
      <c r="J68" s="98">
        <v>15.255474452554751</v>
      </c>
      <c r="K68" s="97">
        <v>9.4160583941605847</v>
      </c>
      <c r="L68" s="1">
        <f t="shared" ref="L68:L131" si="37">IF(AND(J68&gt;=0, J68&lt;=10),0,IF(AND(J68&gt;10,J68&lt;=15),1,IF(AND(J68&gt;15,J68&lt;=20),2,IF(AND(J68&gt;20,J68&lt;=25),3,4))))</f>
        <v>2</v>
      </c>
      <c r="M68" s="1">
        <f t="shared" ref="M68:M131" si="38">IF(AND(K68&gt;=0, K68&lt;=10),0,IF(AND(K68&gt;10,K68&lt;=15),1,IF(AND(K68&gt;15,K68&lt;=20),2,IF(AND(K68&gt;20,K68&lt;=25),3,4))))</f>
        <v>0</v>
      </c>
      <c r="N68" s="11">
        <f t="shared" ref="N68:N131" si="39">SUM(L68:M68)/2</f>
        <v>1</v>
      </c>
      <c r="O68" s="98">
        <v>7.5725026852846407</v>
      </c>
      <c r="P68" s="4">
        <f t="shared" ref="P68:P131" si="40">IF(AND(O68&gt;=0, O68&lt;=8),0,IF(AND(O68&gt;8,O68&lt;=16),1,IF(AND(O68&gt;16,O68&lt;=24),2,IF(AND(O68&gt;24,O68&lt;=32),3,4))))</f>
        <v>0</v>
      </c>
      <c r="Q68" s="6">
        <v>984110</v>
      </c>
      <c r="R68" s="7">
        <v>622079</v>
      </c>
      <c r="S68" s="1">
        <f t="shared" ref="S68:S131" si="41">IF(AND(Q68&gt;=0, Q68&lt;=75000),0,IF(AND(Q68&gt;75000,Q68&lt;=200000),1,IF(AND(Q68&gt;200000,Q68&lt;=325000),2,IF(AND(Q68&gt;325000,Q68&lt;=450000),3,4))))</f>
        <v>4</v>
      </c>
      <c r="T68" s="1">
        <f t="shared" ref="T68:T131" si="42">IF(AND(R68&gt;=0, R68&lt;=1000),0,IF(AND(R68&gt;1000,R68&lt;=13000),1,IF(AND(R68&gt;13000,R68&lt;=43000),2,IF(AND(R68&gt;43000,R68&lt;=200000),3,4))))</f>
        <v>4</v>
      </c>
      <c r="U68" s="11">
        <f t="shared" ref="U68:U131" si="43">SUM(S68:T68)/2</f>
        <v>4</v>
      </c>
      <c r="V68" s="98">
        <v>0</v>
      </c>
      <c r="W68" s="4">
        <f t="shared" ref="W68:W131" si="44">IF(AND(V68&gt;=0, V68&lt;=6),0,IF(AND(V68&gt;6,V68&lt;=24),1,IF(AND(V68&gt;24,V68&lt;=42),2,IF(AND(V68&gt;42,V68&lt;=60),3,4))))</f>
        <v>0</v>
      </c>
      <c r="X68" s="98">
        <v>63.903001993991381</v>
      </c>
      <c r="Y68" s="4">
        <f t="shared" ref="Y68:Y131" si="45">IF(AND(X68&gt;=0, X68&lt;=6),0,IF(AND(X68&gt;6,X68&lt;=24),1,IF(AND(X68&gt;24,X68&lt;=42),2,IF(AND(X68&gt;42,X68&lt;=60),3,4))))</f>
        <v>4</v>
      </c>
      <c r="Z68" s="9">
        <v>0.51747099799999996</v>
      </c>
      <c r="AA68" s="9">
        <v>0.55845785000000003</v>
      </c>
      <c r="AB68" s="9">
        <v>0.31242111900000002</v>
      </c>
      <c r="AC68" s="1">
        <f t="shared" ref="AC68:AC131" si="46">IF(AND(Z68&gt;1.2),0,IF(AND(Z68&lt;=1.2, Z68&gt;0.8),1, IF(AND(Z68&lt;=0.8,Z68&gt;0.6), 2, IF(AND(Z68&lt;=0.6,Z68&gt;0.4),3,4))))</f>
        <v>3</v>
      </c>
      <c r="AD68" s="1">
        <f t="shared" ref="AD68:AD131" si="47">IF(AND(AA68&gt;1.2),0,IF(AND(AA68&lt;=1.2, AA68&gt;0.8),1, IF(AND(AA68&lt;=0.8,AA68&gt;0.6), 2, IF(AND(AA68&lt;=0.6,AA68&gt;0.4),3,4))))</f>
        <v>3</v>
      </c>
      <c r="AE68" s="1">
        <f t="shared" ref="AE68:AE131" si="48">IF(AND(AB68&gt;1),0,IF(AND(AB68&lt;=1, AB68&gt;0.75),1, IF(AND(AB68&lt;=0.75,AB68&gt;0.5), 2, IF(AND(AB68&lt;=0.5,AB68&gt;0.25),3,4))))</f>
        <v>3</v>
      </c>
      <c r="AF68" s="11">
        <f t="shared" ref="AF68:AF131" si="49">SUM(AC68:AE68)/3</f>
        <v>3</v>
      </c>
      <c r="AG68" s="8">
        <v>0.13983692207100001</v>
      </c>
      <c r="AH68" s="9">
        <v>0.32020066073237202</v>
      </c>
      <c r="AI68" s="1">
        <f t="shared" ref="AI68:AI131" si="50">IF(AND(AG68&gt;0.6),0,IF(AND(AG68&lt;=0.6, AG68&gt;0.45),1, IF(AND(AG68&lt;=0.45,AG68&gt;0.3), 2, IF(AND(AG68&lt;=0.3,AG68&gt;0.15),3,4))))</f>
        <v>4</v>
      </c>
      <c r="AJ68" s="1">
        <f t="shared" ref="AJ68:AJ131" si="51">IF(AND(AH68&gt;1),0,IF(AND(AH68&lt;=1, AH68&gt;0.8),1, IF(AND(AH68&lt;=0.8,AH68&gt;0.6), 2, IF(AND(AH68&lt;=0.6,AH68&gt;0.4),3,4))))</f>
        <v>4</v>
      </c>
      <c r="AK68" s="11">
        <f t="shared" ref="AK68:AK131" si="52">SUM(AI68:AJ68)/2</f>
        <v>4</v>
      </c>
      <c r="AL68" s="10">
        <v>0</v>
      </c>
      <c r="AM68" s="4">
        <f t="shared" ref="AM68:AM131" si="53">4*AL68</f>
        <v>0</v>
      </c>
      <c r="AN68" s="98">
        <v>0.15455950500000001</v>
      </c>
      <c r="AO68" s="4">
        <f t="shared" ref="AO68:AO131" si="54">IF(AND(AN68&gt;=0, AN68&lt;=1),0,IF(AND(AN68&gt;1,AN68&lt;=4),1,IF(AND(AN68&gt;4,AN68&lt;=7),2,IF(AND(AN68&gt;7,AN68&lt;=10),3,4))))</f>
        <v>0</v>
      </c>
      <c r="AP68" s="8">
        <v>0.88293802601377203</v>
      </c>
      <c r="AR68" s="9">
        <v>1.1711549970077799</v>
      </c>
      <c r="AT68" s="9">
        <v>1.3331914893617021</v>
      </c>
      <c r="AV68" s="1">
        <f t="shared" ref="AV68:AV131" si="55">IF(AND(AP68&gt;0.9),0,IF(AND(AP68&lt;=0.9, AP68&gt;0.85),1, IF(AND(AP68&lt;=0.85,AP68&gt;0.8), 2, IF(AND(AP68&lt;=0.8,AP68&gt;0.75),3,IF(AND(ISBLANK(AP68)),"",4)))))</f>
        <v>1</v>
      </c>
      <c r="AW68" s="1" t="str">
        <f t="shared" ref="AW68:AW131" si="56">IF(AND(AQ68&gt;0.9),0,IF(AND(AQ68&lt;=0.9, AQ68&gt;0.85),1, IF(AND(AQ68&lt;=0.85,AQ68&gt;0.8), 2, IF(AND(AQ68&lt;=0.8,AQ68&gt;0.75),3,IF(AND(ISBLANK(AQ68)),"",4)))))</f>
        <v/>
      </c>
      <c r="AX68" s="1">
        <f t="shared" ref="AX68:AX131" si="57">IF(AND(AR68&gt;0.9),0,IF(AND(AR68&lt;=0.9, AR68&gt;0.85),1, IF(AND(AR68&lt;=0.85,AR68&gt;0.8), 2, IF(AND(AR68&lt;=0.8,AR68&gt;0.75),3,IF(AND(ISBLANK(AR68)),"",4)))))</f>
        <v>0</v>
      </c>
      <c r="AY68" s="1" t="str">
        <f t="shared" ref="AY68:AY131" si="58">IF(AND(AS68&gt;0.9),0,IF(AND(AS68&lt;=0.9, AS68&gt;0.85),1, IF(AND(AS68&lt;=0.85,AS68&gt;0.8), 2, IF(AND(AS68&lt;=0.8,AS68&gt;0.75),3,IF(AND(ISBLANK(AS68)),"",4)))))</f>
        <v/>
      </c>
      <c r="AZ68" s="1">
        <f t="shared" ref="AZ68:AZ131" si="59">IF(AND(AT68&gt;0.9),0,IF(AND(AT68&lt;=0.9, AT68&gt;0.85),1, IF(AND(AT68&lt;=0.85,AT68&gt;0.8), 2, IF(AND(AT68&lt;=0.8,AT68&gt;0.75),3,IF(AND(ISBLANK(AT68)),"",4)))))</f>
        <v>0</v>
      </c>
      <c r="BA68" s="1" t="str">
        <f t="shared" ref="BA68:BA131" si="60">IF(AND(AU68&gt;0.9),0,IF(AND(AU68&lt;=0.9, AU68&gt;0.85),1, IF(AND(AU68&lt;=0.85,AU68&gt;0.8), 2, IF(AND(AU68&lt;=0.8,AU68&gt;0.75),3,IF(AND(ISBLANK(AU68)),"",4)))))</f>
        <v/>
      </c>
      <c r="BB68" s="9">
        <f t="shared" si="32"/>
        <v>0.5</v>
      </c>
      <c r="BC68" s="11">
        <f t="shared" ref="BC68:BC131" si="61">BB68*SUM(AV68:AY68)</f>
        <v>0.5</v>
      </c>
      <c r="BD68" s="98">
        <v>76.075100800000001</v>
      </c>
      <c r="BE68" s="4">
        <f t="shared" ref="BE68:BE131" si="62">IF(AND(BD68&gt;68),0,IF(AND(BD68&lt;=68, BD68&gt;61),1, IF(AND(BD68&lt;=61,BD68&gt;54), 2, IF(AND(BD68&lt;=54,BD68&gt;47),3,4))))</f>
        <v>0</v>
      </c>
    </row>
    <row r="69" spans="1:57" x14ac:dyDescent="0.35">
      <c r="A69" s="4">
        <v>53033006500</v>
      </c>
      <c r="B69" s="97">
        <v>22.655298416565159</v>
      </c>
      <c r="C69" s="4">
        <f t="shared" si="33"/>
        <v>1</v>
      </c>
      <c r="D69" s="98">
        <v>1.7190775681341719</v>
      </c>
      <c r="E69" s="4">
        <f t="shared" si="34"/>
        <v>0</v>
      </c>
      <c r="F69" s="98">
        <v>25.03748125937031</v>
      </c>
      <c r="G69" s="4">
        <f t="shared" si="35"/>
        <v>0</v>
      </c>
      <c r="H69" s="98">
        <v>54.491957630443309</v>
      </c>
      <c r="I69" s="4">
        <f t="shared" si="36"/>
        <v>3</v>
      </c>
      <c r="J69" s="98">
        <v>15.4296875</v>
      </c>
      <c r="K69" s="97">
        <v>9.1796875</v>
      </c>
      <c r="L69" s="1">
        <f t="shared" si="37"/>
        <v>2</v>
      </c>
      <c r="M69" s="1">
        <f t="shared" si="38"/>
        <v>0</v>
      </c>
      <c r="N69" s="11">
        <f t="shared" si="39"/>
        <v>1</v>
      </c>
      <c r="O69" s="98">
        <v>12.15390879478827</v>
      </c>
      <c r="P69" s="4">
        <f t="shared" si="40"/>
        <v>1</v>
      </c>
      <c r="Q69" s="6">
        <v>961371</v>
      </c>
      <c r="R69" s="7">
        <v>549569</v>
      </c>
      <c r="S69" s="1">
        <f t="shared" si="41"/>
        <v>4</v>
      </c>
      <c r="T69" s="1">
        <f t="shared" si="42"/>
        <v>4</v>
      </c>
      <c r="U69" s="11">
        <f t="shared" si="43"/>
        <v>4</v>
      </c>
      <c r="V69" s="98">
        <v>0</v>
      </c>
      <c r="W69" s="4">
        <f t="shared" si="44"/>
        <v>0</v>
      </c>
      <c r="X69" s="98">
        <v>28.107013258826221</v>
      </c>
      <c r="Y69" s="4">
        <f t="shared" si="45"/>
        <v>2</v>
      </c>
      <c r="Z69" s="9">
        <v>0.27670005199999997</v>
      </c>
      <c r="AA69" s="9">
        <v>0.33699531399999999</v>
      </c>
      <c r="AB69" s="9">
        <v>0.15186142999999999</v>
      </c>
      <c r="AC69" s="1">
        <f t="shared" si="46"/>
        <v>4</v>
      </c>
      <c r="AD69" s="1">
        <f t="shared" si="47"/>
        <v>4</v>
      </c>
      <c r="AE69" s="1">
        <f t="shared" si="48"/>
        <v>4</v>
      </c>
      <c r="AF69" s="11">
        <f t="shared" si="49"/>
        <v>4</v>
      </c>
      <c r="AG69" s="8">
        <v>0.110496675117</v>
      </c>
      <c r="AH69" s="9">
        <v>0.29126017561562312</v>
      </c>
      <c r="AI69" s="1">
        <f t="shared" si="50"/>
        <v>4</v>
      </c>
      <c r="AJ69" s="1">
        <f t="shared" si="51"/>
        <v>4</v>
      </c>
      <c r="AK69" s="11">
        <f t="shared" si="52"/>
        <v>4</v>
      </c>
      <c r="AL69" s="10">
        <v>0</v>
      </c>
      <c r="AM69" s="4">
        <f t="shared" si="53"/>
        <v>0</v>
      </c>
      <c r="AN69" s="98">
        <v>2.2344178750000001</v>
      </c>
      <c r="AO69" s="4">
        <f t="shared" si="54"/>
        <v>1</v>
      </c>
      <c r="AP69" s="8">
        <v>1.0145371078806431</v>
      </c>
      <c r="AQ69" s="9">
        <v>1.2063380281690139</v>
      </c>
      <c r="AR69" s="9">
        <v>1.1938958707360861</v>
      </c>
      <c r="AV69" s="1">
        <f t="shared" si="55"/>
        <v>0</v>
      </c>
      <c r="AW69" s="1">
        <f t="shared" si="56"/>
        <v>0</v>
      </c>
      <c r="AX69" s="1">
        <f t="shared" si="57"/>
        <v>0</v>
      </c>
      <c r="AY69" s="1" t="str">
        <f t="shared" si="58"/>
        <v/>
      </c>
      <c r="AZ69" s="1" t="str">
        <f t="shared" si="59"/>
        <v/>
      </c>
      <c r="BA69" s="1" t="str">
        <f t="shared" si="60"/>
        <v/>
      </c>
      <c r="BB69" s="9">
        <f t="shared" si="32"/>
        <v>0.33333333333333331</v>
      </c>
      <c r="BC69" s="11">
        <f t="shared" si="61"/>
        <v>0</v>
      </c>
      <c r="BD69" s="98">
        <v>73.53670923</v>
      </c>
      <c r="BE69" s="4">
        <f t="shared" si="62"/>
        <v>0</v>
      </c>
    </row>
    <row r="70" spans="1:57" x14ac:dyDescent="0.35">
      <c r="A70" s="4">
        <v>53033006600</v>
      </c>
      <c r="B70" s="97">
        <v>24.17272940624267</v>
      </c>
      <c r="C70" s="4">
        <f t="shared" si="33"/>
        <v>1</v>
      </c>
      <c r="D70" s="98">
        <v>1.0747551946501079</v>
      </c>
      <c r="E70" s="4">
        <f t="shared" si="34"/>
        <v>0</v>
      </c>
      <c r="F70" s="98">
        <v>17.482900136798911</v>
      </c>
      <c r="G70" s="4">
        <f t="shared" si="35"/>
        <v>0</v>
      </c>
      <c r="H70" s="98">
        <v>77.146518581802653</v>
      </c>
      <c r="I70" s="4">
        <f t="shared" si="36"/>
        <v>4</v>
      </c>
      <c r="J70" s="98">
        <v>20.726495726495731</v>
      </c>
      <c r="K70" s="97">
        <v>9.8290598290598297</v>
      </c>
      <c r="L70" s="1">
        <f t="shared" si="37"/>
        <v>3</v>
      </c>
      <c r="M70" s="1">
        <f t="shared" si="38"/>
        <v>0</v>
      </c>
      <c r="N70" s="11">
        <f t="shared" si="39"/>
        <v>1.5</v>
      </c>
      <c r="O70" s="98">
        <v>16.451537197840882</v>
      </c>
      <c r="P70" s="4">
        <f t="shared" si="40"/>
        <v>2</v>
      </c>
      <c r="Q70" s="6">
        <v>952831</v>
      </c>
      <c r="R70" s="7">
        <v>584964</v>
      </c>
      <c r="S70" s="1">
        <f t="shared" si="41"/>
        <v>4</v>
      </c>
      <c r="T70" s="1">
        <f t="shared" si="42"/>
        <v>4</v>
      </c>
      <c r="U70" s="11">
        <f t="shared" si="43"/>
        <v>4</v>
      </c>
      <c r="V70" s="98">
        <v>1.7346249155215141</v>
      </c>
      <c r="W70" s="4">
        <f t="shared" si="44"/>
        <v>0</v>
      </c>
      <c r="X70" s="98">
        <v>97.395125750356101</v>
      </c>
      <c r="Y70" s="4">
        <f t="shared" si="45"/>
        <v>4</v>
      </c>
      <c r="Z70" s="9">
        <v>0.26067289300000002</v>
      </c>
      <c r="AA70" s="9">
        <v>0.305803345</v>
      </c>
      <c r="AB70" s="9">
        <v>0.10684975200000001</v>
      </c>
      <c r="AC70" s="1">
        <f t="shared" si="46"/>
        <v>4</v>
      </c>
      <c r="AD70" s="1">
        <f t="shared" si="47"/>
        <v>4</v>
      </c>
      <c r="AE70" s="1">
        <f t="shared" si="48"/>
        <v>4</v>
      </c>
      <c r="AF70" s="11">
        <f t="shared" si="49"/>
        <v>4</v>
      </c>
      <c r="AG70" s="8">
        <v>9.0306495944400003E-2</v>
      </c>
      <c r="AH70" s="9">
        <v>0.43640335475084657</v>
      </c>
      <c r="AI70" s="1">
        <f t="shared" si="50"/>
        <v>4</v>
      </c>
      <c r="AJ70" s="1">
        <f t="shared" si="51"/>
        <v>3</v>
      </c>
      <c r="AK70" s="11">
        <f t="shared" si="52"/>
        <v>3.5</v>
      </c>
      <c r="AL70" s="10">
        <v>0</v>
      </c>
      <c r="AM70" s="4">
        <f t="shared" si="53"/>
        <v>0</v>
      </c>
      <c r="AN70" s="98">
        <v>3.2954545450000001</v>
      </c>
      <c r="AO70" s="4">
        <f t="shared" si="54"/>
        <v>1</v>
      </c>
      <c r="AP70" s="8">
        <v>1.17061973986228</v>
      </c>
      <c r="AQ70" s="9">
        <v>1.1809859154929581</v>
      </c>
      <c r="AR70" s="9">
        <v>1.187911430281269</v>
      </c>
      <c r="AV70" s="1">
        <f t="shared" si="55"/>
        <v>0</v>
      </c>
      <c r="AW70" s="1">
        <f t="shared" si="56"/>
        <v>0</v>
      </c>
      <c r="AX70" s="1">
        <f t="shared" si="57"/>
        <v>0</v>
      </c>
      <c r="AY70" s="1" t="str">
        <f t="shared" si="58"/>
        <v/>
      </c>
      <c r="AZ70" s="1" t="str">
        <f t="shared" si="59"/>
        <v/>
      </c>
      <c r="BA70" s="1" t="str">
        <f t="shared" si="60"/>
        <v/>
      </c>
      <c r="BB70" s="9">
        <f t="shared" si="32"/>
        <v>0.33333333333333331</v>
      </c>
      <c r="BC70" s="11">
        <f t="shared" si="61"/>
        <v>0</v>
      </c>
      <c r="BD70" s="98">
        <v>62.35118336</v>
      </c>
      <c r="BE70" s="4">
        <f t="shared" si="62"/>
        <v>1</v>
      </c>
    </row>
    <row r="71" spans="1:57" x14ac:dyDescent="0.35">
      <c r="A71" s="4">
        <v>53033006700</v>
      </c>
      <c r="B71" s="97">
        <v>37.383876134543513</v>
      </c>
      <c r="C71" s="4">
        <f t="shared" si="33"/>
        <v>2</v>
      </c>
      <c r="D71" s="98">
        <v>7.6246660730186999</v>
      </c>
      <c r="E71" s="4">
        <f t="shared" si="34"/>
        <v>1</v>
      </c>
      <c r="F71" s="98">
        <v>21.848842934515019</v>
      </c>
      <c r="G71" s="4">
        <f t="shared" si="35"/>
        <v>0</v>
      </c>
      <c r="H71" s="98">
        <v>72.748357170467727</v>
      </c>
      <c r="I71" s="4">
        <f t="shared" si="36"/>
        <v>4</v>
      </c>
      <c r="J71" s="98">
        <v>12.707722385141739</v>
      </c>
      <c r="K71" s="97">
        <v>6.3538611925708697</v>
      </c>
      <c r="L71" s="1">
        <f t="shared" si="37"/>
        <v>1</v>
      </c>
      <c r="M71" s="1">
        <f t="shared" si="38"/>
        <v>0</v>
      </c>
      <c r="N71" s="11">
        <f t="shared" si="39"/>
        <v>0.5</v>
      </c>
      <c r="O71" s="98">
        <v>7.794981313400962</v>
      </c>
      <c r="P71" s="4">
        <f t="shared" si="40"/>
        <v>0</v>
      </c>
      <c r="Q71" s="6">
        <v>908439</v>
      </c>
      <c r="R71" s="7">
        <v>591201</v>
      </c>
      <c r="S71" s="1">
        <f t="shared" si="41"/>
        <v>4</v>
      </c>
      <c r="T71" s="1">
        <f t="shared" si="42"/>
        <v>4</v>
      </c>
      <c r="U71" s="11">
        <f t="shared" si="43"/>
        <v>4</v>
      </c>
      <c r="V71" s="98">
        <v>90.140982964558447</v>
      </c>
      <c r="W71" s="4">
        <f t="shared" si="44"/>
        <v>4</v>
      </c>
      <c r="X71" s="98">
        <v>83.45647423108376</v>
      </c>
      <c r="Y71" s="4">
        <f t="shared" si="45"/>
        <v>4</v>
      </c>
      <c r="Z71" s="9">
        <v>0.34533965900000002</v>
      </c>
      <c r="AA71" s="9">
        <v>0.35745509800000003</v>
      </c>
      <c r="AB71" s="9">
        <v>0.24184707899999999</v>
      </c>
      <c r="AC71" s="1">
        <f t="shared" si="46"/>
        <v>4</v>
      </c>
      <c r="AD71" s="1">
        <f t="shared" si="47"/>
        <v>4</v>
      </c>
      <c r="AE71" s="1">
        <f t="shared" si="48"/>
        <v>4</v>
      </c>
      <c r="AF71" s="11">
        <f t="shared" si="49"/>
        <v>4</v>
      </c>
      <c r="AG71" s="8">
        <v>7.1526254499700001E-2</v>
      </c>
      <c r="AH71" s="9">
        <v>0.37843390805946853</v>
      </c>
      <c r="AI71" s="1">
        <f t="shared" si="50"/>
        <v>4</v>
      </c>
      <c r="AJ71" s="1">
        <f t="shared" si="51"/>
        <v>4</v>
      </c>
      <c r="AK71" s="11">
        <f t="shared" si="52"/>
        <v>4</v>
      </c>
      <c r="AL71" s="10">
        <v>0</v>
      </c>
      <c r="AM71" s="4">
        <f t="shared" si="53"/>
        <v>0</v>
      </c>
      <c r="AN71" s="98">
        <v>2.9601455269999999</v>
      </c>
      <c r="AO71" s="4">
        <f t="shared" si="54"/>
        <v>1</v>
      </c>
      <c r="AP71" s="8">
        <v>1.322111706197399</v>
      </c>
      <c r="AQ71" s="9">
        <v>1.3218309859154931</v>
      </c>
      <c r="AR71" s="9">
        <v>1.419509275882705</v>
      </c>
      <c r="AS71" s="9">
        <v>1.5559481743227299</v>
      </c>
      <c r="AV71" s="1">
        <f t="shared" si="55"/>
        <v>0</v>
      </c>
      <c r="AW71" s="1">
        <f t="shared" si="56"/>
        <v>0</v>
      </c>
      <c r="AX71" s="1">
        <f t="shared" si="57"/>
        <v>0</v>
      </c>
      <c r="AY71" s="1">
        <f t="shared" si="58"/>
        <v>0</v>
      </c>
      <c r="AZ71" s="1" t="str">
        <f t="shared" si="59"/>
        <v/>
      </c>
      <c r="BA71" s="1" t="str">
        <f t="shared" si="60"/>
        <v/>
      </c>
      <c r="BB71" s="9">
        <f t="shared" si="32"/>
        <v>0.25</v>
      </c>
      <c r="BC71" s="11">
        <f t="shared" si="61"/>
        <v>0</v>
      </c>
      <c r="BD71" s="98">
        <v>51.785957709999998</v>
      </c>
      <c r="BE71" s="4">
        <f t="shared" si="62"/>
        <v>3</v>
      </c>
    </row>
    <row r="72" spans="1:57" x14ac:dyDescent="0.35">
      <c r="A72" s="4">
        <v>53033006800</v>
      </c>
      <c r="B72" s="97">
        <v>15.81221198156682</v>
      </c>
      <c r="C72" s="4">
        <f t="shared" si="33"/>
        <v>0</v>
      </c>
      <c r="D72" s="98">
        <v>2.5816023738872409</v>
      </c>
      <c r="E72" s="4">
        <f t="shared" si="34"/>
        <v>0</v>
      </c>
      <c r="F72" s="98">
        <v>13.47461015593762</v>
      </c>
      <c r="G72" s="4">
        <f t="shared" si="35"/>
        <v>0</v>
      </c>
      <c r="H72" s="98">
        <v>54.337592468056492</v>
      </c>
      <c r="I72" s="4">
        <f t="shared" si="36"/>
        <v>3</v>
      </c>
      <c r="J72" s="98">
        <v>14.513888888888889</v>
      </c>
      <c r="K72" s="97">
        <v>10.69444444444445</v>
      </c>
      <c r="L72" s="1">
        <f t="shared" si="37"/>
        <v>1</v>
      </c>
      <c r="M72" s="1">
        <f t="shared" si="38"/>
        <v>1</v>
      </c>
      <c r="N72" s="11">
        <f t="shared" si="39"/>
        <v>1</v>
      </c>
      <c r="O72" s="98">
        <v>4.2338709677419351</v>
      </c>
      <c r="P72" s="4">
        <f t="shared" si="40"/>
        <v>0</v>
      </c>
      <c r="Q72" s="6">
        <v>817921</v>
      </c>
      <c r="R72" s="7">
        <v>510132</v>
      </c>
      <c r="S72" s="1">
        <f t="shared" si="41"/>
        <v>4</v>
      </c>
      <c r="T72" s="1">
        <f t="shared" si="42"/>
        <v>4</v>
      </c>
      <c r="U72" s="11">
        <f t="shared" si="43"/>
        <v>4</v>
      </c>
      <c r="V72" s="98">
        <v>0</v>
      </c>
      <c r="W72" s="4">
        <f t="shared" si="44"/>
        <v>0</v>
      </c>
      <c r="X72" s="98">
        <v>0.39232162632954892</v>
      </c>
      <c r="Y72" s="4">
        <f t="shared" si="45"/>
        <v>0</v>
      </c>
      <c r="Z72" s="9">
        <v>0.13113820700000001</v>
      </c>
      <c r="AA72" s="9">
        <v>0.12688216599999999</v>
      </c>
      <c r="AB72" s="9">
        <v>0.15812711800000001</v>
      </c>
      <c r="AC72" s="1">
        <f t="shared" si="46"/>
        <v>4</v>
      </c>
      <c r="AD72" s="1">
        <f t="shared" si="47"/>
        <v>4</v>
      </c>
      <c r="AE72" s="1">
        <f t="shared" si="48"/>
        <v>4</v>
      </c>
      <c r="AF72" s="11">
        <f t="shared" si="49"/>
        <v>4</v>
      </c>
      <c r="AG72" s="8">
        <v>5.62946089005E-3</v>
      </c>
      <c r="AH72" s="9">
        <v>0.17179522046786491</v>
      </c>
      <c r="AI72" s="1">
        <f t="shared" si="50"/>
        <v>4</v>
      </c>
      <c r="AJ72" s="1">
        <f t="shared" si="51"/>
        <v>4</v>
      </c>
      <c r="AK72" s="11">
        <f t="shared" si="52"/>
        <v>4</v>
      </c>
      <c r="AL72" s="10">
        <v>0</v>
      </c>
      <c r="AM72" s="4">
        <f t="shared" si="53"/>
        <v>0</v>
      </c>
      <c r="AN72" s="98">
        <v>2.0974706969999999</v>
      </c>
      <c r="AO72" s="4">
        <f t="shared" si="54"/>
        <v>1</v>
      </c>
      <c r="AP72" s="8">
        <v>1.476664116296863</v>
      </c>
      <c r="AQ72" s="9">
        <v>1.2422535211267609</v>
      </c>
      <c r="AR72" s="9">
        <v>1.4063435068821071</v>
      </c>
      <c r="AS72" s="9">
        <v>1.3333333333333299</v>
      </c>
      <c r="AT72" s="9">
        <v>1.3651063829787231</v>
      </c>
      <c r="AV72" s="1">
        <f t="shared" si="55"/>
        <v>0</v>
      </c>
      <c r="AW72" s="1">
        <f t="shared" si="56"/>
        <v>0</v>
      </c>
      <c r="AX72" s="1">
        <f t="shared" si="57"/>
        <v>0</v>
      </c>
      <c r="AY72" s="1">
        <f t="shared" si="58"/>
        <v>0</v>
      </c>
      <c r="AZ72" s="1">
        <f t="shared" si="59"/>
        <v>0</v>
      </c>
      <c r="BA72" s="1" t="str">
        <f t="shared" si="60"/>
        <v/>
      </c>
      <c r="BB72" s="9">
        <f t="shared" si="32"/>
        <v>0.25</v>
      </c>
      <c r="BC72" s="11">
        <f t="shared" si="61"/>
        <v>0</v>
      </c>
      <c r="BD72" s="98">
        <v>65.901717059999996</v>
      </c>
      <c r="BE72" s="4">
        <f t="shared" si="62"/>
        <v>1</v>
      </c>
    </row>
    <row r="73" spans="1:57" x14ac:dyDescent="0.35">
      <c r="A73" s="4">
        <v>53033006900</v>
      </c>
      <c r="B73" s="97">
        <v>18.14484895429899</v>
      </c>
      <c r="C73" s="4">
        <f t="shared" si="33"/>
        <v>0</v>
      </c>
      <c r="D73" s="98">
        <v>0.48125125325847201</v>
      </c>
      <c r="E73" s="4">
        <f t="shared" si="34"/>
        <v>0</v>
      </c>
      <c r="F73" s="98">
        <v>22.380705394190869</v>
      </c>
      <c r="G73" s="4">
        <f t="shared" si="35"/>
        <v>0</v>
      </c>
      <c r="H73" s="98">
        <v>47.152317880794712</v>
      </c>
      <c r="I73" s="4">
        <f t="shared" si="36"/>
        <v>3</v>
      </c>
      <c r="J73" s="98">
        <v>13.174946004319651</v>
      </c>
      <c r="K73" s="97">
        <v>8.639308855291576</v>
      </c>
      <c r="L73" s="1">
        <f t="shared" si="37"/>
        <v>1</v>
      </c>
      <c r="M73" s="1">
        <f t="shared" si="38"/>
        <v>0</v>
      </c>
      <c r="N73" s="11">
        <f t="shared" si="39"/>
        <v>0.5</v>
      </c>
      <c r="O73" s="98">
        <v>7.1095571095571088</v>
      </c>
      <c r="P73" s="4">
        <f t="shared" si="40"/>
        <v>0</v>
      </c>
      <c r="Q73" s="6">
        <v>779816</v>
      </c>
      <c r="R73" s="7">
        <v>491788</v>
      </c>
      <c r="S73" s="1">
        <f t="shared" si="41"/>
        <v>4</v>
      </c>
      <c r="T73" s="1">
        <f t="shared" si="42"/>
        <v>4</v>
      </c>
      <c r="U73" s="11">
        <f t="shared" si="43"/>
        <v>4</v>
      </c>
      <c r="V73" s="98">
        <v>23.43957503320053</v>
      </c>
      <c r="W73" s="4">
        <f t="shared" si="44"/>
        <v>1</v>
      </c>
      <c r="X73" s="98">
        <v>22.942503506672718</v>
      </c>
      <c r="Y73" s="4">
        <f t="shared" si="45"/>
        <v>1</v>
      </c>
      <c r="Z73" s="9">
        <v>0.42916101099999998</v>
      </c>
      <c r="AA73" s="9">
        <v>0.36631731899999997</v>
      </c>
      <c r="AB73" s="9">
        <v>0.34914722500000001</v>
      </c>
      <c r="AC73" s="1">
        <f t="shared" si="46"/>
        <v>3</v>
      </c>
      <c r="AD73" s="1">
        <f t="shared" si="47"/>
        <v>4</v>
      </c>
      <c r="AE73" s="1">
        <f t="shared" si="48"/>
        <v>3</v>
      </c>
      <c r="AF73" s="11">
        <f t="shared" si="49"/>
        <v>3.3333333333333335</v>
      </c>
      <c r="AG73" s="8">
        <v>4.7601215736100003E-2</v>
      </c>
      <c r="AH73" s="9">
        <v>0.30523362853797931</v>
      </c>
      <c r="AI73" s="1">
        <f t="shared" si="50"/>
        <v>4</v>
      </c>
      <c r="AJ73" s="1">
        <f t="shared" si="51"/>
        <v>4</v>
      </c>
      <c r="AK73" s="11">
        <f t="shared" si="52"/>
        <v>4</v>
      </c>
      <c r="AL73" s="10">
        <v>0</v>
      </c>
      <c r="AM73" s="4">
        <f t="shared" si="53"/>
        <v>0</v>
      </c>
      <c r="AN73" s="98">
        <v>3.8391224859999999</v>
      </c>
      <c r="AO73" s="4">
        <f t="shared" si="54"/>
        <v>1</v>
      </c>
      <c r="AP73" s="8">
        <v>1.2486610558530991</v>
      </c>
      <c r="AQ73" s="9">
        <v>1.064084507042254</v>
      </c>
      <c r="AR73" s="9">
        <v>1.2304009575104731</v>
      </c>
      <c r="AS73" s="9">
        <v>1.64958775029446</v>
      </c>
      <c r="AV73" s="1">
        <f t="shared" si="55"/>
        <v>0</v>
      </c>
      <c r="AW73" s="1">
        <f t="shared" si="56"/>
        <v>0</v>
      </c>
      <c r="AX73" s="1">
        <f t="shared" si="57"/>
        <v>0</v>
      </c>
      <c r="AY73" s="1">
        <f t="shared" si="58"/>
        <v>0</v>
      </c>
      <c r="AZ73" s="1" t="str">
        <f t="shared" si="59"/>
        <v/>
      </c>
      <c r="BA73" s="1" t="str">
        <f t="shared" si="60"/>
        <v/>
      </c>
      <c r="BB73" s="9">
        <f t="shared" si="32"/>
        <v>0.25</v>
      </c>
      <c r="BC73" s="11">
        <f t="shared" si="61"/>
        <v>0</v>
      </c>
      <c r="BD73" s="98">
        <v>72.493585949999996</v>
      </c>
      <c r="BE73" s="4">
        <f t="shared" si="62"/>
        <v>0</v>
      </c>
    </row>
    <row r="74" spans="1:57" x14ac:dyDescent="0.35">
      <c r="A74" s="4">
        <v>53033007000</v>
      </c>
      <c r="B74" s="97">
        <v>25.86759209823812</v>
      </c>
      <c r="C74" s="4">
        <f t="shared" si="33"/>
        <v>1</v>
      </c>
      <c r="D74" s="98">
        <v>1.7524644030668131</v>
      </c>
      <c r="E74" s="4">
        <f t="shared" si="34"/>
        <v>0</v>
      </c>
      <c r="F74" s="98">
        <v>31.33898818539836</v>
      </c>
      <c r="G74" s="4">
        <f t="shared" si="35"/>
        <v>0</v>
      </c>
      <c r="H74" s="98">
        <v>70.630179225284252</v>
      </c>
      <c r="I74" s="4">
        <f t="shared" si="36"/>
        <v>4</v>
      </c>
      <c r="J74" s="98">
        <v>29.6767874632713</v>
      </c>
      <c r="K74" s="97">
        <v>11.557296767874631</v>
      </c>
      <c r="L74" s="1">
        <f t="shared" si="37"/>
        <v>4</v>
      </c>
      <c r="M74" s="1">
        <f t="shared" si="38"/>
        <v>1</v>
      </c>
      <c r="N74" s="11">
        <f t="shared" si="39"/>
        <v>2.5</v>
      </c>
      <c r="O74" s="98">
        <v>14.555943117789109</v>
      </c>
      <c r="P74" s="4">
        <f t="shared" si="40"/>
        <v>1</v>
      </c>
      <c r="Q74" s="6">
        <v>893906</v>
      </c>
      <c r="R74" s="7">
        <v>566119</v>
      </c>
      <c r="S74" s="1">
        <f t="shared" si="41"/>
        <v>4</v>
      </c>
      <c r="T74" s="1">
        <f t="shared" si="42"/>
        <v>4</v>
      </c>
      <c r="U74" s="11">
        <f t="shared" si="43"/>
        <v>4</v>
      </c>
      <c r="V74" s="98">
        <v>57.657424203161447</v>
      </c>
      <c r="W74" s="4">
        <f t="shared" si="44"/>
        <v>3</v>
      </c>
      <c r="X74" s="98">
        <v>42.027609011123779</v>
      </c>
      <c r="Y74" s="4">
        <f t="shared" si="45"/>
        <v>3</v>
      </c>
      <c r="Z74" s="9">
        <v>0.21146689799999999</v>
      </c>
      <c r="AA74" s="9">
        <v>0.241941396</v>
      </c>
      <c r="AB74" s="9">
        <v>0.119713714</v>
      </c>
      <c r="AC74" s="1">
        <f t="shared" si="46"/>
        <v>4</v>
      </c>
      <c r="AD74" s="1">
        <f t="shared" si="47"/>
        <v>4</v>
      </c>
      <c r="AE74" s="1">
        <f t="shared" si="48"/>
        <v>4</v>
      </c>
      <c r="AF74" s="11">
        <f t="shared" si="49"/>
        <v>4</v>
      </c>
      <c r="AG74" s="8">
        <v>0.10327124936199999</v>
      </c>
      <c r="AH74" s="9">
        <v>0.45563983242773098</v>
      </c>
      <c r="AI74" s="1">
        <f t="shared" si="50"/>
        <v>4</v>
      </c>
      <c r="AJ74" s="1">
        <f t="shared" si="51"/>
        <v>3</v>
      </c>
      <c r="AK74" s="11">
        <f t="shared" si="52"/>
        <v>3.5</v>
      </c>
      <c r="AL74" s="10">
        <v>0</v>
      </c>
      <c r="AM74" s="4">
        <f t="shared" si="53"/>
        <v>0</v>
      </c>
      <c r="AN74" s="98">
        <v>4.771216269</v>
      </c>
      <c r="AO74" s="4">
        <f t="shared" si="54"/>
        <v>2</v>
      </c>
      <c r="AP74" s="8">
        <v>1.0512624330527931</v>
      </c>
      <c r="AQ74" s="9">
        <v>0.97957746478873242</v>
      </c>
      <c r="AR74" s="9">
        <v>1.013165769000598</v>
      </c>
      <c r="AV74" s="1">
        <f t="shared" si="55"/>
        <v>0</v>
      </c>
      <c r="AW74" s="1">
        <f t="shared" si="56"/>
        <v>0</v>
      </c>
      <c r="AX74" s="1">
        <f t="shared" si="57"/>
        <v>0</v>
      </c>
      <c r="AY74" s="1" t="str">
        <f t="shared" si="58"/>
        <v/>
      </c>
      <c r="AZ74" s="1" t="str">
        <f t="shared" si="59"/>
        <v/>
      </c>
      <c r="BA74" s="1" t="str">
        <f t="shared" si="60"/>
        <v/>
      </c>
      <c r="BB74" s="9">
        <f t="shared" si="32"/>
        <v>0.33333333333333331</v>
      </c>
      <c r="BC74" s="11">
        <f t="shared" si="61"/>
        <v>0</v>
      </c>
      <c r="BD74" s="98">
        <v>65.716848420000005</v>
      </c>
      <c r="BE74" s="4">
        <f t="shared" si="62"/>
        <v>1</v>
      </c>
    </row>
    <row r="75" spans="1:57" x14ac:dyDescent="0.35">
      <c r="A75" s="4">
        <v>53033007100</v>
      </c>
      <c r="B75" s="97">
        <v>41.350688549330307</v>
      </c>
      <c r="C75" s="4">
        <f t="shared" si="33"/>
        <v>3</v>
      </c>
      <c r="D75" s="98">
        <v>7.0165094339622653</v>
      </c>
      <c r="E75" s="4">
        <f t="shared" si="34"/>
        <v>1</v>
      </c>
      <c r="F75" s="98">
        <v>26.3671875</v>
      </c>
      <c r="G75" s="4">
        <f t="shared" si="35"/>
        <v>0</v>
      </c>
      <c r="H75" s="98">
        <v>79.467455621301781</v>
      </c>
      <c r="I75" s="4">
        <f t="shared" si="36"/>
        <v>4</v>
      </c>
      <c r="J75" s="98">
        <v>15.838509316770191</v>
      </c>
      <c r="K75" s="97">
        <v>9.6273291925465845</v>
      </c>
      <c r="L75" s="1">
        <f t="shared" si="37"/>
        <v>2</v>
      </c>
      <c r="M75" s="1">
        <f t="shared" si="38"/>
        <v>0</v>
      </c>
      <c r="N75" s="11">
        <f t="shared" si="39"/>
        <v>1</v>
      </c>
      <c r="O75" s="98">
        <v>14.49385052034059</v>
      </c>
      <c r="P75" s="4">
        <f t="shared" si="40"/>
        <v>1</v>
      </c>
      <c r="Q75" s="6">
        <v>824244</v>
      </c>
      <c r="R75" s="7">
        <v>607379</v>
      </c>
      <c r="S75" s="1">
        <f t="shared" si="41"/>
        <v>4</v>
      </c>
      <c r="T75" s="1">
        <f t="shared" si="42"/>
        <v>4</v>
      </c>
      <c r="U75" s="11">
        <f t="shared" si="43"/>
        <v>4</v>
      </c>
      <c r="V75" s="98">
        <v>99.660411081322607</v>
      </c>
      <c r="W75" s="4">
        <f t="shared" si="44"/>
        <v>4</v>
      </c>
      <c r="X75" s="98">
        <v>92.957325500226233</v>
      </c>
      <c r="Y75" s="4">
        <f t="shared" si="45"/>
        <v>4</v>
      </c>
      <c r="Z75" s="9">
        <v>0.128920589</v>
      </c>
      <c r="AA75" s="9">
        <v>0.20383153000000001</v>
      </c>
      <c r="AB75" s="9">
        <v>0.11573705099999999</v>
      </c>
      <c r="AC75" s="1">
        <f t="shared" si="46"/>
        <v>4</v>
      </c>
      <c r="AD75" s="1">
        <f t="shared" si="47"/>
        <v>4</v>
      </c>
      <c r="AE75" s="1">
        <f t="shared" si="48"/>
        <v>4</v>
      </c>
      <c r="AF75" s="11">
        <f t="shared" si="49"/>
        <v>4</v>
      </c>
      <c r="AG75" s="8">
        <v>0.15884045326900001</v>
      </c>
      <c r="AH75" s="9">
        <v>0.4869048170486252</v>
      </c>
      <c r="AI75" s="1">
        <f t="shared" si="50"/>
        <v>3</v>
      </c>
      <c r="AJ75" s="1">
        <f t="shared" si="51"/>
        <v>3</v>
      </c>
      <c r="AK75" s="11">
        <f t="shared" si="52"/>
        <v>3</v>
      </c>
      <c r="AL75" s="10">
        <v>0</v>
      </c>
      <c r="AM75" s="4">
        <f t="shared" si="53"/>
        <v>0</v>
      </c>
      <c r="AN75" s="98">
        <v>1.813616071</v>
      </c>
      <c r="AO75" s="4">
        <f t="shared" si="54"/>
        <v>1</v>
      </c>
      <c r="AP75" s="8">
        <v>1.2310635042081099</v>
      </c>
      <c r="AQ75" s="9">
        <v>1.3218309859154931</v>
      </c>
      <c r="AR75" s="9">
        <v>1.444643925792938</v>
      </c>
      <c r="AV75" s="1">
        <f t="shared" si="55"/>
        <v>0</v>
      </c>
      <c r="AW75" s="1">
        <f t="shared" si="56"/>
        <v>0</v>
      </c>
      <c r="AX75" s="1">
        <f t="shared" si="57"/>
        <v>0</v>
      </c>
      <c r="AY75" s="1" t="str">
        <f t="shared" si="58"/>
        <v/>
      </c>
      <c r="AZ75" s="1" t="str">
        <f t="shared" si="59"/>
        <v/>
      </c>
      <c r="BA75" s="1" t="str">
        <f t="shared" si="60"/>
        <v/>
      </c>
      <c r="BB75" s="9">
        <f t="shared" si="32"/>
        <v>0.33333333333333331</v>
      </c>
      <c r="BC75" s="11">
        <f t="shared" si="61"/>
        <v>0</v>
      </c>
      <c r="BD75" s="98">
        <v>55.107044870000003</v>
      </c>
      <c r="BE75" s="4">
        <f t="shared" si="62"/>
        <v>2</v>
      </c>
    </row>
    <row r="76" spans="1:57" x14ac:dyDescent="0.35">
      <c r="A76" s="4">
        <v>53033007200</v>
      </c>
      <c r="B76" s="97">
        <v>47.613565925794738</v>
      </c>
      <c r="C76" s="4">
        <f t="shared" si="33"/>
        <v>3</v>
      </c>
      <c r="D76" s="98">
        <v>6.4691492253329708</v>
      </c>
      <c r="E76" s="4">
        <f t="shared" si="34"/>
        <v>1</v>
      </c>
      <c r="F76" s="98">
        <v>19.471876341777591</v>
      </c>
      <c r="G76" s="4">
        <f t="shared" si="35"/>
        <v>0</v>
      </c>
      <c r="H76" s="98">
        <v>84.005784526391906</v>
      </c>
      <c r="I76" s="4">
        <f t="shared" si="36"/>
        <v>4</v>
      </c>
      <c r="J76" s="98">
        <v>20.089955022488759</v>
      </c>
      <c r="K76" s="97">
        <v>15.517241379310351</v>
      </c>
      <c r="L76" s="1">
        <f t="shared" si="37"/>
        <v>3</v>
      </c>
      <c r="M76" s="1">
        <f t="shared" si="38"/>
        <v>2</v>
      </c>
      <c r="N76" s="11">
        <f t="shared" si="39"/>
        <v>2.5</v>
      </c>
      <c r="O76" s="98">
        <v>17.73758099352052</v>
      </c>
      <c r="P76" s="4">
        <f t="shared" si="40"/>
        <v>2</v>
      </c>
      <c r="Q76" s="6">
        <v>894608</v>
      </c>
      <c r="R76" s="7">
        <v>701529</v>
      </c>
      <c r="S76" s="1">
        <f t="shared" si="41"/>
        <v>4</v>
      </c>
      <c r="T76" s="1">
        <f t="shared" si="42"/>
        <v>4</v>
      </c>
      <c r="U76" s="11">
        <f t="shared" si="43"/>
        <v>4</v>
      </c>
      <c r="V76" s="98">
        <v>97.833779235349965</v>
      </c>
      <c r="W76" s="4">
        <f t="shared" si="44"/>
        <v>4</v>
      </c>
      <c r="X76" s="98">
        <v>98.842013208860848</v>
      </c>
      <c r="Y76" s="4">
        <f t="shared" si="45"/>
        <v>4</v>
      </c>
      <c r="Z76" s="9">
        <v>0.15636782599999999</v>
      </c>
      <c r="AA76" s="9">
        <v>0.15479505099999999</v>
      </c>
      <c r="AB76" s="9">
        <v>0.12622572100000001</v>
      </c>
      <c r="AC76" s="1">
        <f t="shared" si="46"/>
        <v>4</v>
      </c>
      <c r="AD76" s="1">
        <f t="shared" si="47"/>
        <v>4</v>
      </c>
      <c r="AE76" s="1">
        <f t="shared" si="48"/>
        <v>4</v>
      </c>
      <c r="AF76" s="11">
        <f t="shared" si="49"/>
        <v>4</v>
      </c>
      <c r="AG76" s="8">
        <v>9.2776649297399996E-2</v>
      </c>
      <c r="AH76" s="9">
        <v>0.22274218707036031</v>
      </c>
      <c r="AI76" s="1">
        <f t="shared" si="50"/>
        <v>4</v>
      </c>
      <c r="AJ76" s="1">
        <f t="shared" si="51"/>
        <v>4</v>
      </c>
      <c r="AK76" s="11">
        <f t="shared" si="52"/>
        <v>4</v>
      </c>
      <c r="AL76" s="10">
        <v>0</v>
      </c>
      <c r="AM76" s="4">
        <f t="shared" si="53"/>
        <v>0</v>
      </c>
      <c r="AN76" s="98">
        <v>1.642791431</v>
      </c>
      <c r="AO76" s="4">
        <f t="shared" si="54"/>
        <v>1</v>
      </c>
      <c r="AP76" s="8">
        <v>1.2440703902065799</v>
      </c>
      <c r="AQ76" s="9">
        <v>1.5690140845070419</v>
      </c>
      <c r="AR76" s="9">
        <v>1.6505086774386599</v>
      </c>
      <c r="AV76" s="1">
        <f t="shared" si="55"/>
        <v>0</v>
      </c>
      <c r="AW76" s="1">
        <f t="shared" si="56"/>
        <v>0</v>
      </c>
      <c r="AX76" s="1">
        <f t="shared" si="57"/>
        <v>0</v>
      </c>
      <c r="AY76" s="1" t="str">
        <f t="shared" si="58"/>
        <v/>
      </c>
      <c r="AZ76" s="1" t="str">
        <f t="shared" si="59"/>
        <v/>
      </c>
      <c r="BA76" s="1" t="str">
        <f t="shared" si="60"/>
        <v/>
      </c>
      <c r="BB76" s="9">
        <f t="shared" si="32"/>
        <v>0.33333333333333331</v>
      </c>
      <c r="BC76" s="11">
        <f t="shared" si="61"/>
        <v>0</v>
      </c>
      <c r="BD76" s="98">
        <v>41.10650176</v>
      </c>
      <c r="BE76" s="4">
        <f t="shared" si="62"/>
        <v>4</v>
      </c>
    </row>
    <row r="77" spans="1:57" x14ac:dyDescent="0.35">
      <c r="A77" s="4">
        <v>53033007300</v>
      </c>
      <c r="B77" s="97">
        <v>49.504716981132077</v>
      </c>
      <c r="C77" s="4">
        <f t="shared" si="33"/>
        <v>3</v>
      </c>
      <c r="D77" s="98">
        <v>5.538202787121576</v>
      </c>
      <c r="E77" s="4">
        <f t="shared" si="34"/>
        <v>1</v>
      </c>
      <c r="F77" s="98">
        <v>32.367923155290349</v>
      </c>
      <c r="G77" s="4">
        <f t="shared" si="35"/>
        <v>0</v>
      </c>
      <c r="H77" s="98">
        <v>91.440501043841337</v>
      </c>
      <c r="I77" s="4">
        <f t="shared" si="36"/>
        <v>4</v>
      </c>
      <c r="J77" s="98">
        <v>20.72164948453608</v>
      </c>
      <c r="K77" s="97">
        <v>9.2783505154639183</v>
      </c>
      <c r="L77" s="1">
        <f t="shared" si="37"/>
        <v>3</v>
      </c>
      <c r="M77" s="1">
        <f t="shared" si="38"/>
        <v>0</v>
      </c>
      <c r="N77" s="11">
        <f t="shared" si="39"/>
        <v>1.5</v>
      </c>
      <c r="O77" s="98">
        <v>20.859476737303179</v>
      </c>
      <c r="P77" s="4">
        <f t="shared" si="40"/>
        <v>2</v>
      </c>
      <c r="Q77" s="6">
        <v>956927</v>
      </c>
      <c r="R77" s="7">
        <v>684352</v>
      </c>
      <c r="S77" s="1">
        <f t="shared" si="41"/>
        <v>4</v>
      </c>
      <c r="T77" s="1">
        <f t="shared" si="42"/>
        <v>4</v>
      </c>
      <c r="U77" s="11">
        <f t="shared" si="43"/>
        <v>4</v>
      </c>
      <c r="V77" s="98">
        <v>72.460358947551839</v>
      </c>
      <c r="W77" s="4">
        <f t="shared" si="44"/>
        <v>4</v>
      </c>
      <c r="X77" s="98">
        <v>100.0000000000031</v>
      </c>
      <c r="Y77" s="4">
        <f t="shared" si="45"/>
        <v>4</v>
      </c>
      <c r="Z77" s="9">
        <v>0.15604673099999999</v>
      </c>
      <c r="AA77" s="9">
        <v>0.17046983399999999</v>
      </c>
      <c r="AB77" s="9">
        <v>0.16789167999999999</v>
      </c>
      <c r="AC77" s="1">
        <f t="shared" si="46"/>
        <v>4</v>
      </c>
      <c r="AD77" s="1">
        <f t="shared" si="47"/>
        <v>4</v>
      </c>
      <c r="AE77" s="1">
        <f t="shared" si="48"/>
        <v>4</v>
      </c>
      <c r="AF77" s="11">
        <f t="shared" si="49"/>
        <v>4</v>
      </c>
      <c r="AG77" s="8">
        <v>0.12503095025800001</v>
      </c>
      <c r="AH77" s="9">
        <v>0.60946888785609521</v>
      </c>
      <c r="AI77" s="1">
        <f t="shared" si="50"/>
        <v>4</v>
      </c>
      <c r="AJ77" s="1">
        <f t="shared" si="51"/>
        <v>2</v>
      </c>
      <c r="AK77" s="11">
        <f t="shared" si="52"/>
        <v>3</v>
      </c>
      <c r="AL77" s="10">
        <v>0</v>
      </c>
      <c r="AM77" s="4">
        <f t="shared" si="53"/>
        <v>0</v>
      </c>
      <c r="AN77" s="98">
        <v>2.0866989770000002</v>
      </c>
      <c r="AO77" s="4">
        <f t="shared" si="54"/>
        <v>1</v>
      </c>
      <c r="AP77" s="8">
        <v>0.90665646518745213</v>
      </c>
      <c r="AQ77" s="9">
        <v>1.551408450704225</v>
      </c>
      <c r="AR77" s="9">
        <v>1.6505086774386599</v>
      </c>
      <c r="AV77" s="1">
        <f t="shared" si="55"/>
        <v>0</v>
      </c>
      <c r="AW77" s="1">
        <f t="shared" si="56"/>
        <v>0</v>
      </c>
      <c r="AX77" s="1">
        <f t="shared" si="57"/>
        <v>0</v>
      </c>
      <c r="AY77" s="1" t="str">
        <f t="shared" si="58"/>
        <v/>
      </c>
      <c r="AZ77" s="1" t="str">
        <f t="shared" si="59"/>
        <v/>
      </c>
      <c r="BA77" s="1" t="str">
        <f t="shared" si="60"/>
        <v/>
      </c>
      <c r="BB77" s="9">
        <f t="shared" si="32"/>
        <v>0.33333333333333331</v>
      </c>
      <c r="BC77" s="11">
        <f t="shared" si="61"/>
        <v>0</v>
      </c>
      <c r="BD77" s="98">
        <v>43.403992520000003</v>
      </c>
      <c r="BE77" s="4">
        <f t="shared" si="62"/>
        <v>4</v>
      </c>
    </row>
    <row r="78" spans="1:57" x14ac:dyDescent="0.35">
      <c r="A78" s="4">
        <v>53033007401</v>
      </c>
      <c r="B78" s="97">
        <v>35.429176969268809</v>
      </c>
      <c r="C78" s="4">
        <f t="shared" si="33"/>
        <v>2</v>
      </c>
      <c r="D78" s="98">
        <v>3.5047144636185732</v>
      </c>
      <c r="E78" s="4">
        <f t="shared" si="34"/>
        <v>0</v>
      </c>
      <c r="F78" s="98">
        <v>20.52180685358255</v>
      </c>
      <c r="G78" s="4">
        <f t="shared" si="35"/>
        <v>0</v>
      </c>
      <c r="H78" s="98">
        <v>80.316973415132921</v>
      </c>
      <c r="I78" s="4">
        <f t="shared" si="36"/>
        <v>4</v>
      </c>
      <c r="J78" s="98">
        <v>24.088541666666661</v>
      </c>
      <c r="K78" s="97">
        <v>11.06770833333333</v>
      </c>
      <c r="L78" s="1">
        <f t="shared" si="37"/>
        <v>3</v>
      </c>
      <c r="M78" s="1">
        <f t="shared" si="38"/>
        <v>1</v>
      </c>
      <c r="N78" s="11">
        <f t="shared" si="39"/>
        <v>2</v>
      </c>
      <c r="O78" s="98">
        <v>16.478276227481459</v>
      </c>
      <c r="P78" s="4">
        <f t="shared" si="40"/>
        <v>2</v>
      </c>
      <c r="Q78" s="6">
        <v>923727</v>
      </c>
      <c r="R78" s="7">
        <v>635598</v>
      </c>
      <c r="S78" s="1">
        <f t="shared" si="41"/>
        <v>4</v>
      </c>
      <c r="T78" s="1">
        <f t="shared" si="42"/>
        <v>4</v>
      </c>
      <c r="U78" s="11">
        <f t="shared" si="43"/>
        <v>4</v>
      </c>
      <c r="V78" s="98">
        <v>18.95692417230331</v>
      </c>
      <c r="W78" s="4">
        <f t="shared" si="44"/>
        <v>1</v>
      </c>
      <c r="X78" s="98">
        <v>100.000000000003</v>
      </c>
      <c r="Y78" s="4">
        <f t="shared" si="45"/>
        <v>4</v>
      </c>
      <c r="Z78" s="9">
        <v>0.155387673</v>
      </c>
      <c r="AA78" s="9">
        <v>0.14012212499999999</v>
      </c>
      <c r="AB78" s="9">
        <v>0.11764556599999999</v>
      </c>
      <c r="AC78" s="1">
        <f t="shared" si="46"/>
        <v>4</v>
      </c>
      <c r="AD78" s="1">
        <f t="shared" si="47"/>
        <v>4</v>
      </c>
      <c r="AE78" s="1">
        <f t="shared" si="48"/>
        <v>4</v>
      </c>
      <c r="AF78" s="11">
        <f t="shared" si="49"/>
        <v>4</v>
      </c>
      <c r="AG78" s="8">
        <v>8.1000269204100001E-2</v>
      </c>
      <c r="AH78" s="9">
        <v>0.3340710719528005</v>
      </c>
      <c r="AI78" s="1">
        <f t="shared" si="50"/>
        <v>4</v>
      </c>
      <c r="AJ78" s="1">
        <f t="shared" si="51"/>
        <v>4</v>
      </c>
      <c r="AK78" s="11">
        <f t="shared" si="52"/>
        <v>4</v>
      </c>
      <c r="AL78" s="10">
        <v>0</v>
      </c>
      <c r="AM78" s="4">
        <f t="shared" si="53"/>
        <v>0</v>
      </c>
      <c r="AN78" s="98">
        <v>2.8115706949999999</v>
      </c>
      <c r="AO78" s="4">
        <f t="shared" si="54"/>
        <v>1</v>
      </c>
      <c r="AP78" s="8">
        <v>1.100229533282326</v>
      </c>
      <c r="AQ78" s="9">
        <v>1.1352112676056341</v>
      </c>
      <c r="AR78" s="9">
        <v>1.239976062238181</v>
      </c>
      <c r="AV78" s="1">
        <f t="shared" si="55"/>
        <v>0</v>
      </c>
      <c r="AW78" s="1">
        <f t="shared" si="56"/>
        <v>0</v>
      </c>
      <c r="AX78" s="1">
        <f t="shared" si="57"/>
        <v>0</v>
      </c>
      <c r="AY78" s="1" t="str">
        <f t="shared" si="58"/>
        <v/>
      </c>
      <c r="AZ78" s="1" t="str">
        <f t="shared" si="59"/>
        <v/>
      </c>
      <c r="BA78" s="1" t="str">
        <f t="shared" si="60"/>
        <v/>
      </c>
      <c r="BB78" s="9">
        <f t="shared" si="32"/>
        <v>0.33333333333333331</v>
      </c>
      <c r="BC78" s="11">
        <f t="shared" si="61"/>
        <v>0</v>
      </c>
      <c r="BD78" s="98">
        <v>67.107348099999996</v>
      </c>
      <c r="BE78" s="4">
        <f t="shared" si="62"/>
        <v>1</v>
      </c>
    </row>
    <row r="79" spans="1:57" x14ac:dyDescent="0.35">
      <c r="A79" s="4">
        <v>53033007402</v>
      </c>
      <c r="B79" s="97">
        <v>34.847421957207999</v>
      </c>
      <c r="C79" s="4">
        <f t="shared" si="33"/>
        <v>2</v>
      </c>
      <c r="D79" s="98">
        <v>1.8142235123367201</v>
      </c>
      <c r="E79" s="4">
        <f t="shared" si="34"/>
        <v>0</v>
      </c>
      <c r="F79" s="98">
        <v>42.174109156517822</v>
      </c>
      <c r="G79" s="4">
        <f t="shared" si="35"/>
        <v>1</v>
      </c>
      <c r="H79" s="98">
        <v>83.070866141732282</v>
      </c>
      <c r="I79" s="4">
        <f t="shared" si="36"/>
        <v>4</v>
      </c>
      <c r="J79" s="98">
        <v>37.297297297297298</v>
      </c>
      <c r="K79" s="97">
        <v>21.081081081081081</v>
      </c>
      <c r="L79" s="1">
        <f t="shared" si="37"/>
        <v>4</v>
      </c>
      <c r="M79" s="1">
        <f t="shared" si="38"/>
        <v>3</v>
      </c>
      <c r="N79" s="11">
        <f t="shared" si="39"/>
        <v>3.5</v>
      </c>
      <c r="O79" s="98">
        <v>36.916871273237462</v>
      </c>
      <c r="P79" s="4">
        <f t="shared" si="40"/>
        <v>4</v>
      </c>
      <c r="Q79" s="6">
        <v>965801</v>
      </c>
      <c r="R79" s="7">
        <v>730039</v>
      </c>
      <c r="S79" s="1">
        <f t="shared" si="41"/>
        <v>4</v>
      </c>
      <c r="T79" s="1">
        <f t="shared" si="42"/>
        <v>4</v>
      </c>
      <c r="U79" s="11">
        <f t="shared" si="43"/>
        <v>4</v>
      </c>
      <c r="V79" s="98">
        <v>65.51178332747098</v>
      </c>
      <c r="W79" s="4">
        <f t="shared" si="44"/>
        <v>4</v>
      </c>
      <c r="X79" s="98">
        <v>100.0000000000025</v>
      </c>
      <c r="Y79" s="4">
        <f t="shared" si="45"/>
        <v>4</v>
      </c>
      <c r="Z79" s="9">
        <v>0.153665946</v>
      </c>
      <c r="AA79" s="9">
        <v>7.5294552000000001E-2</v>
      </c>
      <c r="AB79" s="9">
        <v>0.14501613399999999</v>
      </c>
      <c r="AC79" s="1">
        <f t="shared" si="46"/>
        <v>4</v>
      </c>
      <c r="AD79" s="1">
        <f t="shared" si="47"/>
        <v>4</v>
      </c>
      <c r="AE79" s="1">
        <f t="shared" si="48"/>
        <v>4</v>
      </c>
      <c r="AF79" s="11">
        <f t="shared" si="49"/>
        <v>4</v>
      </c>
      <c r="AG79" s="8">
        <v>0.106217454889</v>
      </c>
      <c r="AH79" s="9">
        <v>0.52266293398906194</v>
      </c>
      <c r="AI79" s="1">
        <f t="shared" si="50"/>
        <v>4</v>
      </c>
      <c r="AJ79" s="1">
        <f t="shared" si="51"/>
        <v>3</v>
      </c>
      <c r="AK79" s="11">
        <f t="shared" si="52"/>
        <v>3.5</v>
      </c>
      <c r="AL79" s="10">
        <v>0</v>
      </c>
      <c r="AM79" s="4">
        <f t="shared" si="53"/>
        <v>0</v>
      </c>
      <c r="AN79" s="98">
        <v>2.4204156800000001</v>
      </c>
      <c r="AO79" s="4">
        <f t="shared" si="54"/>
        <v>1</v>
      </c>
      <c r="AP79" s="8">
        <v>0.91048201989288446</v>
      </c>
      <c r="AQ79" s="9">
        <v>1.0901408450704231</v>
      </c>
      <c r="AR79" s="9">
        <v>1.0915619389587079</v>
      </c>
      <c r="AV79" s="1">
        <f t="shared" si="55"/>
        <v>0</v>
      </c>
      <c r="AW79" s="1">
        <f t="shared" si="56"/>
        <v>0</v>
      </c>
      <c r="AX79" s="1">
        <f t="shared" si="57"/>
        <v>0</v>
      </c>
      <c r="AY79" s="1" t="str">
        <f t="shared" si="58"/>
        <v/>
      </c>
      <c r="AZ79" s="1" t="str">
        <f t="shared" si="59"/>
        <v/>
      </c>
      <c r="BA79" s="1" t="str">
        <f t="shared" si="60"/>
        <v/>
      </c>
      <c r="BB79" s="9">
        <f t="shared" si="32"/>
        <v>0.33333333333333331</v>
      </c>
      <c r="BC79" s="11">
        <f t="shared" si="61"/>
        <v>0</v>
      </c>
      <c r="BD79" s="98">
        <v>57.55177011</v>
      </c>
      <c r="BE79" s="4">
        <f t="shared" si="62"/>
        <v>2</v>
      </c>
    </row>
    <row r="80" spans="1:57" x14ac:dyDescent="0.35">
      <c r="A80" s="4">
        <v>53033007500</v>
      </c>
      <c r="B80" s="97">
        <v>27.048045168850539</v>
      </c>
      <c r="C80" s="4">
        <f t="shared" si="33"/>
        <v>1</v>
      </c>
      <c r="D80" s="98">
        <v>1.335410638771422</v>
      </c>
      <c r="E80" s="4">
        <f t="shared" si="34"/>
        <v>0</v>
      </c>
      <c r="F80" s="98">
        <v>24.270192433564599</v>
      </c>
      <c r="G80" s="4">
        <f t="shared" si="35"/>
        <v>0</v>
      </c>
      <c r="H80" s="98">
        <v>83.464319396416215</v>
      </c>
      <c r="I80" s="4">
        <f t="shared" si="36"/>
        <v>4</v>
      </c>
      <c r="J80" s="98">
        <v>26.286173633440509</v>
      </c>
      <c r="K80" s="97">
        <v>15.27331189710611</v>
      </c>
      <c r="L80" s="1">
        <f t="shared" si="37"/>
        <v>4</v>
      </c>
      <c r="M80" s="1">
        <f t="shared" si="38"/>
        <v>2</v>
      </c>
      <c r="N80" s="11">
        <f t="shared" si="39"/>
        <v>3</v>
      </c>
      <c r="O80" s="98">
        <v>22.350058591669331</v>
      </c>
      <c r="P80" s="4">
        <f t="shared" si="40"/>
        <v>2</v>
      </c>
      <c r="Q80" s="6">
        <v>970801</v>
      </c>
      <c r="R80" s="7">
        <v>632423</v>
      </c>
      <c r="S80" s="1">
        <f t="shared" si="41"/>
        <v>4</v>
      </c>
      <c r="T80" s="1">
        <f t="shared" si="42"/>
        <v>4</v>
      </c>
      <c r="U80" s="11">
        <f t="shared" si="43"/>
        <v>4</v>
      </c>
      <c r="V80" s="98">
        <v>57.382976644190357</v>
      </c>
      <c r="W80" s="4">
        <f t="shared" si="44"/>
        <v>3</v>
      </c>
      <c r="X80" s="98">
        <v>100.0000000000023</v>
      </c>
      <c r="Y80" s="4">
        <f t="shared" si="45"/>
        <v>4</v>
      </c>
      <c r="Z80" s="9">
        <v>0.14010367400000001</v>
      </c>
      <c r="AA80" s="9">
        <v>0.18662151499999999</v>
      </c>
      <c r="AB80" s="9">
        <v>0.111351375</v>
      </c>
      <c r="AC80" s="1">
        <f t="shared" si="46"/>
        <v>4</v>
      </c>
      <c r="AD80" s="1">
        <f t="shared" si="47"/>
        <v>4</v>
      </c>
      <c r="AE80" s="1">
        <f t="shared" si="48"/>
        <v>4</v>
      </c>
      <c r="AF80" s="11">
        <f t="shared" si="49"/>
        <v>4</v>
      </c>
      <c r="AG80" s="8">
        <v>0.10350229539</v>
      </c>
      <c r="AH80" s="9">
        <v>0.32633094893070169</v>
      </c>
      <c r="AI80" s="1">
        <f t="shared" si="50"/>
        <v>4</v>
      </c>
      <c r="AJ80" s="1">
        <f t="shared" si="51"/>
        <v>4</v>
      </c>
      <c r="AK80" s="11">
        <f t="shared" si="52"/>
        <v>4</v>
      </c>
      <c r="AL80" s="10">
        <v>0</v>
      </c>
      <c r="AM80" s="4">
        <f t="shared" si="53"/>
        <v>0</v>
      </c>
      <c r="AN80" s="98">
        <v>1.8992308899999999</v>
      </c>
      <c r="AO80" s="4">
        <f t="shared" si="54"/>
        <v>1</v>
      </c>
      <c r="AP80" s="8">
        <v>1.117827084927314</v>
      </c>
      <c r="AQ80" s="9">
        <v>1.1211267605633799</v>
      </c>
      <c r="AR80" s="9">
        <v>1.2471573907839619</v>
      </c>
      <c r="AS80" s="9">
        <v>1.24146054181389</v>
      </c>
      <c r="AV80" s="1">
        <f t="shared" si="55"/>
        <v>0</v>
      </c>
      <c r="AW80" s="1">
        <f t="shared" si="56"/>
        <v>0</v>
      </c>
      <c r="AX80" s="1">
        <f t="shared" si="57"/>
        <v>0</v>
      </c>
      <c r="AY80" s="1">
        <f t="shared" si="58"/>
        <v>0</v>
      </c>
      <c r="AZ80" s="1" t="str">
        <f t="shared" si="59"/>
        <v/>
      </c>
      <c r="BA80" s="1" t="str">
        <f t="shared" si="60"/>
        <v/>
      </c>
      <c r="BB80" s="9">
        <f t="shared" si="32"/>
        <v>0.25</v>
      </c>
      <c r="BC80" s="11">
        <f t="shared" si="61"/>
        <v>0</v>
      </c>
      <c r="BD80" s="98">
        <v>63.554359030000001</v>
      </c>
      <c r="BE80" s="4">
        <f t="shared" si="62"/>
        <v>1</v>
      </c>
    </row>
    <row r="81" spans="1:57" x14ac:dyDescent="0.35">
      <c r="A81" s="4">
        <v>53033007600</v>
      </c>
      <c r="B81" s="97">
        <v>25.760560297658131</v>
      </c>
      <c r="C81" s="4">
        <f t="shared" si="33"/>
        <v>1</v>
      </c>
      <c r="D81" s="98">
        <v>7.4770539511976724</v>
      </c>
      <c r="E81" s="4">
        <f t="shared" si="34"/>
        <v>1</v>
      </c>
      <c r="F81" s="98">
        <v>21.173469387755102</v>
      </c>
      <c r="G81" s="4">
        <f t="shared" si="35"/>
        <v>0</v>
      </c>
      <c r="H81" s="98">
        <v>67.429055484963996</v>
      </c>
      <c r="I81" s="4">
        <f t="shared" si="36"/>
        <v>4</v>
      </c>
      <c r="J81" s="98">
        <v>21.53846153846154</v>
      </c>
      <c r="K81" s="97">
        <v>10.989010989010991</v>
      </c>
      <c r="L81" s="1">
        <f t="shared" si="37"/>
        <v>3</v>
      </c>
      <c r="M81" s="1">
        <f t="shared" si="38"/>
        <v>1</v>
      </c>
      <c r="N81" s="11">
        <f t="shared" si="39"/>
        <v>2</v>
      </c>
      <c r="O81" s="98">
        <v>22.886779960273671</v>
      </c>
      <c r="P81" s="4">
        <f t="shared" si="40"/>
        <v>2</v>
      </c>
      <c r="Q81" s="6">
        <v>1024411</v>
      </c>
      <c r="R81" s="7">
        <v>622127</v>
      </c>
      <c r="S81" s="1">
        <f t="shared" si="41"/>
        <v>4</v>
      </c>
      <c r="T81" s="1">
        <f t="shared" si="42"/>
        <v>4</v>
      </c>
      <c r="U81" s="11">
        <f t="shared" si="43"/>
        <v>4</v>
      </c>
      <c r="V81" s="98">
        <v>0</v>
      </c>
      <c r="W81" s="4">
        <f t="shared" si="44"/>
        <v>0</v>
      </c>
      <c r="X81" s="98">
        <v>76.550771463359553</v>
      </c>
      <c r="Y81" s="4">
        <f t="shared" si="45"/>
        <v>4</v>
      </c>
      <c r="Z81" s="9">
        <v>0.121772276</v>
      </c>
      <c r="AA81" s="9">
        <v>0.19329064000000001</v>
      </c>
      <c r="AB81" s="9">
        <v>0.19144930299999999</v>
      </c>
      <c r="AC81" s="1">
        <f t="shared" si="46"/>
        <v>4</v>
      </c>
      <c r="AD81" s="1">
        <f t="shared" si="47"/>
        <v>4</v>
      </c>
      <c r="AE81" s="1">
        <f t="shared" si="48"/>
        <v>4</v>
      </c>
      <c r="AF81" s="11">
        <f t="shared" si="49"/>
        <v>4</v>
      </c>
      <c r="AG81" s="8">
        <v>9.6907726610700004E-2</v>
      </c>
      <c r="AH81" s="9">
        <v>0.2109109643114386</v>
      </c>
      <c r="AI81" s="1">
        <f t="shared" si="50"/>
        <v>4</v>
      </c>
      <c r="AJ81" s="1">
        <f t="shared" si="51"/>
        <v>4</v>
      </c>
      <c r="AK81" s="11">
        <f t="shared" si="52"/>
        <v>4</v>
      </c>
      <c r="AL81" s="10">
        <v>0</v>
      </c>
      <c r="AM81" s="4">
        <f t="shared" si="53"/>
        <v>0</v>
      </c>
      <c r="AN81" s="98">
        <v>3.4285714289999998</v>
      </c>
      <c r="AO81" s="4">
        <f t="shared" si="54"/>
        <v>1</v>
      </c>
      <c r="AP81" s="8">
        <v>1.02601377199694</v>
      </c>
      <c r="AQ81" s="9">
        <v>1.186619718309859</v>
      </c>
      <c r="AR81" s="9">
        <v>1.073608617594255</v>
      </c>
      <c r="AS81" s="9">
        <v>1.45700824499411</v>
      </c>
      <c r="AV81" s="1">
        <f t="shared" si="55"/>
        <v>0</v>
      </c>
      <c r="AW81" s="1">
        <f t="shared" si="56"/>
        <v>0</v>
      </c>
      <c r="AX81" s="1">
        <f t="shared" si="57"/>
        <v>0</v>
      </c>
      <c r="AY81" s="1">
        <f t="shared" si="58"/>
        <v>0</v>
      </c>
      <c r="AZ81" s="1" t="str">
        <f t="shared" si="59"/>
        <v/>
      </c>
      <c r="BA81" s="1" t="str">
        <f t="shared" si="60"/>
        <v/>
      </c>
      <c r="BB81" s="9">
        <f t="shared" si="32"/>
        <v>0.25</v>
      </c>
      <c r="BC81" s="11">
        <f t="shared" si="61"/>
        <v>0</v>
      </c>
      <c r="BD81" s="98">
        <v>70.938057220000005</v>
      </c>
      <c r="BE81" s="4">
        <f t="shared" si="62"/>
        <v>0</v>
      </c>
    </row>
    <row r="82" spans="1:57" x14ac:dyDescent="0.35">
      <c r="A82" s="4">
        <v>53033007700</v>
      </c>
      <c r="B82" s="97">
        <v>33.698630136986303</v>
      </c>
      <c r="C82" s="4">
        <f t="shared" si="33"/>
        <v>2</v>
      </c>
      <c r="D82" s="98">
        <v>0.64811284788410217</v>
      </c>
      <c r="E82" s="4">
        <f t="shared" si="34"/>
        <v>0</v>
      </c>
      <c r="F82" s="98">
        <v>25.71764705882353</v>
      </c>
      <c r="G82" s="4">
        <f t="shared" si="35"/>
        <v>0</v>
      </c>
      <c r="H82" s="98">
        <v>45.875486381322958</v>
      </c>
      <c r="I82" s="4">
        <f t="shared" si="36"/>
        <v>3</v>
      </c>
      <c r="J82" s="98">
        <v>21.632653061224492</v>
      </c>
      <c r="K82" s="97">
        <v>9.183673469387756</v>
      </c>
      <c r="L82" s="1">
        <f t="shared" si="37"/>
        <v>3</v>
      </c>
      <c r="M82" s="1">
        <f t="shared" si="38"/>
        <v>0</v>
      </c>
      <c r="N82" s="11">
        <f t="shared" si="39"/>
        <v>1.5</v>
      </c>
      <c r="O82" s="98">
        <v>13.106617647058821</v>
      </c>
      <c r="P82" s="4">
        <f t="shared" si="40"/>
        <v>1</v>
      </c>
      <c r="Q82" s="6">
        <v>1029238</v>
      </c>
      <c r="R82" s="7">
        <v>589125</v>
      </c>
      <c r="S82" s="1">
        <f t="shared" si="41"/>
        <v>4</v>
      </c>
      <c r="T82" s="1">
        <f t="shared" si="42"/>
        <v>4</v>
      </c>
      <c r="U82" s="11">
        <f t="shared" si="43"/>
        <v>4</v>
      </c>
      <c r="V82" s="98">
        <v>0</v>
      </c>
      <c r="W82" s="4">
        <f t="shared" si="44"/>
        <v>0</v>
      </c>
      <c r="X82" s="98">
        <v>74.359599902196223</v>
      </c>
      <c r="Y82" s="4">
        <f t="shared" si="45"/>
        <v>4</v>
      </c>
      <c r="Z82" s="9">
        <v>0.377714783</v>
      </c>
      <c r="AA82" s="9">
        <v>0.45213983200000002</v>
      </c>
      <c r="AB82" s="9">
        <v>0.21668187899999999</v>
      </c>
      <c r="AC82" s="1">
        <f t="shared" si="46"/>
        <v>4</v>
      </c>
      <c r="AD82" s="1">
        <f t="shared" si="47"/>
        <v>3</v>
      </c>
      <c r="AE82" s="1">
        <f t="shared" si="48"/>
        <v>4</v>
      </c>
      <c r="AF82" s="11">
        <f t="shared" si="49"/>
        <v>3.6666666666666665</v>
      </c>
      <c r="AG82" s="8">
        <v>0.104526876568</v>
      </c>
      <c r="AH82" s="9">
        <v>0.37224923787437592</v>
      </c>
      <c r="AI82" s="1">
        <f t="shared" si="50"/>
        <v>4</v>
      </c>
      <c r="AJ82" s="1">
        <f t="shared" si="51"/>
        <v>4</v>
      </c>
      <c r="AK82" s="11">
        <f t="shared" si="52"/>
        <v>4</v>
      </c>
      <c r="AL82" s="10">
        <v>0</v>
      </c>
      <c r="AM82" s="4">
        <f t="shared" si="53"/>
        <v>0</v>
      </c>
      <c r="AN82" s="98">
        <v>6.0144006780000003</v>
      </c>
      <c r="AO82" s="4">
        <f t="shared" si="54"/>
        <v>2</v>
      </c>
      <c r="AP82" s="8">
        <v>0.72379495026778884</v>
      </c>
      <c r="AQ82" s="9">
        <v>0.8183098591549296</v>
      </c>
      <c r="AR82" s="9">
        <v>1.230999401555954</v>
      </c>
      <c r="AS82" s="9">
        <v>1.31095406360424</v>
      </c>
      <c r="AV82" s="1">
        <f t="shared" si="55"/>
        <v>4</v>
      </c>
      <c r="AW82" s="1">
        <f t="shared" si="56"/>
        <v>2</v>
      </c>
      <c r="AX82" s="1">
        <f t="shared" si="57"/>
        <v>0</v>
      </c>
      <c r="AY82" s="1">
        <f t="shared" si="58"/>
        <v>0</v>
      </c>
      <c r="AZ82" s="1" t="str">
        <f t="shared" si="59"/>
        <v/>
      </c>
      <c r="BA82" s="1" t="str">
        <f t="shared" si="60"/>
        <v/>
      </c>
      <c r="BB82" s="9">
        <f t="shared" si="32"/>
        <v>0.25</v>
      </c>
      <c r="BC82" s="11">
        <f t="shared" si="61"/>
        <v>1.5</v>
      </c>
      <c r="BD82" s="98">
        <v>73.998614570000001</v>
      </c>
      <c r="BE82" s="4">
        <f t="shared" si="62"/>
        <v>0</v>
      </c>
    </row>
    <row r="83" spans="1:57" x14ac:dyDescent="0.35">
      <c r="A83" s="4">
        <v>53033007800</v>
      </c>
      <c r="B83" s="97">
        <v>22.83050847457627</v>
      </c>
      <c r="C83" s="4">
        <f t="shared" si="33"/>
        <v>1</v>
      </c>
      <c r="D83" s="98">
        <v>0.73645449763282478</v>
      </c>
      <c r="E83" s="4">
        <f t="shared" si="34"/>
        <v>0</v>
      </c>
      <c r="F83" s="98">
        <v>17.723308979495641</v>
      </c>
      <c r="G83" s="4">
        <f t="shared" si="35"/>
        <v>0</v>
      </c>
      <c r="H83" s="98">
        <v>22.198368398454271</v>
      </c>
      <c r="I83" s="4">
        <f t="shared" si="36"/>
        <v>1</v>
      </c>
      <c r="J83" s="98">
        <v>11.27982646420824</v>
      </c>
      <c r="K83" s="97">
        <v>8.4598698481561811</v>
      </c>
      <c r="L83" s="1">
        <f t="shared" si="37"/>
        <v>1</v>
      </c>
      <c r="M83" s="1">
        <f t="shared" si="38"/>
        <v>0</v>
      </c>
      <c r="N83" s="11">
        <f t="shared" si="39"/>
        <v>0.5</v>
      </c>
      <c r="O83" s="98">
        <v>8.9830508474576263</v>
      </c>
      <c r="P83" s="4">
        <f t="shared" si="40"/>
        <v>1</v>
      </c>
      <c r="Q83" s="6">
        <v>959017</v>
      </c>
      <c r="R83" s="7">
        <v>444926</v>
      </c>
      <c r="S83" s="1">
        <f t="shared" si="41"/>
        <v>4</v>
      </c>
      <c r="T83" s="1">
        <f t="shared" si="42"/>
        <v>4</v>
      </c>
      <c r="U83" s="11">
        <f t="shared" si="43"/>
        <v>4</v>
      </c>
      <c r="V83" s="98">
        <v>0</v>
      </c>
      <c r="W83" s="4">
        <f t="shared" si="44"/>
        <v>0</v>
      </c>
      <c r="X83" s="98">
        <v>0.6167122924321583</v>
      </c>
      <c r="Y83" s="4">
        <f t="shared" si="45"/>
        <v>0</v>
      </c>
      <c r="Z83" s="9">
        <v>0.62256871000000003</v>
      </c>
      <c r="AA83" s="9">
        <v>0.655096817</v>
      </c>
      <c r="AB83" s="9">
        <v>0.25120168999999998</v>
      </c>
      <c r="AC83" s="1">
        <f t="shared" si="46"/>
        <v>2</v>
      </c>
      <c r="AD83" s="1">
        <f t="shared" si="47"/>
        <v>2</v>
      </c>
      <c r="AE83" s="1">
        <f t="shared" si="48"/>
        <v>3</v>
      </c>
      <c r="AF83" s="11">
        <f t="shared" si="49"/>
        <v>2.3333333333333335</v>
      </c>
      <c r="AG83" s="8">
        <v>8.3470049143599997E-2</v>
      </c>
      <c r="AH83" s="9">
        <v>0.36125307493033798</v>
      </c>
      <c r="AI83" s="1">
        <f t="shared" si="50"/>
        <v>4</v>
      </c>
      <c r="AJ83" s="1">
        <f t="shared" si="51"/>
        <v>4</v>
      </c>
      <c r="AK83" s="11">
        <f t="shared" si="52"/>
        <v>4</v>
      </c>
      <c r="AL83" s="10">
        <v>0</v>
      </c>
      <c r="AM83" s="4">
        <f t="shared" si="53"/>
        <v>0</v>
      </c>
      <c r="AN83" s="98">
        <v>0.68965517200000004</v>
      </c>
      <c r="AO83" s="4">
        <f t="shared" si="54"/>
        <v>0</v>
      </c>
      <c r="AR83" s="9">
        <v>1.165170556552962</v>
      </c>
      <c r="AS83" s="9">
        <v>1.2308598351001101</v>
      </c>
      <c r="AT83" s="9">
        <v>1.4897872340425531</v>
      </c>
      <c r="AV83" s="1" t="str">
        <f t="shared" si="55"/>
        <v/>
      </c>
      <c r="AW83" s="1" t="str">
        <f t="shared" si="56"/>
        <v/>
      </c>
      <c r="AX83" s="1">
        <f t="shared" si="57"/>
        <v>0</v>
      </c>
      <c r="AY83" s="1">
        <f t="shared" si="58"/>
        <v>0</v>
      </c>
      <c r="AZ83" s="1">
        <f t="shared" si="59"/>
        <v>0</v>
      </c>
      <c r="BA83" s="1" t="str">
        <f t="shared" si="60"/>
        <v/>
      </c>
      <c r="BB83" s="9">
        <f t="shared" si="32"/>
        <v>0.5</v>
      </c>
      <c r="BC83" s="11">
        <f t="shared" si="61"/>
        <v>0</v>
      </c>
      <c r="BD83" s="98">
        <v>78.551941279999994</v>
      </c>
      <c r="BE83" s="4">
        <f t="shared" si="62"/>
        <v>0</v>
      </c>
    </row>
    <row r="84" spans="1:57" x14ac:dyDescent="0.35">
      <c r="A84" s="4">
        <v>53033007900</v>
      </c>
      <c r="B84" s="97">
        <v>27.618899595896799</v>
      </c>
      <c r="C84" s="4">
        <f t="shared" si="33"/>
        <v>1</v>
      </c>
      <c r="D84" s="98">
        <v>4.0025514272045921</v>
      </c>
      <c r="E84" s="4">
        <f t="shared" si="34"/>
        <v>1</v>
      </c>
      <c r="F84" s="98">
        <v>30.992132028401461</v>
      </c>
      <c r="G84" s="4">
        <f t="shared" si="35"/>
        <v>0</v>
      </c>
      <c r="H84" s="98">
        <v>70.511068597977584</v>
      </c>
      <c r="I84" s="4">
        <f t="shared" si="36"/>
        <v>4</v>
      </c>
      <c r="J84" s="98">
        <v>26.763848396501459</v>
      </c>
      <c r="K84" s="97">
        <v>13.935860058309039</v>
      </c>
      <c r="L84" s="1">
        <f t="shared" si="37"/>
        <v>4</v>
      </c>
      <c r="M84" s="1">
        <f t="shared" si="38"/>
        <v>1</v>
      </c>
      <c r="N84" s="11">
        <f t="shared" si="39"/>
        <v>2.5</v>
      </c>
      <c r="O84" s="98">
        <v>23.401594497420671</v>
      </c>
      <c r="P84" s="4">
        <f t="shared" si="40"/>
        <v>2</v>
      </c>
      <c r="Q84" s="6">
        <v>1019685</v>
      </c>
      <c r="R84" s="7">
        <v>588706</v>
      </c>
      <c r="S84" s="1">
        <f t="shared" si="41"/>
        <v>4</v>
      </c>
      <c r="T84" s="1">
        <f t="shared" si="42"/>
        <v>4</v>
      </c>
      <c r="U84" s="11">
        <f t="shared" si="43"/>
        <v>4</v>
      </c>
      <c r="V84" s="98">
        <v>0</v>
      </c>
      <c r="W84" s="4">
        <f t="shared" si="44"/>
        <v>0</v>
      </c>
      <c r="X84" s="98">
        <v>94.529471644633972</v>
      </c>
      <c r="Y84" s="4">
        <f t="shared" si="45"/>
        <v>4</v>
      </c>
      <c r="Z84" s="9">
        <v>0.175573961</v>
      </c>
      <c r="AA84" s="9">
        <v>0.218496199</v>
      </c>
      <c r="AB84" s="9">
        <v>0.21220699600000001</v>
      </c>
      <c r="AC84" s="1">
        <f t="shared" si="46"/>
        <v>4</v>
      </c>
      <c r="AD84" s="1">
        <f t="shared" si="47"/>
        <v>4</v>
      </c>
      <c r="AE84" s="1">
        <f t="shared" si="48"/>
        <v>4</v>
      </c>
      <c r="AF84" s="11">
        <f t="shared" si="49"/>
        <v>4</v>
      </c>
      <c r="AG84" s="8">
        <v>0.11025604337</v>
      </c>
      <c r="AH84" s="9">
        <v>0.206385904666568</v>
      </c>
      <c r="AI84" s="1">
        <f t="shared" si="50"/>
        <v>4</v>
      </c>
      <c r="AJ84" s="1">
        <f t="shared" si="51"/>
        <v>4</v>
      </c>
      <c r="AK84" s="11">
        <f t="shared" si="52"/>
        <v>4</v>
      </c>
      <c r="AL84" s="10">
        <v>0</v>
      </c>
      <c r="AM84" s="4">
        <f t="shared" si="53"/>
        <v>0</v>
      </c>
      <c r="AN84" s="98">
        <v>3.6816765789999999</v>
      </c>
      <c r="AO84" s="4">
        <f t="shared" si="54"/>
        <v>1</v>
      </c>
      <c r="AP84" s="8">
        <v>1.0680948737566951</v>
      </c>
      <c r="AQ84" s="9">
        <v>1.1049295774647889</v>
      </c>
      <c r="AR84" s="9">
        <v>1.225613405146619</v>
      </c>
      <c r="AS84" s="9">
        <v>0.94699646643109503</v>
      </c>
      <c r="AV84" s="1">
        <f t="shared" si="55"/>
        <v>0</v>
      </c>
      <c r="AW84" s="1">
        <f t="shared" si="56"/>
        <v>0</v>
      </c>
      <c r="AX84" s="1">
        <f t="shared" si="57"/>
        <v>0</v>
      </c>
      <c r="AY84" s="1">
        <f t="shared" si="58"/>
        <v>0</v>
      </c>
      <c r="AZ84" s="1" t="str">
        <f t="shared" si="59"/>
        <v/>
      </c>
      <c r="BA84" s="1" t="str">
        <f t="shared" si="60"/>
        <v/>
      </c>
      <c r="BB84" s="9">
        <f t="shared" si="32"/>
        <v>0.25</v>
      </c>
      <c r="BC84" s="11">
        <f t="shared" si="61"/>
        <v>0</v>
      </c>
      <c r="BD84" s="98">
        <v>68.736322509999994</v>
      </c>
      <c r="BE84" s="4">
        <f t="shared" si="62"/>
        <v>0</v>
      </c>
    </row>
    <row r="85" spans="1:57" x14ac:dyDescent="0.35">
      <c r="A85" s="4">
        <v>53033008001</v>
      </c>
      <c r="B85" s="97">
        <v>36.781289154949192</v>
      </c>
      <c r="C85" s="4">
        <f t="shared" si="33"/>
        <v>2</v>
      </c>
      <c r="D85" s="98">
        <v>2.624153498871332</v>
      </c>
      <c r="E85" s="4">
        <f t="shared" si="34"/>
        <v>0</v>
      </c>
      <c r="F85" s="98">
        <v>18.763197586726999</v>
      </c>
      <c r="G85" s="4">
        <f t="shared" si="35"/>
        <v>0</v>
      </c>
      <c r="H85" s="98">
        <v>68.179139658220393</v>
      </c>
      <c r="I85" s="4">
        <f t="shared" si="36"/>
        <v>4</v>
      </c>
      <c r="J85" s="98">
        <v>16.837782340862422</v>
      </c>
      <c r="K85" s="97">
        <v>12.32032854209446</v>
      </c>
      <c r="L85" s="1">
        <f t="shared" si="37"/>
        <v>2</v>
      </c>
      <c r="M85" s="1">
        <f t="shared" si="38"/>
        <v>1</v>
      </c>
      <c r="N85" s="11">
        <f t="shared" si="39"/>
        <v>1.5</v>
      </c>
      <c r="O85" s="98">
        <v>15.759431992203821</v>
      </c>
      <c r="P85" s="4">
        <f t="shared" si="40"/>
        <v>1</v>
      </c>
      <c r="Q85" s="6">
        <v>845659</v>
      </c>
      <c r="R85" s="7">
        <v>693976</v>
      </c>
      <c r="S85" s="1">
        <f t="shared" si="41"/>
        <v>4</v>
      </c>
      <c r="T85" s="1">
        <f t="shared" si="42"/>
        <v>4</v>
      </c>
      <c r="U85" s="11">
        <f t="shared" si="43"/>
        <v>4</v>
      </c>
      <c r="V85" s="98">
        <v>98.562392179413465</v>
      </c>
      <c r="W85" s="4">
        <f t="shared" si="44"/>
        <v>4</v>
      </c>
      <c r="X85" s="98">
        <v>95.685590448330046</v>
      </c>
      <c r="Y85" s="4">
        <f t="shared" si="45"/>
        <v>4</v>
      </c>
      <c r="Z85" s="9">
        <v>0.173257629</v>
      </c>
      <c r="AA85" s="9">
        <v>0.186141891</v>
      </c>
      <c r="AB85" s="9">
        <v>7.9017558000000002E-2</v>
      </c>
      <c r="AC85" s="1">
        <f t="shared" si="46"/>
        <v>4</v>
      </c>
      <c r="AD85" s="1">
        <f t="shared" si="47"/>
        <v>4</v>
      </c>
      <c r="AE85" s="1">
        <f t="shared" si="48"/>
        <v>4</v>
      </c>
      <c r="AF85" s="11">
        <f t="shared" si="49"/>
        <v>4</v>
      </c>
      <c r="AG85" s="8">
        <v>8.7093004318500006E-2</v>
      </c>
      <c r="AH85" s="9">
        <v>0.233577025010232</v>
      </c>
      <c r="AI85" s="1">
        <f t="shared" si="50"/>
        <v>4</v>
      </c>
      <c r="AJ85" s="1">
        <f t="shared" si="51"/>
        <v>4</v>
      </c>
      <c r="AK85" s="11">
        <f t="shared" si="52"/>
        <v>4</v>
      </c>
      <c r="AL85" s="10">
        <v>0</v>
      </c>
      <c r="AM85" s="4">
        <f t="shared" si="53"/>
        <v>0</v>
      </c>
      <c r="AN85" s="98">
        <v>1.7003874299999999</v>
      </c>
      <c r="AO85" s="4">
        <f t="shared" si="54"/>
        <v>1</v>
      </c>
      <c r="AP85" s="8">
        <v>1.2884468247895939</v>
      </c>
      <c r="AQ85" s="9">
        <v>1.4732394366197179</v>
      </c>
      <c r="AR85" s="9">
        <v>1.6876122082585281</v>
      </c>
      <c r="AS85" s="9">
        <v>0.92167255594817399</v>
      </c>
      <c r="AV85" s="1">
        <f t="shared" si="55"/>
        <v>0</v>
      </c>
      <c r="AW85" s="1">
        <f t="shared" si="56"/>
        <v>0</v>
      </c>
      <c r="AX85" s="1">
        <f t="shared" si="57"/>
        <v>0</v>
      </c>
      <c r="AY85" s="1">
        <f t="shared" si="58"/>
        <v>0</v>
      </c>
      <c r="AZ85" s="1" t="str">
        <f t="shared" si="59"/>
        <v/>
      </c>
      <c r="BA85" s="1" t="str">
        <f t="shared" si="60"/>
        <v/>
      </c>
      <c r="BB85" s="9">
        <f t="shared" si="32"/>
        <v>0.25</v>
      </c>
      <c r="BC85" s="11">
        <f t="shared" si="61"/>
        <v>0</v>
      </c>
      <c r="BD85" s="98">
        <v>55.611503620000001</v>
      </c>
      <c r="BE85" s="4">
        <f t="shared" si="62"/>
        <v>2</v>
      </c>
    </row>
    <row r="86" spans="1:57" x14ac:dyDescent="0.35">
      <c r="A86" s="4">
        <v>53033008002</v>
      </c>
      <c r="B86" s="97">
        <v>39.76221928665786</v>
      </c>
      <c r="C86" s="4">
        <f t="shared" si="33"/>
        <v>2</v>
      </c>
      <c r="D86" s="98">
        <v>7.9795808704997304</v>
      </c>
      <c r="E86" s="4">
        <f t="shared" si="34"/>
        <v>1</v>
      </c>
      <c r="F86" s="98">
        <v>34.363295880149813</v>
      </c>
      <c r="G86" s="4">
        <f t="shared" si="35"/>
        <v>0</v>
      </c>
      <c r="H86" s="98">
        <v>82.282859338970027</v>
      </c>
      <c r="I86" s="4">
        <f t="shared" si="36"/>
        <v>4</v>
      </c>
      <c r="J86" s="98">
        <v>23.976608187134499</v>
      </c>
      <c r="K86" s="97">
        <v>17.15399610136452</v>
      </c>
      <c r="L86" s="1">
        <f t="shared" si="37"/>
        <v>3</v>
      </c>
      <c r="M86" s="1">
        <f t="shared" si="38"/>
        <v>2</v>
      </c>
      <c r="N86" s="11">
        <f t="shared" si="39"/>
        <v>2.5</v>
      </c>
      <c r="O86" s="98">
        <v>27.938034188034191</v>
      </c>
      <c r="P86" s="4">
        <f t="shared" si="40"/>
        <v>3</v>
      </c>
      <c r="Q86" s="6">
        <v>894926</v>
      </c>
      <c r="R86" s="7">
        <v>732714</v>
      </c>
      <c r="S86" s="1">
        <f t="shared" si="41"/>
        <v>4</v>
      </c>
      <c r="T86" s="1">
        <f t="shared" si="42"/>
        <v>4</v>
      </c>
      <c r="U86" s="11">
        <f t="shared" si="43"/>
        <v>4</v>
      </c>
      <c r="V86" s="98">
        <v>99.667852906287067</v>
      </c>
      <c r="W86" s="4">
        <f t="shared" si="44"/>
        <v>4</v>
      </c>
      <c r="X86" s="98">
        <v>99.379418431636907</v>
      </c>
      <c r="Y86" s="4">
        <f t="shared" si="45"/>
        <v>4</v>
      </c>
      <c r="Z86" s="9">
        <v>0.172102536</v>
      </c>
      <c r="AA86" s="9">
        <v>0.141828545</v>
      </c>
      <c r="AB86" s="9">
        <v>4.9008296E-2</v>
      </c>
      <c r="AC86" s="1">
        <f t="shared" si="46"/>
        <v>4</v>
      </c>
      <c r="AD86" s="1">
        <f t="shared" si="47"/>
        <v>4</v>
      </c>
      <c r="AE86" s="1">
        <f t="shared" si="48"/>
        <v>4</v>
      </c>
      <c r="AF86" s="11">
        <f t="shared" si="49"/>
        <v>4</v>
      </c>
      <c r="AG86" s="8">
        <v>9.1528697347400004E-2</v>
      </c>
      <c r="AH86" s="9">
        <v>0.28821537074113007</v>
      </c>
      <c r="AI86" s="1">
        <f t="shared" si="50"/>
        <v>4</v>
      </c>
      <c r="AJ86" s="1">
        <f t="shared" si="51"/>
        <v>4</v>
      </c>
      <c r="AK86" s="11">
        <f t="shared" si="52"/>
        <v>4</v>
      </c>
      <c r="AL86" s="10">
        <v>0</v>
      </c>
      <c r="AM86" s="4">
        <f t="shared" si="53"/>
        <v>0</v>
      </c>
      <c r="AN86" s="98">
        <v>0.41580041600000001</v>
      </c>
      <c r="AO86" s="4">
        <f t="shared" si="54"/>
        <v>0</v>
      </c>
      <c r="AP86" s="8">
        <v>0.63886763580719208</v>
      </c>
      <c r="AQ86" s="9">
        <v>1.4352112676056339</v>
      </c>
      <c r="AR86" s="9">
        <v>1.3464991023339321</v>
      </c>
      <c r="AU86" s="9">
        <v>0.89131383675250986</v>
      </c>
      <c r="AV86" s="1">
        <f t="shared" si="55"/>
        <v>4</v>
      </c>
      <c r="AW86" s="1">
        <f t="shared" si="56"/>
        <v>0</v>
      </c>
      <c r="AX86" s="1">
        <f t="shared" si="57"/>
        <v>0</v>
      </c>
      <c r="AY86" s="1" t="str">
        <f t="shared" si="58"/>
        <v/>
      </c>
      <c r="AZ86" s="1" t="str">
        <f t="shared" si="59"/>
        <v/>
      </c>
      <c r="BA86" s="1">
        <f t="shared" si="60"/>
        <v>1</v>
      </c>
      <c r="BB86" s="9">
        <f t="shared" si="32"/>
        <v>0.33333333333333331</v>
      </c>
      <c r="BC86" s="11">
        <f t="shared" si="61"/>
        <v>1.3333333333333333</v>
      </c>
      <c r="BD86" s="98">
        <v>53.953965439999997</v>
      </c>
      <c r="BE86" s="4">
        <f t="shared" si="62"/>
        <v>3</v>
      </c>
    </row>
    <row r="87" spans="1:57" x14ac:dyDescent="0.35">
      <c r="A87" s="4">
        <v>53033008100</v>
      </c>
      <c r="B87" s="97">
        <v>34.270578647106767</v>
      </c>
      <c r="C87" s="4">
        <f t="shared" si="33"/>
        <v>2</v>
      </c>
      <c r="D87" s="98">
        <v>3.4689242205244679</v>
      </c>
      <c r="E87" s="4">
        <f t="shared" si="34"/>
        <v>0</v>
      </c>
      <c r="F87" s="98">
        <v>46.497832534793517</v>
      </c>
      <c r="G87" s="4">
        <f t="shared" si="35"/>
        <v>1</v>
      </c>
      <c r="H87" s="98">
        <v>77.979797979797979</v>
      </c>
      <c r="I87" s="4">
        <f t="shared" si="36"/>
        <v>4</v>
      </c>
      <c r="J87" s="98">
        <v>19.786096256684498</v>
      </c>
      <c r="K87" s="97">
        <v>11.586452762923351</v>
      </c>
      <c r="L87" s="1">
        <f t="shared" si="37"/>
        <v>2</v>
      </c>
      <c r="M87" s="1">
        <f t="shared" si="38"/>
        <v>1</v>
      </c>
      <c r="N87" s="11">
        <f t="shared" si="39"/>
        <v>1.5</v>
      </c>
      <c r="O87" s="98">
        <v>30.959021669169712</v>
      </c>
      <c r="P87" s="4">
        <f t="shared" si="40"/>
        <v>3</v>
      </c>
      <c r="Q87" s="6">
        <v>914262</v>
      </c>
      <c r="R87" s="7">
        <v>787642</v>
      </c>
      <c r="S87" s="1">
        <f t="shared" si="41"/>
        <v>4</v>
      </c>
      <c r="T87" s="1">
        <f t="shared" si="42"/>
        <v>4</v>
      </c>
      <c r="U87" s="11">
        <f t="shared" si="43"/>
        <v>4</v>
      </c>
      <c r="V87" s="98">
        <v>93.076027928626843</v>
      </c>
      <c r="W87" s="4">
        <f t="shared" si="44"/>
        <v>4</v>
      </c>
      <c r="X87" s="98">
        <v>100.0000000000034</v>
      </c>
      <c r="Y87" s="4">
        <f t="shared" si="45"/>
        <v>4</v>
      </c>
      <c r="Z87" s="9">
        <v>0.107747831</v>
      </c>
      <c r="AA87" s="9">
        <v>0.160815714</v>
      </c>
      <c r="AB87" s="9">
        <v>4.9050298999999999E-2</v>
      </c>
      <c r="AC87" s="1">
        <f t="shared" si="46"/>
        <v>4</v>
      </c>
      <c r="AD87" s="1">
        <f t="shared" si="47"/>
        <v>4</v>
      </c>
      <c r="AE87" s="1">
        <f t="shared" si="48"/>
        <v>4</v>
      </c>
      <c r="AF87" s="11">
        <f t="shared" si="49"/>
        <v>4</v>
      </c>
      <c r="AG87" s="8">
        <v>9.4404274628799995E-2</v>
      </c>
      <c r="AH87" s="9">
        <v>0.69489818790806213</v>
      </c>
      <c r="AI87" s="1">
        <f t="shared" si="50"/>
        <v>4</v>
      </c>
      <c r="AJ87" s="1">
        <f t="shared" si="51"/>
        <v>2</v>
      </c>
      <c r="AK87" s="11">
        <f t="shared" si="52"/>
        <v>3</v>
      </c>
      <c r="AL87" s="10">
        <v>0</v>
      </c>
      <c r="AM87" s="4">
        <f t="shared" si="53"/>
        <v>0</v>
      </c>
      <c r="AN87" s="98">
        <v>0.711642471</v>
      </c>
      <c r="AO87" s="4">
        <f t="shared" si="54"/>
        <v>0</v>
      </c>
      <c r="AP87" s="8">
        <v>0.71231828615149195</v>
      </c>
      <c r="AQ87" s="9">
        <v>1.5232394366197179</v>
      </c>
      <c r="AR87" s="9">
        <v>1.9156193895870739</v>
      </c>
      <c r="AV87" s="1">
        <f t="shared" si="55"/>
        <v>4</v>
      </c>
      <c r="AW87" s="1">
        <f t="shared" si="56"/>
        <v>0</v>
      </c>
      <c r="AX87" s="1">
        <f t="shared" si="57"/>
        <v>0</v>
      </c>
      <c r="AY87" s="1" t="str">
        <f t="shared" si="58"/>
        <v/>
      </c>
      <c r="AZ87" s="1" t="str">
        <f t="shared" si="59"/>
        <v/>
      </c>
      <c r="BA87" s="1" t="str">
        <f t="shared" si="60"/>
        <v/>
      </c>
      <c r="BB87" s="9">
        <f t="shared" si="32"/>
        <v>0.33333333333333331</v>
      </c>
      <c r="BC87" s="11">
        <f t="shared" si="61"/>
        <v>1.3333333333333333</v>
      </c>
      <c r="BD87" s="98">
        <v>57.732095999999999</v>
      </c>
      <c r="BE87" s="4">
        <f t="shared" si="62"/>
        <v>2</v>
      </c>
    </row>
    <row r="88" spans="1:57" x14ac:dyDescent="0.35">
      <c r="A88" s="4">
        <v>53033008200</v>
      </c>
      <c r="B88" s="97">
        <v>38.283442469597759</v>
      </c>
      <c r="C88" s="4">
        <f t="shared" si="33"/>
        <v>2</v>
      </c>
      <c r="D88" s="98">
        <v>6.3050202236497741</v>
      </c>
      <c r="E88" s="4">
        <f t="shared" si="34"/>
        <v>1</v>
      </c>
      <c r="F88" s="98">
        <v>27.131147540983608</v>
      </c>
      <c r="G88" s="4">
        <f t="shared" si="35"/>
        <v>0</v>
      </c>
      <c r="H88" s="98">
        <v>83.828045035823948</v>
      </c>
      <c r="I88" s="4">
        <f t="shared" si="36"/>
        <v>4</v>
      </c>
      <c r="J88" s="98">
        <v>23.64273204903678</v>
      </c>
      <c r="K88" s="97">
        <v>19.26444833625219</v>
      </c>
      <c r="L88" s="1">
        <f t="shared" si="37"/>
        <v>3</v>
      </c>
      <c r="M88" s="1">
        <f t="shared" si="38"/>
        <v>2</v>
      </c>
      <c r="N88" s="11">
        <f t="shared" si="39"/>
        <v>2.5</v>
      </c>
      <c r="O88" s="98">
        <v>17.23573433115061</v>
      </c>
      <c r="P88" s="4">
        <f t="shared" si="40"/>
        <v>2</v>
      </c>
      <c r="Q88" s="6">
        <v>1043309</v>
      </c>
      <c r="R88" s="7">
        <v>758415</v>
      </c>
      <c r="S88" s="1">
        <f t="shared" si="41"/>
        <v>4</v>
      </c>
      <c r="T88" s="1">
        <f t="shared" si="42"/>
        <v>4</v>
      </c>
      <c r="U88" s="11">
        <f t="shared" si="43"/>
        <v>4</v>
      </c>
      <c r="V88" s="98">
        <v>36.080317925120269</v>
      </c>
      <c r="W88" s="4">
        <f t="shared" si="44"/>
        <v>2</v>
      </c>
      <c r="X88" s="98">
        <v>100.00000000000649</v>
      </c>
      <c r="Y88" s="4">
        <f t="shared" si="45"/>
        <v>4</v>
      </c>
      <c r="Z88" s="9">
        <v>7.9863598999999993E-2</v>
      </c>
      <c r="AA88" s="9">
        <v>0.17542092200000001</v>
      </c>
      <c r="AB88" s="9">
        <v>9.8097541999999996E-2</v>
      </c>
      <c r="AC88" s="1">
        <f t="shared" si="46"/>
        <v>4</v>
      </c>
      <c r="AD88" s="1">
        <f t="shared" si="47"/>
        <v>4</v>
      </c>
      <c r="AE88" s="1">
        <f t="shared" si="48"/>
        <v>4</v>
      </c>
      <c r="AF88" s="11">
        <f t="shared" si="49"/>
        <v>4</v>
      </c>
      <c r="AG88" s="8">
        <v>8.2574049400000002E-2</v>
      </c>
      <c r="AH88" s="9">
        <v>0.69562130802759581</v>
      </c>
      <c r="AI88" s="1">
        <f t="shared" si="50"/>
        <v>4</v>
      </c>
      <c r="AJ88" s="1">
        <f t="shared" si="51"/>
        <v>2</v>
      </c>
      <c r="AK88" s="11">
        <f t="shared" si="52"/>
        <v>3</v>
      </c>
      <c r="AL88" s="10">
        <v>0</v>
      </c>
      <c r="AM88" s="4">
        <f t="shared" si="53"/>
        <v>0</v>
      </c>
      <c r="AN88" s="98">
        <v>0.25188916900000002</v>
      </c>
      <c r="AO88" s="4">
        <f t="shared" si="54"/>
        <v>0</v>
      </c>
      <c r="AP88" s="8">
        <v>0.86304514154552414</v>
      </c>
      <c r="AQ88" s="9">
        <v>1.5133802816901409</v>
      </c>
      <c r="AR88" s="9">
        <v>1.734290843806104</v>
      </c>
      <c r="AV88" s="1">
        <f t="shared" si="55"/>
        <v>1</v>
      </c>
      <c r="AW88" s="1">
        <f t="shared" si="56"/>
        <v>0</v>
      </c>
      <c r="AX88" s="1">
        <f t="shared" si="57"/>
        <v>0</v>
      </c>
      <c r="AY88" s="1" t="str">
        <f t="shared" si="58"/>
        <v/>
      </c>
      <c r="AZ88" s="1" t="str">
        <f t="shared" si="59"/>
        <v/>
      </c>
      <c r="BA88" s="1" t="str">
        <f t="shared" si="60"/>
        <v/>
      </c>
      <c r="BB88" s="9">
        <f t="shared" si="32"/>
        <v>0.33333333333333331</v>
      </c>
      <c r="BC88" s="11">
        <f t="shared" si="61"/>
        <v>0.33333333333333331</v>
      </c>
      <c r="BD88" s="98">
        <v>47.953927980000003</v>
      </c>
      <c r="BE88" s="4">
        <f t="shared" si="62"/>
        <v>3</v>
      </c>
    </row>
    <row r="89" spans="1:57" x14ac:dyDescent="0.35">
      <c r="A89" s="4">
        <v>53033008300</v>
      </c>
      <c r="B89" s="97">
        <v>39.029733959311422</v>
      </c>
      <c r="C89" s="4">
        <f t="shared" si="33"/>
        <v>2</v>
      </c>
      <c r="D89" s="98">
        <v>9.9748269351793581</v>
      </c>
      <c r="E89" s="4">
        <f t="shared" si="34"/>
        <v>2</v>
      </c>
      <c r="F89" s="98">
        <v>42.578548212351031</v>
      </c>
      <c r="G89" s="4">
        <f t="shared" si="35"/>
        <v>1</v>
      </c>
      <c r="H89" s="98">
        <v>77.934272300469488</v>
      </c>
      <c r="I89" s="4">
        <f t="shared" si="36"/>
        <v>4</v>
      </c>
      <c r="J89" s="98">
        <v>27.803738317757009</v>
      </c>
      <c r="K89" s="97">
        <v>16.822429906542059</v>
      </c>
      <c r="L89" s="1">
        <f t="shared" si="37"/>
        <v>4</v>
      </c>
      <c r="M89" s="1">
        <f t="shared" si="38"/>
        <v>2</v>
      </c>
      <c r="N89" s="11">
        <f t="shared" si="39"/>
        <v>3</v>
      </c>
      <c r="O89" s="98">
        <v>27.97676669893514</v>
      </c>
      <c r="P89" s="4">
        <f t="shared" si="40"/>
        <v>3</v>
      </c>
      <c r="Q89" s="6">
        <v>1041928</v>
      </c>
      <c r="R89" s="7">
        <v>718868</v>
      </c>
      <c r="S89" s="1">
        <f t="shared" si="41"/>
        <v>4</v>
      </c>
      <c r="T89" s="1">
        <f t="shared" si="42"/>
        <v>4</v>
      </c>
      <c r="U89" s="11">
        <f t="shared" si="43"/>
        <v>4</v>
      </c>
      <c r="V89" s="98">
        <v>20.5137227304715</v>
      </c>
      <c r="W89" s="4">
        <f t="shared" si="44"/>
        <v>1</v>
      </c>
      <c r="X89" s="98">
        <v>100.00000000000389</v>
      </c>
      <c r="Y89" s="4">
        <f t="shared" si="45"/>
        <v>4</v>
      </c>
      <c r="Z89" s="9">
        <v>0.13576929700000001</v>
      </c>
      <c r="AA89" s="9">
        <v>0.120080091</v>
      </c>
      <c r="AB89" s="9">
        <v>0.10285243199999999</v>
      </c>
      <c r="AC89" s="1">
        <f t="shared" si="46"/>
        <v>4</v>
      </c>
      <c r="AD89" s="1">
        <f t="shared" si="47"/>
        <v>4</v>
      </c>
      <c r="AE89" s="1">
        <f t="shared" si="48"/>
        <v>4</v>
      </c>
      <c r="AF89" s="11">
        <f t="shared" si="49"/>
        <v>4</v>
      </c>
      <c r="AG89" s="8">
        <v>4.7422147186399997E-2</v>
      </c>
      <c r="AH89" s="9">
        <v>0.72371052123394131</v>
      </c>
      <c r="AI89" s="1">
        <f t="shared" si="50"/>
        <v>4</v>
      </c>
      <c r="AJ89" s="1">
        <f t="shared" si="51"/>
        <v>2</v>
      </c>
      <c r="AK89" s="11">
        <f t="shared" si="52"/>
        <v>3</v>
      </c>
      <c r="AL89" s="10">
        <v>0</v>
      </c>
      <c r="AM89" s="4">
        <f t="shared" si="53"/>
        <v>0</v>
      </c>
      <c r="AN89" s="98">
        <v>0.96008084900000001</v>
      </c>
      <c r="AO89" s="4">
        <f t="shared" si="54"/>
        <v>0</v>
      </c>
      <c r="AP89" s="8">
        <v>1.077276205049732</v>
      </c>
      <c r="AQ89" s="9">
        <v>1.102816901408451</v>
      </c>
      <c r="AR89" s="9">
        <v>1.405146618791143</v>
      </c>
      <c r="AV89" s="1">
        <f t="shared" si="55"/>
        <v>0</v>
      </c>
      <c r="AW89" s="1">
        <f t="shared" si="56"/>
        <v>0</v>
      </c>
      <c r="AX89" s="1">
        <f t="shared" si="57"/>
        <v>0</v>
      </c>
      <c r="AY89" s="1" t="str">
        <f t="shared" si="58"/>
        <v/>
      </c>
      <c r="AZ89" s="1" t="str">
        <f t="shared" si="59"/>
        <v/>
      </c>
      <c r="BA89" s="1" t="str">
        <f t="shared" si="60"/>
        <v/>
      </c>
      <c r="BB89" s="9">
        <f t="shared" si="32"/>
        <v>0.33333333333333331</v>
      </c>
      <c r="BC89" s="11">
        <f t="shared" si="61"/>
        <v>0</v>
      </c>
      <c r="BD89" s="98">
        <v>68.943840199999997</v>
      </c>
      <c r="BE89" s="4">
        <f t="shared" si="62"/>
        <v>0</v>
      </c>
    </row>
    <row r="90" spans="1:57" x14ac:dyDescent="0.35">
      <c r="A90" s="4">
        <v>53033008400</v>
      </c>
      <c r="B90" s="97">
        <v>35.311456081744943</v>
      </c>
      <c r="C90" s="4">
        <f t="shared" si="33"/>
        <v>2</v>
      </c>
      <c r="D90" s="98">
        <v>5.1666338000394401</v>
      </c>
      <c r="E90" s="4">
        <f t="shared" si="34"/>
        <v>1</v>
      </c>
      <c r="F90" s="98">
        <v>38.468613474361923</v>
      </c>
      <c r="G90" s="4">
        <f t="shared" si="35"/>
        <v>1</v>
      </c>
      <c r="H90" s="98">
        <v>86.050516647531566</v>
      </c>
      <c r="I90" s="4">
        <f t="shared" si="36"/>
        <v>4</v>
      </c>
      <c r="J90" s="98">
        <v>32.13751868460389</v>
      </c>
      <c r="K90" s="97">
        <v>16.74140508221226</v>
      </c>
      <c r="L90" s="1">
        <f t="shared" si="37"/>
        <v>4</v>
      </c>
      <c r="M90" s="1">
        <f t="shared" si="38"/>
        <v>2</v>
      </c>
      <c r="N90" s="11">
        <f t="shared" si="39"/>
        <v>3</v>
      </c>
      <c r="O90" s="98">
        <v>15.86861891571033</v>
      </c>
      <c r="P90" s="4">
        <f t="shared" si="40"/>
        <v>1</v>
      </c>
      <c r="Q90" s="6">
        <v>1022325</v>
      </c>
      <c r="R90" s="7">
        <v>709024</v>
      </c>
      <c r="S90" s="1">
        <f t="shared" si="41"/>
        <v>4</v>
      </c>
      <c r="T90" s="1">
        <f t="shared" si="42"/>
        <v>4</v>
      </c>
      <c r="U90" s="11">
        <f t="shared" si="43"/>
        <v>4</v>
      </c>
      <c r="V90" s="98">
        <v>75.988467874794068</v>
      </c>
      <c r="W90" s="4">
        <f t="shared" si="44"/>
        <v>4</v>
      </c>
      <c r="X90" s="98">
        <v>100.000000000003</v>
      </c>
      <c r="Y90" s="4">
        <f t="shared" si="45"/>
        <v>4</v>
      </c>
      <c r="Z90" s="9">
        <v>0.185590326</v>
      </c>
      <c r="AA90" s="9">
        <v>0.10335018</v>
      </c>
      <c r="AB90" s="9">
        <v>7.9633090000000004E-2</v>
      </c>
      <c r="AC90" s="1">
        <f t="shared" si="46"/>
        <v>4</v>
      </c>
      <c r="AD90" s="1">
        <f t="shared" si="47"/>
        <v>4</v>
      </c>
      <c r="AE90" s="1">
        <f t="shared" si="48"/>
        <v>4</v>
      </c>
      <c r="AF90" s="11">
        <f t="shared" si="49"/>
        <v>4</v>
      </c>
      <c r="AG90" s="8">
        <v>0.105148024681</v>
      </c>
      <c r="AH90" s="9">
        <v>0.68015429177053033</v>
      </c>
      <c r="AI90" s="1">
        <f t="shared" si="50"/>
        <v>4</v>
      </c>
      <c r="AJ90" s="1">
        <f t="shared" si="51"/>
        <v>2</v>
      </c>
      <c r="AK90" s="11">
        <f t="shared" si="52"/>
        <v>3</v>
      </c>
      <c r="AL90" s="10">
        <v>0</v>
      </c>
      <c r="AM90" s="4">
        <f t="shared" si="53"/>
        <v>0</v>
      </c>
      <c r="AN90" s="98">
        <v>5.8501683499999997</v>
      </c>
      <c r="AO90" s="4">
        <f t="shared" si="54"/>
        <v>2</v>
      </c>
      <c r="AP90" s="8">
        <v>1.040550879877582</v>
      </c>
      <c r="AQ90" s="9">
        <v>1.1746478873239441</v>
      </c>
      <c r="AR90" s="9">
        <v>0.87312986235786949</v>
      </c>
      <c r="AS90" s="9">
        <v>0.93227326266195498</v>
      </c>
      <c r="AV90" s="1">
        <f t="shared" si="55"/>
        <v>0</v>
      </c>
      <c r="AW90" s="1">
        <f t="shared" si="56"/>
        <v>0</v>
      </c>
      <c r="AX90" s="1">
        <f t="shared" si="57"/>
        <v>1</v>
      </c>
      <c r="AY90" s="1">
        <f t="shared" si="58"/>
        <v>0</v>
      </c>
      <c r="AZ90" s="1" t="str">
        <f t="shared" si="59"/>
        <v/>
      </c>
      <c r="BA90" s="1" t="str">
        <f t="shared" si="60"/>
        <v/>
      </c>
      <c r="BB90" s="9">
        <f t="shared" si="32"/>
        <v>0.25</v>
      </c>
      <c r="BC90" s="11">
        <f t="shared" si="61"/>
        <v>0.25</v>
      </c>
      <c r="BD90" s="98">
        <v>51.751736000000001</v>
      </c>
      <c r="BE90" s="4">
        <f t="shared" si="62"/>
        <v>3</v>
      </c>
    </row>
    <row r="91" spans="1:57" x14ac:dyDescent="0.35">
      <c r="A91" s="4">
        <v>53033008500</v>
      </c>
      <c r="B91" s="97">
        <v>48.475680707470332</v>
      </c>
      <c r="C91" s="4">
        <f t="shared" si="33"/>
        <v>3</v>
      </c>
      <c r="D91" s="98">
        <v>6.7167684358853927</v>
      </c>
      <c r="E91" s="4">
        <f t="shared" si="34"/>
        <v>1</v>
      </c>
      <c r="F91" s="98">
        <v>60.437483121793143</v>
      </c>
      <c r="G91" s="4">
        <f t="shared" si="35"/>
        <v>2</v>
      </c>
      <c r="H91" s="98">
        <v>90.540540540540533</v>
      </c>
      <c r="I91" s="4">
        <f t="shared" si="36"/>
        <v>4</v>
      </c>
      <c r="J91" s="98">
        <v>37.265415549597861</v>
      </c>
      <c r="K91" s="97">
        <v>16.353887399463812</v>
      </c>
      <c r="L91" s="1">
        <f t="shared" si="37"/>
        <v>4</v>
      </c>
      <c r="M91" s="1">
        <f t="shared" si="38"/>
        <v>2</v>
      </c>
      <c r="N91" s="11">
        <f t="shared" si="39"/>
        <v>3</v>
      </c>
      <c r="O91" s="98">
        <v>22.83553875236295</v>
      </c>
      <c r="P91" s="4">
        <f t="shared" si="40"/>
        <v>2</v>
      </c>
      <c r="Q91" s="6">
        <v>978328</v>
      </c>
      <c r="R91" s="7">
        <v>673879</v>
      </c>
      <c r="S91" s="1">
        <f t="shared" si="41"/>
        <v>4</v>
      </c>
      <c r="T91" s="1">
        <f t="shared" si="42"/>
        <v>4</v>
      </c>
      <c r="U91" s="11">
        <f t="shared" si="43"/>
        <v>4</v>
      </c>
      <c r="V91" s="98">
        <v>93.359484449425608</v>
      </c>
      <c r="W91" s="4">
        <f t="shared" si="44"/>
        <v>4</v>
      </c>
      <c r="X91" s="98">
        <v>100.00000000000421</v>
      </c>
      <c r="Y91" s="4">
        <f t="shared" si="45"/>
        <v>4</v>
      </c>
      <c r="Z91" s="9">
        <v>4.6083150000000003E-2</v>
      </c>
      <c r="AA91" s="9">
        <v>0.21777007400000001</v>
      </c>
      <c r="AB91" s="9">
        <v>0.165372305</v>
      </c>
      <c r="AC91" s="1">
        <f t="shared" si="46"/>
        <v>4</v>
      </c>
      <c r="AD91" s="1">
        <f t="shared" si="47"/>
        <v>4</v>
      </c>
      <c r="AE91" s="1">
        <f t="shared" si="48"/>
        <v>4</v>
      </c>
      <c r="AF91" s="11">
        <f t="shared" si="49"/>
        <v>4</v>
      </c>
      <c r="AG91" s="8">
        <v>0.109246642283</v>
      </c>
      <c r="AH91" s="9">
        <v>0.39698206944236758</v>
      </c>
      <c r="AI91" s="1">
        <f t="shared" si="50"/>
        <v>4</v>
      </c>
      <c r="AJ91" s="1">
        <f t="shared" si="51"/>
        <v>4</v>
      </c>
      <c r="AK91" s="11">
        <f t="shared" si="52"/>
        <v>4</v>
      </c>
      <c r="AL91" s="10">
        <v>0</v>
      </c>
      <c r="AM91" s="4">
        <f t="shared" si="53"/>
        <v>0</v>
      </c>
      <c r="AN91" s="98">
        <v>9.5989184319999996</v>
      </c>
      <c r="AO91" s="4">
        <f t="shared" si="54"/>
        <v>3</v>
      </c>
      <c r="AP91" s="8">
        <v>0.86534047436878347</v>
      </c>
      <c r="AQ91" s="9">
        <v>1.0380281690140849</v>
      </c>
      <c r="AR91" s="9">
        <v>0.92459605026929981</v>
      </c>
      <c r="AV91" s="1">
        <f t="shared" si="55"/>
        <v>1</v>
      </c>
      <c r="AW91" s="1">
        <f t="shared" si="56"/>
        <v>0</v>
      </c>
      <c r="AX91" s="1">
        <f t="shared" si="57"/>
        <v>0</v>
      </c>
      <c r="AY91" s="1" t="str">
        <f t="shared" si="58"/>
        <v/>
      </c>
      <c r="AZ91" s="1" t="str">
        <f t="shared" si="59"/>
        <v/>
      </c>
      <c r="BA91" s="1" t="str">
        <f t="shared" si="60"/>
        <v/>
      </c>
      <c r="BB91" s="9">
        <f t="shared" si="32"/>
        <v>0.33333333333333331</v>
      </c>
      <c r="BC91" s="11">
        <f t="shared" si="61"/>
        <v>0.33333333333333331</v>
      </c>
      <c r="BD91" s="98">
        <v>47.345749589999997</v>
      </c>
      <c r="BE91" s="4">
        <f t="shared" si="62"/>
        <v>3</v>
      </c>
    </row>
    <row r="92" spans="1:57" x14ac:dyDescent="0.35">
      <c r="A92" s="4">
        <v>53033008600</v>
      </c>
      <c r="B92" s="97">
        <v>45.366079703429101</v>
      </c>
      <c r="C92" s="4">
        <f t="shared" si="33"/>
        <v>3</v>
      </c>
      <c r="D92" s="98">
        <v>6.7496111975116637</v>
      </c>
      <c r="E92" s="4">
        <f t="shared" si="34"/>
        <v>1</v>
      </c>
      <c r="F92" s="98">
        <v>34.655737704918032</v>
      </c>
      <c r="G92" s="4">
        <f t="shared" si="35"/>
        <v>0</v>
      </c>
      <c r="H92" s="98">
        <v>79.354838709677423</v>
      </c>
      <c r="I92" s="4">
        <f t="shared" si="36"/>
        <v>4</v>
      </c>
      <c r="J92" s="98">
        <v>43.939393939393938</v>
      </c>
      <c r="K92" s="97">
        <v>29.870129870129869</v>
      </c>
      <c r="L92" s="1">
        <f t="shared" si="37"/>
        <v>4</v>
      </c>
      <c r="M92" s="1">
        <f t="shared" si="38"/>
        <v>4</v>
      </c>
      <c r="N92" s="11">
        <f t="shared" si="39"/>
        <v>4</v>
      </c>
      <c r="O92" s="98">
        <v>35.239332900151616</v>
      </c>
      <c r="P92" s="4">
        <f t="shared" si="40"/>
        <v>4</v>
      </c>
      <c r="Q92" s="6">
        <v>937819</v>
      </c>
      <c r="R92" s="7">
        <v>591719</v>
      </c>
      <c r="S92" s="1">
        <f t="shared" si="41"/>
        <v>4</v>
      </c>
      <c r="T92" s="1">
        <f t="shared" si="42"/>
        <v>4</v>
      </c>
      <c r="U92" s="11">
        <f t="shared" si="43"/>
        <v>4</v>
      </c>
      <c r="V92" s="98">
        <v>80.914158305462664</v>
      </c>
      <c r="W92" s="4">
        <f t="shared" si="44"/>
        <v>4</v>
      </c>
      <c r="X92" s="98">
        <v>100.00000000000119</v>
      </c>
      <c r="Y92" s="4">
        <f t="shared" si="45"/>
        <v>4</v>
      </c>
      <c r="Z92" s="9">
        <v>0.201414853</v>
      </c>
      <c r="AA92" s="9">
        <v>0.21024501800000001</v>
      </c>
      <c r="AB92" s="9">
        <v>0.13044275399999999</v>
      </c>
      <c r="AC92" s="1">
        <f t="shared" si="46"/>
        <v>4</v>
      </c>
      <c r="AD92" s="1">
        <f t="shared" si="47"/>
        <v>4</v>
      </c>
      <c r="AE92" s="1">
        <f t="shared" si="48"/>
        <v>4</v>
      </c>
      <c r="AF92" s="11">
        <f t="shared" si="49"/>
        <v>4</v>
      </c>
      <c r="AG92" s="8">
        <v>0.10494877481500001</v>
      </c>
      <c r="AH92" s="9">
        <v>0.20169948511904759</v>
      </c>
      <c r="AI92" s="1">
        <f t="shared" si="50"/>
        <v>4</v>
      </c>
      <c r="AJ92" s="1">
        <f t="shared" si="51"/>
        <v>4</v>
      </c>
      <c r="AK92" s="11">
        <f t="shared" si="52"/>
        <v>4</v>
      </c>
      <c r="AL92" s="10">
        <v>0</v>
      </c>
      <c r="AM92" s="4">
        <f t="shared" si="53"/>
        <v>0</v>
      </c>
      <c r="AN92" s="98">
        <v>3.6490683229999998</v>
      </c>
      <c r="AO92" s="4">
        <f t="shared" si="54"/>
        <v>1</v>
      </c>
      <c r="AP92" s="8">
        <v>1.0022953328232591</v>
      </c>
      <c r="AQ92" s="9">
        <v>1.1633802816901411</v>
      </c>
      <c r="AR92" s="9">
        <v>1.2088569718731299</v>
      </c>
      <c r="AS92" s="9">
        <v>1.36925795053003</v>
      </c>
      <c r="AT92" s="9">
        <v>0.95744680851063835</v>
      </c>
      <c r="AV92" s="1">
        <f t="shared" si="55"/>
        <v>0</v>
      </c>
      <c r="AW92" s="1">
        <f t="shared" si="56"/>
        <v>0</v>
      </c>
      <c r="AX92" s="1">
        <f t="shared" si="57"/>
        <v>0</v>
      </c>
      <c r="AY92" s="1">
        <f t="shared" si="58"/>
        <v>0</v>
      </c>
      <c r="AZ92" s="1">
        <f t="shared" si="59"/>
        <v>0</v>
      </c>
      <c r="BA92" s="1" t="str">
        <f t="shared" si="60"/>
        <v/>
      </c>
      <c r="BB92" s="9">
        <f t="shared" si="32"/>
        <v>0.25</v>
      </c>
      <c r="BC92" s="11">
        <f t="shared" si="61"/>
        <v>0</v>
      </c>
      <c r="BD92" s="98">
        <v>57.215564839999999</v>
      </c>
      <c r="BE92" s="4">
        <f t="shared" si="62"/>
        <v>2</v>
      </c>
    </row>
    <row r="93" spans="1:57" x14ac:dyDescent="0.35">
      <c r="A93" s="4">
        <v>53033008700</v>
      </c>
      <c r="B93" s="97">
        <v>47.073390364700593</v>
      </c>
      <c r="C93" s="4">
        <f t="shared" si="33"/>
        <v>3</v>
      </c>
      <c r="D93" s="98">
        <v>4.828696252011957</v>
      </c>
      <c r="E93" s="4">
        <f t="shared" si="34"/>
        <v>1</v>
      </c>
      <c r="F93" s="98">
        <v>41.480099502487562</v>
      </c>
      <c r="G93" s="4">
        <f t="shared" si="35"/>
        <v>1</v>
      </c>
      <c r="H93" s="98">
        <v>58.598028477546549</v>
      </c>
      <c r="I93" s="4">
        <f t="shared" si="36"/>
        <v>3</v>
      </c>
      <c r="J93" s="98">
        <v>31.351351351351351</v>
      </c>
      <c r="K93" s="97">
        <v>18.648648648648649</v>
      </c>
      <c r="L93" s="1">
        <f t="shared" si="37"/>
        <v>4</v>
      </c>
      <c r="M93" s="1">
        <f t="shared" si="38"/>
        <v>2</v>
      </c>
      <c r="N93" s="11">
        <f t="shared" si="39"/>
        <v>3</v>
      </c>
      <c r="O93" s="98">
        <v>35.017142857142858</v>
      </c>
      <c r="P93" s="4">
        <f t="shared" si="40"/>
        <v>4</v>
      </c>
      <c r="Q93" s="6">
        <v>972614</v>
      </c>
      <c r="R93" s="7">
        <v>573671</v>
      </c>
      <c r="S93" s="1">
        <f t="shared" si="41"/>
        <v>4</v>
      </c>
      <c r="T93" s="1">
        <f t="shared" si="42"/>
        <v>4</v>
      </c>
      <c r="U93" s="11">
        <f t="shared" si="43"/>
        <v>4</v>
      </c>
      <c r="V93" s="98">
        <v>12.34012316437707</v>
      </c>
      <c r="W93" s="4">
        <f t="shared" si="44"/>
        <v>1</v>
      </c>
      <c r="X93" s="98">
        <v>93.004566938147022</v>
      </c>
      <c r="Y93" s="4">
        <f t="shared" si="45"/>
        <v>4</v>
      </c>
      <c r="Z93" s="9">
        <v>0.422405735</v>
      </c>
      <c r="AA93" s="9">
        <v>0.49259889200000001</v>
      </c>
      <c r="AB93" s="9">
        <v>0.28715958499999999</v>
      </c>
      <c r="AC93" s="1">
        <f t="shared" si="46"/>
        <v>3</v>
      </c>
      <c r="AD93" s="1">
        <f t="shared" si="47"/>
        <v>3</v>
      </c>
      <c r="AE93" s="1">
        <f t="shared" si="48"/>
        <v>3</v>
      </c>
      <c r="AF93" s="11">
        <f t="shared" si="49"/>
        <v>3</v>
      </c>
      <c r="AG93" s="8">
        <v>0.118390721101</v>
      </c>
      <c r="AH93" s="9">
        <v>0.224771693143104</v>
      </c>
      <c r="AI93" s="1">
        <f t="shared" si="50"/>
        <v>4</v>
      </c>
      <c r="AJ93" s="1">
        <f t="shared" si="51"/>
        <v>4</v>
      </c>
      <c r="AK93" s="11">
        <f t="shared" si="52"/>
        <v>4</v>
      </c>
      <c r="AL93" s="10">
        <v>0</v>
      </c>
      <c r="AM93" s="4">
        <f t="shared" si="53"/>
        <v>0</v>
      </c>
      <c r="AN93" s="98">
        <v>7.1005917160000003</v>
      </c>
      <c r="AO93" s="4">
        <f t="shared" si="54"/>
        <v>3</v>
      </c>
      <c r="AQ93" s="9">
        <v>0.96056338028169019</v>
      </c>
      <c r="AR93" s="9">
        <v>1.0789946140035911</v>
      </c>
      <c r="AS93" s="9">
        <v>1.02179034157832</v>
      </c>
      <c r="AV93" s="1" t="str">
        <f t="shared" si="55"/>
        <v/>
      </c>
      <c r="AW93" s="1">
        <f t="shared" si="56"/>
        <v>0</v>
      </c>
      <c r="AX93" s="1">
        <f t="shared" si="57"/>
        <v>0</v>
      </c>
      <c r="AY93" s="1">
        <f t="shared" si="58"/>
        <v>0</v>
      </c>
      <c r="AZ93" s="1" t="str">
        <f t="shared" si="59"/>
        <v/>
      </c>
      <c r="BA93" s="1" t="str">
        <f t="shared" si="60"/>
        <v/>
      </c>
      <c r="BB93" s="9">
        <f t="shared" si="32"/>
        <v>0.33333333333333331</v>
      </c>
      <c r="BC93" s="11">
        <f t="shared" si="61"/>
        <v>0</v>
      </c>
      <c r="BD93" s="98">
        <v>64.27531261</v>
      </c>
      <c r="BE93" s="4">
        <f t="shared" si="62"/>
        <v>1</v>
      </c>
    </row>
    <row r="94" spans="1:57" x14ac:dyDescent="0.35">
      <c r="A94" s="4">
        <v>53033008800</v>
      </c>
      <c r="B94" s="97">
        <v>43.373236425823002</v>
      </c>
      <c r="C94" s="4">
        <f t="shared" si="33"/>
        <v>3</v>
      </c>
      <c r="D94" s="98">
        <v>2.1719038817005552</v>
      </c>
      <c r="E94" s="4">
        <f t="shared" si="34"/>
        <v>0</v>
      </c>
      <c r="F94" s="98">
        <v>32.246376811594203</v>
      </c>
      <c r="G94" s="4">
        <f t="shared" si="35"/>
        <v>0</v>
      </c>
      <c r="H94" s="98">
        <v>38.692886061307107</v>
      </c>
      <c r="I94" s="4">
        <f t="shared" si="36"/>
        <v>2</v>
      </c>
      <c r="J94" s="98">
        <v>16.946107784431138</v>
      </c>
      <c r="K94" s="97">
        <v>8.6227544910179645</v>
      </c>
      <c r="L94" s="1">
        <f t="shared" si="37"/>
        <v>2</v>
      </c>
      <c r="M94" s="1">
        <f t="shared" si="38"/>
        <v>0</v>
      </c>
      <c r="N94" s="11">
        <f t="shared" si="39"/>
        <v>1</v>
      </c>
      <c r="O94" s="98">
        <v>17.28850325379609</v>
      </c>
      <c r="P94" s="4">
        <f t="shared" si="40"/>
        <v>2</v>
      </c>
      <c r="Q94" s="6">
        <v>1017387</v>
      </c>
      <c r="R94" s="7">
        <v>527660</v>
      </c>
      <c r="S94" s="1">
        <f t="shared" si="41"/>
        <v>4</v>
      </c>
      <c r="T94" s="1">
        <f t="shared" si="42"/>
        <v>4</v>
      </c>
      <c r="U94" s="11">
        <f t="shared" si="43"/>
        <v>4</v>
      </c>
      <c r="V94" s="98">
        <v>0</v>
      </c>
      <c r="W94" s="4">
        <f t="shared" si="44"/>
        <v>0</v>
      </c>
      <c r="X94" s="98">
        <v>49.517347136621289</v>
      </c>
      <c r="Y94" s="4">
        <f t="shared" si="45"/>
        <v>3</v>
      </c>
      <c r="Z94" s="9">
        <v>0.53545965100000004</v>
      </c>
      <c r="AA94" s="9">
        <v>0.345876562</v>
      </c>
      <c r="AB94" s="9">
        <v>0.220751909</v>
      </c>
      <c r="AC94" s="1">
        <f t="shared" si="46"/>
        <v>3</v>
      </c>
      <c r="AD94" s="1">
        <f t="shared" si="47"/>
        <v>4</v>
      </c>
      <c r="AE94" s="1">
        <f t="shared" si="48"/>
        <v>4</v>
      </c>
      <c r="AF94" s="11">
        <f t="shared" si="49"/>
        <v>3.6666666666666665</v>
      </c>
      <c r="AG94" s="8">
        <v>0.12412862620499999</v>
      </c>
      <c r="AH94" s="9">
        <v>0.1634097143535729</v>
      </c>
      <c r="AI94" s="1">
        <f t="shared" si="50"/>
        <v>4</v>
      </c>
      <c r="AJ94" s="1">
        <f t="shared" si="51"/>
        <v>4</v>
      </c>
      <c r="AK94" s="11">
        <f t="shared" si="52"/>
        <v>4</v>
      </c>
      <c r="AL94" s="10">
        <v>0</v>
      </c>
      <c r="AM94" s="4">
        <f t="shared" si="53"/>
        <v>0</v>
      </c>
      <c r="AN94" s="98">
        <v>5.5762081779999999</v>
      </c>
      <c r="AO94" s="4">
        <f t="shared" si="54"/>
        <v>2</v>
      </c>
      <c r="AQ94" s="9">
        <v>1.142253521126761</v>
      </c>
      <c r="AR94" s="9">
        <v>1.1065230400957511</v>
      </c>
      <c r="AS94" s="9">
        <v>0.83627797408716098</v>
      </c>
      <c r="AV94" s="1" t="str">
        <f t="shared" si="55"/>
        <v/>
      </c>
      <c r="AW94" s="1">
        <f t="shared" si="56"/>
        <v>0</v>
      </c>
      <c r="AX94" s="1">
        <f t="shared" si="57"/>
        <v>0</v>
      </c>
      <c r="AY94" s="1">
        <f t="shared" si="58"/>
        <v>2</v>
      </c>
      <c r="AZ94" s="1" t="str">
        <f t="shared" si="59"/>
        <v/>
      </c>
      <c r="BA94" s="1" t="str">
        <f t="shared" si="60"/>
        <v/>
      </c>
      <c r="BB94" s="9">
        <f t="shared" si="32"/>
        <v>0.33333333333333331</v>
      </c>
      <c r="BC94" s="11">
        <f t="shared" si="61"/>
        <v>0.66666666666666663</v>
      </c>
      <c r="BD94" s="98">
        <v>71.812047179999993</v>
      </c>
      <c r="BE94" s="4">
        <f t="shared" si="62"/>
        <v>0</v>
      </c>
    </row>
    <row r="95" spans="1:57" x14ac:dyDescent="0.35">
      <c r="A95" s="4">
        <v>53033008900</v>
      </c>
      <c r="B95" s="97">
        <v>51.884340480831717</v>
      </c>
      <c r="C95" s="4">
        <f t="shared" si="33"/>
        <v>4</v>
      </c>
      <c r="D95" s="98">
        <v>8.6129367001037718</v>
      </c>
      <c r="E95" s="4">
        <f t="shared" si="34"/>
        <v>2</v>
      </c>
      <c r="F95" s="98">
        <v>38.507335743142683</v>
      </c>
      <c r="G95" s="4">
        <f t="shared" si="35"/>
        <v>1</v>
      </c>
      <c r="H95" s="98">
        <v>40.878243512974052</v>
      </c>
      <c r="I95" s="4">
        <f t="shared" si="36"/>
        <v>2</v>
      </c>
      <c r="J95" s="98">
        <v>17.600000000000001</v>
      </c>
      <c r="K95" s="97">
        <v>10.4</v>
      </c>
      <c r="L95" s="1">
        <f t="shared" si="37"/>
        <v>2</v>
      </c>
      <c r="M95" s="1">
        <f t="shared" si="38"/>
        <v>1</v>
      </c>
      <c r="N95" s="11">
        <f t="shared" si="39"/>
        <v>1.5</v>
      </c>
      <c r="O95" s="98">
        <v>22.382133995037218</v>
      </c>
      <c r="P95" s="4">
        <f t="shared" si="40"/>
        <v>2</v>
      </c>
      <c r="Q95" s="6">
        <v>960518</v>
      </c>
      <c r="R95" s="7">
        <v>494392</v>
      </c>
      <c r="S95" s="1">
        <f t="shared" si="41"/>
        <v>4</v>
      </c>
      <c r="T95" s="1">
        <f t="shared" si="42"/>
        <v>4</v>
      </c>
      <c r="U95" s="11">
        <f t="shared" si="43"/>
        <v>4</v>
      </c>
      <c r="V95" s="98">
        <v>0</v>
      </c>
      <c r="W95" s="4">
        <f t="shared" si="44"/>
        <v>0</v>
      </c>
      <c r="X95" s="98">
        <v>37.177936856004258</v>
      </c>
      <c r="Y95" s="4">
        <f t="shared" si="45"/>
        <v>2</v>
      </c>
      <c r="Z95" s="9">
        <v>0.38221206600000002</v>
      </c>
      <c r="AA95" s="9">
        <v>0.86348055400000001</v>
      </c>
      <c r="AB95" s="9">
        <v>0.475368122</v>
      </c>
      <c r="AC95" s="1">
        <f t="shared" si="46"/>
        <v>4</v>
      </c>
      <c r="AD95" s="1">
        <f t="shared" si="47"/>
        <v>1</v>
      </c>
      <c r="AE95" s="1">
        <f t="shared" si="48"/>
        <v>3</v>
      </c>
      <c r="AF95" s="11">
        <f t="shared" si="49"/>
        <v>2.6666666666666665</v>
      </c>
      <c r="AG95" s="8">
        <v>9.2754657485000003E-2</v>
      </c>
      <c r="AH95" s="9">
        <v>0.30005115290028578</v>
      </c>
      <c r="AI95" s="1">
        <f t="shared" si="50"/>
        <v>4</v>
      </c>
      <c r="AJ95" s="1">
        <f t="shared" si="51"/>
        <v>4</v>
      </c>
      <c r="AK95" s="11">
        <f t="shared" si="52"/>
        <v>4</v>
      </c>
      <c r="AL95" s="10">
        <v>0</v>
      </c>
      <c r="AM95" s="4">
        <f t="shared" si="53"/>
        <v>0</v>
      </c>
      <c r="AN95" s="98">
        <v>14.40101954</v>
      </c>
      <c r="AO95" s="4">
        <f t="shared" si="54"/>
        <v>4</v>
      </c>
      <c r="AQ95" s="9">
        <v>1.2415492957746479</v>
      </c>
      <c r="AR95" s="9">
        <v>1.0670257330939561</v>
      </c>
      <c r="AS95" s="9">
        <v>1.07597173144876</v>
      </c>
      <c r="AV95" s="1" t="str">
        <f t="shared" si="55"/>
        <v/>
      </c>
      <c r="AW95" s="1">
        <f t="shared" si="56"/>
        <v>0</v>
      </c>
      <c r="AX95" s="1">
        <f t="shared" si="57"/>
        <v>0</v>
      </c>
      <c r="AY95" s="1">
        <f t="shared" si="58"/>
        <v>0</v>
      </c>
      <c r="AZ95" s="1" t="str">
        <f t="shared" si="59"/>
        <v/>
      </c>
      <c r="BA95" s="1" t="str">
        <f t="shared" si="60"/>
        <v/>
      </c>
      <c r="BB95" s="9">
        <f t="shared" si="32"/>
        <v>0.33333333333333331</v>
      </c>
      <c r="BC95" s="11">
        <f t="shared" si="61"/>
        <v>0</v>
      </c>
      <c r="BD95" s="98">
        <v>69.011780400000006</v>
      </c>
      <c r="BE95" s="4">
        <f t="shared" si="62"/>
        <v>0</v>
      </c>
    </row>
    <row r="96" spans="1:57" x14ac:dyDescent="0.35">
      <c r="A96" s="4">
        <v>53033009000</v>
      </c>
      <c r="B96" s="97">
        <v>64.343317972350235</v>
      </c>
      <c r="C96" s="4">
        <f t="shared" si="33"/>
        <v>4</v>
      </c>
      <c r="D96" s="98">
        <v>20.110361741263031</v>
      </c>
      <c r="E96" s="4">
        <f t="shared" si="34"/>
        <v>4</v>
      </c>
      <c r="F96" s="98">
        <v>49.798608568290007</v>
      </c>
      <c r="G96" s="4">
        <f t="shared" si="35"/>
        <v>1</v>
      </c>
      <c r="H96" s="98">
        <v>79.453494482396209</v>
      </c>
      <c r="I96" s="4">
        <f t="shared" si="36"/>
        <v>4</v>
      </c>
      <c r="J96" s="98">
        <v>43</v>
      </c>
      <c r="K96" s="97">
        <v>23.611111111111111</v>
      </c>
      <c r="L96" s="1">
        <f t="shared" si="37"/>
        <v>4</v>
      </c>
      <c r="M96" s="1">
        <f t="shared" si="38"/>
        <v>3</v>
      </c>
      <c r="N96" s="11">
        <f t="shared" si="39"/>
        <v>3.5</v>
      </c>
      <c r="O96" s="98">
        <v>37.308960143841773</v>
      </c>
      <c r="P96" s="4">
        <f t="shared" si="40"/>
        <v>4</v>
      </c>
      <c r="Q96" s="6">
        <v>981429</v>
      </c>
      <c r="R96" s="7">
        <v>581459</v>
      </c>
      <c r="S96" s="1">
        <f t="shared" si="41"/>
        <v>4</v>
      </c>
      <c r="T96" s="1">
        <f t="shared" si="42"/>
        <v>4</v>
      </c>
      <c r="U96" s="11">
        <f t="shared" si="43"/>
        <v>4</v>
      </c>
      <c r="V96" s="98">
        <v>22.39552678045909</v>
      </c>
      <c r="W96" s="4">
        <f t="shared" si="44"/>
        <v>1</v>
      </c>
      <c r="X96" s="98">
        <v>100.0000000000005</v>
      </c>
      <c r="Y96" s="4">
        <f t="shared" si="45"/>
        <v>4</v>
      </c>
      <c r="Z96" s="9">
        <v>0.19520151099999999</v>
      </c>
      <c r="AA96" s="9">
        <v>0.45126269099999999</v>
      </c>
      <c r="AB96" s="9">
        <v>0.17119927500000001</v>
      </c>
      <c r="AC96" s="1">
        <f t="shared" si="46"/>
        <v>4</v>
      </c>
      <c r="AD96" s="1">
        <f t="shared" si="47"/>
        <v>3</v>
      </c>
      <c r="AE96" s="1">
        <f t="shared" si="48"/>
        <v>4</v>
      </c>
      <c r="AF96" s="11">
        <f t="shared" si="49"/>
        <v>3.6666666666666665</v>
      </c>
      <c r="AG96" s="8">
        <v>7.3938320899699997E-2</v>
      </c>
      <c r="AH96" s="9">
        <v>0.1897072321350585</v>
      </c>
      <c r="AI96" s="1">
        <f t="shared" si="50"/>
        <v>4</v>
      </c>
      <c r="AJ96" s="1">
        <f t="shared" si="51"/>
        <v>4</v>
      </c>
      <c r="AK96" s="11">
        <f t="shared" si="52"/>
        <v>4</v>
      </c>
      <c r="AL96" s="10">
        <v>0</v>
      </c>
      <c r="AM96" s="4">
        <f t="shared" si="53"/>
        <v>0</v>
      </c>
      <c r="AN96" s="98">
        <v>5.3561568189999997</v>
      </c>
      <c r="AO96" s="4">
        <f t="shared" si="54"/>
        <v>2</v>
      </c>
      <c r="AP96" s="8">
        <v>0.82019892884468248</v>
      </c>
      <c r="AQ96" s="9">
        <v>0.75985915492957745</v>
      </c>
      <c r="AR96" s="9">
        <v>1.035906642728905</v>
      </c>
      <c r="AS96" s="9">
        <v>1.0076560659599501</v>
      </c>
      <c r="AV96" s="1">
        <f t="shared" si="55"/>
        <v>2</v>
      </c>
      <c r="AW96" s="1">
        <f t="shared" si="56"/>
        <v>3</v>
      </c>
      <c r="AX96" s="1">
        <f t="shared" si="57"/>
        <v>0</v>
      </c>
      <c r="AY96" s="1">
        <f t="shared" si="58"/>
        <v>0</v>
      </c>
      <c r="AZ96" s="1" t="str">
        <f t="shared" si="59"/>
        <v/>
      </c>
      <c r="BA96" s="1" t="str">
        <f t="shared" si="60"/>
        <v/>
      </c>
      <c r="BB96" s="9">
        <f t="shared" si="32"/>
        <v>0.25</v>
      </c>
      <c r="BC96" s="11">
        <f t="shared" si="61"/>
        <v>1.25</v>
      </c>
      <c r="BD96" s="98">
        <v>67.596303460000001</v>
      </c>
      <c r="BE96" s="4">
        <f t="shared" si="62"/>
        <v>1</v>
      </c>
    </row>
    <row r="97" spans="1:57" x14ac:dyDescent="0.35">
      <c r="A97" s="4">
        <v>53033009100</v>
      </c>
      <c r="B97" s="97">
        <v>79.029199848312487</v>
      </c>
      <c r="C97" s="4">
        <f t="shared" si="33"/>
        <v>4</v>
      </c>
      <c r="D97" s="98">
        <v>40.785959557420831</v>
      </c>
      <c r="E97" s="4">
        <f t="shared" si="34"/>
        <v>4</v>
      </c>
      <c r="F97" s="98">
        <v>68.020304568527919</v>
      </c>
      <c r="G97" s="4">
        <f t="shared" si="35"/>
        <v>3</v>
      </c>
      <c r="H97" s="98">
        <v>94.280442804428048</v>
      </c>
      <c r="I97" s="4">
        <f t="shared" si="36"/>
        <v>4</v>
      </c>
      <c r="J97" s="98">
        <v>35.031847133757957</v>
      </c>
      <c r="K97" s="97">
        <v>15.923566878980891</v>
      </c>
      <c r="L97" s="1">
        <f t="shared" si="37"/>
        <v>4</v>
      </c>
      <c r="M97" s="1">
        <f t="shared" si="38"/>
        <v>2</v>
      </c>
      <c r="N97" s="11">
        <f t="shared" si="39"/>
        <v>3</v>
      </c>
      <c r="O97" s="98">
        <v>43.236994219653177</v>
      </c>
      <c r="P97" s="4">
        <f t="shared" si="40"/>
        <v>4</v>
      </c>
      <c r="Q97" s="6">
        <v>938341</v>
      </c>
      <c r="R97" s="7">
        <v>750944</v>
      </c>
      <c r="S97" s="1">
        <f t="shared" si="41"/>
        <v>4</v>
      </c>
      <c r="T97" s="1">
        <f t="shared" si="42"/>
        <v>4</v>
      </c>
      <c r="U97" s="11">
        <f t="shared" si="43"/>
        <v>4</v>
      </c>
      <c r="V97" s="98">
        <v>100</v>
      </c>
      <c r="W97" s="4">
        <f t="shared" si="44"/>
        <v>4</v>
      </c>
      <c r="X97" s="98">
        <v>100.0000000000029</v>
      </c>
      <c r="Y97" s="4">
        <f t="shared" si="45"/>
        <v>4</v>
      </c>
      <c r="Z97" s="9">
        <v>7.7134411999999999E-2</v>
      </c>
      <c r="AA97" s="9">
        <v>7.4245344000000005E-2</v>
      </c>
      <c r="AB97" s="9">
        <v>2.5852988E-2</v>
      </c>
      <c r="AC97" s="1">
        <f t="shared" si="46"/>
        <v>4</v>
      </c>
      <c r="AD97" s="1">
        <f t="shared" si="47"/>
        <v>4</v>
      </c>
      <c r="AE97" s="1">
        <f t="shared" si="48"/>
        <v>4</v>
      </c>
      <c r="AF97" s="11">
        <f t="shared" si="49"/>
        <v>4</v>
      </c>
      <c r="AG97" s="8">
        <v>2.32871807243E-2</v>
      </c>
      <c r="AH97" s="9">
        <v>0.24312995557939091</v>
      </c>
      <c r="AI97" s="1">
        <f t="shared" si="50"/>
        <v>4</v>
      </c>
      <c r="AJ97" s="1">
        <f t="shared" si="51"/>
        <v>4</v>
      </c>
      <c r="AK97" s="11">
        <f t="shared" si="52"/>
        <v>4</v>
      </c>
      <c r="AL97" s="10">
        <v>0</v>
      </c>
      <c r="AM97" s="4">
        <f t="shared" si="53"/>
        <v>0</v>
      </c>
      <c r="AN97" s="98">
        <v>4.2617046820000004</v>
      </c>
      <c r="AO97" s="4">
        <f t="shared" si="54"/>
        <v>2</v>
      </c>
      <c r="AP97" s="8">
        <v>0.5286916602907421</v>
      </c>
      <c r="AQ97" s="9">
        <v>0.5542253521126761</v>
      </c>
      <c r="AR97" s="9">
        <v>0.71214841412327945</v>
      </c>
      <c r="AV97" s="1">
        <f t="shared" si="55"/>
        <v>4</v>
      </c>
      <c r="AW97" s="1">
        <f t="shared" si="56"/>
        <v>4</v>
      </c>
      <c r="AX97" s="1">
        <f t="shared" si="57"/>
        <v>4</v>
      </c>
      <c r="AY97" s="1" t="str">
        <f t="shared" si="58"/>
        <v/>
      </c>
      <c r="AZ97" s="1" t="str">
        <f t="shared" si="59"/>
        <v/>
      </c>
      <c r="BA97" s="1" t="str">
        <f t="shared" si="60"/>
        <v/>
      </c>
      <c r="BB97" s="9">
        <f t="shared" si="32"/>
        <v>0.33333333333333331</v>
      </c>
      <c r="BC97" s="11">
        <f t="shared" si="61"/>
        <v>4</v>
      </c>
      <c r="BD97" s="98">
        <v>38.423560039999998</v>
      </c>
      <c r="BE97" s="4">
        <f t="shared" si="62"/>
        <v>4</v>
      </c>
    </row>
    <row r="98" spans="1:57" x14ac:dyDescent="0.35">
      <c r="A98" s="4">
        <v>53033009200</v>
      </c>
      <c r="B98" s="97">
        <v>53.816350251840383</v>
      </c>
      <c r="C98" s="4">
        <f t="shared" si="33"/>
        <v>4</v>
      </c>
      <c r="D98" s="98">
        <v>16.130298273155422</v>
      </c>
      <c r="E98" s="4">
        <f t="shared" si="34"/>
        <v>4</v>
      </c>
      <c r="F98" s="98">
        <v>65.299288405190453</v>
      </c>
      <c r="G98" s="4">
        <f t="shared" si="35"/>
        <v>3</v>
      </c>
      <c r="H98" s="98">
        <v>93.612210288298471</v>
      </c>
      <c r="I98" s="4">
        <f t="shared" si="36"/>
        <v>4</v>
      </c>
      <c r="J98" s="98">
        <v>42.427440633245382</v>
      </c>
      <c r="K98" s="97">
        <v>23.430079155672821</v>
      </c>
      <c r="L98" s="1">
        <f t="shared" si="37"/>
        <v>4</v>
      </c>
      <c r="M98" s="1">
        <f t="shared" si="38"/>
        <v>3</v>
      </c>
      <c r="N98" s="11">
        <f t="shared" si="39"/>
        <v>3.5</v>
      </c>
      <c r="O98" s="98">
        <v>53.816350251840383</v>
      </c>
      <c r="P98" s="4">
        <f t="shared" si="40"/>
        <v>4</v>
      </c>
      <c r="Q98" s="6">
        <v>952771</v>
      </c>
      <c r="R98" s="7">
        <v>806537</v>
      </c>
      <c r="S98" s="1">
        <f t="shared" si="41"/>
        <v>4</v>
      </c>
      <c r="T98" s="1">
        <f t="shared" si="42"/>
        <v>4</v>
      </c>
      <c r="U98" s="11">
        <f t="shared" si="43"/>
        <v>4</v>
      </c>
      <c r="V98" s="98">
        <v>100</v>
      </c>
      <c r="W98" s="4">
        <f t="shared" si="44"/>
        <v>4</v>
      </c>
      <c r="X98" s="98">
        <v>100.0000000000023</v>
      </c>
      <c r="Y98" s="4">
        <f t="shared" si="45"/>
        <v>4</v>
      </c>
      <c r="Z98" s="9">
        <v>0.128721213</v>
      </c>
      <c r="AA98" s="9">
        <v>0.24068539</v>
      </c>
      <c r="AB98" s="9">
        <v>7.9417710000000002E-2</v>
      </c>
      <c r="AC98" s="1">
        <f t="shared" si="46"/>
        <v>4</v>
      </c>
      <c r="AD98" s="1">
        <f t="shared" si="47"/>
        <v>4</v>
      </c>
      <c r="AE98" s="1">
        <f t="shared" si="48"/>
        <v>4</v>
      </c>
      <c r="AF98" s="11">
        <f t="shared" si="49"/>
        <v>4</v>
      </c>
      <c r="AG98" s="8">
        <v>5.6749593453199999E-2</v>
      </c>
      <c r="AH98" s="9">
        <v>0.550338536912928</v>
      </c>
      <c r="AI98" s="1">
        <f t="shared" si="50"/>
        <v>4</v>
      </c>
      <c r="AJ98" s="1">
        <f t="shared" si="51"/>
        <v>3</v>
      </c>
      <c r="AK98" s="11">
        <f t="shared" si="52"/>
        <v>3.5</v>
      </c>
      <c r="AL98" s="10">
        <v>1</v>
      </c>
      <c r="AM98" s="4">
        <f t="shared" si="53"/>
        <v>4</v>
      </c>
      <c r="AN98" s="98">
        <v>2.753246753</v>
      </c>
      <c r="AO98" s="4">
        <f t="shared" si="54"/>
        <v>1</v>
      </c>
      <c r="AP98" s="8">
        <v>0.72838561591430762</v>
      </c>
      <c r="AQ98" s="9">
        <v>0.65563380281690142</v>
      </c>
      <c r="AR98" s="9">
        <v>1.06163973668462</v>
      </c>
      <c r="AS98" s="9">
        <v>0.66254416961130702</v>
      </c>
      <c r="AV98" s="1">
        <f t="shared" si="55"/>
        <v>4</v>
      </c>
      <c r="AW98" s="1">
        <f t="shared" si="56"/>
        <v>4</v>
      </c>
      <c r="AX98" s="1">
        <f t="shared" si="57"/>
        <v>0</v>
      </c>
      <c r="AY98" s="1">
        <f t="shared" si="58"/>
        <v>4</v>
      </c>
      <c r="AZ98" s="1" t="str">
        <f t="shared" si="59"/>
        <v/>
      </c>
      <c r="BA98" s="1" t="str">
        <f t="shared" si="60"/>
        <v/>
      </c>
      <c r="BB98" s="9">
        <f t="shared" si="32"/>
        <v>0.25</v>
      </c>
      <c r="BC98" s="11">
        <f t="shared" si="61"/>
        <v>3</v>
      </c>
      <c r="BD98" s="98">
        <v>53.53874175</v>
      </c>
      <c r="BE98" s="4">
        <f t="shared" si="62"/>
        <v>3</v>
      </c>
    </row>
    <row r="99" spans="1:57" x14ac:dyDescent="0.35">
      <c r="A99" s="4">
        <v>53033009300</v>
      </c>
      <c r="B99" s="97">
        <v>45.077068260459257</v>
      </c>
      <c r="C99" s="4">
        <f t="shared" si="33"/>
        <v>3</v>
      </c>
      <c r="D99" s="98">
        <v>9.1610414657666333</v>
      </c>
      <c r="E99" s="4">
        <f t="shared" si="34"/>
        <v>2</v>
      </c>
      <c r="F99" s="98">
        <v>47.046338875132648</v>
      </c>
      <c r="G99" s="4">
        <f t="shared" si="35"/>
        <v>1</v>
      </c>
      <c r="H99" s="98">
        <v>59.228824273072057</v>
      </c>
      <c r="I99" s="4">
        <f t="shared" si="36"/>
        <v>3</v>
      </c>
      <c r="J99" s="98">
        <v>17.99163179916318</v>
      </c>
      <c r="K99" s="97">
        <v>8.03347280334728</v>
      </c>
      <c r="L99" s="1">
        <f t="shared" si="37"/>
        <v>2</v>
      </c>
      <c r="M99" s="1">
        <f t="shared" si="38"/>
        <v>0</v>
      </c>
      <c r="N99" s="11">
        <f t="shared" si="39"/>
        <v>1</v>
      </c>
      <c r="O99" s="98">
        <v>21.106821106821108</v>
      </c>
      <c r="P99" s="4">
        <f t="shared" si="40"/>
        <v>2</v>
      </c>
      <c r="Q99" s="6">
        <v>967346</v>
      </c>
      <c r="R99" s="7">
        <v>627811</v>
      </c>
      <c r="S99" s="1">
        <f t="shared" si="41"/>
        <v>4</v>
      </c>
      <c r="T99" s="1">
        <f t="shared" si="42"/>
        <v>4</v>
      </c>
      <c r="U99" s="11">
        <f t="shared" si="43"/>
        <v>4</v>
      </c>
      <c r="V99" s="98">
        <v>27.255154639175259</v>
      </c>
      <c r="W99" s="4">
        <f t="shared" si="44"/>
        <v>2</v>
      </c>
      <c r="X99" s="98">
        <v>45.165381432184581</v>
      </c>
      <c r="Y99" s="4">
        <f t="shared" si="45"/>
        <v>3</v>
      </c>
      <c r="Z99" s="9">
        <v>0.40325216699999999</v>
      </c>
      <c r="AA99" s="9">
        <v>0.50989466299999997</v>
      </c>
      <c r="AB99" s="9">
        <v>0.34858097900000001</v>
      </c>
      <c r="AC99" s="1">
        <f t="shared" si="46"/>
        <v>3</v>
      </c>
      <c r="AD99" s="1">
        <f t="shared" si="47"/>
        <v>3</v>
      </c>
      <c r="AE99" s="1">
        <f t="shared" si="48"/>
        <v>3</v>
      </c>
      <c r="AF99" s="11">
        <f t="shared" si="49"/>
        <v>3</v>
      </c>
      <c r="AG99" s="8">
        <v>0.125390097846</v>
      </c>
      <c r="AH99" s="9">
        <v>0.4590228702351497</v>
      </c>
      <c r="AI99" s="1">
        <f t="shared" si="50"/>
        <v>4</v>
      </c>
      <c r="AJ99" s="1">
        <f t="shared" si="51"/>
        <v>3</v>
      </c>
      <c r="AK99" s="11">
        <f t="shared" si="52"/>
        <v>3.5</v>
      </c>
      <c r="AL99" s="10">
        <v>0</v>
      </c>
      <c r="AM99" s="4">
        <f t="shared" si="53"/>
        <v>0</v>
      </c>
      <c r="AN99" s="98">
        <v>1.406727829</v>
      </c>
      <c r="AO99" s="4">
        <f t="shared" si="54"/>
        <v>1</v>
      </c>
      <c r="AP99" s="8">
        <v>1.524100994644223</v>
      </c>
      <c r="AQ99" s="9">
        <v>1.408450704225352</v>
      </c>
      <c r="AR99" s="9">
        <v>1.1232794733692399</v>
      </c>
      <c r="AV99" s="1">
        <f t="shared" si="55"/>
        <v>0</v>
      </c>
      <c r="AW99" s="1">
        <f t="shared" si="56"/>
        <v>0</v>
      </c>
      <c r="AX99" s="1">
        <f t="shared" si="57"/>
        <v>0</v>
      </c>
      <c r="AY99" s="1" t="str">
        <f t="shared" si="58"/>
        <v/>
      </c>
      <c r="AZ99" s="1" t="str">
        <f t="shared" si="59"/>
        <v/>
      </c>
      <c r="BA99" s="1" t="str">
        <f t="shared" si="60"/>
        <v/>
      </c>
      <c r="BB99" s="9">
        <f t="shared" si="32"/>
        <v>0.33333333333333331</v>
      </c>
      <c r="BC99" s="11">
        <f t="shared" si="61"/>
        <v>0</v>
      </c>
      <c r="BD99" s="98">
        <v>57.794767229999998</v>
      </c>
      <c r="BE99" s="4">
        <f t="shared" si="62"/>
        <v>2</v>
      </c>
    </row>
    <row r="100" spans="1:57" x14ac:dyDescent="0.35">
      <c r="A100" s="4">
        <v>53033009400</v>
      </c>
      <c r="B100" s="97">
        <v>64.637068357998601</v>
      </c>
      <c r="C100" s="4">
        <f t="shared" si="33"/>
        <v>4</v>
      </c>
      <c r="D100" s="98">
        <v>23.937426210153479</v>
      </c>
      <c r="E100" s="4">
        <f t="shared" si="34"/>
        <v>4</v>
      </c>
      <c r="F100" s="98">
        <v>48.629546629891387</v>
      </c>
      <c r="G100" s="4">
        <f t="shared" si="35"/>
        <v>1</v>
      </c>
      <c r="H100" s="98">
        <v>57.326565143824027</v>
      </c>
      <c r="I100" s="4">
        <f t="shared" si="36"/>
        <v>3</v>
      </c>
      <c r="J100" s="98">
        <v>28.741496598639451</v>
      </c>
      <c r="K100" s="97">
        <v>16.326530612244898</v>
      </c>
      <c r="L100" s="1">
        <f t="shared" si="37"/>
        <v>4</v>
      </c>
      <c r="M100" s="1">
        <f t="shared" si="38"/>
        <v>2</v>
      </c>
      <c r="N100" s="11">
        <f t="shared" si="39"/>
        <v>3</v>
      </c>
      <c r="O100" s="98">
        <v>25.801873403349418</v>
      </c>
      <c r="P100" s="4">
        <f t="shared" si="40"/>
        <v>3</v>
      </c>
      <c r="Q100" s="6">
        <v>1039913</v>
      </c>
      <c r="R100" s="7">
        <v>602193</v>
      </c>
      <c r="S100" s="1">
        <f t="shared" si="41"/>
        <v>4</v>
      </c>
      <c r="T100" s="1">
        <f t="shared" si="42"/>
        <v>4</v>
      </c>
      <c r="U100" s="11">
        <f t="shared" si="43"/>
        <v>4</v>
      </c>
      <c r="V100" s="98">
        <v>4.4595850108392687</v>
      </c>
      <c r="W100" s="4">
        <f t="shared" si="44"/>
        <v>0</v>
      </c>
      <c r="X100" s="98">
        <v>93.298166890664817</v>
      </c>
      <c r="Y100" s="4">
        <f t="shared" si="45"/>
        <v>4</v>
      </c>
      <c r="Z100" s="9">
        <v>0.36204787700000002</v>
      </c>
      <c r="AA100" s="9">
        <v>0.46615395799999998</v>
      </c>
      <c r="AB100" s="9">
        <v>0.40394867699999998</v>
      </c>
      <c r="AC100" s="1">
        <f t="shared" si="46"/>
        <v>4</v>
      </c>
      <c r="AD100" s="1">
        <f t="shared" si="47"/>
        <v>3</v>
      </c>
      <c r="AE100" s="1">
        <f t="shared" si="48"/>
        <v>3</v>
      </c>
      <c r="AF100" s="11">
        <f t="shared" si="49"/>
        <v>3.3333333333333335</v>
      </c>
      <c r="AG100" s="8">
        <v>9.6534174729699995E-2</v>
      </c>
      <c r="AH100" s="9">
        <v>0.29383273615183952</v>
      </c>
      <c r="AI100" s="1">
        <f t="shared" si="50"/>
        <v>4</v>
      </c>
      <c r="AJ100" s="1">
        <f t="shared" si="51"/>
        <v>4</v>
      </c>
      <c r="AK100" s="11">
        <f t="shared" si="52"/>
        <v>4</v>
      </c>
      <c r="AL100" s="10">
        <v>1</v>
      </c>
      <c r="AM100" s="4">
        <f t="shared" si="53"/>
        <v>4</v>
      </c>
      <c r="AN100" s="98">
        <v>11.79245283</v>
      </c>
      <c r="AO100" s="4">
        <f t="shared" si="54"/>
        <v>4</v>
      </c>
      <c r="AQ100" s="9">
        <v>0.76901408450704223</v>
      </c>
      <c r="AR100" s="9">
        <v>0.84260921603830041</v>
      </c>
      <c r="AS100" s="9">
        <v>0.96054181389870397</v>
      </c>
      <c r="AV100" s="1" t="str">
        <f t="shared" si="55"/>
        <v/>
      </c>
      <c r="AW100" s="1">
        <f t="shared" si="56"/>
        <v>3</v>
      </c>
      <c r="AX100" s="1">
        <f t="shared" si="57"/>
        <v>2</v>
      </c>
      <c r="AY100" s="1">
        <f t="shared" si="58"/>
        <v>0</v>
      </c>
      <c r="AZ100" s="1" t="str">
        <f t="shared" si="59"/>
        <v/>
      </c>
      <c r="BA100" s="1" t="str">
        <f t="shared" si="60"/>
        <v/>
      </c>
      <c r="BB100" s="9">
        <f t="shared" si="32"/>
        <v>0.33333333333333331</v>
      </c>
      <c r="BC100" s="11">
        <f t="shared" si="61"/>
        <v>1.6666666666666665</v>
      </c>
      <c r="BD100" s="98">
        <v>59.365160580000001</v>
      </c>
      <c r="BE100" s="4">
        <f t="shared" si="62"/>
        <v>2</v>
      </c>
    </row>
    <row r="101" spans="1:57" x14ac:dyDescent="0.35">
      <c r="A101" s="4">
        <v>53033009500</v>
      </c>
      <c r="B101" s="97">
        <v>39.864466705951678</v>
      </c>
      <c r="C101" s="4">
        <f t="shared" si="33"/>
        <v>2</v>
      </c>
      <c r="D101" s="98">
        <v>6.4440263405456246</v>
      </c>
      <c r="E101" s="4">
        <f t="shared" si="34"/>
        <v>1</v>
      </c>
      <c r="F101" s="98">
        <v>35.025989604158333</v>
      </c>
      <c r="G101" s="4">
        <f t="shared" si="35"/>
        <v>1</v>
      </c>
      <c r="H101" s="98">
        <v>35.160142348754448</v>
      </c>
      <c r="I101" s="4">
        <f t="shared" si="36"/>
        <v>2</v>
      </c>
      <c r="J101" s="98">
        <v>25.97402597402597</v>
      </c>
      <c r="K101" s="97">
        <v>13.543599257884971</v>
      </c>
      <c r="L101" s="1">
        <f t="shared" si="37"/>
        <v>4</v>
      </c>
      <c r="M101" s="1">
        <f t="shared" si="38"/>
        <v>1</v>
      </c>
      <c r="N101" s="11">
        <f t="shared" si="39"/>
        <v>2.5</v>
      </c>
      <c r="O101" s="98">
        <v>19.06666666666667</v>
      </c>
      <c r="P101" s="4">
        <f t="shared" si="40"/>
        <v>2</v>
      </c>
      <c r="Q101" s="6">
        <v>956905</v>
      </c>
      <c r="R101" s="7">
        <v>470064</v>
      </c>
      <c r="S101" s="1">
        <f t="shared" si="41"/>
        <v>4</v>
      </c>
      <c r="T101" s="1">
        <f t="shared" si="42"/>
        <v>4</v>
      </c>
      <c r="U101" s="11">
        <f t="shared" si="43"/>
        <v>4</v>
      </c>
      <c r="V101" s="98">
        <v>12.73606284937302</v>
      </c>
      <c r="W101" s="4">
        <f t="shared" si="44"/>
        <v>1</v>
      </c>
      <c r="X101" s="98">
        <v>56.45266882421447</v>
      </c>
      <c r="Y101" s="4">
        <f t="shared" si="45"/>
        <v>3</v>
      </c>
      <c r="Z101" s="9">
        <v>0.31592212800000002</v>
      </c>
      <c r="AA101" s="9">
        <v>0.351400139</v>
      </c>
      <c r="AB101" s="9">
        <v>0.26525009100000002</v>
      </c>
      <c r="AC101" s="1">
        <f t="shared" si="46"/>
        <v>4</v>
      </c>
      <c r="AD101" s="1">
        <f t="shared" si="47"/>
        <v>4</v>
      </c>
      <c r="AE101" s="1">
        <f t="shared" si="48"/>
        <v>3</v>
      </c>
      <c r="AF101" s="11">
        <f t="shared" si="49"/>
        <v>3.6666666666666665</v>
      </c>
      <c r="AG101" s="8">
        <v>7.4216521198100002E-2</v>
      </c>
      <c r="AH101" s="9">
        <v>0.35201603800256842</v>
      </c>
      <c r="AI101" s="1">
        <f t="shared" si="50"/>
        <v>4</v>
      </c>
      <c r="AJ101" s="1">
        <f t="shared" si="51"/>
        <v>4</v>
      </c>
      <c r="AK101" s="11">
        <f t="shared" si="52"/>
        <v>4</v>
      </c>
      <c r="AL101" s="10">
        <v>0</v>
      </c>
      <c r="AM101" s="4">
        <f t="shared" si="53"/>
        <v>0</v>
      </c>
      <c r="AN101" s="98">
        <v>9.7551928780000008</v>
      </c>
      <c r="AO101" s="4">
        <f t="shared" si="54"/>
        <v>3</v>
      </c>
      <c r="AP101" s="8">
        <v>0.64881407804131597</v>
      </c>
      <c r="AQ101" s="9">
        <v>0.66619718309859155</v>
      </c>
      <c r="AR101" s="9">
        <v>1.141831238779174</v>
      </c>
      <c r="AS101" s="9">
        <v>1.27444051825677</v>
      </c>
      <c r="AV101" s="1">
        <f t="shared" si="55"/>
        <v>4</v>
      </c>
      <c r="AW101" s="1">
        <f t="shared" si="56"/>
        <v>4</v>
      </c>
      <c r="AX101" s="1">
        <f t="shared" si="57"/>
        <v>0</v>
      </c>
      <c r="AY101" s="1">
        <f t="shared" si="58"/>
        <v>0</v>
      </c>
      <c r="AZ101" s="1" t="str">
        <f t="shared" si="59"/>
        <v/>
      </c>
      <c r="BA101" s="1" t="str">
        <f t="shared" si="60"/>
        <v/>
      </c>
      <c r="BB101" s="9">
        <f t="shared" si="32"/>
        <v>0.25</v>
      </c>
      <c r="BC101" s="11">
        <f t="shared" si="61"/>
        <v>2</v>
      </c>
      <c r="BD101" s="98">
        <v>66.882655569999997</v>
      </c>
      <c r="BE101" s="4">
        <f t="shared" si="62"/>
        <v>1</v>
      </c>
    </row>
    <row r="102" spans="1:57" x14ac:dyDescent="0.35">
      <c r="A102" s="4">
        <v>53033009600</v>
      </c>
      <c r="B102" s="97">
        <v>23.115577889447241</v>
      </c>
      <c r="C102" s="4">
        <f t="shared" si="33"/>
        <v>1</v>
      </c>
      <c r="D102" s="98">
        <v>2.359510086455332</v>
      </c>
      <c r="E102" s="4">
        <f t="shared" si="34"/>
        <v>0</v>
      </c>
      <c r="F102" s="98">
        <v>33.054042731462083</v>
      </c>
      <c r="G102" s="4">
        <f t="shared" si="35"/>
        <v>0</v>
      </c>
      <c r="H102" s="98">
        <v>38.244624603454362</v>
      </c>
      <c r="I102" s="4">
        <f t="shared" si="36"/>
        <v>2</v>
      </c>
      <c r="J102" s="98">
        <v>23.684210526315791</v>
      </c>
      <c r="K102" s="97">
        <v>18.245614035087719</v>
      </c>
      <c r="L102" s="1">
        <f t="shared" si="37"/>
        <v>3</v>
      </c>
      <c r="M102" s="1">
        <f t="shared" si="38"/>
        <v>2</v>
      </c>
      <c r="N102" s="11">
        <f t="shared" si="39"/>
        <v>2.5</v>
      </c>
      <c r="O102" s="98">
        <v>7.9407093700370561</v>
      </c>
      <c r="P102" s="4">
        <f t="shared" si="40"/>
        <v>0</v>
      </c>
      <c r="Q102" s="6">
        <v>408297</v>
      </c>
      <c r="R102" s="7">
        <v>206286</v>
      </c>
      <c r="S102" s="1">
        <f t="shared" si="41"/>
        <v>3</v>
      </c>
      <c r="T102" s="1">
        <f t="shared" si="42"/>
        <v>4</v>
      </c>
      <c r="U102" s="11">
        <f t="shared" si="43"/>
        <v>3.5</v>
      </c>
      <c r="V102" s="98">
        <v>11.235955056179771</v>
      </c>
      <c r="W102" s="4">
        <f t="shared" si="44"/>
        <v>1</v>
      </c>
      <c r="X102" s="98">
        <v>56.966261185271463</v>
      </c>
      <c r="Y102" s="4">
        <f t="shared" si="45"/>
        <v>3</v>
      </c>
      <c r="Z102" s="9">
        <v>0.47073483100000002</v>
      </c>
      <c r="AA102" s="9">
        <v>0.49543721600000001</v>
      </c>
      <c r="AB102" s="9">
        <v>0.34734172200000002</v>
      </c>
      <c r="AC102" s="1">
        <f t="shared" si="46"/>
        <v>3</v>
      </c>
      <c r="AD102" s="1">
        <f t="shared" si="47"/>
        <v>3</v>
      </c>
      <c r="AE102" s="1">
        <f t="shared" si="48"/>
        <v>3</v>
      </c>
      <c r="AF102" s="11">
        <f t="shared" si="49"/>
        <v>3</v>
      </c>
      <c r="AG102" s="8">
        <v>8.72205785048E-2</v>
      </c>
      <c r="AH102" s="9">
        <v>0.67809120254413913</v>
      </c>
      <c r="AI102" s="1">
        <f t="shared" si="50"/>
        <v>4</v>
      </c>
      <c r="AJ102" s="1">
        <f t="shared" si="51"/>
        <v>2</v>
      </c>
      <c r="AK102" s="11">
        <f t="shared" si="52"/>
        <v>3</v>
      </c>
      <c r="AL102" s="10">
        <v>0</v>
      </c>
      <c r="AM102" s="4">
        <f t="shared" si="53"/>
        <v>0</v>
      </c>
      <c r="AN102" s="98">
        <v>3.8702928870000002</v>
      </c>
      <c r="AO102" s="4">
        <f t="shared" si="54"/>
        <v>1</v>
      </c>
      <c r="AP102" s="8">
        <v>0.85845447589900536</v>
      </c>
      <c r="AQ102" s="9">
        <v>0.93521126760563378</v>
      </c>
      <c r="AR102" s="9">
        <v>1.0819868342309999</v>
      </c>
      <c r="AS102" s="9">
        <v>1.1283863368669</v>
      </c>
      <c r="AV102" s="1">
        <f t="shared" si="55"/>
        <v>1</v>
      </c>
      <c r="AW102" s="1">
        <f t="shared" si="56"/>
        <v>0</v>
      </c>
      <c r="AX102" s="1">
        <f t="shared" si="57"/>
        <v>0</v>
      </c>
      <c r="AY102" s="1">
        <f t="shared" si="58"/>
        <v>0</v>
      </c>
      <c r="AZ102" s="1" t="str">
        <f t="shared" si="59"/>
        <v/>
      </c>
      <c r="BA102" s="1" t="str">
        <f t="shared" si="60"/>
        <v/>
      </c>
      <c r="BB102" s="9">
        <f t="shared" si="32"/>
        <v>0.25</v>
      </c>
      <c r="BC102" s="11">
        <f t="shared" si="61"/>
        <v>0.25</v>
      </c>
      <c r="BD102" s="98">
        <v>74.284301740000004</v>
      </c>
      <c r="BE102" s="4">
        <f t="shared" si="62"/>
        <v>0</v>
      </c>
    </row>
    <row r="103" spans="1:57" x14ac:dyDescent="0.35">
      <c r="A103" s="4">
        <v>53033009701</v>
      </c>
      <c r="B103" s="97">
        <v>18.75726864927729</v>
      </c>
      <c r="C103" s="4">
        <f t="shared" si="33"/>
        <v>0</v>
      </c>
      <c r="D103" s="98">
        <v>1.27208480565371</v>
      </c>
      <c r="E103" s="4">
        <f t="shared" si="34"/>
        <v>0</v>
      </c>
      <c r="F103" s="98">
        <v>30.296909715209051</v>
      </c>
      <c r="G103" s="4">
        <f t="shared" si="35"/>
        <v>0</v>
      </c>
      <c r="H103" s="98">
        <v>43.243243243243242</v>
      </c>
      <c r="I103" s="4">
        <f t="shared" si="36"/>
        <v>2</v>
      </c>
      <c r="J103" s="98">
        <v>17.30769230769231</v>
      </c>
      <c r="K103" s="97">
        <v>10.57692307692308</v>
      </c>
      <c r="L103" s="1">
        <f t="shared" si="37"/>
        <v>2</v>
      </c>
      <c r="M103" s="1">
        <f t="shared" si="38"/>
        <v>1</v>
      </c>
      <c r="N103" s="11">
        <f t="shared" si="39"/>
        <v>1.5</v>
      </c>
      <c r="O103" s="98">
        <v>9.3348891481913654</v>
      </c>
      <c r="P103" s="4">
        <f t="shared" si="40"/>
        <v>1</v>
      </c>
      <c r="Q103" s="6">
        <v>227173</v>
      </c>
      <c r="R103" s="7">
        <v>176754</v>
      </c>
      <c r="S103" s="1">
        <f t="shared" si="41"/>
        <v>2</v>
      </c>
      <c r="T103" s="1">
        <f t="shared" si="42"/>
        <v>3</v>
      </c>
      <c r="U103" s="11">
        <f t="shared" si="43"/>
        <v>2.5</v>
      </c>
      <c r="V103" s="98">
        <v>0</v>
      </c>
      <c r="W103" s="4">
        <f t="shared" si="44"/>
        <v>0</v>
      </c>
      <c r="X103" s="98">
        <v>0</v>
      </c>
      <c r="Y103" s="4">
        <f t="shared" si="45"/>
        <v>0</v>
      </c>
      <c r="Z103" s="9">
        <v>0.92593631399999998</v>
      </c>
      <c r="AA103" s="9">
        <v>0.96679420699999996</v>
      </c>
      <c r="AB103" s="9">
        <v>1.0063047140000001</v>
      </c>
      <c r="AC103" s="1">
        <f t="shared" si="46"/>
        <v>1</v>
      </c>
      <c r="AD103" s="1">
        <f t="shared" si="47"/>
        <v>1</v>
      </c>
      <c r="AE103" s="1">
        <f t="shared" si="48"/>
        <v>0</v>
      </c>
      <c r="AF103" s="11">
        <f t="shared" si="49"/>
        <v>0.66666666666666663</v>
      </c>
      <c r="AG103" s="8">
        <v>0.10117512912399999</v>
      </c>
      <c r="AH103" s="9">
        <v>0.45787362999909348</v>
      </c>
      <c r="AI103" s="1">
        <f t="shared" si="50"/>
        <v>4</v>
      </c>
      <c r="AJ103" s="1">
        <f t="shared" si="51"/>
        <v>3</v>
      </c>
      <c r="AK103" s="11">
        <f t="shared" si="52"/>
        <v>3.5</v>
      </c>
      <c r="AL103" s="10">
        <v>0</v>
      </c>
      <c r="AM103" s="4">
        <f t="shared" si="53"/>
        <v>0</v>
      </c>
      <c r="AN103" s="98">
        <v>8.0341880339999996</v>
      </c>
      <c r="AO103" s="4">
        <f t="shared" si="54"/>
        <v>3</v>
      </c>
      <c r="AP103" s="8">
        <v>1.2325937260902831</v>
      </c>
      <c r="AQ103" s="9">
        <v>0.94436619718309855</v>
      </c>
      <c r="AR103" s="9">
        <v>1.0730101735487729</v>
      </c>
      <c r="AV103" s="1">
        <f t="shared" si="55"/>
        <v>0</v>
      </c>
      <c r="AW103" s="1">
        <f t="shared" si="56"/>
        <v>0</v>
      </c>
      <c r="AX103" s="1">
        <f t="shared" si="57"/>
        <v>0</v>
      </c>
      <c r="AY103" s="1" t="str">
        <f t="shared" si="58"/>
        <v/>
      </c>
      <c r="AZ103" s="1" t="str">
        <f t="shared" si="59"/>
        <v/>
      </c>
      <c r="BA103" s="1" t="str">
        <f t="shared" si="60"/>
        <v/>
      </c>
      <c r="BB103" s="9">
        <f t="shared" si="32"/>
        <v>0.33333333333333331</v>
      </c>
      <c r="BC103" s="11">
        <f t="shared" si="61"/>
        <v>0</v>
      </c>
      <c r="BD103" s="98">
        <v>75.017232570000004</v>
      </c>
      <c r="BE103" s="4">
        <f t="shared" si="62"/>
        <v>0</v>
      </c>
    </row>
    <row r="104" spans="1:57" x14ac:dyDescent="0.35">
      <c r="A104" s="4">
        <v>53033009702</v>
      </c>
      <c r="B104" s="97">
        <v>14.94293239683933</v>
      </c>
      <c r="C104" s="4">
        <f t="shared" si="33"/>
        <v>0</v>
      </c>
      <c r="D104" s="98">
        <v>1.2911676646706589</v>
      </c>
      <c r="E104" s="4">
        <f t="shared" si="34"/>
        <v>0</v>
      </c>
      <c r="F104" s="98">
        <v>33.083796184496499</v>
      </c>
      <c r="G104" s="4">
        <f t="shared" si="35"/>
        <v>0</v>
      </c>
      <c r="H104" s="98">
        <v>19.863013698630141</v>
      </c>
      <c r="I104" s="4">
        <f t="shared" si="36"/>
        <v>1</v>
      </c>
      <c r="J104" s="98">
        <v>17.09401709401709</v>
      </c>
      <c r="K104" s="97">
        <v>13.888888888888889</v>
      </c>
      <c r="L104" s="1">
        <f t="shared" si="37"/>
        <v>2</v>
      </c>
      <c r="M104" s="1">
        <f t="shared" si="38"/>
        <v>1</v>
      </c>
      <c r="N104" s="11">
        <f t="shared" si="39"/>
        <v>1.5</v>
      </c>
      <c r="O104" s="98">
        <v>7.0588235294117654</v>
      </c>
      <c r="P104" s="4">
        <f t="shared" si="40"/>
        <v>0</v>
      </c>
      <c r="Q104" s="6">
        <v>326182</v>
      </c>
      <c r="R104" s="7">
        <v>265305</v>
      </c>
      <c r="S104" s="1">
        <f t="shared" si="41"/>
        <v>3</v>
      </c>
      <c r="T104" s="1">
        <f t="shared" si="42"/>
        <v>4</v>
      </c>
      <c r="U104" s="11">
        <f t="shared" si="43"/>
        <v>3.5</v>
      </c>
      <c r="V104" s="98">
        <v>2.4671348820457411</v>
      </c>
      <c r="W104" s="4">
        <f t="shared" si="44"/>
        <v>0</v>
      </c>
      <c r="X104" s="98">
        <v>2.0637055801377602</v>
      </c>
      <c r="Y104" s="4">
        <f t="shared" si="45"/>
        <v>0</v>
      </c>
      <c r="Z104" s="9">
        <v>0.47569071299999999</v>
      </c>
      <c r="AA104" s="9">
        <v>0.51574741300000004</v>
      </c>
      <c r="AB104" s="9">
        <v>0.84760502400000004</v>
      </c>
      <c r="AC104" s="1">
        <f t="shared" si="46"/>
        <v>3</v>
      </c>
      <c r="AD104" s="1">
        <f t="shared" si="47"/>
        <v>3</v>
      </c>
      <c r="AE104" s="1">
        <f t="shared" si="48"/>
        <v>1</v>
      </c>
      <c r="AF104" s="11">
        <f t="shared" si="49"/>
        <v>2.3333333333333335</v>
      </c>
      <c r="AG104" s="8">
        <v>0.15306569893399999</v>
      </c>
      <c r="AH104" s="9">
        <v>0.28593605849802722</v>
      </c>
      <c r="AI104" s="1">
        <f t="shared" si="50"/>
        <v>3</v>
      </c>
      <c r="AJ104" s="1">
        <f t="shared" si="51"/>
        <v>4</v>
      </c>
      <c r="AK104" s="11">
        <f t="shared" si="52"/>
        <v>3.5</v>
      </c>
      <c r="AL104" s="10">
        <v>0</v>
      </c>
      <c r="AM104" s="4">
        <f t="shared" si="53"/>
        <v>0</v>
      </c>
      <c r="AN104" s="98">
        <v>0.55225148700000004</v>
      </c>
      <c r="AO104" s="4">
        <f t="shared" si="54"/>
        <v>0</v>
      </c>
      <c r="AQ104" s="9">
        <v>1.1619718309859159</v>
      </c>
      <c r="AR104" s="9">
        <v>1.3464991023339321</v>
      </c>
      <c r="AS104" s="9">
        <v>1.2567726737338001</v>
      </c>
      <c r="AT104" s="9">
        <v>1.063829787234043</v>
      </c>
      <c r="AV104" s="1" t="str">
        <f t="shared" si="55"/>
        <v/>
      </c>
      <c r="AW104" s="1">
        <f t="shared" si="56"/>
        <v>0</v>
      </c>
      <c r="AX104" s="1">
        <f t="shared" si="57"/>
        <v>0</v>
      </c>
      <c r="AY104" s="1">
        <f t="shared" si="58"/>
        <v>0</v>
      </c>
      <c r="AZ104" s="1">
        <f t="shared" si="59"/>
        <v>0</v>
      </c>
      <c r="BA104" s="1" t="str">
        <f t="shared" si="60"/>
        <v/>
      </c>
      <c r="BB104" s="9">
        <f t="shared" si="32"/>
        <v>0.33333333333333331</v>
      </c>
      <c r="BC104" s="11">
        <f t="shared" si="61"/>
        <v>0</v>
      </c>
      <c r="BD104" s="98">
        <v>74.944798320000004</v>
      </c>
      <c r="BE104" s="4">
        <f t="shared" si="62"/>
        <v>0</v>
      </c>
    </row>
    <row r="105" spans="1:57" x14ac:dyDescent="0.35">
      <c r="A105" s="4">
        <v>53033009800</v>
      </c>
      <c r="B105" s="97">
        <v>21.26264006559169</v>
      </c>
      <c r="C105" s="4">
        <f t="shared" si="33"/>
        <v>1</v>
      </c>
      <c r="D105" s="98">
        <v>1.0247651579846291</v>
      </c>
      <c r="E105" s="4">
        <f t="shared" si="34"/>
        <v>0</v>
      </c>
      <c r="F105" s="98">
        <v>37.292243767313032</v>
      </c>
      <c r="G105" s="4">
        <f t="shared" si="35"/>
        <v>1</v>
      </c>
      <c r="H105" s="98">
        <v>28.456541911537268</v>
      </c>
      <c r="I105" s="4">
        <f t="shared" si="36"/>
        <v>1</v>
      </c>
      <c r="J105" s="98">
        <v>13.11216429699842</v>
      </c>
      <c r="K105" s="97">
        <v>6.0031595576619274</v>
      </c>
      <c r="L105" s="1">
        <f t="shared" si="37"/>
        <v>1</v>
      </c>
      <c r="M105" s="1">
        <f t="shared" si="38"/>
        <v>0</v>
      </c>
      <c r="N105" s="11">
        <f t="shared" si="39"/>
        <v>0.5</v>
      </c>
      <c r="O105" s="98">
        <v>9.8934135009565445</v>
      </c>
      <c r="P105" s="4">
        <f t="shared" si="40"/>
        <v>1</v>
      </c>
      <c r="Q105" s="6">
        <v>438603</v>
      </c>
      <c r="R105" s="7">
        <v>382114</v>
      </c>
      <c r="S105" s="1">
        <f t="shared" si="41"/>
        <v>3</v>
      </c>
      <c r="T105" s="1">
        <f t="shared" si="42"/>
        <v>4</v>
      </c>
      <c r="U105" s="11">
        <f t="shared" si="43"/>
        <v>3.5</v>
      </c>
      <c r="V105" s="98">
        <v>15.14549325762953</v>
      </c>
      <c r="W105" s="4">
        <f t="shared" si="44"/>
        <v>1</v>
      </c>
      <c r="X105" s="98">
        <v>14.12278928216241</v>
      </c>
      <c r="Y105" s="4">
        <f t="shared" si="45"/>
        <v>1</v>
      </c>
      <c r="Z105" s="9">
        <v>0.29533567999999999</v>
      </c>
      <c r="AA105" s="9">
        <v>0.31263132599999999</v>
      </c>
      <c r="AB105" s="9">
        <v>0.167135072</v>
      </c>
      <c r="AC105" s="1">
        <f t="shared" si="46"/>
        <v>4</v>
      </c>
      <c r="AD105" s="1">
        <f t="shared" si="47"/>
        <v>4</v>
      </c>
      <c r="AE105" s="1">
        <f t="shared" si="48"/>
        <v>4</v>
      </c>
      <c r="AF105" s="11">
        <f t="shared" si="49"/>
        <v>4</v>
      </c>
      <c r="AG105" s="8">
        <v>0.17846768596900001</v>
      </c>
      <c r="AH105" s="9">
        <v>0.35577645660894791</v>
      </c>
      <c r="AI105" s="1">
        <f t="shared" si="50"/>
        <v>3</v>
      </c>
      <c r="AJ105" s="1">
        <f t="shared" si="51"/>
        <v>4</v>
      </c>
      <c r="AK105" s="11">
        <f t="shared" si="52"/>
        <v>3.5</v>
      </c>
      <c r="AL105" s="10">
        <v>0</v>
      </c>
      <c r="AM105" s="4">
        <f t="shared" si="53"/>
        <v>0</v>
      </c>
      <c r="AN105" s="98">
        <v>1.958346285</v>
      </c>
      <c r="AO105" s="4">
        <f t="shared" si="54"/>
        <v>1</v>
      </c>
      <c r="AQ105" s="9">
        <v>0.95633802816901403</v>
      </c>
      <c r="AR105" s="9">
        <v>1.064033512866547</v>
      </c>
      <c r="AS105" s="9">
        <v>0.99823321554770295</v>
      </c>
      <c r="AT105" s="9">
        <v>0.67361702127659573</v>
      </c>
      <c r="AU105" s="9">
        <v>1.5281536446966391</v>
      </c>
      <c r="AV105" s="1" t="str">
        <f t="shared" si="55"/>
        <v/>
      </c>
      <c r="AW105" s="1">
        <f t="shared" si="56"/>
        <v>0</v>
      </c>
      <c r="AX105" s="1">
        <f t="shared" si="57"/>
        <v>0</v>
      </c>
      <c r="AY105" s="1">
        <f t="shared" si="58"/>
        <v>0</v>
      </c>
      <c r="AZ105" s="1">
        <f t="shared" si="59"/>
        <v>4</v>
      </c>
      <c r="BA105" s="1">
        <f t="shared" si="60"/>
        <v>0</v>
      </c>
      <c r="BB105" s="9">
        <f t="shared" si="32"/>
        <v>0.33333333333333331</v>
      </c>
      <c r="BC105" s="11">
        <f t="shared" si="61"/>
        <v>0</v>
      </c>
      <c r="BD105" s="98">
        <v>73.542532890000004</v>
      </c>
      <c r="BE105" s="4">
        <f t="shared" si="62"/>
        <v>0</v>
      </c>
    </row>
    <row r="106" spans="1:57" x14ac:dyDescent="0.35">
      <c r="A106" s="4">
        <v>53033009900</v>
      </c>
      <c r="B106" s="97">
        <v>27.730664857530531</v>
      </c>
      <c r="C106" s="4">
        <f t="shared" si="33"/>
        <v>1</v>
      </c>
      <c r="D106" s="98">
        <v>5.4280510018214931</v>
      </c>
      <c r="E106" s="4">
        <f t="shared" si="34"/>
        <v>1</v>
      </c>
      <c r="F106" s="98">
        <v>42.848309975267931</v>
      </c>
      <c r="G106" s="4">
        <f t="shared" si="35"/>
        <v>1</v>
      </c>
      <c r="H106" s="98">
        <v>53.808752025931931</v>
      </c>
      <c r="I106" s="4">
        <f t="shared" si="36"/>
        <v>3</v>
      </c>
      <c r="J106" s="98">
        <v>21.647819063004849</v>
      </c>
      <c r="K106" s="97">
        <v>10.17770597738288</v>
      </c>
      <c r="L106" s="1">
        <f t="shared" si="37"/>
        <v>3</v>
      </c>
      <c r="M106" s="1">
        <f t="shared" si="38"/>
        <v>1</v>
      </c>
      <c r="N106" s="11">
        <f t="shared" si="39"/>
        <v>2</v>
      </c>
      <c r="O106" s="98">
        <v>17.452510176390771</v>
      </c>
      <c r="P106" s="4">
        <f t="shared" si="40"/>
        <v>2</v>
      </c>
      <c r="Q106" s="6">
        <v>603511</v>
      </c>
      <c r="R106" s="7">
        <v>484309</v>
      </c>
      <c r="S106" s="1">
        <f t="shared" si="41"/>
        <v>4</v>
      </c>
      <c r="T106" s="1">
        <f t="shared" si="42"/>
        <v>4</v>
      </c>
      <c r="U106" s="11">
        <f t="shared" si="43"/>
        <v>4</v>
      </c>
      <c r="V106" s="98">
        <v>45.077720207253883</v>
      </c>
      <c r="W106" s="4">
        <f t="shared" si="44"/>
        <v>3</v>
      </c>
      <c r="X106" s="98">
        <v>37.130447424282529</v>
      </c>
      <c r="Y106" s="4">
        <f t="shared" si="45"/>
        <v>2</v>
      </c>
      <c r="Z106" s="9">
        <v>0.22932218900000001</v>
      </c>
      <c r="AA106" s="9">
        <v>0.69275094999999998</v>
      </c>
      <c r="AB106" s="9">
        <v>0.431190872</v>
      </c>
      <c r="AC106" s="1">
        <f t="shared" si="46"/>
        <v>4</v>
      </c>
      <c r="AD106" s="1">
        <f t="shared" si="47"/>
        <v>2</v>
      </c>
      <c r="AE106" s="1">
        <f t="shared" si="48"/>
        <v>3</v>
      </c>
      <c r="AF106" s="11">
        <f t="shared" si="49"/>
        <v>3</v>
      </c>
      <c r="AG106" s="8">
        <v>0.101121833244</v>
      </c>
      <c r="AH106" s="9">
        <v>0.46422704699123207</v>
      </c>
      <c r="AI106" s="1">
        <f t="shared" si="50"/>
        <v>4</v>
      </c>
      <c r="AJ106" s="1">
        <f t="shared" si="51"/>
        <v>3</v>
      </c>
      <c r="AK106" s="11">
        <f t="shared" si="52"/>
        <v>3.5</v>
      </c>
      <c r="AL106" s="10">
        <v>0</v>
      </c>
      <c r="AM106" s="4">
        <f t="shared" si="53"/>
        <v>0</v>
      </c>
      <c r="AN106" s="98">
        <v>12.58883249</v>
      </c>
      <c r="AO106" s="4">
        <f t="shared" si="54"/>
        <v>4</v>
      </c>
      <c r="AP106" s="8">
        <v>0.74292272379495028</v>
      </c>
      <c r="AQ106" s="9">
        <v>1.1401408450704229</v>
      </c>
      <c r="AR106" s="9">
        <v>1.0173548773189709</v>
      </c>
      <c r="AS106" s="9">
        <v>0.63250883392226098</v>
      </c>
      <c r="AV106" s="1">
        <f t="shared" si="55"/>
        <v>4</v>
      </c>
      <c r="AW106" s="1">
        <f t="shared" si="56"/>
        <v>0</v>
      </c>
      <c r="AX106" s="1">
        <f t="shared" si="57"/>
        <v>0</v>
      </c>
      <c r="AY106" s="1">
        <f t="shared" si="58"/>
        <v>4</v>
      </c>
      <c r="AZ106" s="1" t="str">
        <f t="shared" si="59"/>
        <v/>
      </c>
      <c r="BA106" s="1" t="str">
        <f t="shared" si="60"/>
        <v/>
      </c>
      <c r="BB106" s="9">
        <f t="shared" si="32"/>
        <v>0.25</v>
      </c>
      <c r="BC106" s="11">
        <f t="shared" si="61"/>
        <v>2</v>
      </c>
      <c r="BD106" s="98">
        <v>64.297399900000002</v>
      </c>
      <c r="BE106" s="4">
        <f t="shared" si="62"/>
        <v>1</v>
      </c>
    </row>
    <row r="107" spans="1:57" x14ac:dyDescent="0.35">
      <c r="A107" s="4">
        <v>53033010001</v>
      </c>
      <c r="B107" s="97">
        <v>70.859493396839142</v>
      </c>
      <c r="C107" s="4">
        <f t="shared" si="33"/>
        <v>4</v>
      </c>
      <c r="D107" s="98">
        <v>23.18181818181818</v>
      </c>
      <c r="E107" s="4">
        <f t="shared" si="34"/>
        <v>4</v>
      </c>
      <c r="F107" s="98">
        <v>61.258064516129032</v>
      </c>
      <c r="G107" s="4">
        <f t="shared" si="35"/>
        <v>2</v>
      </c>
      <c r="H107" s="98">
        <v>56.141402037147991</v>
      </c>
      <c r="I107" s="4">
        <f t="shared" si="36"/>
        <v>3</v>
      </c>
      <c r="J107" s="98">
        <v>23.475609756097558</v>
      </c>
      <c r="K107" s="97">
        <v>11.585365853658541</v>
      </c>
      <c r="L107" s="1">
        <f t="shared" si="37"/>
        <v>3</v>
      </c>
      <c r="M107" s="1">
        <f t="shared" si="38"/>
        <v>1</v>
      </c>
      <c r="N107" s="11">
        <f t="shared" si="39"/>
        <v>2</v>
      </c>
      <c r="O107" s="98">
        <v>43.23316516779996</v>
      </c>
      <c r="P107" s="4">
        <f t="shared" si="40"/>
        <v>4</v>
      </c>
      <c r="Q107" s="6">
        <v>924890</v>
      </c>
      <c r="R107" s="7">
        <v>496858</v>
      </c>
      <c r="S107" s="1">
        <f t="shared" si="41"/>
        <v>4</v>
      </c>
      <c r="T107" s="1">
        <f t="shared" si="42"/>
        <v>4</v>
      </c>
      <c r="U107" s="11">
        <f t="shared" si="43"/>
        <v>4</v>
      </c>
      <c r="V107" s="98">
        <v>22.714552238805972</v>
      </c>
      <c r="W107" s="4">
        <f t="shared" si="44"/>
        <v>1</v>
      </c>
      <c r="X107" s="98">
        <v>37.231894110812412</v>
      </c>
      <c r="Y107" s="4">
        <f t="shared" si="45"/>
        <v>2</v>
      </c>
      <c r="Z107" s="9">
        <v>0.392183161</v>
      </c>
      <c r="AA107" s="9">
        <v>0.48267375499999998</v>
      </c>
      <c r="AB107" s="9">
        <v>0.21270487599999999</v>
      </c>
      <c r="AC107" s="1">
        <f t="shared" si="46"/>
        <v>4</v>
      </c>
      <c r="AD107" s="1">
        <f t="shared" si="47"/>
        <v>3</v>
      </c>
      <c r="AE107" s="1">
        <f t="shared" si="48"/>
        <v>4</v>
      </c>
      <c r="AF107" s="11">
        <f t="shared" si="49"/>
        <v>3.6666666666666665</v>
      </c>
      <c r="AG107" s="8">
        <v>8.1932175847099997E-2</v>
      </c>
      <c r="AH107" s="9">
        <v>0.40605082088884342</v>
      </c>
      <c r="AI107" s="1">
        <f t="shared" si="50"/>
        <v>4</v>
      </c>
      <c r="AJ107" s="1">
        <f t="shared" si="51"/>
        <v>3</v>
      </c>
      <c r="AK107" s="11">
        <f t="shared" si="52"/>
        <v>3.5</v>
      </c>
      <c r="AL107" s="10">
        <v>1</v>
      </c>
      <c r="AM107" s="4">
        <f t="shared" si="53"/>
        <v>4</v>
      </c>
      <c r="AN107" s="98">
        <v>8.6486486490000001</v>
      </c>
      <c r="AO107" s="4">
        <f t="shared" si="54"/>
        <v>3</v>
      </c>
      <c r="AQ107" s="9">
        <v>0.17183098591549301</v>
      </c>
      <c r="AR107" s="9">
        <v>0.71633752244165172</v>
      </c>
      <c r="AS107" s="9">
        <v>0.51472320376914005</v>
      </c>
      <c r="AV107" s="1" t="str">
        <f t="shared" si="55"/>
        <v/>
      </c>
      <c r="AW107" s="1">
        <f t="shared" si="56"/>
        <v>4</v>
      </c>
      <c r="AX107" s="1">
        <f t="shared" si="57"/>
        <v>4</v>
      </c>
      <c r="AY107" s="1">
        <f t="shared" si="58"/>
        <v>4</v>
      </c>
      <c r="AZ107" s="1" t="str">
        <f t="shared" si="59"/>
        <v/>
      </c>
      <c r="BA107" s="1" t="str">
        <f t="shared" si="60"/>
        <v/>
      </c>
      <c r="BB107" s="9">
        <f t="shared" si="32"/>
        <v>0.33333333333333331</v>
      </c>
      <c r="BC107" s="11">
        <f t="shared" si="61"/>
        <v>4</v>
      </c>
      <c r="BD107" s="98">
        <v>55.463005500000001</v>
      </c>
      <c r="BE107" s="4">
        <f t="shared" si="62"/>
        <v>2</v>
      </c>
    </row>
    <row r="108" spans="1:57" x14ac:dyDescent="0.35">
      <c r="A108" s="4">
        <v>53033010002</v>
      </c>
      <c r="B108" s="97">
        <v>64.092504645880652</v>
      </c>
      <c r="C108" s="4">
        <f t="shared" si="33"/>
        <v>4</v>
      </c>
      <c r="D108" s="98">
        <v>21.555161719096141</v>
      </c>
      <c r="E108" s="4">
        <f t="shared" si="34"/>
        <v>4</v>
      </c>
      <c r="F108" s="98">
        <v>49.75</v>
      </c>
      <c r="G108" s="4">
        <f t="shared" si="35"/>
        <v>1</v>
      </c>
      <c r="H108" s="98">
        <v>50.231124807396</v>
      </c>
      <c r="I108" s="4">
        <f t="shared" si="36"/>
        <v>3</v>
      </c>
      <c r="J108" s="98">
        <v>26.021505376344081</v>
      </c>
      <c r="K108" s="97">
        <v>7.2580645161290329</v>
      </c>
      <c r="L108" s="1">
        <f t="shared" si="37"/>
        <v>4</v>
      </c>
      <c r="M108" s="1">
        <f t="shared" si="38"/>
        <v>0</v>
      </c>
      <c r="N108" s="11">
        <f t="shared" si="39"/>
        <v>2</v>
      </c>
      <c r="O108" s="98">
        <v>28.192371475953561</v>
      </c>
      <c r="P108" s="4">
        <f t="shared" si="40"/>
        <v>3</v>
      </c>
      <c r="Q108" s="6">
        <v>1017378</v>
      </c>
      <c r="R108" s="7">
        <v>604238</v>
      </c>
      <c r="S108" s="1">
        <f t="shared" si="41"/>
        <v>4</v>
      </c>
      <c r="T108" s="1">
        <f t="shared" si="42"/>
        <v>4</v>
      </c>
      <c r="U108" s="11">
        <f t="shared" si="43"/>
        <v>4</v>
      </c>
      <c r="V108" s="98">
        <v>43.456947996589939</v>
      </c>
      <c r="W108" s="4">
        <f t="shared" si="44"/>
        <v>3</v>
      </c>
      <c r="X108" s="98">
        <v>98.531884946957931</v>
      </c>
      <c r="Y108" s="4">
        <f t="shared" si="45"/>
        <v>4</v>
      </c>
      <c r="Z108" s="9">
        <v>0.491330989</v>
      </c>
      <c r="AA108" s="9">
        <v>0.34632340099999998</v>
      </c>
      <c r="AB108" s="9">
        <v>0.285973107</v>
      </c>
      <c r="AC108" s="1">
        <f t="shared" si="46"/>
        <v>3</v>
      </c>
      <c r="AD108" s="1">
        <f t="shared" si="47"/>
        <v>4</v>
      </c>
      <c r="AE108" s="1">
        <f t="shared" si="48"/>
        <v>3</v>
      </c>
      <c r="AF108" s="11">
        <f t="shared" si="49"/>
        <v>3.3333333333333335</v>
      </c>
      <c r="AG108" s="8">
        <v>0.16578036743999999</v>
      </c>
      <c r="AH108" s="9">
        <v>0.36783982261279058</v>
      </c>
      <c r="AI108" s="1">
        <f t="shared" si="50"/>
        <v>3</v>
      </c>
      <c r="AJ108" s="1">
        <f t="shared" si="51"/>
        <v>4</v>
      </c>
      <c r="AK108" s="11">
        <f t="shared" si="52"/>
        <v>3.5</v>
      </c>
      <c r="AL108" s="10">
        <v>0</v>
      </c>
      <c r="AM108" s="4">
        <f t="shared" si="53"/>
        <v>0</v>
      </c>
      <c r="AN108" s="98">
        <v>5.4758107389999999</v>
      </c>
      <c r="AO108" s="4">
        <f t="shared" si="54"/>
        <v>2</v>
      </c>
      <c r="AP108" s="8">
        <v>0.5470543228768171</v>
      </c>
      <c r="AQ108" s="9">
        <v>0.9887323943661972</v>
      </c>
      <c r="AR108" s="9">
        <v>0.84619988031119087</v>
      </c>
      <c r="AS108" s="9">
        <v>1.0371024734982299</v>
      </c>
      <c r="AT108" s="9">
        <v>1.212765957446809</v>
      </c>
      <c r="AV108" s="1">
        <f t="shared" si="55"/>
        <v>4</v>
      </c>
      <c r="AW108" s="1">
        <f t="shared" si="56"/>
        <v>0</v>
      </c>
      <c r="AX108" s="1">
        <f t="shared" si="57"/>
        <v>2</v>
      </c>
      <c r="AY108" s="1">
        <f t="shared" si="58"/>
        <v>0</v>
      </c>
      <c r="AZ108" s="1">
        <f t="shared" si="59"/>
        <v>0</v>
      </c>
      <c r="BA108" s="1" t="str">
        <f t="shared" si="60"/>
        <v/>
      </c>
      <c r="BB108" s="9">
        <f t="shared" si="32"/>
        <v>0.25</v>
      </c>
      <c r="BC108" s="11">
        <f t="shared" si="61"/>
        <v>1.5</v>
      </c>
      <c r="BD108" s="98">
        <v>59.094999899999998</v>
      </c>
      <c r="BE108" s="4">
        <f t="shared" si="62"/>
        <v>2</v>
      </c>
    </row>
    <row r="109" spans="1:57" x14ac:dyDescent="0.35">
      <c r="A109" s="4">
        <v>53033010100</v>
      </c>
      <c r="B109" s="97">
        <v>61.676853880751942</v>
      </c>
      <c r="C109" s="4">
        <f t="shared" si="33"/>
        <v>4</v>
      </c>
      <c r="D109" s="98">
        <v>14.70327723649247</v>
      </c>
      <c r="E109" s="4">
        <f t="shared" si="34"/>
        <v>3</v>
      </c>
      <c r="F109" s="98">
        <v>42.561775088250123</v>
      </c>
      <c r="G109" s="4">
        <f t="shared" si="35"/>
        <v>1</v>
      </c>
      <c r="H109" s="98">
        <v>41.03831891223733</v>
      </c>
      <c r="I109" s="4">
        <f t="shared" si="36"/>
        <v>2</v>
      </c>
      <c r="J109" s="98">
        <v>32.464678178963887</v>
      </c>
      <c r="K109" s="97">
        <v>19.780219780219781</v>
      </c>
      <c r="L109" s="1">
        <f t="shared" si="37"/>
        <v>4</v>
      </c>
      <c r="M109" s="1">
        <f t="shared" si="38"/>
        <v>2</v>
      </c>
      <c r="N109" s="11">
        <f t="shared" si="39"/>
        <v>3</v>
      </c>
      <c r="O109" s="98">
        <v>27.630493696241309</v>
      </c>
      <c r="P109" s="4">
        <f t="shared" si="40"/>
        <v>3</v>
      </c>
      <c r="Q109" s="6">
        <v>880826</v>
      </c>
      <c r="R109" s="7">
        <v>449382</v>
      </c>
      <c r="S109" s="1">
        <f t="shared" si="41"/>
        <v>4</v>
      </c>
      <c r="T109" s="1">
        <f t="shared" si="42"/>
        <v>4</v>
      </c>
      <c r="U109" s="11">
        <f t="shared" si="43"/>
        <v>4</v>
      </c>
      <c r="V109" s="98">
        <v>7.8288743681420288</v>
      </c>
      <c r="W109" s="4">
        <f t="shared" si="44"/>
        <v>1</v>
      </c>
      <c r="X109" s="98">
        <v>45.597422499952813</v>
      </c>
      <c r="Y109" s="4">
        <f t="shared" si="45"/>
        <v>3</v>
      </c>
      <c r="Z109" s="9">
        <v>0.318180554</v>
      </c>
      <c r="AA109" s="9">
        <v>0.30272470099999998</v>
      </c>
      <c r="AB109" s="9">
        <v>0.23388693099999999</v>
      </c>
      <c r="AC109" s="1">
        <f t="shared" si="46"/>
        <v>4</v>
      </c>
      <c r="AD109" s="1">
        <f t="shared" si="47"/>
        <v>4</v>
      </c>
      <c r="AE109" s="1">
        <f t="shared" si="48"/>
        <v>4</v>
      </c>
      <c r="AF109" s="11">
        <f t="shared" si="49"/>
        <v>4</v>
      </c>
      <c r="AG109" s="8">
        <v>0.109989940019</v>
      </c>
      <c r="AH109" s="9">
        <v>0.30529571760265778</v>
      </c>
      <c r="AI109" s="1">
        <f t="shared" si="50"/>
        <v>4</v>
      </c>
      <c r="AJ109" s="1">
        <f t="shared" si="51"/>
        <v>4</v>
      </c>
      <c r="AK109" s="11">
        <f t="shared" si="52"/>
        <v>4</v>
      </c>
      <c r="AL109" s="10">
        <v>0</v>
      </c>
      <c r="AM109" s="4">
        <f t="shared" si="53"/>
        <v>0</v>
      </c>
      <c r="AN109" s="98">
        <v>6.1608497719999997</v>
      </c>
      <c r="AO109" s="4">
        <f t="shared" si="54"/>
        <v>2</v>
      </c>
      <c r="AQ109" s="9">
        <v>0.60704225352112673</v>
      </c>
      <c r="AR109" s="9">
        <v>0.80251346499102338</v>
      </c>
      <c r="AS109" s="9">
        <v>0.76442873969375702</v>
      </c>
      <c r="AU109" s="9">
        <v>0.95198603230030554</v>
      </c>
      <c r="AV109" s="1" t="str">
        <f t="shared" si="55"/>
        <v/>
      </c>
      <c r="AW109" s="1">
        <f t="shared" si="56"/>
        <v>4</v>
      </c>
      <c r="AX109" s="1">
        <f t="shared" si="57"/>
        <v>2</v>
      </c>
      <c r="AY109" s="1">
        <f t="shared" si="58"/>
        <v>3</v>
      </c>
      <c r="AZ109" s="1" t="str">
        <f t="shared" si="59"/>
        <v/>
      </c>
      <c r="BA109" s="1">
        <f t="shared" si="60"/>
        <v>0</v>
      </c>
      <c r="BB109" s="9">
        <f t="shared" si="32"/>
        <v>0.33333333333333331</v>
      </c>
      <c r="BC109" s="11">
        <f t="shared" si="61"/>
        <v>3</v>
      </c>
      <c r="BD109" s="98">
        <v>60.200843239999998</v>
      </c>
      <c r="BE109" s="4">
        <f t="shared" si="62"/>
        <v>2</v>
      </c>
    </row>
    <row r="110" spans="1:57" x14ac:dyDescent="0.35">
      <c r="A110" s="4">
        <v>53033010200</v>
      </c>
      <c r="B110" s="97">
        <v>38.515972503032749</v>
      </c>
      <c r="C110" s="4">
        <f t="shared" si="33"/>
        <v>2</v>
      </c>
      <c r="D110" s="98">
        <v>6.4746643568644426</v>
      </c>
      <c r="E110" s="4">
        <f t="shared" si="34"/>
        <v>1</v>
      </c>
      <c r="F110" s="98">
        <v>31.97260995522781</v>
      </c>
      <c r="G110" s="4">
        <f t="shared" si="35"/>
        <v>0</v>
      </c>
      <c r="H110" s="98">
        <v>18.213228035538009</v>
      </c>
      <c r="I110" s="4">
        <f t="shared" si="36"/>
        <v>1</v>
      </c>
      <c r="J110" s="98">
        <v>16.911392405063289</v>
      </c>
      <c r="K110" s="97">
        <v>10.12658227848101</v>
      </c>
      <c r="L110" s="1">
        <f t="shared" si="37"/>
        <v>2</v>
      </c>
      <c r="M110" s="1">
        <f t="shared" si="38"/>
        <v>1</v>
      </c>
      <c r="N110" s="11">
        <f t="shared" si="39"/>
        <v>1.5</v>
      </c>
      <c r="O110" s="98">
        <v>9.667612484799351</v>
      </c>
      <c r="P110" s="4">
        <f t="shared" si="40"/>
        <v>1</v>
      </c>
      <c r="Q110" s="6">
        <v>777983</v>
      </c>
      <c r="R110" s="7">
        <v>240696</v>
      </c>
      <c r="S110" s="1">
        <f t="shared" si="41"/>
        <v>4</v>
      </c>
      <c r="T110" s="1">
        <f t="shared" si="42"/>
        <v>4</v>
      </c>
      <c r="U110" s="11">
        <f t="shared" si="43"/>
        <v>4</v>
      </c>
      <c r="V110" s="98">
        <v>0</v>
      </c>
      <c r="W110" s="4">
        <f t="shared" si="44"/>
        <v>0</v>
      </c>
      <c r="X110" s="98">
        <v>8.7986933902254005</v>
      </c>
      <c r="Y110" s="4">
        <f t="shared" si="45"/>
        <v>1</v>
      </c>
      <c r="Z110" s="9">
        <v>0.56870288000000002</v>
      </c>
      <c r="AA110" s="9">
        <v>0.30461617099999999</v>
      </c>
      <c r="AB110" s="9">
        <v>0.21707584099999999</v>
      </c>
      <c r="AC110" s="1">
        <f t="shared" si="46"/>
        <v>3</v>
      </c>
      <c r="AD110" s="1">
        <f t="shared" si="47"/>
        <v>4</v>
      </c>
      <c r="AE110" s="1">
        <f t="shared" si="48"/>
        <v>4</v>
      </c>
      <c r="AF110" s="11">
        <f t="shared" si="49"/>
        <v>3.6666666666666665</v>
      </c>
      <c r="AG110" s="8">
        <v>0.246081174583</v>
      </c>
      <c r="AH110" s="9">
        <v>0.38590360538649687</v>
      </c>
      <c r="AI110" s="1">
        <f t="shared" si="50"/>
        <v>3</v>
      </c>
      <c r="AJ110" s="1">
        <f t="shared" si="51"/>
        <v>4</v>
      </c>
      <c r="AK110" s="11">
        <f t="shared" si="52"/>
        <v>3.5</v>
      </c>
      <c r="AL110" s="10">
        <v>0</v>
      </c>
      <c r="AM110" s="4">
        <f t="shared" si="53"/>
        <v>0</v>
      </c>
      <c r="AN110" s="98">
        <v>0.80402010099999999</v>
      </c>
      <c r="AO110" s="4">
        <f t="shared" si="54"/>
        <v>0</v>
      </c>
      <c r="AQ110" s="9">
        <v>0.69084507042253518</v>
      </c>
      <c r="AR110" s="9">
        <v>1.1083183722321961</v>
      </c>
      <c r="AS110" s="9">
        <v>1.2691401648998799</v>
      </c>
      <c r="AV110" s="1" t="str">
        <f t="shared" si="55"/>
        <v/>
      </c>
      <c r="AW110" s="1">
        <f t="shared" si="56"/>
        <v>4</v>
      </c>
      <c r="AX110" s="1">
        <f t="shared" si="57"/>
        <v>0</v>
      </c>
      <c r="AY110" s="1">
        <f t="shared" si="58"/>
        <v>0</v>
      </c>
      <c r="AZ110" s="1" t="str">
        <f t="shared" si="59"/>
        <v/>
      </c>
      <c r="BA110" s="1" t="str">
        <f t="shared" si="60"/>
        <v/>
      </c>
      <c r="BB110" s="9">
        <f t="shared" si="32"/>
        <v>0.33333333333333331</v>
      </c>
      <c r="BC110" s="11">
        <f t="shared" si="61"/>
        <v>1.3333333333333333</v>
      </c>
      <c r="BD110" s="98">
        <v>69.588572189999994</v>
      </c>
      <c r="BE110" s="4">
        <f t="shared" si="62"/>
        <v>0</v>
      </c>
    </row>
    <row r="111" spans="1:57" x14ac:dyDescent="0.35">
      <c r="A111" s="4">
        <v>53033010300</v>
      </c>
      <c r="B111" s="97">
        <v>59.821784811810083</v>
      </c>
      <c r="C111" s="4">
        <f t="shared" si="33"/>
        <v>4</v>
      </c>
      <c r="D111" s="98">
        <v>13.95551679023114</v>
      </c>
      <c r="E111" s="4">
        <f t="shared" si="34"/>
        <v>3</v>
      </c>
      <c r="F111" s="98">
        <v>54.472271914132378</v>
      </c>
      <c r="G111" s="4">
        <f t="shared" si="35"/>
        <v>2</v>
      </c>
      <c r="H111" s="98">
        <v>51.502732240437162</v>
      </c>
      <c r="I111" s="4">
        <f t="shared" si="36"/>
        <v>3</v>
      </c>
      <c r="J111" s="98">
        <v>25.76991150442478</v>
      </c>
      <c r="K111" s="97">
        <v>17.840707964601769</v>
      </c>
      <c r="L111" s="1">
        <f t="shared" si="37"/>
        <v>4</v>
      </c>
      <c r="M111" s="1">
        <f t="shared" si="38"/>
        <v>2</v>
      </c>
      <c r="N111" s="11">
        <f t="shared" si="39"/>
        <v>3</v>
      </c>
      <c r="O111" s="98">
        <v>30.424242424242429</v>
      </c>
      <c r="P111" s="4">
        <f t="shared" si="40"/>
        <v>3</v>
      </c>
      <c r="Q111" s="6">
        <v>839883</v>
      </c>
      <c r="R111" s="7">
        <v>448909</v>
      </c>
      <c r="S111" s="1">
        <f t="shared" si="41"/>
        <v>4</v>
      </c>
      <c r="T111" s="1">
        <f t="shared" si="42"/>
        <v>4</v>
      </c>
      <c r="U111" s="11">
        <f t="shared" si="43"/>
        <v>4</v>
      </c>
      <c r="V111" s="98">
        <v>14.217426932532099</v>
      </c>
      <c r="W111" s="4">
        <f t="shared" si="44"/>
        <v>1</v>
      </c>
      <c r="X111" s="98">
        <v>72.938132560939749</v>
      </c>
      <c r="Y111" s="4">
        <f t="shared" si="45"/>
        <v>4</v>
      </c>
      <c r="Z111" s="9">
        <v>0.31797871900000002</v>
      </c>
      <c r="AA111" s="9">
        <v>0.30267065700000001</v>
      </c>
      <c r="AB111" s="9">
        <v>0.18033555500000001</v>
      </c>
      <c r="AC111" s="1">
        <f t="shared" si="46"/>
        <v>4</v>
      </c>
      <c r="AD111" s="1">
        <f t="shared" si="47"/>
        <v>4</v>
      </c>
      <c r="AE111" s="1">
        <f t="shared" si="48"/>
        <v>4</v>
      </c>
      <c r="AF111" s="11">
        <f t="shared" si="49"/>
        <v>4</v>
      </c>
      <c r="AG111" s="8">
        <v>0.171545664919</v>
      </c>
      <c r="AH111" s="9">
        <v>0.200488792017082</v>
      </c>
      <c r="AI111" s="1">
        <f t="shared" si="50"/>
        <v>3</v>
      </c>
      <c r="AJ111" s="1">
        <f t="shared" si="51"/>
        <v>4</v>
      </c>
      <c r="AK111" s="11">
        <f t="shared" si="52"/>
        <v>3.5</v>
      </c>
      <c r="AL111" s="10">
        <v>0</v>
      </c>
      <c r="AM111" s="4">
        <f t="shared" si="53"/>
        <v>0</v>
      </c>
      <c r="AN111" s="98">
        <v>5.734536082</v>
      </c>
      <c r="AO111" s="4">
        <f t="shared" si="54"/>
        <v>2</v>
      </c>
      <c r="AP111" s="8">
        <v>1.3404743687834739</v>
      </c>
      <c r="AQ111" s="9">
        <v>1.0232394366197179</v>
      </c>
      <c r="AR111" s="9">
        <v>0.89766606822262118</v>
      </c>
      <c r="AS111" s="9">
        <v>0.84687868080094197</v>
      </c>
      <c r="AV111" s="1">
        <f t="shared" si="55"/>
        <v>0</v>
      </c>
      <c r="AW111" s="1">
        <f t="shared" si="56"/>
        <v>0</v>
      </c>
      <c r="AX111" s="1">
        <f t="shared" si="57"/>
        <v>1</v>
      </c>
      <c r="AY111" s="1">
        <f t="shared" si="58"/>
        <v>2</v>
      </c>
      <c r="AZ111" s="1" t="str">
        <f t="shared" si="59"/>
        <v/>
      </c>
      <c r="BA111" s="1" t="str">
        <f t="shared" si="60"/>
        <v/>
      </c>
      <c r="BB111" s="9">
        <f t="shared" si="32"/>
        <v>0.25</v>
      </c>
      <c r="BC111" s="11">
        <f t="shared" si="61"/>
        <v>0.75</v>
      </c>
      <c r="BD111" s="98">
        <v>62.70813819</v>
      </c>
      <c r="BE111" s="4">
        <f t="shared" si="62"/>
        <v>1</v>
      </c>
    </row>
    <row r="112" spans="1:57" x14ac:dyDescent="0.35">
      <c r="A112" s="4">
        <v>53033010401</v>
      </c>
      <c r="B112" s="97">
        <v>84.378616061096963</v>
      </c>
      <c r="C112" s="4">
        <f t="shared" si="33"/>
        <v>4</v>
      </c>
      <c r="D112" s="98">
        <v>37.205918020858597</v>
      </c>
      <c r="E112" s="4">
        <f t="shared" si="34"/>
        <v>4</v>
      </c>
      <c r="F112" s="98">
        <v>61.693057247259439</v>
      </c>
      <c r="G112" s="4">
        <f t="shared" si="35"/>
        <v>2</v>
      </c>
      <c r="H112" s="98">
        <v>26.875</v>
      </c>
      <c r="I112" s="4">
        <f t="shared" si="36"/>
        <v>1</v>
      </c>
      <c r="J112" s="98">
        <v>27.56944444444445</v>
      </c>
      <c r="K112" s="97">
        <v>13.81944444444445</v>
      </c>
      <c r="L112" s="1">
        <f t="shared" si="37"/>
        <v>4</v>
      </c>
      <c r="M112" s="1">
        <f t="shared" si="38"/>
        <v>1</v>
      </c>
      <c r="N112" s="11">
        <f t="shared" si="39"/>
        <v>2.5</v>
      </c>
      <c r="O112" s="98">
        <v>24.78592918305948</v>
      </c>
      <c r="P112" s="4">
        <f t="shared" si="40"/>
        <v>3</v>
      </c>
      <c r="Q112" s="6">
        <v>848929</v>
      </c>
      <c r="R112" s="7">
        <v>433353</v>
      </c>
      <c r="S112" s="1">
        <f t="shared" si="41"/>
        <v>4</v>
      </c>
      <c r="T112" s="1">
        <f t="shared" si="42"/>
        <v>4</v>
      </c>
      <c r="U112" s="11">
        <f t="shared" si="43"/>
        <v>4</v>
      </c>
      <c r="V112" s="98">
        <v>12.040205303678359</v>
      </c>
      <c r="W112" s="4">
        <f t="shared" si="44"/>
        <v>1</v>
      </c>
      <c r="X112" s="98">
        <v>45.531076203619932</v>
      </c>
      <c r="Y112" s="4">
        <f t="shared" si="45"/>
        <v>3</v>
      </c>
      <c r="Z112" s="9">
        <v>0.72896677899999995</v>
      </c>
      <c r="AA112" s="9">
        <v>0.43059340400000001</v>
      </c>
      <c r="AB112" s="9">
        <v>0.39148978200000001</v>
      </c>
      <c r="AC112" s="1">
        <f t="shared" si="46"/>
        <v>2</v>
      </c>
      <c r="AD112" s="1">
        <f t="shared" si="47"/>
        <v>3</v>
      </c>
      <c r="AE112" s="1">
        <f t="shared" si="48"/>
        <v>3</v>
      </c>
      <c r="AF112" s="11">
        <f t="shared" si="49"/>
        <v>2.6666666666666665</v>
      </c>
      <c r="AG112" s="8">
        <v>5.1524799485000002E-2</v>
      </c>
      <c r="AH112" s="9">
        <v>0.25265384144656022</v>
      </c>
      <c r="AI112" s="1">
        <f t="shared" si="50"/>
        <v>4</v>
      </c>
      <c r="AJ112" s="1">
        <f t="shared" si="51"/>
        <v>4</v>
      </c>
      <c r="AK112" s="11">
        <f t="shared" si="52"/>
        <v>4</v>
      </c>
      <c r="AL112" s="10">
        <v>0</v>
      </c>
      <c r="AM112" s="4">
        <f t="shared" si="53"/>
        <v>0</v>
      </c>
      <c r="AN112" s="98">
        <v>9.5945945950000002</v>
      </c>
      <c r="AO112" s="4">
        <f t="shared" si="54"/>
        <v>3</v>
      </c>
      <c r="AR112" s="9">
        <v>0.83662477558348292</v>
      </c>
      <c r="AS112" s="9">
        <v>0.85924617196702002</v>
      </c>
      <c r="AT112" s="9">
        <v>1.251914893617021</v>
      </c>
      <c r="AV112" s="1" t="str">
        <f t="shared" si="55"/>
        <v/>
      </c>
      <c r="AW112" s="1" t="str">
        <f t="shared" si="56"/>
        <v/>
      </c>
      <c r="AX112" s="1">
        <f t="shared" si="57"/>
        <v>2</v>
      </c>
      <c r="AY112" s="1">
        <f t="shared" si="58"/>
        <v>1</v>
      </c>
      <c r="AZ112" s="1">
        <f t="shared" si="59"/>
        <v>0</v>
      </c>
      <c r="BA112" s="1" t="str">
        <f t="shared" si="60"/>
        <v/>
      </c>
      <c r="BB112" s="9">
        <f t="shared" si="32"/>
        <v>0.5</v>
      </c>
      <c r="BC112" s="11">
        <f t="shared" si="61"/>
        <v>1.5</v>
      </c>
      <c r="BD112" s="98">
        <v>50.112466640000001</v>
      </c>
      <c r="BE112" s="4">
        <f t="shared" si="62"/>
        <v>3</v>
      </c>
    </row>
    <row r="113" spans="1:57" x14ac:dyDescent="0.35">
      <c r="A113" s="4">
        <v>53033010402</v>
      </c>
      <c r="B113" s="97">
        <v>74</v>
      </c>
      <c r="C113" s="4">
        <f t="shared" si="33"/>
        <v>4</v>
      </c>
      <c r="D113" s="98">
        <v>30.148305084745768</v>
      </c>
      <c r="E113" s="4">
        <f t="shared" si="34"/>
        <v>4</v>
      </c>
      <c r="F113" s="98">
        <v>67.274189225408747</v>
      </c>
      <c r="G113" s="4">
        <f t="shared" si="35"/>
        <v>3</v>
      </c>
      <c r="H113" s="98">
        <v>31.701631701631701</v>
      </c>
      <c r="I113" s="4">
        <f t="shared" si="36"/>
        <v>2</v>
      </c>
      <c r="J113" s="98">
        <v>21.48997134670487</v>
      </c>
      <c r="K113" s="97">
        <v>11.174785100286529</v>
      </c>
      <c r="L113" s="1">
        <f t="shared" si="37"/>
        <v>3</v>
      </c>
      <c r="M113" s="1">
        <f t="shared" si="38"/>
        <v>1</v>
      </c>
      <c r="N113" s="11">
        <f t="shared" si="39"/>
        <v>2</v>
      </c>
      <c r="O113" s="98">
        <v>17.311233885819519</v>
      </c>
      <c r="P113" s="4">
        <f t="shared" si="40"/>
        <v>2</v>
      </c>
      <c r="Q113" s="6">
        <v>880567</v>
      </c>
      <c r="R113" s="7">
        <v>455745</v>
      </c>
      <c r="S113" s="1">
        <f t="shared" si="41"/>
        <v>4</v>
      </c>
      <c r="T113" s="1">
        <f t="shared" si="42"/>
        <v>4</v>
      </c>
      <c r="U113" s="11">
        <f t="shared" si="43"/>
        <v>4</v>
      </c>
      <c r="V113" s="98">
        <v>0</v>
      </c>
      <c r="W113" s="4">
        <f t="shared" si="44"/>
        <v>0</v>
      </c>
      <c r="X113" s="98">
        <v>0</v>
      </c>
      <c r="Y113" s="4">
        <f t="shared" si="45"/>
        <v>0</v>
      </c>
      <c r="Z113" s="9">
        <v>0.67588916700000001</v>
      </c>
      <c r="AA113" s="9">
        <v>0.45248663900000002</v>
      </c>
      <c r="AB113" s="9">
        <v>0.38319563299999998</v>
      </c>
      <c r="AC113" s="1">
        <f t="shared" si="46"/>
        <v>2</v>
      </c>
      <c r="AD113" s="1">
        <f t="shared" si="47"/>
        <v>3</v>
      </c>
      <c r="AE113" s="1">
        <f t="shared" si="48"/>
        <v>3</v>
      </c>
      <c r="AF113" s="11">
        <f t="shared" si="49"/>
        <v>2.6666666666666665</v>
      </c>
      <c r="AG113" s="8">
        <v>7.9651089026400002E-2</v>
      </c>
      <c r="AH113" s="9">
        <v>0.32162076388627742</v>
      </c>
      <c r="AI113" s="1">
        <f t="shared" si="50"/>
        <v>4</v>
      </c>
      <c r="AJ113" s="1">
        <f t="shared" si="51"/>
        <v>4</v>
      </c>
      <c r="AK113" s="11">
        <f t="shared" si="52"/>
        <v>4</v>
      </c>
      <c r="AL113" s="10">
        <v>0</v>
      </c>
      <c r="AM113" s="4">
        <f t="shared" si="53"/>
        <v>0</v>
      </c>
      <c r="AN113" s="98">
        <v>2.0383693049999998</v>
      </c>
      <c r="AO113" s="4">
        <f t="shared" si="54"/>
        <v>1</v>
      </c>
      <c r="AQ113" s="9">
        <v>0.88028169014084512</v>
      </c>
      <c r="AR113" s="9">
        <v>0.94195092758827048</v>
      </c>
      <c r="AS113" s="9">
        <v>0.96054181389870397</v>
      </c>
      <c r="AT113" s="9">
        <v>0.87787234042553186</v>
      </c>
      <c r="AU113" s="9">
        <v>0.97424705368834574</v>
      </c>
      <c r="AV113" s="1" t="str">
        <f t="shared" si="55"/>
        <v/>
      </c>
      <c r="AW113" s="1">
        <f t="shared" si="56"/>
        <v>1</v>
      </c>
      <c r="AX113" s="1">
        <f t="shared" si="57"/>
        <v>0</v>
      </c>
      <c r="AY113" s="1">
        <f t="shared" si="58"/>
        <v>0</v>
      </c>
      <c r="AZ113" s="1">
        <f t="shared" si="59"/>
        <v>1</v>
      </c>
      <c r="BA113" s="1">
        <f t="shared" si="60"/>
        <v>0</v>
      </c>
      <c r="BB113" s="9">
        <f t="shared" si="32"/>
        <v>0.33333333333333331</v>
      </c>
      <c r="BC113" s="11">
        <f t="shared" si="61"/>
        <v>0.33333333333333331</v>
      </c>
      <c r="BD113" s="98">
        <v>53.860775250000003</v>
      </c>
      <c r="BE113" s="4">
        <f t="shared" si="62"/>
        <v>3</v>
      </c>
    </row>
    <row r="114" spans="1:57" x14ac:dyDescent="0.35">
      <c r="A114" s="4">
        <v>53033010500</v>
      </c>
      <c r="B114" s="97">
        <v>24.817835780315392</v>
      </c>
      <c r="C114" s="4">
        <f t="shared" si="33"/>
        <v>1</v>
      </c>
      <c r="D114" s="98">
        <v>3.494926719278467</v>
      </c>
      <c r="E114" s="4">
        <f t="shared" si="34"/>
        <v>0</v>
      </c>
      <c r="F114" s="98">
        <v>35.795454545454547</v>
      </c>
      <c r="G114" s="4">
        <f t="shared" si="35"/>
        <v>1</v>
      </c>
      <c r="H114" s="98">
        <v>60.024829298572307</v>
      </c>
      <c r="I114" s="4">
        <f t="shared" si="36"/>
        <v>4</v>
      </c>
      <c r="J114" s="98">
        <v>19.841269841269838</v>
      </c>
      <c r="K114" s="97">
        <v>11.79138321995465</v>
      </c>
      <c r="L114" s="1">
        <f t="shared" si="37"/>
        <v>2</v>
      </c>
      <c r="M114" s="1">
        <f t="shared" si="38"/>
        <v>1</v>
      </c>
      <c r="N114" s="11">
        <f t="shared" si="39"/>
        <v>1.5</v>
      </c>
      <c r="O114" s="98">
        <v>13.346680013346679</v>
      </c>
      <c r="P114" s="4">
        <f t="shared" si="40"/>
        <v>1</v>
      </c>
      <c r="Q114" s="6">
        <v>428586</v>
      </c>
      <c r="R114" s="7">
        <v>452225</v>
      </c>
      <c r="S114" s="1">
        <f t="shared" si="41"/>
        <v>3</v>
      </c>
      <c r="T114" s="1">
        <f t="shared" si="42"/>
        <v>4</v>
      </c>
      <c r="U114" s="11">
        <f t="shared" si="43"/>
        <v>3.5</v>
      </c>
      <c r="V114" s="98">
        <v>80.097985846488839</v>
      </c>
      <c r="W114" s="4">
        <f t="shared" si="44"/>
        <v>4</v>
      </c>
      <c r="X114" s="98">
        <v>71.957180088416266</v>
      </c>
      <c r="Y114" s="4">
        <f t="shared" si="45"/>
        <v>4</v>
      </c>
      <c r="Z114" s="9">
        <v>0.18036164099999999</v>
      </c>
      <c r="AA114" s="9">
        <v>0.28366275299999999</v>
      </c>
      <c r="AB114" s="9">
        <v>0.16958269500000001</v>
      </c>
      <c r="AC114" s="1">
        <f t="shared" si="46"/>
        <v>4</v>
      </c>
      <c r="AD114" s="1">
        <f t="shared" si="47"/>
        <v>4</v>
      </c>
      <c r="AE114" s="1">
        <f t="shared" si="48"/>
        <v>4</v>
      </c>
      <c r="AF114" s="11">
        <f t="shared" si="49"/>
        <v>4</v>
      </c>
      <c r="AG114" s="8">
        <v>0.170971876395</v>
      </c>
      <c r="AH114" s="9">
        <v>0.47823079119575151</v>
      </c>
      <c r="AI114" s="1">
        <f t="shared" si="50"/>
        <v>3</v>
      </c>
      <c r="AJ114" s="1">
        <f t="shared" si="51"/>
        <v>3</v>
      </c>
      <c r="AK114" s="11">
        <f t="shared" si="52"/>
        <v>3</v>
      </c>
      <c r="AL114" s="10">
        <v>0</v>
      </c>
      <c r="AM114" s="4">
        <f t="shared" si="53"/>
        <v>0</v>
      </c>
      <c r="AN114" s="98">
        <v>4.3296089389999999</v>
      </c>
      <c r="AO114" s="4">
        <f t="shared" si="54"/>
        <v>2</v>
      </c>
      <c r="AP114" s="8">
        <v>1.286151491966335</v>
      </c>
      <c r="AQ114" s="9">
        <v>1.1633802816901411</v>
      </c>
      <c r="AR114" s="9">
        <v>1.2507480550568519</v>
      </c>
      <c r="AV114" s="1">
        <f t="shared" si="55"/>
        <v>0</v>
      </c>
      <c r="AW114" s="1">
        <f t="shared" si="56"/>
        <v>0</v>
      </c>
      <c r="AX114" s="1">
        <f t="shared" si="57"/>
        <v>0</v>
      </c>
      <c r="AY114" s="1" t="str">
        <f t="shared" si="58"/>
        <v/>
      </c>
      <c r="AZ114" s="1" t="str">
        <f t="shared" si="59"/>
        <v/>
      </c>
      <c r="BA114" s="1" t="str">
        <f t="shared" si="60"/>
        <v/>
      </c>
      <c r="BB114" s="9">
        <f t="shared" si="32"/>
        <v>0.33333333333333331</v>
      </c>
      <c r="BC114" s="11">
        <f t="shared" si="61"/>
        <v>0</v>
      </c>
      <c r="BD114" s="98">
        <v>67.364665939999995</v>
      </c>
      <c r="BE114" s="4">
        <f t="shared" si="62"/>
        <v>1</v>
      </c>
    </row>
    <row r="115" spans="1:57" x14ac:dyDescent="0.35">
      <c r="A115" s="4">
        <v>53033010600</v>
      </c>
      <c r="B115" s="97">
        <v>21.919075144508671</v>
      </c>
      <c r="C115" s="4">
        <f t="shared" si="33"/>
        <v>1</v>
      </c>
      <c r="D115" s="98">
        <v>5.1451351688052824</v>
      </c>
      <c r="E115" s="4">
        <f t="shared" si="34"/>
        <v>1</v>
      </c>
      <c r="F115" s="98">
        <v>38.870630415297278</v>
      </c>
      <c r="G115" s="4">
        <f t="shared" si="35"/>
        <v>1</v>
      </c>
      <c r="H115" s="98">
        <v>33.673469387755098</v>
      </c>
      <c r="I115" s="4">
        <f t="shared" si="36"/>
        <v>2</v>
      </c>
      <c r="J115" s="98">
        <v>17.158176943699729</v>
      </c>
      <c r="K115" s="97">
        <v>5.8981233243967823</v>
      </c>
      <c r="L115" s="1">
        <f t="shared" si="37"/>
        <v>2</v>
      </c>
      <c r="M115" s="1">
        <f t="shared" si="38"/>
        <v>0</v>
      </c>
      <c r="N115" s="11">
        <f t="shared" si="39"/>
        <v>1</v>
      </c>
      <c r="O115" s="98">
        <v>12.728323699421971</v>
      </c>
      <c r="P115" s="4">
        <f t="shared" si="40"/>
        <v>1</v>
      </c>
      <c r="Q115" s="6">
        <v>326460</v>
      </c>
      <c r="R115" s="7">
        <v>330529</v>
      </c>
      <c r="S115" s="1">
        <f t="shared" si="41"/>
        <v>3</v>
      </c>
      <c r="T115" s="1">
        <f t="shared" si="42"/>
        <v>4</v>
      </c>
      <c r="U115" s="11">
        <f t="shared" si="43"/>
        <v>3.5</v>
      </c>
      <c r="V115" s="98">
        <v>54.443180381746927</v>
      </c>
      <c r="W115" s="4">
        <f t="shared" si="44"/>
        <v>3</v>
      </c>
      <c r="X115" s="98">
        <v>41.792910633383968</v>
      </c>
      <c r="Y115" s="4">
        <f t="shared" si="45"/>
        <v>2</v>
      </c>
      <c r="Z115" s="9">
        <v>0.42926484599999998</v>
      </c>
      <c r="AA115" s="9">
        <v>0.71508558899999997</v>
      </c>
      <c r="AB115" s="9">
        <v>0.31871855399999999</v>
      </c>
      <c r="AC115" s="1">
        <f t="shared" si="46"/>
        <v>3</v>
      </c>
      <c r="AD115" s="1">
        <f t="shared" si="47"/>
        <v>2</v>
      </c>
      <c r="AE115" s="1">
        <f t="shared" si="48"/>
        <v>3</v>
      </c>
      <c r="AF115" s="11">
        <f t="shared" si="49"/>
        <v>2.6666666666666665</v>
      </c>
      <c r="AG115" s="8">
        <v>0.2416666539</v>
      </c>
      <c r="AH115" s="9">
        <v>0.42710718810738219</v>
      </c>
      <c r="AI115" s="1">
        <f t="shared" si="50"/>
        <v>3</v>
      </c>
      <c r="AJ115" s="1">
        <f t="shared" si="51"/>
        <v>3</v>
      </c>
      <c r="AK115" s="11">
        <f t="shared" si="52"/>
        <v>3</v>
      </c>
      <c r="AL115" s="10">
        <v>0</v>
      </c>
      <c r="AM115" s="4">
        <f t="shared" si="53"/>
        <v>0</v>
      </c>
      <c r="AN115" s="98">
        <v>2.5641025640000001</v>
      </c>
      <c r="AO115" s="4">
        <f t="shared" si="54"/>
        <v>1</v>
      </c>
      <c r="AP115" s="8">
        <v>0.95485845447589901</v>
      </c>
      <c r="AQ115" s="9">
        <v>0.83028169014084507</v>
      </c>
      <c r="AR115" s="9">
        <v>1.0730101735487729</v>
      </c>
      <c r="AS115" s="9">
        <v>1.2314487632508799</v>
      </c>
      <c r="AU115" s="9">
        <v>0.89175032736796156</v>
      </c>
      <c r="AV115" s="1">
        <f t="shared" si="55"/>
        <v>0</v>
      </c>
      <c r="AW115" s="1">
        <f t="shared" si="56"/>
        <v>2</v>
      </c>
      <c r="AX115" s="1">
        <f t="shared" si="57"/>
        <v>0</v>
      </c>
      <c r="AY115" s="1">
        <f t="shared" si="58"/>
        <v>0</v>
      </c>
      <c r="AZ115" s="1" t="str">
        <f t="shared" si="59"/>
        <v/>
      </c>
      <c r="BA115" s="1">
        <f t="shared" si="60"/>
        <v>1</v>
      </c>
      <c r="BB115" s="9">
        <f t="shared" si="32"/>
        <v>0.25</v>
      </c>
      <c r="BC115" s="11">
        <f t="shared" si="61"/>
        <v>0.5</v>
      </c>
      <c r="BD115" s="98">
        <v>73.015963150000005</v>
      </c>
      <c r="BE115" s="4">
        <f t="shared" si="62"/>
        <v>0</v>
      </c>
    </row>
    <row r="116" spans="1:57" x14ac:dyDescent="0.35">
      <c r="A116" s="4">
        <v>53033010701</v>
      </c>
      <c r="B116" s="97">
        <v>60.960281548516853</v>
      </c>
      <c r="C116" s="4">
        <f t="shared" si="33"/>
        <v>4</v>
      </c>
      <c r="D116" s="98">
        <v>11.69377453729669</v>
      </c>
      <c r="E116" s="4">
        <f t="shared" si="34"/>
        <v>2</v>
      </c>
      <c r="F116" s="98">
        <v>54.596888260254602</v>
      </c>
      <c r="G116" s="4">
        <f t="shared" si="35"/>
        <v>2</v>
      </c>
      <c r="H116" s="98">
        <v>54.385964912280713</v>
      </c>
      <c r="I116" s="4">
        <f t="shared" si="36"/>
        <v>3</v>
      </c>
      <c r="J116" s="98">
        <v>27.378640776699029</v>
      </c>
      <c r="K116" s="97">
        <v>12.297734627831719</v>
      </c>
      <c r="L116" s="1">
        <f t="shared" si="37"/>
        <v>4</v>
      </c>
      <c r="M116" s="1">
        <f t="shared" si="38"/>
        <v>1</v>
      </c>
      <c r="N116" s="11">
        <f t="shared" si="39"/>
        <v>2.5</v>
      </c>
      <c r="O116" s="98">
        <v>33.240010180707557</v>
      </c>
      <c r="P116" s="4">
        <f t="shared" si="40"/>
        <v>4</v>
      </c>
      <c r="Q116" s="6">
        <v>489741</v>
      </c>
      <c r="R116" s="7">
        <v>381022</v>
      </c>
      <c r="S116" s="1">
        <f t="shared" si="41"/>
        <v>4</v>
      </c>
      <c r="T116" s="1">
        <f t="shared" si="42"/>
        <v>4</v>
      </c>
      <c r="U116" s="11">
        <f t="shared" si="43"/>
        <v>4</v>
      </c>
      <c r="V116" s="98">
        <v>0</v>
      </c>
      <c r="W116" s="4">
        <f t="shared" si="44"/>
        <v>0</v>
      </c>
      <c r="X116" s="98">
        <v>43.672248518650328</v>
      </c>
      <c r="Y116" s="4">
        <f t="shared" si="45"/>
        <v>3</v>
      </c>
      <c r="Z116" s="9">
        <v>0.332344735</v>
      </c>
      <c r="AA116" s="9">
        <v>0.89222708799999995</v>
      </c>
      <c r="AB116" s="9">
        <v>0.48808475800000001</v>
      </c>
      <c r="AC116" s="1">
        <f t="shared" si="46"/>
        <v>4</v>
      </c>
      <c r="AD116" s="1">
        <f t="shared" si="47"/>
        <v>1</v>
      </c>
      <c r="AE116" s="1">
        <f t="shared" si="48"/>
        <v>3</v>
      </c>
      <c r="AF116" s="11">
        <f t="shared" si="49"/>
        <v>2.6666666666666665</v>
      </c>
      <c r="AG116" s="8">
        <v>6.5452563497299998E-2</v>
      </c>
      <c r="AH116" s="9">
        <v>0.30930222364599302</v>
      </c>
      <c r="AI116" s="1">
        <f t="shared" si="50"/>
        <v>4</v>
      </c>
      <c r="AJ116" s="1">
        <f t="shared" si="51"/>
        <v>4</v>
      </c>
      <c r="AK116" s="11">
        <f t="shared" si="52"/>
        <v>4</v>
      </c>
      <c r="AL116" s="10">
        <v>0</v>
      </c>
      <c r="AM116" s="4">
        <f t="shared" si="53"/>
        <v>0</v>
      </c>
      <c r="AN116" s="98">
        <v>11.47859922</v>
      </c>
      <c r="AO116" s="4">
        <f t="shared" si="54"/>
        <v>4</v>
      </c>
      <c r="AP116" s="8">
        <v>0.25095638867635811</v>
      </c>
      <c r="AQ116" s="9">
        <v>0.85422535211267603</v>
      </c>
      <c r="AR116" s="9">
        <v>0.73369239976062239</v>
      </c>
      <c r="AS116" s="9">
        <v>0.77444051825677196</v>
      </c>
      <c r="AT116" s="9">
        <v>0.98765957446808506</v>
      </c>
      <c r="AV116" s="1">
        <f t="shared" si="55"/>
        <v>4</v>
      </c>
      <c r="AW116" s="1">
        <f t="shared" si="56"/>
        <v>1</v>
      </c>
      <c r="AX116" s="1">
        <f t="shared" si="57"/>
        <v>4</v>
      </c>
      <c r="AY116" s="1">
        <f t="shared" si="58"/>
        <v>3</v>
      </c>
      <c r="AZ116" s="1">
        <f t="shared" si="59"/>
        <v>0</v>
      </c>
      <c r="BA116" s="1" t="str">
        <f t="shared" si="60"/>
        <v/>
      </c>
      <c r="BB116" s="9">
        <f t="shared" si="32"/>
        <v>0.25</v>
      </c>
      <c r="BC116" s="11">
        <f t="shared" si="61"/>
        <v>3</v>
      </c>
      <c r="BD116" s="98">
        <v>55.821099369999999</v>
      </c>
      <c r="BE116" s="4">
        <f t="shared" si="62"/>
        <v>2</v>
      </c>
    </row>
    <row r="117" spans="1:57" x14ac:dyDescent="0.35">
      <c r="A117" s="4">
        <v>53033010702</v>
      </c>
      <c r="B117" s="97">
        <v>67.81106949646275</v>
      </c>
      <c r="C117" s="4">
        <f t="shared" si="33"/>
        <v>4</v>
      </c>
      <c r="D117" s="98">
        <v>20.51048313582498</v>
      </c>
      <c r="E117" s="4">
        <f t="shared" si="34"/>
        <v>4</v>
      </c>
      <c r="F117" s="98">
        <v>55.406413124533927</v>
      </c>
      <c r="G117" s="4">
        <f t="shared" si="35"/>
        <v>2</v>
      </c>
      <c r="H117" s="98">
        <v>59.630769230769232</v>
      </c>
      <c r="I117" s="4">
        <f t="shared" si="36"/>
        <v>3</v>
      </c>
      <c r="J117" s="98">
        <v>28.9375</v>
      </c>
      <c r="K117" s="97">
        <v>13.875</v>
      </c>
      <c r="L117" s="1">
        <f t="shared" si="37"/>
        <v>4</v>
      </c>
      <c r="M117" s="1">
        <f t="shared" si="38"/>
        <v>1</v>
      </c>
      <c r="N117" s="11">
        <f t="shared" si="39"/>
        <v>2.5</v>
      </c>
      <c r="O117" s="98">
        <v>54.966611018363942</v>
      </c>
      <c r="P117" s="4">
        <f t="shared" si="40"/>
        <v>4</v>
      </c>
      <c r="Q117" s="6">
        <v>442196</v>
      </c>
      <c r="R117" s="7">
        <v>331031</v>
      </c>
      <c r="S117" s="1">
        <f t="shared" si="41"/>
        <v>3</v>
      </c>
      <c r="T117" s="1">
        <f t="shared" si="42"/>
        <v>4</v>
      </c>
      <c r="U117" s="11">
        <f t="shared" si="43"/>
        <v>3.5</v>
      </c>
      <c r="V117" s="98">
        <v>0</v>
      </c>
      <c r="W117" s="4">
        <f t="shared" si="44"/>
        <v>0</v>
      </c>
      <c r="X117" s="98">
        <v>0</v>
      </c>
      <c r="Y117" s="4">
        <f t="shared" si="45"/>
        <v>0</v>
      </c>
      <c r="Z117" s="9">
        <v>0.22014931500000001</v>
      </c>
      <c r="AA117" s="9">
        <v>0.79962310199999997</v>
      </c>
      <c r="AB117" s="9">
        <v>0.54394642199999998</v>
      </c>
      <c r="AC117" s="1">
        <f t="shared" si="46"/>
        <v>4</v>
      </c>
      <c r="AD117" s="1">
        <f t="shared" si="47"/>
        <v>2</v>
      </c>
      <c r="AE117" s="1">
        <f t="shared" si="48"/>
        <v>2</v>
      </c>
      <c r="AF117" s="11">
        <f t="shared" si="49"/>
        <v>2.6666666666666665</v>
      </c>
      <c r="AG117" s="8">
        <v>3.6472813370200002E-2</v>
      </c>
      <c r="AH117" s="9">
        <v>0.32185117144661463</v>
      </c>
      <c r="AI117" s="1">
        <f t="shared" si="50"/>
        <v>4</v>
      </c>
      <c r="AJ117" s="1">
        <f t="shared" si="51"/>
        <v>4</v>
      </c>
      <c r="AK117" s="11">
        <f t="shared" si="52"/>
        <v>4</v>
      </c>
      <c r="AL117" s="10">
        <v>1</v>
      </c>
      <c r="AM117" s="4">
        <f t="shared" si="53"/>
        <v>4</v>
      </c>
      <c r="AN117" s="98">
        <v>22.375</v>
      </c>
      <c r="AO117" s="4">
        <f t="shared" si="54"/>
        <v>4</v>
      </c>
      <c r="AP117" s="8">
        <v>1.026778882938026</v>
      </c>
      <c r="AR117" s="9">
        <v>0.63734290843806107</v>
      </c>
      <c r="AS117" s="9">
        <v>0.39811542991755</v>
      </c>
      <c r="AT117" s="9">
        <v>0.60808510638297875</v>
      </c>
      <c r="AV117" s="1">
        <f t="shared" si="55"/>
        <v>0</v>
      </c>
      <c r="AW117" s="1" t="str">
        <f t="shared" si="56"/>
        <v/>
      </c>
      <c r="AX117" s="1">
        <f t="shared" si="57"/>
        <v>4</v>
      </c>
      <c r="AY117" s="1">
        <f t="shared" si="58"/>
        <v>4</v>
      </c>
      <c r="AZ117" s="1">
        <f t="shared" si="59"/>
        <v>4</v>
      </c>
      <c r="BA117" s="1" t="str">
        <f t="shared" si="60"/>
        <v/>
      </c>
      <c r="BB117" s="9">
        <f t="shared" si="32"/>
        <v>0.33333333333333331</v>
      </c>
      <c r="BC117" s="11">
        <f t="shared" si="61"/>
        <v>2.6666666666666665</v>
      </c>
      <c r="BD117" s="98">
        <v>49.251387600000001</v>
      </c>
      <c r="BE117" s="4">
        <f t="shared" si="62"/>
        <v>3</v>
      </c>
    </row>
    <row r="118" spans="1:57" x14ac:dyDescent="0.35">
      <c r="A118" s="4">
        <v>53033010800</v>
      </c>
      <c r="B118" s="97">
        <v>52.060383516931857</v>
      </c>
      <c r="C118" s="4">
        <f t="shared" si="33"/>
        <v>4</v>
      </c>
      <c r="D118" s="98">
        <v>8.5844352915673099</v>
      </c>
      <c r="E118" s="4">
        <f t="shared" si="34"/>
        <v>2</v>
      </c>
      <c r="F118" s="98">
        <v>43.850415512465382</v>
      </c>
      <c r="G118" s="4">
        <f t="shared" si="35"/>
        <v>1</v>
      </c>
      <c r="H118" s="98">
        <v>25.94736842105263</v>
      </c>
      <c r="I118" s="4">
        <f t="shared" si="36"/>
        <v>1</v>
      </c>
      <c r="J118" s="98">
        <v>22.222222222222221</v>
      </c>
      <c r="K118" s="97">
        <v>15.449735449735449</v>
      </c>
      <c r="L118" s="1">
        <f t="shared" si="37"/>
        <v>3</v>
      </c>
      <c r="M118" s="1">
        <f t="shared" si="38"/>
        <v>2</v>
      </c>
      <c r="N118" s="11">
        <f t="shared" si="39"/>
        <v>2.5</v>
      </c>
      <c r="O118" s="98">
        <v>21.212752656803499</v>
      </c>
      <c r="P118" s="4">
        <f t="shared" si="40"/>
        <v>2</v>
      </c>
      <c r="Q118" s="6">
        <v>548028</v>
      </c>
      <c r="R118" s="7">
        <v>304028</v>
      </c>
      <c r="S118" s="1">
        <f t="shared" si="41"/>
        <v>4</v>
      </c>
      <c r="T118" s="1">
        <f t="shared" si="42"/>
        <v>4</v>
      </c>
      <c r="U118" s="11">
        <f t="shared" si="43"/>
        <v>4</v>
      </c>
      <c r="V118" s="98">
        <v>0</v>
      </c>
      <c r="W118" s="4">
        <f t="shared" si="44"/>
        <v>0</v>
      </c>
      <c r="X118" s="98">
        <v>22.27467827497254</v>
      </c>
      <c r="Y118" s="4">
        <f t="shared" si="45"/>
        <v>1</v>
      </c>
      <c r="Z118" s="9">
        <v>0.55909129400000002</v>
      </c>
      <c r="AA118" s="9">
        <v>1.0436246819999999</v>
      </c>
      <c r="AB118" s="9">
        <v>0.40449883199999997</v>
      </c>
      <c r="AC118" s="1">
        <f t="shared" si="46"/>
        <v>3</v>
      </c>
      <c r="AD118" s="1">
        <f t="shared" si="47"/>
        <v>1</v>
      </c>
      <c r="AE118" s="1">
        <f t="shared" si="48"/>
        <v>3</v>
      </c>
      <c r="AF118" s="11">
        <f t="shared" si="49"/>
        <v>2.3333333333333335</v>
      </c>
      <c r="AG118" s="8">
        <v>7.1839732401100004E-2</v>
      </c>
      <c r="AH118" s="9">
        <v>0.27214490898804311</v>
      </c>
      <c r="AI118" s="1">
        <f t="shared" si="50"/>
        <v>4</v>
      </c>
      <c r="AJ118" s="1">
        <f t="shared" si="51"/>
        <v>4</v>
      </c>
      <c r="AK118" s="11">
        <f t="shared" si="52"/>
        <v>4</v>
      </c>
      <c r="AL118" s="10">
        <v>0</v>
      </c>
      <c r="AM118" s="4">
        <f t="shared" si="53"/>
        <v>0</v>
      </c>
      <c r="AN118" s="98">
        <v>5.5051078320000002</v>
      </c>
      <c r="AO118" s="4">
        <f t="shared" si="54"/>
        <v>2</v>
      </c>
      <c r="AQ118" s="9">
        <v>0.5598591549295775</v>
      </c>
      <c r="AR118" s="9">
        <v>0.78635547576301612</v>
      </c>
      <c r="AS118" s="9">
        <v>1.01177856301531</v>
      </c>
      <c r="AV118" s="1" t="str">
        <f t="shared" si="55"/>
        <v/>
      </c>
      <c r="AW118" s="1">
        <f t="shared" si="56"/>
        <v>4</v>
      </c>
      <c r="AX118" s="1">
        <f t="shared" si="57"/>
        <v>3</v>
      </c>
      <c r="AY118" s="1">
        <f t="shared" si="58"/>
        <v>0</v>
      </c>
      <c r="AZ118" s="1" t="str">
        <f t="shared" si="59"/>
        <v/>
      </c>
      <c r="BA118" s="1" t="str">
        <f t="shared" si="60"/>
        <v/>
      </c>
      <c r="BB118" s="9">
        <f t="shared" si="32"/>
        <v>0.33333333333333331</v>
      </c>
      <c r="BC118" s="11">
        <f t="shared" si="61"/>
        <v>2.333333333333333</v>
      </c>
      <c r="BD118" s="98">
        <v>58.096081720000001</v>
      </c>
      <c r="BE118" s="4">
        <f t="shared" si="62"/>
        <v>2</v>
      </c>
    </row>
    <row r="119" spans="1:57" x14ac:dyDescent="0.35">
      <c r="A119" s="4">
        <v>53033010900</v>
      </c>
      <c r="B119" s="97">
        <v>27.97074954296161</v>
      </c>
      <c r="C119" s="4">
        <f t="shared" si="33"/>
        <v>1</v>
      </c>
      <c r="D119" s="98">
        <v>4.3062200956937797</v>
      </c>
      <c r="E119" s="4">
        <f t="shared" si="34"/>
        <v>1</v>
      </c>
      <c r="F119" s="98">
        <v>59.647302904564313</v>
      </c>
      <c r="G119" s="4">
        <f t="shared" si="35"/>
        <v>2</v>
      </c>
      <c r="H119" s="98">
        <v>51.741293532338297</v>
      </c>
      <c r="I119" s="4">
        <f t="shared" si="36"/>
        <v>3</v>
      </c>
      <c r="J119" s="98">
        <v>31.260504201680671</v>
      </c>
      <c r="K119" s="97">
        <v>17.47899159663865</v>
      </c>
      <c r="L119" s="1">
        <f t="shared" si="37"/>
        <v>4</v>
      </c>
      <c r="M119" s="1">
        <f t="shared" si="38"/>
        <v>2</v>
      </c>
      <c r="N119" s="11">
        <f t="shared" si="39"/>
        <v>3</v>
      </c>
      <c r="O119" s="98">
        <v>25.414364640883981</v>
      </c>
      <c r="P119" s="4">
        <f t="shared" si="40"/>
        <v>3</v>
      </c>
      <c r="Q119" s="6">
        <v>825149</v>
      </c>
      <c r="R119" s="7">
        <v>462602</v>
      </c>
      <c r="S119" s="1">
        <f t="shared" si="41"/>
        <v>4</v>
      </c>
      <c r="T119" s="1">
        <f t="shared" si="42"/>
        <v>4</v>
      </c>
      <c r="U119" s="11">
        <f t="shared" si="43"/>
        <v>4</v>
      </c>
      <c r="V119" s="98">
        <v>0</v>
      </c>
      <c r="W119" s="4">
        <f t="shared" si="44"/>
        <v>0</v>
      </c>
      <c r="X119" s="98">
        <v>0</v>
      </c>
      <c r="Y119" s="4">
        <f t="shared" si="45"/>
        <v>0</v>
      </c>
      <c r="Z119" s="9">
        <v>0.40045905599999998</v>
      </c>
      <c r="AA119" s="9">
        <v>1.2111887649999999</v>
      </c>
      <c r="AB119" s="9">
        <v>0.20286802100000001</v>
      </c>
      <c r="AC119" s="1">
        <f t="shared" si="46"/>
        <v>3</v>
      </c>
      <c r="AD119" s="1">
        <f t="shared" si="47"/>
        <v>0</v>
      </c>
      <c r="AE119" s="1">
        <f t="shared" si="48"/>
        <v>4</v>
      </c>
      <c r="AF119" s="11">
        <f t="shared" si="49"/>
        <v>2.3333333333333335</v>
      </c>
      <c r="AG119" s="8">
        <v>0.12277739880499999</v>
      </c>
      <c r="AH119" s="9">
        <v>0.63278811534865087</v>
      </c>
      <c r="AI119" s="1">
        <f t="shared" si="50"/>
        <v>4</v>
      </c>
      <c r="AJ119" s="1">
        <f t="shared" si="51"/>
        <v>2</v>
      </c>
      <c r="AK119" s="11">
        <f t="shared" si="52"/>
        <v>3</v>
      </c>
      <c r="AL119" s="10">
        <v>0</v>
      </c>
      <c r="AM119" s="4">
        <f t="shared" si="53"/>
        <v>0</v>
      </c>
      <c r="AN119" s="98">
        <v>21.605839419999999</v>
      </c>
      <c r="AO119" s="4">
        <f t="shared" si="54"/>
        <v>4</v>
      </c>
      <c r="AP119" s="8">
        <v>0.62050497322111708</v>
      </c>
      <c r="AQ119" s="9">
        <v>0.62112676056338023</v>
      </c>
      <c r="AR119" s="9">
        <v>0.9622980251346499</v>
      </c>
      <c r="AS119" s="9">
        <v>0.98174322732626595</v>
      </c>
      <c r="AV119" s="1">
        <f t="shared" si="55"/>
        <v>4</v>
      </c>
      <c r="AW119" s="1">
        <f t="shared" si="56"/>
        <v>4</v>
      </c>
      <c r="AX119" s="1">
        <f t="shared" si="57"/>
        <v>0</v>
      </c>
      <c r="AY119" s="1">
        <f t="shared" si="58"/>
        <v>0</v>
      </c>
      <c r="AZ119" s="1" t="str">
        <f t="shared" si="59"/>
        <v/>
      </c>
      <c r="BA119" s="1" t="str">
        <f t="shared" si="60"/>
        <v/>
      </c>
      <c r="BB119" s="9">
        <f t="shared" si="32"/>
        <v>0.25</v>
      </c>
      <c r="BC119" s="11">
        <f t="shared" si="61"/>
        <v>2</v>
      </c>
      <c r="BD119" s="98">
        <v>64.504387949999995</v>
      </c>
      <c r="BE119" s="4">
        <f t="shared" si="62"/>
        <v>1</v>
      </c>
    </row>
    <row r="120" spans="1:57" x14ac:dyDescent="0.35">
      <c r="A120" s="4">
        <v>53033011001</v>
      </c>
      <c r="B120" s="97">
        <v>84.458649620455446</v>
      </c>
      <c r="C120" s="4">
        <f t="shared" si="33"/>
        <v>4</v>
      </c>
      <c r="D120" s="98">
        <v>34.762209426316922</v>
      </c>
      <c r="E120" s="4">
        <f t="shared" si="34"/>
        <v>4</v>
      </c>
      <c r="F120" s="98">
        <v>74.861798079720685</v>
      </c>
      <c r="G120" s="4">
        <f t="shared" si="35"/>
        <v>3</v>
      </c>
      <c r="H120" s="98">
        <v>62.299771167048057</v>
      </c>
      <c r="I120" s="4">
        <f t="shared" si="36"/>
        <v>4</v>
      </c>
      <c r="J120" s="98">
        <v>48.267477203647417</v>
      </c>
      <c r="K120" s="97">
        <v>33.981762917933132</v>
      </c>
      <c r="L120" s="1">
        <f t="shared" si="37"/>
        <v>4</v>
      </c>
      <c r="M120" s="1">
        <f t="shared" si="38"/>
        <v>4</v>
      </c>
      <c r="N120" s="11">
        <f t="shared" si="39"/>
        <v>4</v>
      </c>
      <c r="O120" s="98">
        <v>52.836596084698357</v>
      </c>
      <c r="P120" s="4">
        <f t="shared" si="40"/>
        <v>4</v>
      </c>
      <c r="Q120" s="6">
        <v>794830</v>
      </c>
      <c r="R120" s="7">
        <v>435744</v>
      </c>
      <c r="S120" s="1">
        <f t="shared" si="41"/>
        <v>4</v>
      </c>
      <c r="T120" s="1">
        <f t="shared" si="42"/>
        <v>4</v>
      </c>
      <c r="U120" s="11">
        <f t="shared" si="43"/>
        <v>4</v>
      </c>
      <c r="V120" s="98">
        <v>24.31125131440589</v>
      </c>
      <c r="W120" s="4">
        <f t="shared" si="44"/>
        <v>2</v>
      </c>
      <c r="X120" s="98">
        <v>82.774880115274115</v>
      </c>
      <c r="Y120" s="4">
        <f t="shared" si="45"/>
        <v>4</v>
      </c>
      <c r="Z120" s="9">
        <v>0.27183632800000002</v>
      </c>
      <c r="AA120" s="9">
        <v>0.28684788500000002</v>
      </c>
      <c r="AB120" s="9">
        <v>0.18002712500000001</v>
      </c>
      <c r="AC120" s="1">
        <f t="shared" si="46"/>
        <v>4</v>
      </c>
      <c r="AD120" s="1">
        <f t="shared" si="47"/>
        <v>4</v>
      </c>
      <c r="AE120" s="1">
        <f t="shared" si="48"/>
        <v>4</v>
      </c>
      <c r="AF120" s="11">
        <f t="shared" si="49"/>
        <v>4</v>
      </c>
      <c r="AG120" s="8">
        <v>6.7803315103500003E-2</v>
      </c>
      <c r="AH120" s="9">
        <v>0.36880178072858211</v>
      </c>
      <c r="AI120" s="1">
        <f t="shared" si="50"/>
        <v>4</v>
      </c>
      <c r="AJ120" s="1">
        <f t="shared" si="51"/>
        <v>4</v>
      </c>
      <c r="AK120" s="11">
        <f t="shared" si="52"/>
        <v>4</v>
      </c>
      <c r="AL120" s="10">
        <v>0</v>
      </c>
      <c r="AM120" s="4">
        <f t="shared" si="53"/>
        <v>0</v>
      </c>
      <c r="AN120" s="98">
        <v>10.92592593</v>
      </c>
      <c r="AO120" s="4">
        <f t="shared" si="54"/>
        <v>4</v>
      </c>
      <c r="AP120" s="8">
        <v>0.2861514919663351</v>
      </c>
      <c r="AQ120" s="9">
        <v>0.53450704225352108</v>
      </c>
      <c r="AS120" s="9">
        <v>0.64428739693757298</v>
      </c>
      <c r="AT120" s="9">
        <v>0.73872340425531913</v>
      </c>
      <c r="AV120" s="1">
        <f t="shared" si="55"/>
        <v>4</v>
      </c>
      <c r="AW120" s="1">
        <f t="shared" si="56"/>
        <v>4</v>
      </c>
      <c r="AX120" s="1" t="str">
        <f t="shared" si="57"/>
        <v/>
      </c>
      <c r="AY120" s="1">
        <f t="shared" si="58"/>
        <v>4</v>
      </c>
      <c r="AZ120" s="1">
        <f t="shared" si="59"/>
        <v>4</v>
      </c>
      <c r="BA120" s="1" t="str">
        <f t="shared" si="60"/>
        <v/>
      </c>
      <c r="BB120" s="9">
        <f t="shared" si="32"/>
        <v>0.33333333333333331</v>
      </c>
      <c r="BC120" s="11">
        <f t="shared" si="61"/>
        <v>4</v>
      </c>
      <c r="BD120" s="98">
        <v>40.633320500000004</v>
      </c>
      <c r="BE120" s="4">
        <f t="shared" si="62"/>
        <v>4</v>
      </c>
    </row>
    <row r="121" spans="1:57" x14ac:dyDescent="0.35">
      <c r="A121" s="4">
        <v>53033011002</v>
      </c>
      <c r="B121" s="97">
        <v>90.940483445053829</v>
      </c>
      <c r="C121" s="4">
        <f t="shared" si="33"/>
        <v>4</v>
      </c>
      <c r="D121" s="98">
        <v>36.957928802589002</v>
      </c>
      <c r="E121" s="4">
        <f t="shared" si="34"/>
        <v>4</v>
      </c>
      <c r="F121" s="98">
        <v>80.11122015047431</v>
      </c>
      <c r="G121" s="4">
        <f t="shared" si="35"/>
        <v>4</v>
      </c>
      <c r="H121" s="98">
        <v>43.309352517985609</v>
      </c>
      <c r="I121" s="4">
        <f t="shared" si="36"/>
        <v>2</v>
      </c>
      <c r="J121" s="98">
        <v>39.710144927536227</v>
      </c>
      <c r="K121" s="97">
        <v>22.826086956521738</v>
      </c>
      <c r="L121" s="1">
        <f t="shared" si="37"/>
        <v>4</v>
      </c>
      <c r="M121" s="1">
        <f t="shared" si="38"/>
        <v>3</v>
      </c>
      <c r="N121" s="11">
        <f t="shared" si="39"/>
        <v>3.5</v>
      </c>
      <c r="O121" s="98">
        <v>54.499289051391429</v>
      </c>
      <c r="P121" s="4">
        <f t="shared" si="40"/>
        <v>4</v>
      </c>
      <c r="Q121" s="6">
        <v>809462</v>
      </c>
      <c r="R121" s="7">
        <v>385409</v>
      </c>
      <c r="S121" s="1">
        <f t="shared" si="41"/>
        <v>4</v>
      </c>
      <c r="T121" s="1">
        <f t="shared" si="42"/>
        <v>4</v>
      </c>
      <c r="U121" s="11">
        <f t="shared" si="43"/>
        <v>4</v>
      </c>
      <c r="V121" s="98">
        <v>0</v>
      </c>
      <c r="W121" s="4">
        <f t="shared" si="44"/>
        <v>0</v>
      </c>
      <c r="X121" s="98">
        <v>5.7590179671334356</v>
      </c>
      <c r="Y121" s="4">
        <f t="shared" si="45"/>
        <v>0</v>
      </c>
      <c r="Z121" s="9">
        <v>0.62916668499999995</v>
      </c>
      <c r="AA121" s="9">
        <v>0.65200947600000003</v>
      </c>
      <c r="AB121" s="9">
        <v>0.56727889099999995</v>
      </c>
      <c r="AC121" s="1">
        <f t="shared" si="46"/>
        <v>2</v>
      </c>
      <c r="AD121" s="1">
        <f t="shared" si="47"/>
        <v>2</v>
      </c>
      <c r="AE121" s="1">
        <f t="shared" si="48"/>
        <v>2</v>
      </c>
      <c r="AF121" s="11">
        <f t="shared" si="49"/>
        <v>2</v>
      </c>
      <c r="AG121" s="8">
        <v>0.171765119573</v>
      </c>
      <c r="AH121" s="9">
        <v>0.65236215379860485</v>
      </c>
      <c r="AI121" s="1">
        <f t="shared" si="50"/>
        <v>3</v>
      </c>
      <c r="AJ121" s="1">
        <f t="shared" si="51"/>
        <v>2</v>
      </c>
      <c r="AK121" s="11">
        <f t="shared" si="52"/>
        <v>2.5</v>
      </c>
      <c r="AL121" s="10">
        <v>0</v>
      </c>
      <c r="AM121" s="4">
        <f t="shared" si="53"/>
        <v>0</v>
      </c>
      <c r="AN121" s="98">
        <v>11.48176881</v>
      </c>
      <c r="AO121" s="4">
        <f t="shared" si="54"/>
        <v>4</v>
      </c>
      <c r="AR121" s="9">
        <v>0.69479353680430878</v>
      </c>
      <c r="AS121" s="9">
        <v>0.67432273262661901</v>
      </c>
      <c r="AV121" s="1" t="str">
        <f t="shared" si="55"/>
        <v/>
      </c>
      <c r="AW121" s="1" t="str">
        <f t="shared" si="56"/>
        <v/>
      </c>
      <c r="AX121" s="1">
        <f t="shared" si="57"/>
        <v>4</v>
      </c>
      <c r="AY121" s="1">
        <f t="shared" si="58"/>
        <v>4</v>
      </c>
      <c r="AZ121" s="1" t="str">
        <f t="shared" si="59"/>
        <v/>
      </c>
      <c r="BA121" s="1" t="str">
        <f t="shared" si="60"/>
        <v/>
      </c>
      <c r="BB121" s="9">
        <f t="shared" si="32"/>
        <v>0.5</v>
      </c>
      <c r="BC121" s="11">
        <f t="shared" si="61"/>
        <v>4</v>
      </c>
      <c r="BD121" s="98">
        <v>37.054713470000003</v>
      </c>
      <c r="BE121" s="4">
        <f t="shared" si="62"/>
        <v>4</v>
      </c>
    </row>
    <row r="122" spans="1:57" x14ac:dyDescent="0.35">
      <c r="A122" s="4">
        <v>53033011101</v>
      </c>
      <c r="B122" s="97">
        <v>79.158424743751127</v>
      </c>
      <c r="C122" s="4">
        <f t="shared" si="33"/>
        <v>4</v>
      </c>
      <c r="D122" s="98">
        <v>31.101190476190482</v>
      </c>
      <c r="E122" s="4">
        <f t="shared" si="34"/>
        <v>4</v>
      </c>
      <c r="F122" s="98">
        <v>70.271580989330744</v>
      </c>
      <c r="G122" s="4">
        <f t="shared" si="35"/>
        <v>3</v>
      </c>
      <c r="H122" s="98">
        <v>50.680100755667503</v>
      </c>
      <c r="I122" s="4">
        <f t="shared" si="36"/>
        <v>3</v>
      </c>
      <c r="J122" s="98">
        <v>41.201044386422971</v>
      </c>
      <c r="K122" s="97">
        <v>21.148825065274149</v>
      </c>
      <c r="L122" s="1">
        <f t="shared" si="37"/>
        <v>4</v>
      </c>
      <c r="M122" s="1">
        <f t="shared" si="38"/>
        <v>3</v>
      </c>
      <c r="N122" s="11">
        <f t="shared" si="39"/>
        <v>3.5</v>
      </c>
      <c r="O122" s="98">
        <v>38.792792792792788</v>
      </c>
      <c r="P122" s="4">
        <f t="shared" si="40"/>
        <v>4</v>
      </c>
      <c r="Q122" s="6">
        <v>771274</v>
      </c>
      <c r="R122" s="7">
        <v>394302</v>
      </c>
      <c r="S122" s="1">
        <f t="shared" si="41"/>
        <v>4</v>
      </c>
      <c r="T122" s="1">
        <f t="shared" si="42"/>
        <v>4</v>
      </c>
      <c r="U122" s="11">
        <f t="shared" si="43"/>
        <v>4</v>
      </c>
      <c r="V122" s="98">
        <v>40.748762376237622</v>
      </c>
      <c r="W122" s="4">
        <f t="shared" si="44"/>
        <v>2</v>
      </c>
      <c r="X122" s="98">
        <v>96.690327657987098</v>
      </c>
      <c r="Y122" s="4">
        <f t="shared" si="45"/>
        <v>4</v>
      </c>
      <c r="Z122" s="9">
        <v>0.29077750400000002</v>
      </c>
      <c r="AA122" s="9">
        <v>0.30232629300000002</v>
      </c>
      <c r="AB122" s="9">
        <v>0.21165506000000001</v>
      </c>
      <c r="AC122" s="1">
        <f t="shared" si="46"/>
        <v>4</v>
      </c>
      <c r="AD122" s="1">
        <f t="shared" si="47"/>
        <v>4</v>
      </c>
      <c r="AE122" s="1">
        <f t="shared" si="48"/>
        <v>4</v>
      </c>
      <c r="AF122" s="11">
        <f t="shared" si="49"/>
        <v>4</v>
      </c>
      <c r="AG122" s="8">
        <v>0.195400958702</v>
      </c>
      <c r="AH122" s="9">
        <v>0.24087728798171121</v>
      </c>
      <c r="AI122" s="1">
        <f t="shared" si="50"/>
        <v>3</v>
      </c>
      <c r="AJ122" s="1">
        <f t="shared" si="51"/>
        <v>4</v>
      </c>
      <c r="AK122" s="11">
        <f t="shared" si="52"/>
        <v>3.5</v>
      </c>
      <c r="AL122" s="10">
        <v>1</v>
      </c>
      <c r="AM122" s="4">
        <f t="shared" si="53"/>
        <v>4</v>
      </c>
      <c r="AN122" s="98">
        <v>2.8956763190000001</v>
      </c>
      <c r="AO122" s="4">
        <f t="shared" si="54"/>
        <v>1</v>
      </c>
      <c r="AP122" s="8">
        <v>1.0780413159908191</v>
      </c>
      <c r="AQ122" s="9">
        <v>0.93521126760563378</v>
      </c>
      <c r="AR122" s="9">
        <v>0.5822860562537403</v>
      </c>
      <c r="AS122" s="9">
        <v>0.82391048292108304</v>
      </c>
      <c r="AT122" s="9">
        <v>0.67361702127659573</v>
      </c>
      <c r="AV122" s="1">
        <f t="shared" si="55"/>
        <v>0</v>
      </c>
      <c r="AW122" s="1">
        <f t="shared" si="56"/>
        <v>0</v>
      </c>
      <c r="AX122" s="1">
        <f t="shared" si="57"/>
        <v>4</v>
      </c>
      <c r="AY122" s="1">
        <f t="shared" si="58"/>
        <v>2</v>
      </c>
      <c r="AZ122" s="1">
        <f t="shared" si="59"/>
        <v>4</v>
      </c>
      <c r="BA122" s="1" t="str">
        <f t="shared" si="60"/>
        <v/>
      </c>
      <c r="BB122" s="9">
        <f t="shared" si="32"/>
        <v>0.25</v>
      </c>
      <c r="BC122" s="11">
        <f t="shared" si="61"/>
        <v>1.5</v>
      </c>
      <c r="BD122" s="98">
        <v>37.941418329999998</v>
      </c>
      <c r="BE122" s="4">
        <f t="shared" si="62"/>
        <v>4</v>
      </c>
    </row>
    <row r="123" spans="1:57" x14ac:dyDescent="0.35">
      <c r="A123" s="4">
        <v>53033011102</v>
      </c>
      <c r="B123" s="97">
        <v>50.581395348837212</v>
      </c>
      <c r="C123" s="4">
        <f t="shared" si="33"/>
        <v>4</v>
      </c>
      <c r="D123" s="98">
        <v>14.983511953833469</v>
      </c>
      <c r="E123" s="4">
        <f t="shared" si="34"/>
        <v>3</v>
      </c>
      <c r="F123" s="98">
        <v>45.384204909284954</v>
      </c>
      <c r="G123" s="4">
        <f t="shared" si="35"/>
        <v>1</v>
      </c>
      <c r="H123" s="98">
        <v>40.892641737032569</v>
      </c>
      <c r="I123" s="4">
        <f t="shared" si="36"/>
        <v>2</v>
      </c>
      <c r="J123" s="98">
        <v>20.375</v>
      </c>
      <c r="K123" s="97">
        <v>15.3125</v>
      </c>
      <c r="L123" s="1">
        <f t="shared" si="37"/>
        <v>3</v>
      </c>
      <c r="M123" s="1">
        <f t="shared" si="38"/>
        <v>2</v>
      </c>
      <c r="N123" s="11">
        <f t="shared" si="39"/>
        <v>2.5</v>
      </c>
      <c r="O123" s="98">
        <v>24.583584186233189</v>
      </c>
      <c r="P123" s="4">
        <f t="shared" si="40"/>
        <v>3</v>
      </c>
      <c r="Q123" s="6">
        <v>737521</v>
      </c>
      <c r="R123" s="7">
        <v>365373</v>
      </c>
      <c r="S123" s="1">
        <f t="shared" si="41"/>
        <v>4</v>
      </c>
      <c r="T123" s="1">
        <f t="shared" si="42"/>
        <v>4</v>
      </c>
      <c r="U123" s="11">
        <f t="shared" si="43"/>
        <v>4</v>
      </c>
      <c r="V123" s="98">
        <v>0</v>
      </c>
      <c r="W123" s="4">
        <f t="shared" si="44"/>
        <v>0</v>
      </c>
      <c r="X123" s="98">
        <v>57.333577928557212</v>
      </c>
      <c r="Y123" s="4">
        <f t="shared" si="45"/>
        <v>3</v>
      </c>
      <c r="Z123" s="9">
        <v>0.55120226000000005</v>
      </c>
      <c r="AA123" s="9">
        <v>0.44360522899999999</v>
      </c>
      <c r="AB123" s="9">
        <v>0.27728099</v>
      </c>
      <c r="AC123" s="1">
        <f t="shared" si="46"/>
        <v>3</v>
      </c>
      <c r="AD123" s="1">
        <f t="shared" si="47"/>
        <v>3</v>
      </c>
      <c r="AE123" s="1">
        <f t="shared" si="48"/>
        <v>3</v>
      </c>
      <c r="AF123" s="11">
        <f t="shared" si="49"/>
        <v>3</v>
      </c>
      <c r="AG123" s="8">
        <v>0.26892279146699999</v>
      </c>
      <c r="AH123" s="9">
        <v>0.46256262945081472</v>
      </c>
      <c r="AI123" s="1">
        <f t="shared" si="50"/>
        <v>3</v>
      </c>
      <c r="AJ123" s="1">
        <f t="shared" si="51"/>
        <v>3</v>
      </c>
      <c r="AK123" s="11">
        <f t="shared" si="52"/>
        <v>3</v>
      </c>
      <c r="AL123" s="10">
        <v>0</v>
      </c>
      <c r="AM123" s="4">
        <f t="shared" si="53"/>
        <v>0</v>
      </c>
      <c r="AN123" s="98">
        <v>8.0265540130000002</v>
      </c>
      <c r="AO123" s="4">
        <f t="shared" si="54"/>
        <v>3</v>
      </c>
      <c r="AQ123" s="9">
        <v>0.82253521126760565</v>
      </c>
      <c r="AR123" s="9">
        <v>0.95212447636146025</v>
      </c>
      <c r="AS123" s="9">
        <v>1.0930506478209601</v>
      </c>
      <c r="AV123" s="1" t="str">
        <f t="shared" si="55"/>
        <v/>
      </c>
      <c r="AW123" s="1">
        <f t="shared" si="56"/>
        <v>2</v>
      </c>
      <c r="AX123" s="1">
        <f t="shared" si="57"/>
        <v>0</v>
      </c>
      <c r="AY123" s="1">
        <f t="shared" si="58"/>
        <v>0</v>
      </c>
      <c r="AZ123" s="1" t="str">
        <f t="shared" si="59"/>
        <v/>
      </c>
      <c r="BA123" s="1" t="str">
        <f t="shared" si="60"/>
        <v/>
      </c>
      <c r="BB123" s="9">
        <f t="shared" si="32"/>
        <v>0.33333333333333331</v>
      </c>
      <c r="BC123" s="11">
        <f t="shared" si="61"/>
        <v>0.66666666666666663</v>
      </c>
      <c r="BD123" s="98">
        <v>54.261306410000003</v>
      </c>
      <c r="BE123" s="4">
        <f t="shared" si="62"/>
        <v>2</v>
      </c>
    </row>
    <row r="124" spans="1:57" x14ac:dyDescent="0.35">
      <c r="A124" s="4">
        <v>53033011200</v>
      </c>
      <c r="B124" s="97">
        <v>61.079156395508093</v>
      </c>
      <c r="C124" s="4">
        <f t="shared" si="33"/>
        <v>4</v>
      </c>
      <c r="D124" s="98">
        <v>20.929552762350191</v>
      </c>
      <c r="E124" s="4">
        <f t="shared" si="34"/>
        <v>4</v>
      </c>
      <c r="F124" s="98">
        <v>72.932917316692667</v>
      </c>
      <c r="G124" s="4">
        <f t="shared" si="35"/>
        <v>3</v>
      </c>
      <c r="H124" s="98">
        <v>62.124388539482879</v>
      </c>
      <c r="I124" s="4">
        <f t="shared" si="36"/>
        <v>4</v>
      </c>
      <c r="J124" s="98">
        <v>36.933797909407673</v>
      </c>
      <c r="K124" s="97">
        <v>19.512195121951219</v>
      </c>
      <c r="L124" s="1">
        <f t="shared" si="37"/>
        <v>4</v>
      </c>
      <c r="M124" s="1">
        <f t="shared" si="38"/>
        <v>2</v>
      </c>
      <c r="N124" s="11">
        <f t="shared" si="39"/>
        <v>3</v>
      </c>
      <c r="O124" s="98">
        <v>47.490888701990471</v>
      </c>
      <c r="P124" s="4">
        <f t="shared" si="40"/>
        <v>4</v>
      </c>
      <c r="Q124" s="6">
        <v>672354</v>
      </c>
      <c r="R124" s="7">
        <v>115512</v>
      </c>
      <c r="S124" s="1">
        <f t="shared" si="41"/>
        <v>4</v>
      </c>
      <c r="T124" s="1">
        <f t="shared" si="42"/>
        <v>3</v>
      </c>
      <c r="U124" s="11">
        <f t="shared" si="43"/>
        <v>3.5</v>
      </c>
      <c r="V124" s="98">
        <v>0</v>
      </c>
      <c r="W124" s="4">
        <f t="shared" si="44"/>
        <v>0</v>
      </c>
      <c r="X124" s="98">
        <v>0</v>
      </c>
      <c r="Y124" s="4">
        <f t="shared" si="45"/>
        <v>0</v>
      </c>
      <c r="Z124" s="9">
        <v>0.58941793600000003</v>
      </c>
      <c r="AA124" s="9">
        <v>0.75886207400000005</v>
      </c>
      <c r="AB124" s="9">
        <v>0.56848562000000002</v>
      </c>
      <c r="AC124" s="1">
        <f t="shared" si="46"/>
        <v>3</v>
      </c>
      <c r="AD124" s="1">
        <f t="shared" si="47"/>
        <v>2</v>
      </c>
      <c r="AE124" s="1">
        <f t="shared" si="48"/>
        <v>2</v>
      </c>
      <c r="AF124" s="11">
        <f t="shared" si="49"/>
        <v>2.3333333333333335</v>
      </c>
      <c r="AG124" s="8">
        <v>0.15385470852399999</v>
      </c>
      <c r="AH124" s="9">
        <v>0.33620580212711348</v>
      </c>
      <c r="AI124" s="1">
        <f t="shared" si="50"/>
        <v>3</v>
      </c>
      <c r="AJ124" s="1">
        <f t="shared" si="51"/>
        <v>4</v>
      </c>
      <c r="AK124" s="11">
        <f t="shared" si="52"/>
        <v>3.5</v>
      </c>
      <c r="AL124" s="10">
        <v>0</v>
      </c>
      <c r="AM124" s="4">
        <f t="shared" si="53"/>
        <v>0</v>
      </c>
      <c r="AN124" s="98">
        <v>18.333333329999999</v>
      </c>
      <c r="AO124" s="4">
        <f t="shared" si="54"/>
        <v>4</v>
      </c>
      <c r="AQ124" s="9">
        <v>0.6591549295774648</v>
      </c>
      <c r="AR124" s="9">
        <v>0.74147217235188512</v>
      </c>
      <c r="AS124" s="9">
        <v>1.0035335689045899</v>
      </c>
      <c r="AV124" s="1" t="str">
        <f t="shared" si="55"/>
        <v/>
      </c>
      <c r="AW124" s="1">
        <f t="shared" si="56"/>
        <v>4</v>
      </c>
      <c r="AX124" s="1">
        <f t="shared" si="57"/>
        <v>4</v>
      </c>
      <c r="AY124" s="1">
        <f t="shared" si="58"/>
        <v>0</v>
      </c>
      <c r="AZ124" s="1" t="str">
        <f t="shared" si="59"/>
        <v/>
      </c>
      <c r="BA124" s="1" t="str">
        <f t="shared" si="60"/>
        <v/>
      </c>
      <c r="BB124" s="9">
        <f t="shared" si="32"/>
        <v>0.33333333333333331</v>
      </c>
      <c r="BC124" s="11">
        <f t="shared" si="61"/>
        <v>2.6666666666666665</v>
      </c>
      <c r="BD124" s="98">
        <v>42.314097089999997</v>
      </c>
      <c r="BE124" s="4">
        <f t="shared" si="62"/>
        <v>4</v>
      </c>
    </row>
    <row r="125" spans="1:57" x14ac:dyDescent="0.35">
      <c r="A125" s="4">
        <v>53033011300</v>
      </c>
      <c r="B125" s="97">
        <v>53.620793269230766</v>
      </c>
      <c r="C125" s="4">
        <f t="shared" si="33"/>
        <v>4</v>
      </c>
      <c r="D125" s="98">
        <v>10.590663702762781</v>
      </c>
      <c r="E125" s="4">
        <f t="shared" si="34"/>
        <v>2</v>
      </c>
      <c r="F125" s="98">
        <v>67.738693467336688</v>
      </c>
      <c r="G125" s="4">
        <f t="shared" si="35"/>
        <v>3</v>
      </c>
      <c r="H125" s="98">
        <v>54.621567314132633</v>
      </c>
      <c r="I125" s="4">
        <f t="shared" si="36"/>
        <v>3</v>
      </c>
      <c r="J125" s="98">
        <v>45.364238410596023</v>
      </c>
      <c r="K125" s="97">
        <v>19.370860927152322</v>
      </c>
      <c r="L125" s="1">
        <f t="shared" si="37"/>
        <v>4</v>
      </c>
      <c r="M125" s="1">
        <f t="shared" si="38"/>
        <v>2</v>
      </c>
      <c r="N125" s="11">
        <f t="shared" si="39"/>
        <v>3</v>
      </c>
      <c r="O125" s="98">
        <v>27.87430125396585</v>
      </c>
      <c r="P125" s="4">
        <f t="shared" si="40"/>
        <v>3</v>
      </c>
      <c r="Q125" s="6">
        <v>432927</v>
      </c>
      <c r="R125" s="7">
        <v>144673</v>
      </c>
      <c r="S125" s="1">
        <f t="shared" si="41"/>
        <v>3</v>
      </c>
      <c r="T125" s="1">
        <f t="shared" si="42"/>
        <v>3</v>
      </c>
      <c r="U125" s="11">
        <f t="shared" si="43"/>
        <v>3</v>
      </c>
      <c r="V125" s="98">
        <v>0</v>
      </c>
      <c r="W125" s="4">
        <f t="shared" si="44"/>
        <v>0</v>
      </c>
      <c r="X125" s="98">
        <v>3.999904376359587</v>
      </c>
      <c r="Y125" s="4">
        <f t="shared" si="45"/>
        <v>0</v>
      </c>
      <c r="Z125" s="9">
        <v>0.66843105300000005</v>
      </c>
      <c r="AA125" s="9">
        <v>0.728560918</v>
      </c>
      <c r="AB125" s="9">
        <v>0.46998084800000001</v>
      </c>
      <c r="AC125" s="1">
        <f t="shared" si="46"/>
        <v>2</v>
      </c>
      <c r="AD125" s="1">
        <f t="shared" si="47"/>
        <v>2</v>
      </c>
      <c r="AE125" s="1">
        <f t="shared" si="48"/>
        <v>3</v>
      </c>
      <c r="AF125" s="11">
        <f t="shared" si="49"/>
        <v>2.3333333333333335</v>
      </c>
      <c r="AG125" s="8">
        <v>0.14189315602700001</v>
      </c>
      <c r="AH125" s="9">
        <v>0.3759634031069351</v>
      </c>
      <c r="AI125" s="1">
        <f t="shared" si="50"/>
        <v>4</v>
      </c>
      <c r="AJ125" s="1">
        <f t="shared" si="51"/>
        <v>4</v>
      </c>
      <c r="AK125" s="11">
        <f t="shared" si="52"/>
        <v>4</v>
      </c>
      <c r="AL125" s="10">
        <v>0</v>
      </c>
      <c r="AM125" s="4">
        <f t="shared" si="53"/>
        <v>0</v>
      </c>
      <c r="AN125" s="98">
        <v>4.4552450380000002</v>
      </c>
      <c r="AO125" s="4">
        <f t="shared" si="54"/>
        <v>2</v>
      </c>
      <c r="AP125" s="8">
        <v>0.87146136189747514</v>
      </c>
      <c r="AQ125" s="9">
        <v>0.72042253521126765</v>
      </c>
      <c r="AR125" s="9">
        <v>0.80730101735487736</v>
      </c>
      <c r="AS125" s="9">
        <v>0.86277974087161302</v>
      </c>
      <c r="AT125" s="9">
        <v>0.84553191489361701</v>
      </c>
      <c r="AV125" s="1">
        <f t="shared" si="55"/>
        <v>1</v>
      </c>
      <c r="AW125" s="1">
        <f t="shared" si="56"/>
        <v>4</v>
      </c>
      <c r="AX125" s="1">
        <f t="shared" si="57"/>
        <v>2</v>
      </c>
      <c r="AY125" s="1">
        <f t="shared" si="58"/>
        <v>1</v>
      </c>
      <c r="AZ125" s="1">
        <f t="shared" si="59"/>
        <v>2</v>
      </c>
      <c r="BA125" s="1" t="str">
        <f t="shared" si="60"/>
        <v/>
      </c>
      <c r="BB125" s="9">
        <f t="shared" si="32"/>
        <v>0.25</v>
      </c>
      <c r="BC125" s="11">
        <f t="shared" si="61"/>
        <v>2</v>
      </c>
      <c r="BD125" s="98">
        <v>54.785162079999999</v>
      </c>
      <c r="BE125" s="4">
        <f t="shared" si="62"/>
        <v>2</v>
      </c>
    </row>
    <row r="126" spans="1:57" x14ac:dyDescent="0.35">
      <c r="A126" s="4">
        <v>53033011401</v>
      </c>
      <c r="B126" s="97">
        <v>48.763644464245942</v>
      </c>
      <c r="C126" s="4">
        <f t="shared" si="33"/>
        <v>3</v>
      </c>
      <c r="D126" s="98">
        <v>7.7848388561053108</v>
      </c>
      <c r="E126" s="4">
        <f t="shared" si="34"/>
        <v>1</v>
      </c>
      <c r="F126" s="98">
        <v>63.536918869644488</v>
      </c>
      <c r="G126" s="4">
        <f t="shared" si="35"/>
        <v>2</v>
      </c>
      <c r="H126" s="98">
        <v>51.414309484193012</v>
      </c>
      <c r="I126" s="4">
        <f t="shared" si="36"/>
        <v>3</v>
      </c>
      <c r="J126" s="98">
        <v>28.539325842696631</v>
      </c>
      <c r="K126" s="97">
        <v>12.64044943820225</v>
      </c>
      <c r="L126" s="1">
        <f t="shared" si="37"/>
        <v>4</v>
      </c>
      <c r="M126" s="1">
        <f t="shared" si="38"/>
        <v>1</v>
      </c>
      <c r="N126" s="11">
        <f t="shared" si="39"/>
        <v>2.5</v>
      </c>
      <c r="O126" s="98">
        <v>26.25586068318821</v>
      </c>
      <c r="P126" s="4">
        <f t="shared" si="40"/>
        <v>3</v>
      </c>
      <c r="Q126" s="6">
        <v>411847</v>
      </c>
      <c r="R126" s="7">
        <v>338559</v>
      </c>
      <c r="S126" s="1">
        <f t="shared" si="41"/>
        <v>3</v>
      </c>
      <c r="T126" s="1">
        <f t="shared" si="42"/>
        <v>4</v>
      </c>
      <c r="U126" s="11">
        <f t="shared" si="43"/>
        <v>3.5</v>
      </c>
      <c r="V126" s="98">
        <v>0</v>
      </c>
      <c r="W126" s="4">
        <f t="shared" si="44"/>
        <v>0</v>
      </c>
      <c r="X126" s="98">
        <v>73.719404973159826</v>
      </c>
      <c r="Y126" s="4">
        <f t="shared" si="45"/>
        <v>4</v>
      </c>
      <c r="Z126" s="9">
        <v>0.53066265599999995</v>
      </c>
      <c r="AA126" s="9">
        <v>0.53682232699999999</v>
      </c>
      <c r="AB126" s="9">
        <v>0.34741852000000001</v>
      </c>
      <c r="AC126" s="1">
        <f t="shared" si="46"/>
        <v>3</v>
      </c>
      <c r="AD126" s="1">
        <f t="shared" si="47"/>
        <v>3</v>
      </c>
      <c r="AE126" s="1">
        <f t="shared" si="48"/>
        <v>3</v>
      </c>
      <c r="AF126" s="11">
        <f t="shared" si="49"/>
        <v>3</v>
      </c>
      <c r="AG126" s="8">
        <v>0.16320863023500001</v>
      </c>
      <c r="AH126" s="9">
        <v>0.20207304891490169</v>
      </c>
      <c r="AI126" s="1">
        <f t="shared" si="50"/>
        <v>3</v>
      </c>
      <c r="AJ126" s="1">
        <f t="shared" si="51"/>
        <v>4</v>
      </c>
      <c r="AK126" s="11">
        <f t="shared" si="52"/>
        <v>3.5</v>
      </c>
      <c r="AL126" s="10">
        <v>0</v>
      </c>
      <c r="AM126" s="4">
        <f t="shared" si="53"/>
        <v>0</v>
      </c>
      <c r="AN126" s="98">
        <v>13.9561058</v>
      </c>
      <c r="AO126" s="4">
        <f t="shared" si="54"/>
        <v>4</v>
      </c>
      <c r="AQ126" s="9">
        <v>1.0204225352112679</v>
      </c>
      <c r="AR126" s="9">
        <v>1.0628366247755829</v>
      </c>
      <c r="AS126" s="9">
        <v>0.92402826855123599</v>
      </c>
      <c r="AV126" s="1" t="str">
        <f t="shared" si="55"/>
        <v/>
      </c>
      <c r="AW126" s="1">
        <f t="shared" si="56"/>
        <v>0</v>
      </c>
      <c r="AX126" s="1">
        <f t="shared" si="57"/>
        <v>0</v>
      </c>
      <c r="AY126" s="1">
        <f t="shared" si="58"/>
        <v>0</v>
      </c>
      <c r="AZ126" s="1" t="str">
        <f t="shared" si="59"/>
        <v/>
      </c>
      <c r="BA126" s="1" t="str">
        <f t="shared" si="60"/>
        <v/>
      </c>
      <c r="BB126" s="9">
        <f t="shared" si="32"/>
        <v>0.33333333333333331</v>
      </c>
      <c r="BC126" s="11">
        <f t="shared" si="61"/>
        <v>0</v>
      </c>
      <c r="BD126" s="98">
        <v>51.273315119999999</v>
      </c>
      <c r="BE126" s="4">
        <f t="shared" si="62"/>
        <v>3</v>
      </c>
    </row>
    <row r="127" spans="1:57" x14ac:dyDescent="0.35">
      <c r="A127" s="4">
        <v>53033011402</v>
      </c>
      <c r="B127" s="97">
        <v>61.331444759206803</v>
      </c>
      <c r="C127" s="4">
        <f t="shared" si="33"/>
        <v>4</v>
      </c>
      <c r="D127" s="98">
        <v>24.930397367754999</v>
      </c>
      <c r="E127" s="4">
        <f t="shared" si="34"/>
        <v>4</v>
      </c>
      <c r="F127" s="98">
        <v>68.031189083820664</v>
      </c>
      <c r="G127" s="4">
        <f t="shared" si="35"/>
        <v>3</v>
      </c>
      <c r="H127" s="98">
        <v>55.668530757498722</v>
      </c>
      <c r="I127" s="4">
        <f t="shared" si="36"/>
        <v>3</v>
      </c>
      <c r="J127" s="98">
        <v>35.35</v>
      </c>
      <c r="K127" s="97">
        <v>18.149999999999999</v>
      </c>
      <c r="L127" s="1">
        <f t="shared" si="37"/>
        <v>4</v>
      </c>
      <c r="M127" s="1">
        <f t="shared" si="38"/>
        <v>2</v>
      </c>
      <c r="N127" s="11">
        <f t="shared" si="39"/>
        <v>3</v>
      </c>
      <c r="O127" s="98">
        <v>27.053824362606228</v>
      </c>
      <c r="P127" s="4">
        <f t="shared" si="40"/>
        <v>3</v>
      </c>
      <c r="Q127" s="6">
        <v>382120</v>
      </c>
      <c r="R127" s="7">
        <v>234837</v>
      </c>
      <c r="S127" s="1">
        <f t="shared" si="41"/>
        <v>3</v>
      </c>
      <c r="T127" s="1">
        <f t="shared" si="42"/>
        <v>4</v>
      </c>
      <c r="U127" s="11">
        <f t="shared" si="43"/>
        <v>3.5</v>
      </c>
      <c r="V127" s="98">
        <v>49.71478718736288</v>
      </c>
      <c r="W127" s="4">
        <f t="shared" si="44"/>
        <v>3</v>
      </c>
      <c r="X127" s="98">
        <v>97.276657538904274</v>
      </c>
      <c r="Y127" s="4">
        <f t="shared" si="45"/>
        <v>4</v>
      </c>
      <c r="Z127" s="9">
        <v>0.278391312</v>
      </c>
      <c r="AA127" s="9">
        <v>0.29891407599999997</v>
      </c>
      <c r="AB127" s="9">
        <v>0.239430219</v>
      </c>
      <c r="AC127" s="1">
        <f t="shared" si="46"/>
        <v>4</v>
      </c>
      <c r="AD127" s="1">
        <f t="shared" si="47"/>
        <v>4</v>
      </c>
      <c r="AE127" s="1">
        <f t="shared" si="48"/>
        <v>4</v>
      </c>
      <c r="AF127" s="11">
        <f t="shared" si="49"/>
        <v>4</v>
      </c>
      <c r="AG127" s="8">
        <v>0.22985346566500001</v>
      </c>
      <c r="AH127" s="9">
        <v>0.460193364149527</v>
      </c>
      <c r="AI127" s="1">
        <f t="shared" si="50"/>
        <v>3</v>
      </c>
      <c r="AJ127" s="1">
        <f t="shared" si="51"/>
        <v>3</v>
      </c>
      <c r="AK127" s="11">
        <f t="shared" si="52"/>
        <v>3</v>
      </c>
      <c r="AL127" s="10">
        <v>1</v>
      </c>
      <c r="AM127" s="4">
        <f t="shared" si="53"/>
        <v>4</v>
      </c>
      <c r="AN127" s="98">
        <v>20.086393090000001</v>
      </c>
      <c r="AO127" s="4">
        <f t="shared" si="54"/>
        <v>4</v>
      </c>
      <c r="AP127" s="8">
        <v>0.72685539403213462</v>
      </c>
      <c r="AQ127" s="9">
        <v>0.64647887323943665</v>
      </c>
      <c r="AR127" s="9">
        <v>0.69778575703171752</v>
      </c>
      <c r="AS127" s="9">
        <v>0.97467608951707896</v>
      </c>
      <c r="AV127" s="1">
        <f t="shared" si="55"/>
        <v>4</v>
      </c>
      <c r="AW127" s="1">
        <f t="shared" si="56"/>
        <v>4</v>
      </c>
      <c r="AX127" s="1">
        <f t="shared" si="57"/>
        <v>4</v>
      </c>
      <c r="AY127" s="1">
        <f t="shared" si="58"/>
        <v>0</v>
      </c>
      <c r="AZ127" s="1" t="str">
        <f t="shared" si="59"/>
        <v/>
      </c>
      <c r="BA127" s="1" t="str">
        <f t="shared" si="60"/>
        <v/>
      </c>
      <c r="BB127" s="9">
        <f t="shared" si="32"/>
        <v>0.25</v>
      </c>
      <c r="BC127" s="11">
        <f t="shared" si="61"/>
        <v>3</v>
      </c>
      <c r="BD127" s="98">
        <v>49.794195629999997</v>
      </c>
      <c r="BE127" s="4">
        <f t="shared" si="62"/>
        <v>3</v>
      </c>
    </row>
    <row r="128" spans="1:57" x14ac:dyDescent="0.35">
      <c r="A128" s="4">
        <v>53033011500</v>
      </c>
      <c r="B128" s="97">
        <v>20.44503194536242</v>
      </c>
      <c r="C128" s="4">
        <f t="shared" si="33"/>
        <v>1</v>
      </c>
      <c r="D128" s="98">
        <v>2.6309552026546572</v>
      </c>
      <c r="E128" s="4">
        <f t="shared" si="34"/>
        <v>0</v>
      </c>
      <c r="F128" s="98">
        <v>44.791666666666671</v>
      </c>
      <c r="G128" s="4">
        <f t="shared" si="35"/>
        <v>1</v>
      </c>
      <c r="H128" s="98">
        <v>23.341645885286781</v>
      </c>
      <c r="I128" s="4">
        <f t="shared" si="36"/>
        <v>1</v>
      </c>
      <c r="J128" s="98">
        <v>16.070528967254411</v>
      </c>
      <c r="K128" s="97">
        <v>8.2619647355163721</v>
      </c>
      <c r="L128" s="1">
        <f t="shared" si="37"/>
        <v>2</v>
      </c>
      <c r="M128" s="1">
        <f t="shared" si="38"/>
        <v>0</v>
      </c>
      <c r="N128" s="11">
        <f t="shared" si="39"/>
        <v>1</v>
      </c>
      <c r="O128" s="98">
        <v>10.370042100598271</v>
      </c>
      <c r="P128" s="4">
        <f t="shared" si="40"/>
        <v>1</v>
      </c>
      <c r="Q128" s="6">
        <v>344364</v>
      </c>
      <c r="R128" s="7">
        <v>306038</v>
      </c>
      <c r="S128" s="1">
        <f t="shared" si="41"/>
        <v>3</v>
      </c>
      <c r="T128" s="1">
        <f t="shared" si="42"/>
        <v>4</v>
      </c>
      <c r="U128" s="11">
        <f t="shared" si="43"/>
        <v>3.5</v>
      </c>
      <c r="V128" s="98">
        <v>13.86630532971996</v>
      </c>
      <c r="W128" s="4">
        <f t="shared" si="44"/>
        <v>1</v>
      </c>
      <c r="X128" s="98">
        <v>14.816686002394469</v>
      </c>
      <c r="Y128" s="4">
        <f t="shared" si="45"/>
        <v>1</v>
      </c>
      <c r="Z128" s="9">
        <v>0.64361975699999996</v>
      </c>
      <c r="AA128" s="9">
        <v>0.74107414800000004</v>
      </c>
      <c r="AB128" s="9">
        <v>0.23123738299999999</v>
      </c>
      <c r="AC128" s="1">
        <f t="shared" si="46"/>
        <v>2</v>
      </c>
      <c r="AD128" s="1">
        <f t="shared" si="47"/>
        <v>2</v>
      </c>
      <c r="AE128" s="1">
        <f t="shared" si="48"/>
        <v>4</v>
      </c>
      <c r="AF128" s="11">
        <f t="shared" si="49"/>
        <v>2.6666666666666665</v>
      </c>
      <c r="AG128" s="8">
        <v>0.23435644357499999</v>
      </c>
      <c r="AH128" s="9">
        <v>0.32962956478730349</v>
      </c>
      <c r="AI128" s="1">
        <f t="shared" si="50"/>
        <v>3</v>
      </c>
      <c r="AJ128" s="1">
        <f t="shared" si="51"/>
        <v>4</v>
      </c>
      <c r="AK128" s="11">
        <f t="shared" si="52"/>
        <v>3.5</v>
      </c>
      <c r="AL128" s="10">
        <v>0</v>
      </c>
      <c r="AM128" s="4">
        <f t="shared" si="53"/>
        <v>0</v>
      </c>
      <c r="AN128" s="98">
        <v>2.8925619829999998</v>
      </c>
      <c r="AO128" s="4">
        <f t="shared" si="54"/>
        <v>1</v>
      </c>
      <c r="AQ128" s="9">
        <v>0.62535211267605639</v>
      </c>
      <c r="AR128" s="9">
        <v>1.046080191502095</v>
      </c>
      <c r="AS128" s="9">
        <v>1.1908127208480499</v>
      </c>
      <c r="AV128" s="1" t="str">
        <f t="shared" si="55"/>
        <v/>
      </c>
      <c r="AW128" s="1">
        <f t="shared" si="56"/>
        <v>4</v>
      </c>
      <c r="AX128" s="1">
        <f t="shared" si="57"/>
        <v>0</v>
      </c>
      <c r="AY128" s="1">
        <f t="shared" si="58"/>
        <v>0</v>
      </c>
      <c r="AZ128" s="1" t="str">
        <f t="shared" si="59"/>
        <v/>
      </c>
      <c r="BA128" s="1" t="str">
        <f t="shared" si="60"/>
        <v/>
      </c>
      <c r="BB128" s="9">
        <f t="shared" si="32"/>
        <v>0.33333333333333331</v>
      </c>
      <c r="BC128" s="11">
        <f t="shared" si="61"/>
        <v>1.3333333333333333</v>
      </c>
      <c r="BD128" s="98">
        <v>70.948171849999994</v>
      </c>
      <c r="BE128" s="4">
        <f t="shared" si="62"/>
        <v>0</v>
      </c>
    </row>
    <row r="129" spans="1:57" x14ac:dyDescent="0.35">
      <c r="A129" s="4">
        <v>53033011600</v>
      </c>
      <c r="B129" s="97">
        <v>15.07430997876858</v>
      </c>
      <c r="C129" s="4">
        <f t="shared" si="33"/>
        <v>0</v>
      </c>
      <c r="D129" s="98">
        <v>2.7723368992014459</v>
      </c>
      <c r="E129" s="4">
        <f t="shared" si="34"/>
        <v>0</v>
      </c>
      <c r="F129" s="98">
        <v>32.119756052485677</v>
      </c>
      <c r="G129" s="4">
        <f t="shared" si="35"/>
        <v>0</v>
      </c>
      <c r="H129" s="98">
        <v>25.024501796798429</v>
      </c>
      <c r="I129" s="4">
        <f t="shared" si="36"/>
        <v>1</v>
      </c>
      <c r="J129" s="98">
        <v>17.693522906793049</v>
      </c>
      <c r="K129" s="97">
        <v>15.00789889415482</v>
      </c>
      <c r="L129" s="1">
        <f t="shared" si="37"/>
        <v>2</v>
      </c>
      <c r="M129" s="1">
        <f t="shared" si="38"/>
        <v>2</v>
      </c>
      <c r="N129" s="11">
        <f t="shared" si="39"/>
        <v>2</v>
      </c>
      <c r="O129" s="98">
        <v>11.54836863194047</v>
      </c>
      <c r="P129" s="4">
        <f t="shared" si="40"/>
        <v>1</v>
      </c>
      <c r="Q129" s="6">
        <v>296352</v>
      </c>
      <c r="R129" s="7">
        <v>238177</v>
      </c>
      <c r="S129" s="1">
        <f t="shared" si="41"/>
        <v>2</v>
      </c>
      <c r="T129" s="1">
        <f t="shared" si="42"/>
        <v>4</v>
      </c>
      <c r="U129" s="11">
        <f t="shared" si="43"/>
        <v>3</v>
      </c>
      <c r="V129" s="98">
        <v>64.900369003690045</v>
      </c>
      <c r="W129" s="4">
        <f t="shared" si="44"/>
        <v>4</v>
      </c>
      <c r="X129" s="98">
        <v>65.097096764192685</v>
      </c>
      <c r="Y129" s="4">
        <f t="shared" si="45"/>
        <v>4</v>
      </c>
      <c r="Z129" s="9">
        <v>0.91265618999999998</v>
      </c>
      <c r="AA129" s="9">
        <v>0.91637184500000002</v>
      </c>
      <c r="AB129" s="9">
        <v>0.38930863900000001</v>
      </c>
      <c r="AC129" s="1">
        <f t="shared" si="46"/>
        <v>1</v>
      </c>
      <c r="AD129" s="1">
        <f t="shared" si="47"/>
        <v>1</v>
      </c>
      <c r="AE129" s="1">
        <f t="shared" si="48"/>
        <v>3</v>
      </c>
      <c r="AF129" s="11">
        <f t="shared" si="49"/>
        <v>1.6666666666666667</v>
      </c>
      <c r="AG129" s="8">
        <v>0.13744051404099999</v>
      </c>
      <c r="AH129" s="9">
        <v>0.68361541176969542</v>
      </c>
      <c r="AI129" s="1">
        <f t="shared" si="50"/>
        <v>4</v>
      </c>
      <c r="AJ129" s="1">
        <f t="shared" si="51"/>
        <v>2</v>
      </c>
      <c r="AK129" s="11">
        <f t="shared" si="52"/>
        <v>3</v>
      </c>
      <c r="AL129" s="10">
        <v>0</v>
      </c>
      <c r="AM129" s="4">
        <f t="shared" si="53"/>
        <v>0</v>
      </c>
      <c r="AN129" s="98">
        <v>1.986097319</v>
      </c>
      <c r="AO129" s="4">
        <f t="shared" si="54"/>
        <v>1</v>
      </c>
      <c r="AQ129" s="9">
        <v>0.97042253521126765</v>
      </c>
      <c r="AR129" s="9">
        <v>1.0676241771394379</v>
      </c>
      <c r="AS129" s="9">
        <v>1.08244994110718</v>
      </c>
      <c r="AV129" s="1" t="str">
        <f t="shared" si="55"/>
        <v/>
      </c>
      <c r="AW129" s="1">
        <f t="shared" si="56"/>
        <v>0</v>
      </c>
      <c r="AX129" s="1">
        <f t="shared" si="57"/>
        <v>0</v>
      </c>
      <c r="AY129" s="1">
        <f t="shared" si="58"/>
        <v>0</v>
      </c>
      <c r="AZ129" s="1" t="str">
        <f t="shared" si="59"/>
        <v/>
      </c>
      <c r="BA129" s="1" t="str">
        <f t="shared" si="60"/>
        <v/>
      </c>
      <c r="BB129" s="9">
        <f t="shared" si="32"/>
        <v>0.33333333333333331</v>
      </c>
      <c r="BC129" s="11">
        <f t="shared" si="61"/>
        <v>0</v>
      </c>
      <c r="BD129" s="98">
        <v>74.588771170000001</v>
      </c>
      <c r="BE129" s="4">
        <f t="shared" si="62"/>
        <v>0</v>
      </c>
    </row>
    <row r="130" spans="1:57" x14ac:dyDescent="0.35">
      <c r="A130" s="4">
        <v>53033011700</v>
      </c>
      <c r="B130" s="97">
        <v>86.95811231022499</v>
      </c>
      <c r="C130" s="4">
        <f t="shared" si="33"/>
        <v>4</v>
      </c>
      <c r="D130" s="98">
        <v>28.484154257350131</v>
      </c>
      <c r="E130" s="4">
        <f t="shared" si="34"/>
        <v>4</v>
      </c>
      <c r="F130" s="98">
        <v>73.807228915662648</v>
      </c>
      <c r="G130" s="4">
        <f t="shared" si="35"/>
        <v>3</v>
      </c>
      <c r="H130" s="98">
        <v>28.050896471949109</v>
      </c>
      <c r="I130" s="4">
        <f t="shared" si="36"/>
        <v>1</v>
      </c>
      <c r="J130" s="98">
        <v>24.329268292682929</v>
      </c>
      <c r="K130" s="97">
        <v>12.5</v>
      </c>
      <c r="L130" s="1">
        <f t="shared" si="37"/>
        <v>3</v>
      </c>
      <c r="M130" s="1">
        <f t="shared" si="38"/>
        <v>1</v>
      </c>
      <c r="N130" s="11">
        <f t="shared" si="39"/>
        <v>2</v>
      </c>
      <c r="O130" s="98">
        <v>29.80205278592376</v>
      </c>
      <c r="P130" s="4">
        <f t="shared" si="40"/>
        <v>3</v>
      </c>
      <c r="Q130" s="6">
        <v>656568</v>
      </c>
      <c r="R130" s="7">
        <v>228217</v>
      </c>
      <c r="S130" s="1">
        <f t="shared" si="41"/>
        <v>4</v>
      </c>
      <c r="T130" s="1">
        <f t="shared" si="42"/>
        <v>4</v>
      </c>
      <c r="U130" s="11">
        <f t="shared" si="43"/>
        <v>4</v>
      </c>
      <c r="V130" s="98">
        <v>13.17476383265857</v>
      </c>
      <c r="W130" s="4">
        <f t="shared" si="44"/>
        <v>1</v>
      </c>
      <c r="X130" s="98">
        <v>45.011928969951789</v>
      </c>
      <c r="Y130" s="4">
        <f t="shared" si="45"/>
        <v>3</v>
      </c>
      <c r="Z130" s="9">
        <v>0.62494082500000003</v>
      </c>
      <c r="AA130" s="9">
        <v>0.68258054199999996</v>
      </c>
      <c r="AB130" s="9">
        <v>0.472723689</v>
      </c>
      <c r="AC130" s="1">
        <f t="shared" si="46"/>
        <v>2</v>
      </c>
      <c r="AD130" s="1">
        <f t="shared" si="47"/>
        <v>2</v>
      </c>
      <c r="AE130" s="1">
        <f t="shared" si="48"/>
        <v>3</v>
      </c>
      <c r="AF130" s="11">
        <f t="shared" si="49"/>
        <v>2.3333333333333335</v>
      </c>
      <c r="AG130" s="8">
        <v>7.0850087360099998E-2</v>
      </c>
      <c r="AH130" s="9">
        <v>0.43024302095783518</v>
      </c>
      <c r="AI130" s="1">
        <f t="shared" si="50"/>
        <v>4</v>
      </c>
      <c r="AJ130" s="1">
        <f t="shared" si="51"/>
        <v>3</v>
      </c>
      <c r="AK130" s="11">
        <f t="shared" si="52"/>
        <v>3.5</v>
      </c>
      <c r="AL130" s="10">
        <v>0</v>
      </c>
      <c r="AM130" s="4">
        <f t="shared" si="53"/>
        <v>0</v>
      </c>
      <c r="AN130" s="98">
        <v>8.8787706320000002</v>
      </c>
      <c r="AO130" s="4">
        <f t="shared" si="54"/>
        <v>3</v>
      </c>
      <c r="AQ130" s="9">
        <v>6.9718309859154934E-2</v>
      </c>
      <c r="AR130" s="9">
        <v>0.80251346499102338</v>
      </c>
      <c r="AS130" s="9">
        <v>0.96584216725559402</v>
      </c>
      <c r="AV130" s="1" t="str">
        <f t="shared" si="55"/>
        <v/>
      </c>
      <c r="AW130" s="1">
        <f t="shared" si="56"/>
        <v>4</v>
      </c>
      <c r="AX130" s="1">
        <f t="shared" si="57"/>
        <v>2</v>
      </c>
      <c r="AY130" s="1">
        <f t="shared" si="58"/>
        <v>0</v>
      </c>
      <c r="AZ130" s="1" t="str">
        <f t="shared" si="59"/>
        <v/>
      </c>
      <c r="BA130" s="1" t="str">
        <f t="shared" si="60"/>
        <v/>
      </c>
      <c r="BB130" s="9">
        <f t="shared" si="32"/>
        <v>0.33333333333333331</v>
      </c>
      <c r="BC130" s="11">
        <f t="shared" si="61"/>
        <v>2</v>
      </c>
      <c r="BD130" s="98">
        <v>45.966957049999998</v>
      </c>
      <c r="BE130" s="4">
        <f t="shared" si="62"/>
        <v>4</v>
      </c>
    </row>
    <row r="131" spans="1:57" x14ac:dyDescent="0.35">
      <c r="A131" s="4">
        <v>53033011800</v>
      </c>
      <c r="B131" s="97">
        <v>79.639412034910436</v>
      </c>
      <c r="C131" s="4">
        <f t="shared" si="33"/>
        <v>4</v>
      </c>
      <c r="D131" s="98">
        <v>21.183300395256921</v>
      </c>
      <c r="E131" s="4">
        <f t="shared" si="34"/>
        <v>4</v>
      </c>
      <c r="F131" s="98">
        <v>65.060040026684447</v>
      </c>
      <c r="G131" s="4">
        <f t="shared" si="35"/>
        <v>3</v>
      </c>
      <c r="H131" s="98">
        <v>46.609880749574103</v>
      </c>
      <c r="I131" s="4">
        <f t="shared" si="36"/>
        <v>3</v>
      </c>
      <c r="J131" s="98">
        <v>33.856893542757419</v>
      </c>
      <c r="K131" s="97">
        <v>22.164048865619549</v>
      </c>
      <c r="L131" s="1">
        <f t="shared" si="37"/>
        <v>4</v>
      </c>
      <c r="M131" s="1">
        <f t="shared" si="38"/>
        <v>3</v>
      </c>
      <c r="N131" s="11">
        <f t="shared" si="39"/>
        <v>3.5</v>
      </c>
      <c r="O131" s="98">
        <v>31.361966008268261</v>
      </c>
      <c r="P131" s="4">
        <f t="shared" si="40"/>
        <v>3</v>
      </c>
      <c r="Q131" s="6">
        <v>616270</v>
      </c>
      <c r="R131" s="7">
        <v>250411</v>
      </c>
      <c r="S131" s="1">
        <f t="shared" si="41"/>
        <v>4</v>
      </c>
      <c r="T131" s="1">
        <f t="shared" si="42"/>
        <v>4</v>
      </c>
      <c r="U131" s="11">
        <f t="shared" si="43"/>
        <v>4</v>
      </c>
      <c r="V131" s="98">
        <v>3.2278088144009929</v>
      </c>
      <c r="W131" s="4">
        <f t="shared" si="44"/>
        <v>0</v>
      </c>
      <c r="X131" s="98">
        <v>45.659373192469801</v>
      </c>
      <c r="Y131" s="4">
        <f t="shared" si="45"/>
        <v>3</v>
      </c>
      <c r="Z131" s="9">
        <v>0.32959913499999999</v>
      </c>
      <c r="AA131" s="9">
        <v>0.38329969699999999</v>
      </c>
      <c r="AB131" s="9">
        <v>0.25687715</v>
      </c>
      <c r="AC131" s="1">
        <f t="shared" si="46"/>
        <v>4</v>
      </c>
      <c r="AD131" s="1">
        <f t="shared" si="47"/>
        <v>4</v>
      </c>
      <c r="AE131" s="1">
        <f t="shared" si="48"/>
        <v>3</v>
      </c>
      <c r="AF131" s="11">
        <f t="shared" si="49"/>
        <v>3.6666666666666665</v>
      </c>
      <c r="AG131" s="8">
        <v>0.10687626370099999</v>
      </c>
      <c r="AH131" s="9">
        <v>0.25081462035346591</v>
      </c>
      <c r="AI131" s="1">
        <f t="shared" si="50"/>
        <v>4</v>
      </c>
      <c r="AJ131" s="1">
        <f t="shared" si="51"/>
        <v>4</v>
      </c>
      <c r="AK131" s="11">
        <f t="shared" si="52"/>
        <v>4</v>
      </c>
      <c r="AL131" s="10">
        <v>0</v>
      </c>
      <c r="AM131" s="4">
        <f t="shared" si="53"/>
        <v>0</v>
      </c>
      <c r="AN131" s="98">
        <v>23.143053649999999</v>
      </c>
      <c r="AO131" s="4">
        <f t="shared" si="54"/>
        <v>4</v>
      </c>
      <c r="AQ131" s="9">
        <v>0.5795774647887324</v>
      </c>
      <c r="AR131" s="9">
        <v>0.71214841412327945</v>
      </c>
      <c r="AS131" s="9">
        <v>0.803297997644287</v>
      </c>
      <c r="AT131" s="9">
        <v>1.101702127659574</v>
      </c>
      <c r="AV131" s="1" t="str">
        <f t="shared" si="55"/>
        <v/>
      </c>
      <c r="AW131" s="1">
        <f t="shared" si="56"/>
        <v>4</v>
      </c>
      <c r="AX131" s="1">
        <f t="shared" si="57"/>
        <v>4</v>
      </c>
      <c r="AY131" s="1">
        <f t="shared" si="58"/>
        <v>2</v>
      </c>
      <c r="AZ131" s="1">
        <f t="shared" si="59"/>
        <v>0</v>
      </c>
      <c r="BA131" s="1" t="str">
        <f t="shared" si="60"/>
        <v/>
      </c>
      <c r="BB131" s="9">
        <f t="shared" ref="BB131:BB194" si="63">IF(COUNTBLANK(AV131:AY131)=4,1,1/(4-COUNTBLANK(AV131:AY131)))</f>
        <v>0.33333333333333331</v>
      </c>
      <c r="BC131" s="11">
        <f t="shared" si="61"/>
        <v>3.333333333333333</v>
      </c>
      <c r="BD131" s="98">
        <v>45.132356360000003</v>
      </c>
      <c r="BE131" s="4">
        <f t="shared" si="62"/>
        <v>4</v>
      </c>
    </row>
    <row r="132" spans="1:57" x14ac:dyDescent="0.35">
      <c r="A132" s="4">
        <v>53033011900</v>
      </c>
      <c r="B132" s="97">
        <v>71.485569889612975</v>
      </c>
      <c r="C132" s="4">
        <f t="shared" ref="C132:C195" si="64">IF(AND(B132&gt;=0,B132&lt;=20),0,IF(AND(B132&gt;20,B132&lt;=30),1,IF(AND(B132&gt;30,B132&lt;=40),2,IF(AND(B132&gt;40,B132&lt;=50),3,4))))</f>
        <v>4</v>
      </c>
      <c r="D132" s="98">
        <v>13.580587343168339</v>
      </c>
      <c r="E132" s="4">
        <f t="shared" ref="E132:E195" si="65">IF(AND(D132&gt;=0, D132&lt;=4),0,IF(AND(D132&gt;4,D132&lt;=8),1,IF(AND(D132&gt;8,D132&lt;=12),2,IF(AND(D132&gt;12,D132&lt;=16),3,4))))</f>
        <v>3</v>
      </c>
      <c r="F132" s="98">
        <v>67.806113221197322</v>
      </c>
      <c r="G132" s="4">
        <f t="shared" ref="G132:G195" si="66">IF(AND(F132&gt;=0, F132&lt;=35),0,IF(AND(F132&gt;35,F132&lt;=50),1,IF(AND(F132&gt;50,F132&lt;=65),2,IF(AND(F132&gt;65,F132&lt;=80),3,4))))</f>
        <v>3</v>
      </c>
      <c r="H132" s="98">
        <v>18.099725166862971</v>
      </c>
      <c r="I132" s="4">
        <f t="shared" ref="I132:I195" si="67">IF(AND(H132&gt;=0, H132&lt;=15),0,IF(AND(H132&gt;15,H132&lt;=30),1,IF(AND(H132&gt;30,H132&lt;=45),2,IF(AND(H132&gt;45,H132&lt;=60),3,4))))</f>
        <v>1</v>
      </c>
      <c r="J132" s="98">
        <v>25.918762088974859</v>
      </c>
      <c r="K132" s="97">
        <v>15.47388781431335</v>
      </c>
      <c r="L132" s="1">
        <f t="shared" ref="L132:L195" si="68">IF(AND(J132&gt;=0, J132&lt;=10),0,IF(AND(J132&gt;10,J132&lt;=15),1,IF(AND(J132&gt;15,J132&lt;=20),2,IF(AND(J132&gt;20,J132&lt;=25),3,4))))</f>
        <v>4</v>
      </c>
      <c r="M132" s="1">
        <f t="shared" ref="M132:M195" si="69">IF(AND(K132&gt;=0, K132&lt;=10),0,IF(AND(K132&gt;10,K132&lt;=15),1,IF(AND(K132&gt;15,K132&lt;=20),2,IF(AND(K132&gt;20,K132&lt;=25),3,4))))</f>
        <v>2</v>
      </c>
      <c r="N132" s="11">
        <f t="shared" ref="N132:N195" si="70">SUM(L132:M132)/2</f>
        <v>3</v>
      </c>
      <c r="O132" s="98">
        <v>27.011570687591441</v>
      </c>
      <c r="P132" s="4">
        <f t="shared" ref="P132:P195" si="71">IF(AND(O132&gt;=0, O132&lt;=8),0,IF(AND(O132&gt;8,O132&lt;=16),1,IF(AND(O132&gt;16,O132&lt;=24),2,IF(AND(O132&gt;24,O132&lt;=32),3,4))))</f>
        <v>3</v>
      </c>
      <c r="Q132" s="6">
        <v>517202</v>
      </c>
      <c r="R132" s="7">
        <v>92211</v>
      </c>
      <c r="S132" s="1">
        <f t="shared" ref="S132:S195" si="72">IF(AND(Q132&gt;=0, Q132&lt;=75000),0,IF(AND(Q132&gt;75000,Q132&lt;=200000),1,IF(AND(Q132&gt;200000,Q132&lt;=325000),2,IF(AND(Q132&gt;325000,Q132&lt;=450000),3,4))))</f>
        <v>4</v>
      </c>
      <c r="T132" s="1">
        <f t="shared" ref="T132:T195" si="73">IF(AND(R132&gt;=0, R132&lt;=1000),0,IF(AND(R132&gt;1000,R132&lt;=13000),1,IF(AND(R132&gt;13000,R132&lt;=43000),2,IF(AND(R132&gt;43000,R132&lt;=200000),3,4))))</f>
        <v>3</v>
      </c>
      <c r="U132" s="11">
        <f t="shared" ref="U132:U195" si="74">SUM(S132:T132)/2</f>
        <v>3.5</v>
      </c>
      <c r="V132" s="98">
        <v>0</v>
      </c>
      <c r="W132" s="4">
        <f t="shared" ref="W132:W195" si="75">IF(AND(V132&gt;=0, V132&lt;=6),0,IF(AND(V132&gt;6,V132&lt;=24),1,IF(AND(V132&gt;24,V132&lt;=42),2,IF(AND(V132&gt;42,V132&lt;=60),3,4))))</f>
        <v>0</v>
      </c>
      <c r="X132" s="98">
        <v>0</v>
      </c>
      <c r="Y132" s="4">
        <f t="shared" ref="Y132:Y195" si="76">IF(AND(X132&gt;=0, X132&lt;=6),0,IF(AND(X132&gt;6,X132&lt;=24),1,IF(AND(X132&gt;24,X132&lt;=42),2,IF(AND(X132&gt;42,X132&lt;=60),3,4))))</f>
        <v>0</v>
      </c>
      <c r="Z132" s="9">
        <v>1.1390880210000001</v>
      </c>
      <c r="AA132" s="9">
        <v>1.357577625</v>
      </c>
      <c r="AB132" s="9">
        <v>0.63681343499999998</v>
      </c>
      <c r="AC132" s="1">
        <f t="shared" ref="AC132:AC195" si="77">IF(AND(Z132&gt;1.2),0,IF(AND(Z132&lt;=1.2, Z132&gt;0.8),1, IF(AND(Z132&lt;=0.8,Z132&gt;0.6), 2, IF(AND(Z132&lt;=0.6,Z132&gt;0.4),3,4))))</f>
        <v>1</v>
      </c>
      <c r="AD132" s="1">
        <f t="shared" ref="AD132:AD195" si="78">IF(AND(AA132&gt;1.2),0,IF(AND(AA132&lt;=1.2, AA132&gt;0.8),1, IF(AND(AA132&lt;=0.8,AA132&gt;0.6), 2, IF(AND(AA132&lt;=0.6,AA132&gt;0.4),3,4))))</f>
        <v>0</v>
      </c>
      <c r="AE132" s="1">
        <f t="shared" ref="AE132:AE195" si="79">IF(AND(AB132&gt;1),0,IF(AND(AB132&lt;=1, AB132&gt;0.75),1, IF(AND(AB132&lt;=0.75,AB132&gt;0.5), 2, IF(AND(AB132&lt;=0.5,AB132&gt;0.25),3,4))))</f>
        <v>2</v>
      </c>
      <c r="AF132" s="11">
        <f t="shared" ref="AF132:AF195" si="80">SUM(AC132:AE132)/3</f>
        <v>1</v>
      </c>
      <c r="AG132" s="8">
        <v>0.20705479899599999</v>
      </c>
      <c r="AH132" s="9">
        <v>0.44352010509705692</v>
      </c>
      <c r="AI132" s="1">
        <f t="shared" ref="AI132:AI195" si="81">IF(AND(AG132&gt;0.6),0,IF(AND(AG132&lt;=0.6, AG132&gt;0.45),1, IF(AND(AG132&lt;=0.45,AG132&gt;0.3), 2, IF(AND(AG132&lt;=0.3,AG132&gt;0.15),3,4))))</f>
        <v>3</v>
      </c>
      <c r="AJ132" s="1">
        <f t="shared" ref="AJ132:AJ195" si="82">IF(AND(AH132&gt;1),0,IF(AND(AH132&lt;=1, AH132&gt;0.8),1, IF(AND(AH132&lt;=0.8,AH132&gt;0.6), 2, IF(AND(AH132&lt;=0.6,AH132&gt;0.4),3,4))))</f>
        <v>3</v>
      </c>
      <c r="AK132" s="11">
        <f t="shared" ref="AK132:AK195" si="83">SUM(AI132:AJ132)/2</f>
        <v>3</v>
      </c>
      <c r="AL132" s="10">
        <v>0</v>
      </c>
      <c r="AM132" s="4">
        <f t="shared" ref="AM132:AM195" si="84">4*AL132</f>
        <v>0</v>
      </c>
      <c r="AN132" s="98">
        <v>1.025236593</v>
      </c>
      <c r="AO132" s="4">
        <f t="shared" ref="AO132:AO195" si="85">IF(AND(AN132&gt;=0, AN132&lt;=1),0,IF(AND(AN132&gt;1,AN132&lt;=4),1,IF(AND(AN132&gt;4,AN132&lt;=7),2,IF(AND(AN132&gt;7,AN132&lt;=10),3,4))))</f>
        <v>1</v>
      </c>
      <c r="AR132" s="9">
        <v>0.82226211849192099</v>
      </c>
      <c r="AS132" s="9">
        <v>0.93404004711425204</v>
      </c>
      <c r="AU132" s="9">
        <v>0.94631165429943254</v>
      </c>
      <c r="AV132" s="1" t="str">
        <f t="shared" ref="AV132:AV195" si="86">IF(AND(AP132&gt;0.9),0,IF(AND(AP132&lt;=0.9, AP132&gt;0.85),1, IF(AND(AP132&lt;=0.85,AP132&gt;0.8), 2, IF(AND(AP132&lt;=0.8,AP132&gt;0.75),3,IF(AND(ISBLANK(AP132)),"",4)))))</f>
        <v/>
      </c>
      <c r="AW132" s="1" t="str">
        <f t="shared" ref="AW132:AW195" si="87">IF(AND(AQ132&gt;0.9),0,IF(AND(AQ132&lt;=0.9, AQ132&gt;0.85),1, IF(AND(AQ132&lt;=0.85,AQ132&gt;0.8), 2, IF(AND(AQ132&lt;=0.8,AQ132&gt;0.75),3,IF(AND(ISBLANK(AQ132)),"",4)))))</f>
        <v/>
      </c>
      <c r="AX132" s="1">
        <f t="shared" ref="AX132:AX195" si="88">IF(AND(AR132&gt;0.9),0,IF(AND(AR132&lt;=0.9, AR132&gt;0.85),1, IF(AND(AR132&lt;=0.85,AR132&gt;0.8), 2, IF(AND(AR132&lt;=0.8,AR132&gt;0.75),3,IF(AND(ISBLANK(AR132)),"",4)))))</f>
        <v>2</v>
      </c>
      <c r="AY132" s="1">
        <f t="shared" ref="AY132:AY195" si="89">IF(AND(AS132&gt;0.9),0,IF(AND(AS132&lt;=0.9, AS132&gt;0.85),1, IF(AND(AS132&lt;=0.85,AS132&gt;0.8), 2, IF(AND(AS132&lt;=0.8,AS132&gt;0.75),3,IF(AND(ISBLANK(AS132)),"",4)))))</f>
        <v>0</v>
      </c>
      <c r="AZ132" s="1" t="str">
        <f t="shared" ref="AZ132:AZ195" si="90">IF(AND(AT132&gt;0.9),0,IF(AND(AT132&lt;=0.9, AT132&gt;0.85),1, IF(AND(AT132&lt;=0.85,AT132&gt;0.8), 2, IF(AND(AT132&lt;=0.8,AT132&gt;0.75),3,IF(AND(ISBLANK(AT132)),"",4)))))</f>
        <v/>
      </c>
      <c r="BA132" s="1">
        <f t="shared" ref="BA132:BA195" si="91">IF(AND(AU132&gt;0.9),0,IF(AND(AU132&lt;=0.9, AU132&gt;0.85),1, IF(AND(AU132&lt;=0.85,AU132&gt;0.8), 2, IF(AND(AU132&lt;=0.8,AU132&gt;0.75),3,IF(AND(ISBLANK(AU132)),"",4)))))</f>
        <v>0</v>
      </c>
      <c r="BB132" s="9">
        <f t="shared" si="63"/>
        <v>0.5</v>
      </c>
      <c r="BC132" s="11">
        <f t="shared" ref="BC132:BC195" si="92">BB132*SUM(AV132:AY132)</f>
        <v>1</v>
      </c>
      <c r="BD132" s="98">
        <v>57.919339430000001</v>
      </c>
      <c r="BE132" s="4">
        <f t="shared" ref="BE132:BE195" si="93">IF(AND(BD132&gt;68),0,IF(AND(BD132&lt;=68, BD132&gt;61),1, IF(AND(BD132&lt;=61,BD132&gt;54), 2, IF(AND(BD132&lt;=54,BD132&gt;47),3,4))))</f>
        <v>2</v>
      </c>
    </row>
    <row r="133" spans="1:57" x14ac:dyDescent="0.35">
      <c r="A133" s="4">
        <v>53033012000</v>
      </c>
      <c r="B133" s="97">
        <v>18.643609835179682</v>
      </c>
      <c r="C133" s="4">
        <f t="shared" si="64"/>
        <v>0</v>
      </c>
      <c r="D133" s="98">
        <v>0.96916299559471364</v>
      </c>
      <c r="E133" s="4">
        <f t="shared" si="65"/>
        <v>0</v>
      </c>
      <c r="F133" s="98">
        <v>43.643607388627309</v>
      </c>
      <c r="G133" s="4">
        <f t="shared" si="66"/>
        <v>1</v>
      </c>
      <c r="H133" s="98">
        <v>20.33462033462034</v>
      </c>
      <c r="I133" s="4">
        <f t="shared" si="67"/>
        <v>1</v>
      </c>
      <c r="J133" s="98">
        <v>12.15686274509804</v>
      </c>
      <c r="K133" s="97">
        <v>7.3202614379084974</v>
      </c>
      <c r="L133" s="1">
        <f t="shared" si="68"/>
        <v>1</v>
      </c>
      <c r="M133" s="1">
        <f t="shared" si="69"/>
        <v>0</v>
      </c>
      <c r="N133" s="11">
        <f t="shared" si="70"/>
        <v>0.5</v>
      </c>
      <c r="O133" s="98">
        <v>6.4577141313158597</v>
      </c>
      <c r="P133" s="4">
        <f t="shared" si="71"/>
        <v>0</v>
      </c>
      <c r="Q133" s="6">
        <v>339190</v>
      </c>
      <c r="R133" s="7">
        <v>99717</v>
      </c>
      <c r="S133" s="1">
        <f t="shared" si="72"/>
        <v>3</v>
      </c>
      <c r="T133" s="1">
        <f t="shared" si="73"/>
        <v>3</v>
      </c>
      <c r="U133" s="11">
        <f t="shared" si="74"/>
        <v>3</v>
      </c>
      <c r="V133" s="98">
        <v>19.600674915635551</v>
      </c>
      <c r="W133" s="4">
        <f t="shared" si="75"/>
        <v>1</v>
      </c>
      <c r="X133" s="98">
        <v>19.848631354317799</v>
      </c>
      <c r="Y133" s="4">
        <f t="shared" si="76"/>
        <v>1</v>
      </c>
      <c r="Z133" s="9">
        <v>0.70391139300000005</v>
      </c>
      <c r="AA133" s="9">
        <v>0.70737896700000003</v>
      </c>
      <c r="AB133" s="9">
        <v>0.56665082600000005</v>
      </c>
      <c r="AC133" s="1">
        <f t="shared" si="77"/>
        <v>2</v>
      </c>
      <c r="AD133" s="1">
        <f t="shared" si="78"/>
        <v>2</v>
      </c>
      <c r="AE133" s="1">
        <f t="shared" si="79"/>
        <v>2</v>
      </c>
      <c r="AF133" s="11">
        <f t="shared" si="80"/>
        <v>2</v>
      </c>
      <c r="AG133" s="8">
        <v>0.24186048905499999</v>
      </c>
      <c r="AH133" s="9">
        <v>0.27475266533119003</v>
      </c>
      <c r="AI133" s="1">
        <f t="shared" si="81"/>
        <v>3</v>
      </c>
      <c r="AJ133" s="1">
        <f t="shared" si="82"/>
        <v>4</v>
      </c>
      <c r="AK133" s="11">
        <f t="shared" si="83"/>
        <v>3.5</v>
      </c>
      <c r="AL133" s="10">
        <v>0</v>
      </c>
      <c r="AM133" s="4">
        <f t="shared" si="84"/>
        <v>0</v>
      </c>
      <c r="AN133" s="98">
        <v>0.810263336</v>
      </c>
      <c r="AO133" s="4">
        <f t="shared" si="85"/>
        <v>0</v>
      </c>
      <c r="AQ133" s="9">
        <v>1.022535211267606</v>
      </c>
      <c r="AR133" s="9">
        <v>1.0299222022740879</v>
      </c>
      <c r="AS133" s="9">
        <v>1.03533568904593</v>
      </c>
      <c r="AV133" s="1" t="str">
        <f t="shared" si="86"/>
        <v/>
      </c>
      <c r="AW133" s="1">
        <f t="shared" si="87"/>
        <v>0</v>
      </c>
      <c r="AX133" s="1">
        <f t="shared" si="88"/>
        <v>0</v>
      </c>
      <c r="AY133" s="1">
        <f t="shared" si="89"/>
        <v>0</v>
      </c>
      <c r="AZ133" s="1" t="str">
        <f t="shared" si="90"/>
        <v/>
      </c>
      <c r="BA133" s="1" t="str">
        <f t="shared" si="91"/>
        <v/>
      </c>
      <c r="BB133" s="9">
        <f t="shared" si="63"/>
        <v>0.33333333333333331</v>
      </c>
      <c r="BC133" s="11">
        <f t="shared" si="92"/>
        <v>0</v>
      </c>
      <c r="BD133" s="98">
        <v>70.585594439999994</v>
      </c>
      <c r="BE133" s="4">
        <f t="shared" si="93"/>
        <v>0</v>
      </c>
    </row>
    <row r="134" spans="1:57" x14ac:dyDescent="0.35">
      <c r="A134" s="4">
        <v>53033012100</v>
      </c>
      <c r="B134" s="97">
        <v>21.176046176046171</v>
      </c>
      <c r="C134" s="4">
        <f t="shared" si="64"/>
        <v>1</v>
      </c>
      <c r="D134" s="98">
        <v>2.383698577470204</v>
      </c>
      <c r="E134" s="4">
        <f t="shared" si="65"/>
        <v>0</v>
      </c>
      <c r="F134" s="98">
        <v>37.064561077566189</v>
      </c>
      <c r="G134" s="4">
        <f t="shared" si="66"/>
        <v>1</v>
      </c>
      <c r="H134" s="98">
        <v>12.542372881355931</v>
      </c>
      <c r="I134" s="4">
        <f t="shared" si="67"/>
        <v>0</v>
      </c>
      <c r="J134" s="98">
        <v>13.135593220338979</v>
      </c>
      <c r="K134" s="97">
        <v>7.8813559322033901</v>
      </c>
      <c r="L134" s="1">
        <f t="shared" si="68"/>
        <v>1</v>
      </c>
      <c r="M134" s="1">
        <f t="shared" si="69"/>
        <v>0</v>
      </c>
      <c r="N134" s="11">
        <f t="shared" si="70"/>
        <v>0.5</v>
      </c>
      <c r="O134" s="98">
        <v>5.286343612334802</v>
      </c>
      <c r="P134" s="4">
        <f t="shared" si="71"/>
        <v>0</v>
      </c>
      <c r="Q134" s="6">
        <v>311346</v>
      </c>
      <c r="R134" s="7">
        <v>63114</v>
      </c>
      <c r="S134" s="1">
        <f t="shared" si="72"/>
        <v>2</v>
      </c>
      <c r="T134" s="1">
        <f t="shared" si="73"/>
        <v>3</v>
      </c>
      <c r="U134" s="11">
        <f t="shared" si="74"/>
        <v>2.5</v>
      </c>
      <c r="V134" s="98">
        <v>1.690736174709405</v>
      </c>
      <c r="W134" s="4">
        <f t="shared" si="75"/>
        <v>0</v>
      </c>
      <c r="X134" s="98">
        <v>9.3028916951473981</v>
      </c>
      <c r="Y134" s="4">
        <f t="shared" si="76"/>
        <v>1</v>
      </c>
      <c r="Z134" s="9">
        <v>1.112334792</v>
      </c>
      <c r="AA134" s="9">
        <v>1.1155690030000001</v>
      </c>
      <c r="AB134" s="9">
        <v>0.88186110100000004</v>
      </c>
      <c r="AC134" s="1">
        <f t="shared" si="77"/>
        <v>1</v>
      </c>
      <c r="AD134" s="1">
        <f t="shared" si="78"/>
        <v>1</v>
      </c>
      <c r="AE134" s="1">
        <f t="shared" si="79"/>
        <v>1</v>
      </c>
      <c r="AF134" s="11">
        <f t="shared" si="80"/>
        <v>1</v>
      </c>
      <c r="AG134" s="8">
        <v>0.105466840743</v>
      </c>
      <c r="AH134" s="9">
        <v>0.71850329917073186</v>
      </c>
      <c r="AI134" s="1">
        <f t="shared" si="81"/>
        <v>4</v>
      </c>
      <c r="AJ134" s="1">
        <f t="shared" si="82"/>
        <v>2</v>
      </c>
      <c r="AK134" s="11">
        <f t="shared" si="83"/>
        <v>3</v>
      </c>
      <c r="AL134" s="10">
        <v>0</v>
      </c>
      <c r="AM134" s="4">
        <f t="shared" si="84"/>
        <v>0</v>
      </c>
      <c r="AN134" s="98">
        <v>0.499168053</v>
      </c>
      <c r="AO134" s="4">
        <f t="shared" si="85"/>
        <v>0</v>
      </c>
      <c r="AQ134" s="9">
        <v>0.83169014084507042</v>
      </c>
      <c r="AR134" s="9">
        <v>0.98264512268102933</v>
      </c>
      <c r="AV134" s="1" t="str">
        <f t="shared" si="86"/>
        <v/>
      </c>
      <c r="AW134" s="1">
        <f t="shared" si="87"/>
        <v>2</v>
      </c>
      <c r="AX134" s="1">
        <f t="shared" si="88"/>
        <v>0</v>
      </c>
      <c r="AY134" s="1" t="str">
        <f t="shared" si="89"/>
        <v/>
      </c>
      <c r="AZ134" s="1" t="str">
        <f t="shared" si="90"/>
        <v/>
      </c>
      <c r="BA134" s="1" t="str">
        <f t="shared" si="91"/>
        <v/>
      </c>
      <c r="BB134" s="9">
        <f t="shared" si="63"/>
        <v>0.5</v>
      </c>
      <c r="BC134" s="11">
        <f t="shared" si="92"/>
        <v>1</v>
      </c>
      <c r="BD134" s="98">
        <v>76.831149800000006</v>
      </c>
      <c r="BE134" s="4">
        <f t="shared" si="93"/>
        <v>0</v>
      </c>
    </row>
    <row r="135" spans="1:57" x14ac:dyDescent="0.35">
      <c r="A135" s="4">
        <v>53033020100</v>
      </c>
      <c r="B135" s="97">
        <v>20.2771919252787</v>
      </c>
      <c r="C135" s="4">
        <f t="shared" si="64"/>
        <v>1</v>
      </c>
      <c r="D135" s="98">
        <v>3.9348293882569929</v>
      </c>
      <c r="E135" s="4">
        <f t="shared" si="65"/>
        <v>0</v>
      </c>
      <c r="F135" s="98">
        <v>38.81999248402856</v>
      </c>
      <c r="G135" s="4">
        <f t="shared" si="66"/>
        <v>1</v>
      </c>
      <c r="H135" s="98">
        <v>16.628175519630489</v>
      </c>
      <c r="I135" s="4">
        <f t="shared" si="67"/>
        <v>1</v>
      </c>
      <c r="J135" s="98">
        <v>12.68482490272374</v>
      </c>
      <c r="K135" s="97">
        <v>10.81712062256809</v>
      </c>
      <c r="L135" s="1">
        <f t="shared" si="68"/>
        <v>1</v>
      </c>
      <c r="M135" s="1">
        <f t="shared" si="69"/>
        <v>1</v>
      </c>
      <c r="N135" s="11">
        <f t="shared" si="70"/>
        <v>1</v>
      </c>
      <c r="O135" s="98">
        <v>11.80811808118081</v>
      </c>
      <c r="P135" s="4">
        <f t="shared" si="71"/>
        <v>1</v>
      </c>
      <c r="Q135" s="6">
        <v>184389</v>
      </c>
      <c r="R135" s="7">
        <v>20129</v>
      </c>
      <c r="S135" s="1">
        <f t="shared" si="72"/>
        <v>1</v>
      </c>
      <c r="T135" s="1">
        <f t="shared" si="73"/>
        <v>2</v>
      </c>
      <c r="U135" s="11">
        <f t="shared" si="74"/>
        <v>1.5</v>
      </c>
      <c r="V135" s="98">
        <v>0</v>
      </c>
      <c r="W135" s="4">
        <f t="shared" si="75"/>
        <v>0</v>
      </c>
      <c r="X135" s="98">
        <v>0</v>
      </c>
      <c r="Y135" s="4">
        <f t="shared" si="76"/>
        <v>0</v>
      </c>
      <c r="Z135" s="9">
        <v>1.014037351</v>
      </c>
      <c r="AA135" s="9">
        <v>1.0403876219999999</v>
      </c>
      <c r="AB135" s="9">
        <v>0.26121809400000001</v>
      </c>
      <c r="AC135" s="1">
        <f t="shared" si="77"/>
        <v>1</v>
      </c>
      <c r="AD135" s="1">
        <f t="shared" si="78"/>
        <v>1</v>
      </c>
      <c r="AE135" s="1">
        <f t="shared" si="79"/>
        <v>3</v>
      </c>
      <c r="AF135" s="11">
        <f t="shared" si="80"/>
        <v>1.6666666666666667</v>
      </c>
      <c r="AG135" s="8">
        <v>0.101278160114</v>
      </c>
      <c r="AH135" s="9">
        <v>0.97881819855422458</v>
      </c>
      <c r="AI135" s="1">
        <f t="shared" si="81"/>
        <v>4</v>
      </c>
      <c r="AJ135" s="1">
        <f t="shared" si="82"/>
        <v>1</v>
      </c>
      <c r="AK135" s="11">
        <f t="shared" si="83"/>
        <v>2.5</v>
      </c>
      <c r="AL135" s="10">
        <v>0</v>
      </c>
      <c r="AM135" s="4">
        <f t="shared" si="84"/>
        <v>0</v>
      </c>
      <c r="AN135" s="98">
        <v>1.004636785</v>
      </c>
      <c r="AO135" s="4">
        <f t="shared" si="85"/>
        <v>1</v>
      </c>
      <c r="AS135" s="9">
        <v>1.25147232037691</v>
      </c>
      <c r="AV135" s="1" t="str">
        <f t="shared" si="86"/>
        <v/>
      </c>
      <c r="AW135" s="1" t="str">
        <f t="shared" si="87"/>
        <v/>
      </c>
      <c r="AX135" s="1" t="str">
        <f t="shared" si="88"/>
        <v/>
      </c>
      <c r="AY135" s="1">
        <f t="shared" si="89"/>
        <v>0</v>
      </c>
      <c r="AZ135" s="1" t="str">
        <f t="shared" si="90"/>
        <v/>
      </c>
      <c r="BA135" s="1" t="str">
        <f t="shared" si="91"/>
        <v/>
      </c>
      <c r="BB135" s="9">
        <f t="shared" si="63"/>
        <v>1</v>
      </c>
      <c r="BC135" s="11">
        <f t="shared" si="92"/>
        <v>0</v>
      </c>
      <c r="BD135" s="98">
        <v>78.488958019999998</v>
      </c>
      <c r="BE135" s="4">
        <f t="shared" si="93"/>
        <v>0</v>
      </c>
    </row>
    <row r="136" spans="1:57" x14ac:dyDescent="0.35">
      <c r="A136" s="4">
        <v>53033020200</v>
      </c>
      <c r="B136" s="97">
        <v>20.105521009986809</v>
      </c>
      <c r="C136" s="4">
        <f t="shared" si="64"/>
        <v>1</v>
      </c>
      <c r="D136" s="98">
        <v>5.1153460381143434</v>
      </c>
      <c r="E136" s="4">
        <f t="shared" si="65"/>
        <v>1</v>
      </c>
      <c r="F136" s="98">
        <v>46.320778248939888</v>
      </c>
      <c r="G136" s="4">
        <f t="shared" si="66"/>
        <v>1</v>
      </c>
      <c r="H136" s="98">
        <v>32.016925246826517</v>
      </c>
      <c r="I136" s="4">
        <f t="shared" si="67"/>
        <v>2</v>
      </c>
      <c r="J136" s="98">
        <v>27.634660421545661</v>
      </c>
      <c r="K136" s="97">
        <v>18.501170960187359</v>
      </c>
      <c r="L136" s="1">
        <f t="shared" si="68"/>
        <v>4</v>
      </c>
      <c r="M136" s="1">
        <f t="shared" si="69"/>
        <v>2</v>
      </c>
      <c r="N136" s="11">
        <f t="shared" si="70"/>
        <v>3</v>
      </c>
      <c r="O136" s="98">
        <v>13.72891215823153</v>
      </c>
      <c r="P136" s="4">
        <f t="shared" si="71"/>
        <v>1</v>
      </c>
      <c r="Q136" s="6">
        <v>220826</v>
      </c>
      <c r="R136" s="7">
        <v>55145</v>
      </c>
      <c r="S136" s="1">
        <f t="shared" si="72"/>
        <v>2</v>
      </c>
      <c r="T136" s="1">
        <f t="shared" si="73"/>
        <v>3</v>
      </c>
      <c r="U136" s="11">
        <f t="shared" si="74"/>
        <v>2.5</v>
      </c>
      <c r="V136" s="98">
        <v>0</v>
      </c>
      <c r="W136" s="4">
        <f t="shared" si="75"/>
        <v>0</v>
      </c>
      <c r="X136" s="98">
        <v>0.14237503512458921</v>
      </c>
      <c r="Y136" s="4">
        <f t="shared" si="76"/>
        <v>0</v>
      </c>
      <c r="Z136" s="9">
        <v>0.43824870100000002</v>
      </c>
      <c r="AA136" s="9">
        <v>0.42195439200000001</v>
      </c>
      <c r="AB136" s="9">
        <v>0.27258592500000001</v>
      </c>
      <c r="AC136" s="1">
        <f t="shared" si="77"/>
        <v>3</v>
      </c>
      <c r="AD136" s="1">
        <f t="shared" si="78"/>
        <v>3</v>
      </c>
      <c r="AE136" s="1">
        <f t="shared" si="79"/>
        <v>3</v>
      </c>
      <c r="AF136" s="11">
        <f t="shared" si="80"/>
        <v>3</v>
      </c>
      <c r="AG136" s="8">
        <v>0.30846203585600002</v>
      </c>
      <c r="AH136" s="9">
        <v>0.25337225728563478</v>
      </c>
      <c r="AI136" s="1">
        <f t="shared" si="81"/>
        <v>2</v>
      </c>
      <c r="AJ136" s="1">
        <f t="shared" si="82"/>
        <v>4</v>
      </c>
      <c r="AK136" s="11">
        <f t="shared" si="83"/>
        <v>3</v>
      </c>
      <c r="AL136" s="10">
        <v>0</v>
      </c>
      <c r="AM136" s="4">
        <f t="shared" si="84"/>
        <v>0</v>
      </c>
      <c r="AN136" s="98">
        <v>1.1581291760000001</v>
      </c>
      <c r="AO136" s="4">
        <f t="shared" si="85"/>
        <v>1</v>
      </c>
      <c r="AQ136" s="9">
        <v>1.3218309859154931</v>
      </c>
      <c r="AR136" s="9">
        <v>0.6014362657091562</v>
      </c>
      <c r="AS136" s="9">
        <v>0.84687868080094197</v>
      </c>
      <c r="AT136" s="9">
        <v>0.97787234042553195</v>
      </c>
      <c r="AV136" s="1" t="str">
        <f t="shared" si="86"/>
        <v/>
      </c>
      <c r="AW136" s="1">
        <f t="shared" si="87"/>
        <v>0</v>
      </c>
      <c r="AX136" s="1">
        <f t="shared" si="88"/>
        <v>4</v>
      </c>
      <c r="AY136" s="1">
        <f t="shared" si="89"/>
        <v>2</v>
      </c>
      <c r="AZ136" s="1">
        <f t="shared" si="90"/>
        <v>0</v>
      </c>
      <c r="BA136" s="1" t="str">
        <f t="shared" si="91"/>
        <v/>
      </c>
      <c r="BB136" s="9">
        <f t="shared" si="63"/>
        <v>0.33333333333333331</v>
      </c>
      <c r="BC136" s="11">
        <f t="shared" si="92"/>
        <v>2</v>
      </c>
      <c r="BD136" s="98">
        <v>68.691346530000004</v>
      </c>
      <c r="BE136" s="4">
        <f t="shared" si="93"/>
        <v>0</v>
      </c>
    </row>
    <row r="137" spans="1:57" x14ac:dyDescent="0.35">
      <c r="A137" s="4">
        <v>53033020300</v>
      </c>
      <c r="B137" s="97">
        <v>44.536558847512907</v>
      </c>
      <c r="C137" s="4">
        <f t="shared" si="64"/>
        <v>3</v>
      </c>
      <c r="D137" s="98">
        <v>16.94814814814815</v>
      </c>
      <c r="E137" s="4">
        <f t="shared" si="65"/>
        <v>4</v>
      </c>
      <c r="F137" s="98">
        <v>54.573842762674509</v>
      </c>
      <c r="G137" s="4">
        <f t="shared" si="66"/>
        <v>2</v>
      </c>
      <c r="H137" s="98">
        <v>61.697393515575342</v>
      </c>
      <c r="I137" s="4">
        <f t="shared" si="67"/>
        <v>4</v>
      </c>
      <c r="J137" s="98">
        <v>36.724960254372021</v>
      </c>
      <c r="K137" s="97">
        <v>24.006359300476952</v>
      </c>
      <c r="L137" s="1">
        <f t="shared" si="68"/>
        <v>4</v>
      </c>
      <c r="M137" s="1">
        <f t="shared" si="69"/>
        <v>3</v>
      </c>
      <c r="N137" s="11">
        <f t="shared" si="70"/>
        <v>3.5</v>
      </c>
      <c r="O137" s="98">
        <v>20.054533060668032</v>
      </c>
      <c r="P137" s="4">
        <f t="shared" si="71"/>
        <v>2</v>
      </c>
      <c r="Q137" s="6">
        <v>228226</v>
      </c>
      <c r="R137" s="7">
        <v>225624</v>
      </c>
      <c r="S137" s="1">
        <f t="shared" si="72"/>
        <v>2</v>
      </c>
      <c r="T137" s="1">
        <f t="shared" si="73"/>
        <v>4</v>
      </c>
      <c r="U137" s="11">
        <f t="shared" si="74"/>
        <v>3</v>
      </c>
      <c r="V137" s="98">
        <v>61.392671627123413</v>
      </c>
      <c r="W137" s="4">
        <f t="shared" si="75"/>
        <v>4</v>
      </c>
      <c r="X137" s="98">
        <v>63.019038284421939</v>
      </c>
      <c r="Y137" s="4">
        <f t="shared" si="76"/>
        <v>4</v>
      </c>
      <c r="Z137" s="9">
        <v>0.34433367300000001</v>
      </c>
      <c r="AA137" s="9">
        <v>0.44970487599999998</v>
      </c>
      <c r="AB137" s="9">
        <v>0.31537105300000001</v>
      </c>
      <c r="AC137" s="1">
        <f t="shared" si="77"/>
        <v>4</v>
      </c>
      <c r="AD137" s="1">
        <f t="shared" si="78"/>
        <v>3</v>
      </c>
      <c r="AE137" s="1">
        <f t="shared" si="79"/>
        <v>3</v>
      </c>
      <c r="AF137" s="11">
        <f t="shared" si="80"/>
        <v>3.3333333333333335</v>
      </c>
      <c r="AG137" s="8">
        <v>0.21572248314100001</v>
      </c>
      <c r="AH137" s="9">
        <v>0.3477285623972125</v>
      </c>
      <c r="AI137" s="1">
        <f t="shared" si="81"/>
        <v>3</v>
      </c>
      <c r="AJ137" s="1">
        <f t="shared" si="82"/>
        <v>4</v>
      </c>
      <c r="AK137" s="11">
        <f t="shared" si="83"/>
        <v>3.5</v>
      </c>
      <c r="AL137" s="10">
        <v>0</v>
      </c>
      <c r="AM137" s="4">
        <f t="shared" si="84"/>
        <v>0</v>
      </c>
      <c r="AN137" s="98">
        <v>5.8984493770000004</v>
      </c>
      <c r="AO137" s="4">
        <f t="shared" si="85"/>
        <v>2</v>
      </c>
      <c r="AP137" s="8">
        <v>0.99540933435348122</v>
      </c>
      <c r="AQ137" s="9">
        <v>1.067605633802817</v>
      </c>
      <c r="AR137" s="9">
        <v>1.001196888090963</v>
      </c>
      <c r="AS137" s="9">
        <v>0.89163722025912795</v>
      </c>
      <c r="AT137" s="9">
        <v>1.088510638297872</v>
      </c>
      <c r="AV137" s="1">
        <f t="shared" si="86"/>
        <v>0</v>
      </c>
      <c r="AW137" s="1">
        <f t="shared" si="87"/>
        <v>0</v>
      </c>
      <c r="AX137" s="1">
        <f t="shared" si="88"/>
        <v>0</v>
      </c>
      <c r="AY137" s="1">
        <f t="shared" si="89"/>
        <v>1</v>
      </c>
      <c r="AZ137" s="1">
        <f t="shared" si="90"/>
        <v>0</v>
      </c>
      <c r="BA137" s="1" t="str">
        <f t="shared" si="91"/>
        <v/>
      </c>
      <c r="BB137" s="9">
        <f t="shared" si="63"/>
        <v>0.25</v>
      </c>
      <c r="BC137" s="11">
        <f t="shared" si="92"/>
        <v>0.25</v>
      </c>
      <c r="BD137" s="98">
        <v>54.564899689999997</v>
      </c>
      <c r="BE137" s="4">
        <f t="shared" si="93"/>
        <v>2</v>
      </c>
    </row>
    <row r="138" spans="1:57" x14ac:dyDescent="0.35">
      <c r="A138" s="4">
        <v>53033020401</v>
      </c>
      <c r="B138" s="97">
        <v>37.342810278840901</v>
      </c>
      <c r="C138" s="4">
        <f t="shared" si="64"/>
        <v>2</v>
      </c>
      <c r="D138" s="98">
        <v>7.878787878787878</v>
      </c>
      <c r="E138" s="4">
        <f t="shared" si="65"/>
        <v>1</v>
      </c>
      <c r="F138" s="98">
        <v>56.917562724014338</v>
      </c>
      <c r="G138" s="4">
        <f t="shared" si="66"/>
        <v>2</v>
      </c>
      <c r="H138" s="98">
        <v>32.710280373831772</v>
      </c>
      <c r="I138" s="4">
        <f t="shared" si="67"/>
        <v>2</v>
      </c>
      <c r="J138" s="98">
        <v>24.271186440677969</v>
      </c>
      <c r="K138" s="97">
        <v>11.525423728813561</v>
      </c>
      <c r="L138" s="1">
        <f t="shared" si="68"/>
        <v>3</v>
      </c>
      <c r="M138" s="1">
        <f t="shared" si="69"/>
        <v>1</v>
      </c>
      <c r="N138" s="11">
        <f t="shared" si="70"/>
        <v>2</v>
      </c>
      <c r="O138" s="98">
        <v>18.607837763770899</v>
      </c>
      <c r="P138" s="4">
        <f t="shared" si="71"/>
        <v>2</v>
      </c>
      <c r="Q138" s="6">
        <v>255720</v>
      </c>
      <c r="R138" s="7">
        <v>32096</v>
      </c>
      <c r="S138" s="1">
        <f t="shared" si="72"/>
        <v>2</v>
      </c>
      <c r="T138" s="1">
        <f t="shared" si="73"/>
        <v>2</v>
      </c>
      <c r="U138" s="11">
        <f t="shared" si="74"/>
        <v>2</v>
      </c>
      <c r="V138" s="98">
        <v>0</v>
      </c>
      <c r="W138" s="4">
        <f t="shared" si="75"/>
        <v>0</v>
      </c>
      <c r="X138" s="98">
        <v>36.224724151704251</v>
      </c>
      <c r="Y138" s="4">
        <f t="shared" si="76"/>
        <v>2</v>
      </c>
      <c r="Z138" s="9">
        <v>0.57064637600000001</v>
      </c>
      <c r="AA138" s="9">
        <v>0.67599524600000005</v>
      </c>
      <c r="AB138" s="9">
        <v>0.411614378</v>
      </c>
      <c r="AC138" s="1">
        <f t="shared" si="77"/>
        <v>3</v>
      </c>
      <c r="AD138" s="1">
        <f t="shared" si="78"/>
        <v>2</v>
      </c>
      <c r="AE138" s="1">
        <f t="shared" si="79"/>
        <v>3</v>
      </c>
      <c r="AF138" s="11">
        <f t="shared" si="80"/>
        <v>2.6666666666666665</v>
      </c>
      <c r="AG138" s="8">
        <v>0.28087651426100002</v>
      </c>
      <c r="AH138" s="9">
        <v>0.4181408787468906</v>
      </c>
      <c r="AI138" s="1">
        <f t="shared" si="81"/>
        <v>3</v>
      </c>
      <c r="AJ138" s="1">
        <f t="shared" si="82"/>
        <v>3</v>
      </c>
      <c r="AK138" s="11">
        <f t="shared" si="83"/>
        <v>3</v>
      </c>
      <c r="AL138" s="10">
        <v>1</v>
      </c>
      <c r="AM138" s="4">
        <f t="shared" si="84"/>
        <v>4</v>
      </c>
      <c r="AN138" s="98">
        <v>12.34735414</v>
      </c>
      <c r="AO138" s="4">
        <f t="shared" si="85"/>
        <v>4</v>
      </c>
      <c r="AP138" s="8">
        <v>1.02371843917368</v>
      </c>
      <c r="AQ138" s="9">
        <v>0.93098591549295773</v>
      </c>
      <c r="AR138" s="9">
        <v>0.94195092758827048</v>
      </c>
      <c r="AS138" s="9">
        <v>0.95818610129564197</v>
      </c>
      <c r="AV138" s="1">
        <f t="shared" si="86"/>
        <v>0</v>
      </c>
      <c r="AW138" s="1">
        <f t="shared" si="87"/>
        <v>0</v>
      </c>
      <c r="AX138" s="1">
        <f t="shared" si="88"/>
        <v>0</v>
      </c>
      <c r="AY138" s="1">
        <f t="shared" si="89"/>
        <v>0</v>
      </c>
      <c r="AZ138" s="1" t="str">
        <f t="shared" si="90"/>
        <v/>
      </c>
      <c r="BA138" s="1" t="str">
        <f t="shared" si="91"/>
        <v/>
      </c>
      <c r="BB138" s="9">
        <f t="shared" si="63"/>
        <v>0.25</v>
      </c>
      <c r="BC138" s="11">
        <f t="shared" si="92"/>
        <v>0</v>
      </c>
      <c r="BD138" s="98">
        <v>62.949022069999998</v>
      </c>
      <c r="BE138" s="4">
        <f t="shared" si="93"/>
        <v>1</v>
      </c>
    </row>
    <row r="139" spans="1:57" x14ac:dyDescent="0.35">
      <c r="A139" s="4">
        <v>53033020402</v>
      </c>
      <c r="B139" s="97">
        <v>26.987295825771319</v>
      </c>
      <c r="C139" s="4">
        <f t="shared" si="64"/>
        <v>1</v>
      </c>
      <c r="D139" s="98">
        <v>5.666098161834376</v>
      </c>
      <c r="E139" s="4">
        <f t="shared" si="65"/>
        <v>1</v>
      </c>
      <c r="F139" s="98">
        <v>44.47192678703933</v>
      </c>
      <c r="G139" s="4">
        <f t="shared" si="66"/>
        <v>1</v>
      </c>
      <c r="H139" s="98">
        <v>29.668332576101779</v>
      </c>
      <c r="I139" s="4">
        <f t="shared" si="67"/>
        <v>1</v>
      </c>
      <c r="J139" s="98">
        <v>17.22595078299776</v>
      </c>
      <c r="K139" s="97">
        <v>11.409395973154361</v>
      </c>
      <c r="L139" s="1">
        <f t="shared" si="68"/>
        <v>2</v>
      </c>
      <c r="M139" s="1">
        <f t="shared" si="69"/>
        <v>1</v>
      </c>
      <c r="N139" s="11">
        <f t="shared" si="70"/>
        <v>1.5</v>
      </c>
      <c r="O139" s="98">
        <v>10.69285324604474</v>
      </c>
      <c r="P139" s="4">
        <f t="shared" si="71"/>
        <v>1</v>
      </c>
      <c r="Q139" s="6">
        <v>243847</v>
      </c>
      <c r="R139" s="7">
        <v>27146</v>
      </c>
      <c r="S139" s="1">
        <f t="shared" si="72"/>
        <v>2</v>
      </c>
      <c r="T139" s="1">
        <f t="shared" si="73"/>
        <v>2</v>
      </c>
      <c r="U139" s="11">
        <f t="shared" si="74"/>
        <v>2</v>
      </c>
      <c r="V139" s="98">
        <v>0</v>
      </c>
      <c r="W139" s="4">
        <f t="shared" si="75"/>
        <v>0</v>
      </c>
      <c r="X139" s="98">
        <v>0</v>
      </c>
      <c r="Y139" s="4">
        <f t="shared" si="76"/>
        <v>0</v>
      </c>
      <c r="Z139" s="9">
        <v>0.73106693</v>
      </c>
      <c r="AA139" s="9">
        <v>1.0227212800000001</v>
      </c>
      <c r="AB139" s="9">
        <v>0.52122448799999999</v>
      </c>
      <c r="AC139" s="1">
        <f t="shared" si="77"/>
        <v>2</v>
      </c>
      <c r="AD139" s="1">
        <f t="shared" si="78"/>
        <v>1</v>
      </c>
      <c r="AE139" s="1">
        <f t="shared" si="79"/>
        <v>2</v>
      </c>
      <c r="AF139" s="11">
        <f t="shared" si="80"/>
        <v>1.6666666666666667</v>
      </c>
      <c r="AG139" s="8">
        <v>0.28548125086199999</v>
      </c>
      <c r="AH139" s="9">
        <v>0.34956036312744221</v>
      </c>
      <c r="AI139" s="1">
        <f t="shared" si="81"/>
        <v>3</v>
      </c>
      <c r="AJ139" s="1">
        <f t="shared" si="82"/>
        <v>4</v>
      </c>
      <c r="AK139" s="11">
        <f t="shared" si="83"/>
        <v>3.5</v>
      </c>
      <c r="AL139" s="10">
        <v>0</v>
      </c>
      <c r="AM139" s="4">
        <f t="shared" si="84"/>
        <v>0</v>
      </c>
      <c r="AN139" s="98">
        <v>8.5211902609999992</v>
      </c>
      <c r="AO139" s="4">
        <f t="shared" si="85"/>
        <v>3</v>
      </c>
      <c r="AQ139" s="9">
        <v>0.85352112676056335</v>
      </c>
      <c r="AR139" s="9">
        <v>0.88689407540394971</v>
      </c>
      <c r="AS139" s="9">
        <v>1.12544169611307</v>
      </c>
      <c r="AT139" s="9">
        <v>1.1957446808510639</v>
      </c>
      <c r="AV139" s="1" t="str">
        <f t="shared" si="86"/>
        <v/>
      </c>
      <c r="AW139" s="1">
        <f t="shared" si="87"/>
        <v>1</v>
      </c>
      <c r="AX139" s="1">
        <f t="shared" si="88"/>
        <v>1</v>
      </c>
      <c r="AY139" s="1">
        <f t="shared" si="89"/>
        <v>0</v>
      </c>
      <c r="AZ139" s="1">
        <f t="shared" si="90"/>
        <v>0</v>
      </c>
      <c r="BA139" s="1" t="str">
        <f t="shared" si="91"/>
        <v/>
      </c>
      <c r="BB139" s="9">
        <f t="shared" si="63"/>
        <v>0.33333333333333331</v>
      </c>
      <c r="BC139" s="11">
        <f t="shared" si="92"/>
        <v>0.66666666666666663</v>
      </c>
      <c r="BD139" s="98">
        <v>63.033489600000003</v>
      </c>
      <c r="BE139" s="4">
        <f t="shared" si="93"/>
        <v>1</v>
      </c>
    </row>
    <row r="140" spans="1:57" x14ac:dyDescent="0.35">
      <c r="A140" s="4">
        <v>53033020500</v>
      </c>
      <c r="B140" s="97">
        <v>40.835966676242457</v>
      </c>
      <c r="C140" s="4">
        <f t="shared" si="64"/>
        <v>3</v>
      </c>
      <c r="D140" s="98">
        <v>14.529120198265179</v>
      </c>
      <c r="E140" s="4">
        <f t="shared" si="65"/>
        <v>3</v>
      </c>
      <c r="F140" s="98">
        <v>55.797516714422159</v>
      </c>
      <c r="G140" s="4">
        <f t="shared" si="66"/>
        <v>2</v>
      </c>
      <c r="H140" s="98">
        <v>41.041076487252127</v>
      </c>
      <c r="I140" s="4">
        <f t="shared" si="67"/>
        <v>2</v>
      </c>
      <c r="J140" s="98">
        <v>34.622144112478033</v>
      </c>
      <c r="K140" s="97">
        <v>20.035149384885759</v>
      </c>
      <c r="L140" s="1">
        <f t="shared" si="68"/>
        <v>4</v>
      </c>
      <c r="M140" s="1">
        <f t="shared" si="69"/>
        <v>3</v>
      </c>
      <c r="N140" s="11">
        <f t="shared" si="70"/>
        <v>3.5</v>
      </c>
      <c r="O140" s="98">
        <v>22.974748211939868</v>
      </c>
      <c r="P140" s="4">
        <f t="shared" si="71"/>
        <v>2</v>
      </c>
      <c r="Q140" s="6">
        <v>280795</v>
      </c>
      <c r="R140" s="7">
        <v>42456</v>
      </c>
      <c r="S140" s="1">
        <f t="shared" si="72"/>
        <v>2</v>
      </c>
      <c r="T140" s="1">
        <f t="shared" si="73"/>
        <v>2</v>
      </c>
      <c r="U140" s="11">
        <f t="shared" si="74"/>
        <v>2</v>
      </c>
      <c r="V140" s="98">
        <v>0</v>
      </c>
      <c r="W140" s="4">
        <f t="shared" si="75"/>
        <v>0</v>
      </c>
      <c r="X140" s="98">
        <v>24.093580491381271</v>
      </c>
      <c r="Y140" s="4">
        <f t="shared" si="76"/>
        <v>2</v>
      </c>
      <c r="Z140" s="9">
        <v>0.331611614</v>
      </c>
      <c r="AA140" s="9">
        <v>0.26951278099999998</v>
      </c>
      <c r="AB140" s="9">
        <v>0.25864540699999999</v>
      </c>
      <c r="AC140" s="1">
        <f t="shared" si="77"/>
        <v>4</v>
      </c>
      <c r="AD140" s="1">
        <f t="shared" si="78"/>
        <v>4</v>
      </c>
      <c r="AE140" s="1">
        <f t="shared" si="79"/>
        <v>3</v>
      </c>
      <c r="AF140" s="11">
        <f t="shared" si="80"/>
        <v>3.6666666666666665</v>
      </c>
      <c r="AG140" s="8">
        <v>0.36384176789900002</v>
      </c>
      <c r="AH140" s="9">
        <v>0.49017934151179149</v>
      </c>
      <c r="AI140" s="1">
        <f t="shared" si="81"/>
        <v>2</v>
      </c>
      <c r="AJ140" s="1">
        <f t="shared" si="82"/>
        <v>3</v>
      </c>
      <c r="AK140" s="11">
        <f t="shared" si="83"/>
        <v>2.5</v>
      </c>
      <c r="AL140" s="10">
        <v>0</v>
      </c>
      <c r="AM140" s="4">
        <f t="shared" si="84"/>
        <v>0</v>
      </c>
      <c r="AN140" s="98">
        <v>10.18711019</v>
      </c>
      <c r="AO140" s="4">
        <f t="shared" si="85"/>
        <v>4</v>
      </c>
      <c r="AQ140" s="9">
        <v>0.88802816901408455</v>
      </c>
      <c r="AR140" s="9">
        <v>0.9239976062238181</v>
      </c>
      <c r="AS140" s="9">
        <v>0.97762073027090601</v>
      </c>
      <c r="AT140" s="9">
        <v>0.89617021276595743</v>
      </c>
      <c r="AV140" s="1" t="str">
        <f t="shared" si="86"/>
        <v/>
      </c>
      <c r="AW140" s="1">
        <f t="shared" si="87"/>
        <v>1</v>
      </c>
      <c r="AX140" s="1">
        <f t="shared" si="88"/>
        <v>0</v>
      </c>
      <c r="AY140" s="1">
        <f t="shared" si="89"/>
        <v>0</v>
      </c>
      <c r="AZ140" s="1">
        <f t="shared" si="90"/>
        <v>1</v>
      </c>
      <c r="BA140" s="1" t="str">
        <f t="shared" si="91"/>
        <v/>
      </c>
      <c r="BB140" s="9">
        <f t="shared" si="63"/>
        <v>0.33333333333333331</v>
      </c>
      <c r="BC140" s="11">
        <f t="shared" si="92"/>
        <v>0.33333333333333331</v>
      </c>
      <c r="BD140" s="98">
        <v>63.270094929999999</v>
      </c>
      <c r="BE140" s="4">
        <f t="shared" si="93"/>
        <v>1</v>
      </c>
    </row>
    <row r="141" spans="1:57" x14ac:dyDescent="0.35">
      <c r="A141" s="4">
        <v>53033020600</v>
      </c>
      <c r="B141" s="97">
        <v>39.151712887438833</v>
      </c>
      <c r="C141" s="4">
        <f t="shared" si="64"/>
        <v>2</v>
      </c>
      <c r="D141" s="98">
        <v>12.07757860711137</v>
      </c>
      <c r="E141" s="4">
        <f t="shared" si="65"/>
        <v>3</v>
      </c>
      <c r="F141" s="98">
        <v>54.681943895693387</v>
      </c>
      <c r="G141" s="4">
        <f t="shared" si="66"/>
        <v>2</v>
      </c>
      <c r="H141" s="98">
        <v>14.659270998415209</v>
      </c>
      <c r="I141" s="4">
        <f t="shared" si="67"/>
        <v>0</v>
      </c>
      <c r="J141" s="98">
        <v>12.72727272727273</v>
      </c>
      <c r="K141" s="97">
        <v>9.3181818181818183</v>
      </c>
      <c r="L141" s="1">
        <f t="shared" si="68"/>
        <v>1</v>
      </c>
      <c r="M141" s="1">
        <f t="shared" si="69"/>
        <v>0</v>
      </c>
      <c r="N141" s="11">
        <f t="shared" si="70"/>
        <v>0.5</v>
      </c>
      <c r="O141" s="98">
        <v>16.39477977161501</v>
      </c>
      <c r="P141" s="4">
        <f t="shared" si="71"/>
        <v>2</v>
      </c>
      <c r="Q141" s="6">
        <v>289255</v>
      </c>
      <c r="R141" s="7">
        <v>128552</v>
      </c>
      <c r="S141" s="1">
        <f t="shared" si="72"/>
        <v>2</v>
      </c>
      <c r="T141" s="1">
        <f t="shared" si="73"/>
        <v>3</v>
      </c>
      <c r="U141" s="11">
        <f t="shared" si="74"/>
        <v>2.5</v>
      </c>
      <c r="V141" s="98">
        <v>0</v>
      </c>
      <c r="W141" s="4">
        <f t="shared" si="75"/>
        <v>0</v>
      </c>
      <c r="X141" s="98">
        <v>19.041478298947009</v>
      </c>
      <c r="Y141" s="4">
        <f t="shared" si="76"/>
        <v>1</v>
      </c>
      <c r="Z141" s="9">
        <v>0.45276815199999998</v>
      </c>
      <c r="AA141" s="9">
        <v>0.43060984200000002</v>
      </c>
      <c r="AB141" s="9">
        <v>0.39635885999999998</v>
      </c>
      <c r="AC141" s="1">
        <f t="shared" si="77"/>
        <v>3</v>
      </c>
      <c r="AD141" s="1">
        <f t="shared" si="78"/>
        <v>3</v>
      </c>
      <c r="AE141" s="1">
        <f t="shared" si="79"/>
        <v>3</v>
      </c>
      <c r="AF141" s="11">
        <f t="shared" si="80"/>
        <v>3</v>
      </c>
      <c r="AG141" s="8">
        <v>0.14079491865300001</v>
      </c>
      <c r="AH141" s="9">
        <v>0.34171433616205088</v>
      </c>
      <c r="AI141" s="1">
        <f t="shared" si="81"/>
        <v>4</v>
      </c>
      <c r="AJ141" s="1">
        <f t="shared" si="82"/>
        <v>4</v>
      </c>
      <c r="AK141" s="11">
        <f t="shared" si="83"/>
        <v>4</v>
      </c>
      <c r="AL141" s="10">
        <v>0</v>
      </c>
      <c r="AM141" s="4">
        <f t="shared" si="84"/>
        <v>0</v>
      </c>
      <c r="AN141" s="98">
        <v>15.19461078</v>
      </c>
      <c r="AO141" s="4">
        <f t="shared" si="85"/>
        <v>4</v>
      </c>
      <c r="AR141" s="9">
        <v>0.82764811490125678</v>
      </c>
      <c r="AS141" s="9">
        <v>0.93521790341578304</v>
      </c>
      <c r="AT141" s="9">
        <v>1.08936170212766</v>
      </c>
      <c r="AV141" s="1" t="str">
        <f t="shared" si="86"/>
        <v/>
      </c>
      <c r="AW141" s="1" t="str">
        <f t="shared" si="87"/>
        <v/>
      </c>
      <c r="AX141" s="1">
        <f t="shared" si="88"/>
        <v>2</v>
      </c>
      <c r="AY141" s="1">
        <f t="shared" si="89"/>
        <v>0</v>
      </c>
      <c r="AZ141" s="1">
        <f t="shared" si="90"/>
        <v>0</v>
      </c>
      <c r="BA141" s="1" t="str">
        <f t="shared" si="91"/>
        <v/>
      </c>
      <c r="BB141" s="9">
        <f t="shared" si="63"/>
        <v>0.5</v>
      </c>
      <c r="BC141" s="11">
        <f t="shared" si="92"/>
        <v>1</v>
      </c>
      <c r="BD141" s="98">
        <v>65.044797840000001</v>
      </c>
      <c r="BE141" s="4">
        <f t="shared" si="93"/>
        <v>1</v>
      </c>
    </row>
    <row r="142" spans="1:57" x14ac:dyDescent="0.35">
      <c r="A142" s="4">
        <v>53033020700</v>
      </c>
      <c r="B142" s="97">
        <v>48.105314960629919</v>
      </c>
      <c r="C142" s="4">
        <f t="shared" si="64"/>
        <v>3</v>
      </c>
      <c r="D142" s="98">
        <v>19.489795918367349</v>
      </c>
      <c r="E142" s="4">
        <f t="shared" si="65"/>
        <v>4</v>
      </c>
      <c r="F142" s="98">
        <v>58.241020476670023</v>
      </c>
      <c r="G142" s="4">
        <f t="shared" si="66"/>
        <v>2</v>
      </c>
      <c r="H142" s="98">
        <v>50.853889943074002</v>
      </c>
      <c r="I142" s="4">
        <f t="shared" si="67"/>
        <v>3</v>
      </c>
      <c r="J142" s="98">
        <v>24.370860927152322</v>
      </c>
      <c r="K142" s="97">
        <v>11.78807947019868</v>
      </c>
      <c r="L142" s="1">
        <f t="shared" si="68"/>
        <v>3</v>
      </c>
      <c r="M142" s="1">
        <f t="shared" si="69"/>
        <v>1</v>
      </c>
      <c r="N142" s="11">
        <f t="shared" si="70"/>
        <v>2</v>
      </c>
      <c r="O142" s="98">
        <v>21.030571992110449</v>
      </c>
      <c r="P142" s="4">
        <f t="shared" si="71"/>
        <v>2</v>
      </c>
      <c r="Q142" s="6">
        <v>263188</v>
      </c>
      <c r="R142" s="7">
        <v>301835</v>
      </c>
      <c r="S142" s="1">
        <f t="shared" si="72"/>
        <v>2</v>
      </c>
      <c r="T142" s="1">
        <f t="shared" si="73"/>
        <v>4</v>
      </c>
      <c r="U142" s="11">
        <f t="shared" si="74"/>
        <v>3</v>
      </c>
      <c r="V142" s="98">
        <v>74.251655629139066</v>
      </c>
      <c r="W142" s="4">
        <f t="shared" si="75"/>
        <v>4</v>
      </c>
      <c r="X142" s="98">
        <v>74.289550571104712</v>
      </c>
      <c r="Y142" s="4">
        <f t="shared" si="76"/>
        <v>4</v>
      </c>
      <c r="Z142" s="9">
        <v>0.27570523800000002</v>
      </c>
      <c r="AA142" s="9">
        <v>0.24831910099999999</v>
      </c>
      <c r="AB142" s="9">
        <v>0.25431110000000001</v>
      </c>
      <c r="AC142" s="1">
        <f t="shared" si="77"/>
        <v>4</v>
      </c>
      <c r="AD142" s="1">
        <f t="shared" si="78"/>
        <v>4</v>
      </c>
      <c r="AE142" s="1">
        <f t="shared" si="79"/>
        <v>3</v>
      </c>
      <c r="AF142" s="11">
        <f t="shared" si="80"/>
        <v>3.6666666666666665</v>
      </c>
      <c r="AG142" s="8">
        <v>0.15654156762599999</v>
      </c>
      <c r="AH142" s="9">
        <v>0.28973359363221479</v>
      </c>
      <c r="AI142" s="1">
        <f t="shared" si="81"/>
        <v>3</v>
      </c>
      <c r="AJ142" s="1">
        <f t="shared" si="82"/>
        <v>4</v>
      </c>
      <c r="AK142" s="11">
        <f t="shared" si="83"/>
        <v>3.5</v>
      </c>
      <c r="AL142" s="10">
        <v>0</v>
      </c>
      <c r="AM142" s="4">
        <f t="shared" si="84"/>
        <v>0</v>
      </c>
      <c r="AN142" s="98">
        <v>21.472772280000001</v>
      </c>
      <c r="AO142" s="4">
        <f t="shared" si="85"/>
        <v>4</v>
      </c>
      <c r="AP142" s="8">
        <v>1.130068859984698</v>
      </c>
      <c r="AQ142" s="9">
        <v>0.9373239436619718</v>
      </c>
      <c r="AR142" s="9">
        <v>1.0191502094554159</v>
      </c>
      <c r="AS142" s="9">
        <v>1.1861012956419299</v>
      </c>
      <c r="AV142" s="1">
        <f t="shared" si="86"/>
        <v>0</v>
      </c>
      <c r="AW142" s="1">
        <f t="shared" si="87"/>
        <v>0</v>
      </c>
      <c r="AX142" s="1">
        <f t="shared" si="88"/>
        <v>0</v>
      </c>
      <c r="AY142" s="1">
        <f t="shared" si="89"/>
        <v>0</v>
      </c>
      <c r="AZ142" s="1" t="str">
        <f t="shared" si="90"/>
        <v/>
      </c>
      <c r="BA142" s="1" t="str">
        <f t="shared" si="91"/>
        <v/>
      </c>
      <c r="BB142" s="9">
        <f t="shared" si="63"/>
        <v>0.25</v>
      </c>
      <c r="BC142" s="11">
        <f t="shared" si="92"/>
        <v>0</v>
      </c>
      <c r="BD142" s="98">
        <v>60.246549819999998</v>
      </c>
      <c r="BE142" s="4">
        <f t="shared" si="93"/>
        <v>2</v>
      </c>
    </row>
    <row r="143" spans="1:57" x14ac:dyDescent="0.35">
      <c r="A143" s="4">
        <v>53033020800</v>
      </c>
      <c r="B143" s="97">
        <v>20.074783827997191</v>
      </c>
      <c r="C143" s="4">
        <f t="shared" si="64"/>
        <v>1</v>
      </c>
      <c r="D143" s="98">
        <v>4.1078940856223713</v>
      </c>
      <c r="E143" s="4">
        <f t="shared" si="65"/>
        <v>1</v>
      </c>
      <c r="F143" s="98">
        <v>41.091138442131822</v>
      </c>
      <c r="G143" s="4">
        <f t="shared" si="66"/>
        <v>1</v>
      </c>
      <c r="H143" s="98">
        <v>22.883295194508008</v>
      </c>
      <c r="I143" s="4">
        <f t="shared" si="67"/>
        <v>1</v>
      </c>
      <c r="J143" s="98">
        <v>12.921348314606741</v>
      </c>
      <c r="K143" s="97">
        <v>7.6966292134831464</v>
      </c>
      <c r="L143" s="1">
        <f t="shared" si="68"/>
        <v>1</v>
      </c>
      <c r="M143" s="1">
        <f t="shared" si="69"/>
        <v>0</v>
      </c>
      <c r="N143" s="11">
        <f t="shared" si="70"/>
        <v>0.5</v>
      </c>
      <c r="O143" s="98">
        <v>11.264314092077591</v>
      </c>
      <c r="P143" s="4">
        <f t="shared" si="71"/>
        <v>1</v>
      </c>
      <c r="Q143" s="6">
        <v>215772</v>
      </c>
      <c r="R143" s="7">
        <v>33759</v>
      </c>
      <c r="S143" s="1">
        <f t="shared" si="72"/>
        <v>2</v>
      </c>
      <c r="T143" s="1">
        <f t="shared" si="73"/>
        <v>2</v>
      </c>
      <c r="U143" s="11">
        <f t="shared" si="74"/>
        <v>2</v>
      </c>
      <c r="V143" s="98">
        <v>0</v>
      </c>
      <c r="W143" s="4">
        <f t="shared" si="75"/>
        <v>0</v>
      </c>
      <c r="X143" s="98">
        <v>0</v>
      </c>
      <c r="Y143" s="4">
        <f t="shared" si="76"/>
        <v>0</v>
      </c>
      <c r="Z143" s="9">
        <v>0.39269614000000003</v>
      </c>
      <c r="AA143" s="9">
        <v>0.45714181300000001</v>
      </c>
      <c r="AB143" s="9">
        <v>0.41313682299999999</v>
      </c>
      <c r="AC143" s="1">
        <f t="shared" si="77"/>
        <v>4</v>
      </c>
      <c r="AD143" s="1">
        <f t="shared" si="78"/>
        <v>3</v>
      </c>
      <c r="AE143" s="1">
        <f t="shared" si="79"/>
        <v>3</v>
      </c>
      <c r="AF143" s="11">
        <f t="shared" si="80"/>
        <v>3.3333333333333335</v>
      </c>
      <c r="AG143" s="8">
        <v>0.24135741285199999</v>
      </c>
      <c r="AH143" s="9">
        <v>0.76948953110917695</v>
      </c>
      <c r="AI143" s="1">
        <f t="shared" si="81"/>
        <v>3</v>
      </c>
      <c r="AJ143" s="1">
        <f t="shared" si="82"/>
        <v>2</v>
      </c>
      <c r="AK143" s="11">
        <f t="shared" si="83"/>
        <v>2.5</v>
      </c>
      <c r="AL143" s="10">
        <v>0</v>
      </c>
      <c r="AM143" s="4">
        <f t="shared" si="84"/>
        <v>0</v>
      </c>
      <c r="AN143" s="98">
        <v>0.89786756499999998</v>
      </c>
      <c r="AO143" s="4">
        <f t="shared" si="85"/>
        <v>0</v>
      </c>
      <c r="AP143" s="8">
        <v>0.85539403213465948</v>
      </c>
      <c r="AQ143" s="9">
        <v>0.94507042253521123</v>
      </c>
      <c r="AR143" s="9">
        <v>0.68282465589467389</v>
      </c>
      <c r="AS143" s="9">
        <v>1.0029446407538201</v>
      </c>
      <c r="AV143" s="1">
        <f t="shared" si="86"/>
        <v>1</v>
      </c>
      <c r="AW143" s="1">
        <f t="shared" si="87"/>
        <v>0</v>
      </c>
      <c r="AX143" s="1">
        <f t="shared" si="88"/>
        <v>4</v>
      </c>
      <c r="AY143" s="1">
        <f t="shared" si="89"/>
        <v>0</v>
      </c>
      <c r="AZ143" s="1" t="str">
        <f t="shared" si="90"/>
        <v/>
      </c>
      <c r="BA143" s="1" t="str">
        <f t="shared" si="91"/>
        <v/>
      </c>
      <c r="BB143" s="9">
        <f t="shared" si="63"/>
        <v>0.25</v>
      </c>
      <c r="BC143" s="11">
        <f t="shared" si="92"/>
        <v>1.25</v>
      </c>
      <c r="BD143" s="98">
        <v>74.343545210000002</v>
      </c>
      <c r="BE143" s="4">
        <f t="shared" si="93"/>
        <v>0</v>
      </c>
    </row>
    <row r="144" spans="1:57" x14ac:dyDescent="0.35">
      <c r="A144" s="4">
        <v>53033020900</v>
      </c>
      <c r="B144" s="97">
        <v>30.8187134502924</v>
      </c>
      <c r="C144" s="4">
        <f t="shared" si="64"/>
        <v>2</v>
      </c>
      <c r="D144" s="98">
        <v>6.5917375455650058</v>
      </c>
      <c r="E144" s="4">
        <f t="shared" si="65"/>
        <v>1</v>
      </c>
      <c r="F144" s="98">
        <v>40.282422891118543</v>
      </c>
      <c r="G144" s="4">
        <f t="shared" si="66"/>
        <v>1</v>
      </c>
      <c r="H144" s="98">
        <v>28.195488721804509</v>
      </c>
      <c r="I144" s="4">
        <f t="shared" si="67"/>
        <v>1</v>
      </c>
      <c r="J144" s="98">
        <v>23.61702127659575</v>
      </c>
      <c r="K144" s="97">
        <v>16.950354609929079</v>
      </c>
      <c r="L144" s="1">
        <f t="shared" si="68"/>
        <v>3</v>
      </c>
      <c r="M144" s="1">
        <f t="shared" si="69"/>
        <v>2</v>
      </c>
      <c r="N144" s="11">
        <f t="shared" si="70"/>
        <v>2.5</v>
      </c>
      <c r="O144" s="98">
        <v>17.75165762507535</v>
      </c>
      <c r="P144" s="4">
        <f t="shared" si="71"/>
        <v>2</v>
      </c>
      <c r="Q144" s="6">
        <v>295684</v>
      </c>
      <c r="R144" s="7">
        <v>291327</v>
      </c>
      <c r="S144" s="1">
        <f t="shared" si="72"/>
        <v>2</v>
      </c>
      <c r="T144" s="1">
        <f t="shared" si="73"/>
        <v>4</v>
      </c>
      <c r="U144" s="11">
        <f t="shared" si="74"/>
        <v>3</v>
      </c>
      <c r="V144" s="98">
        <v>34.955886826893817</v>
      </c>
      <c r="W144" s="4">
        <f t="shared" si="75"/>
        <v>2</v>
      </c>
      <c r="X144" s="98">
        <v>13.072316902231339</v>
      </c>
      <c r="Y144" s="4">
        <f t="shared" si="76"/>
        <v>1</v>
      </c>
      <c r="Z144" s="9">
        <v>0.30519294200000002</v>
      </c>
      <c r="AA144" s="9">
        <v>0.27121789000000002</v>
      </c>
      <c r="AB144" s="9">
        <v>0.27784108899999999</v>
      </c>
      <c r="AC144" s="1">
        <f t="shared" si="77"/>
        <v>4</v>
      </c>
      <c r="AD144" s="1">
        <f t="shared" si="78"/>
        <v>4</v>
      </c>
      <c r="AE144" s="1">
        <f t="shared" si="79"/>
        <v>3</v>
      </c>
      <c r="AF144" s="11">
        <f t="shared" si="80"/>
        <v>3.6666666666666665</v>
      </c>
      <c r="AG144" s="8">
        <v>0.26326607431100002</v>
      </c>
      <c r="AH144" s="9">
        <v>0.70402393695659016</v>
      </c>
      <c r="AI144" s="1">
        <f t="shared" si="81"/>
        <v>3</v>
      </c>
      <c r="AJ144" s="1">
        <f t="shared" si="82"/>
        <v>2</v>
      </c>
      <c r="AK144" s="11">
        <f t="shared" si="83"/>
        <v>2.5</v>
      </c>
      <c r="AL144" s="10">
        <v>0</v>
      </c>
      <c r="AM144" s="4">
        <f t="shared" si="84"/>
        <v>0</v>
      </c>
      <c r="AN144" s="98">
        <v>3.3217993080000001</v>
      </c>
      <c r="AO144" s="4">
        <f t="shared" si="85"/>
        <v>1</v>
      </c>
      <c r="AQ144" s="9">
        <v>0.75211267605633803</v>
      </c>
      <c r="AR144" s="9">
        <v>0.89766606822262118</v>
      </c>
      <c r="AS144" s="9">
        <v>1.12367491166077</v>
      </c>
      <c r="AV144" s="1" t="str">
        <f t="shared" si="86"/>
        <v/>
      </c>
      <c r="AW144" s="1">
        <f t="shared" si="87"/>
        <v>3</v>
      </c>
      <c r="AX144" s="1">
        <f t="shared" si="88"/>
        <v>1</v>
      </c>
      <c r="AY144" s="1">
        <f t="shared" si="89"/>
        <v>0</v>
      </c>
      <c r="AZ144" s="1" t="str">
        <f t="shared" si="90"/>
        <v/>
      </c>
      <c r="BA144" s="1" t="str">
        <f t="shared" si="91"/>
        <v/>
      </c>
      <c r="BB144" s="9">
        <f t="shared" si="63"/>
        <v>0.33333333333333331</v>
      </c>
      <c r="BC144" s="11">
        <f t="shared" si="92"/>
        <v>1.3333333333333333</v>
      </c>
      <c r="BD144" s="98">
        <v>67.919474010000002</v>
      </c>
      <c r="BE144" s="4">
        <f t="shared" si="93"/>
        <v>1</v>
      </c>
    </row>
    <row r="145" spans="1:57" x14ac:dyDescent="0.35">
      <c r="A145" s="4">
        <v>53033021000</v>
      </c>
      <c r="B145" s="97">
        <v>44.571713147410357</v>
      </c>
      <c r="C145" s="4">
        <f t="shared" si="64"/>
        <v>3</v>
      </c>
      <c r="D145" s="98">
        <v>12.227386485520199</v>
      </c>
      <c r="E145" s="4">
        <f t="shared" si="65"/>
        <v>3</v>
      </c>
      <c r="F145" s="98">
        <v>55.239130434782609</v>
      </c>
      <c r="G145" s="4">
        <f t="shared" si="66"/>
        <v>2</v>
      </c>
      <c r="H145" s="98">
        <v>25.437788018433181</v>
      </c>
      <c r="I145" s="4">
        <f t="shared" si="67"/>
        <v>1</v>
      </c>
      <c r="J145" s="98">
        <v>15.50925925925926</v>
      </c>
      <c r="K145" s="97">
        <v>7.6388888888888893</v>
      </c>
      <c r="L145" s="1">
        <f t="shared" si="68"/>
        <v>2</v>
      </c>
      <c r="M145" s="1">
        <f t="shared" si="69"/>
        <v>0</v>
      </c>
      <c r="N145" s="11">
        <f t="shared" si="70"/>
        <v>1</v>
      </c>
      <c r="O145" s="98">
        <v>17.62261014131338</v>
      </c>
      <c r="P145" s="4">
        <f t="shared" si="71"/>
        <v>2</v>
      </c>
      <c r="Q145" s="6">
        <v>310614</v>
      </c>
      <c r="R145" s="7">
        <v>238969</v>
      </c>
      <c r="S145" s="1">
        <f t="shared" si="72"/>
        <v>2</v>
      </c>
      <c r="T145" s="1">
        <f t="shared" si="73"/>
        <v>4</v>
      </c>
      <c r="U145" s="11">
        <f t="shared" si="74"/>
        <v>3</v>
      </c>
      <c r="V145" s="98">
        <v>28.82404951370469</v>
      </c>
      <c r="W145" s="4">
        <f t="shared" si="75"/>
        <v>2</v>
      </c>
      <c r="X145" s="98">
        <v>55.909705196434999</v>
      </c>
      <c r="Y145" s="4">
        <f t="shared" si="76"/>
        <v>3</v>
      </c>
      <c r="Z145" s="9">
        <v>0.45345002699999998</v>
      </c>
      <c r="AA145" s="9">
        <v>0.53892365200000003</v>
      </c>
      <c r="AB145" s="9">
        <v>0.40112092300000002</v>
      </c>
      <c r="AC145" s="1">
        <f t="shared" si="77"/>
        <v>3</v>
      </c>
      <c r="AD145" s="1">
        <f t="shared" si="78"/>
        <v>3</v>
      </c>
      <c r="AE145" s="1">
        <f t="shared" si="79"/>
        <v>3</v>
      </c>
      <c r="AF145" s="11">
        <f t="shared" si="80"/>
        <v>3</v>
      </c>
      <c r="AG145" s="8">
        <v>0.158672367811</v>
      </c>
      <c r="AH145" s="9">
        <v>0.35382621991680041</v>
      </c>
      <c r="AI145" s="1">
        <f t="shared" si="81"/>
        <v>3</v>
      </c>
      <c r="AJ145" s="1">
        <f t="shared" si="82"/>
        <v>4</v>
      </c>
      <c r="AK145" s="11">
        <f t="shared" si="83"/>
        <v>3.5</v>
      </c>
      <c r="AL145" s="10">
        <v>0</v>
      </c>
      <c r="AM145" s="4">
        <f t="shared" si="84"/>
        <v>0</v>
      </c>
      <c r="AN145" s="98">
        <v>0.27161611600000002</v>
      </c>
      <c r="AO145" s="4">
        <f t="shared" si="85"/>
        <v>0</v>
      </c>
      <c r="AP145" s="8">
        <v>1.3083397092578419</v>
      </c>
      <c r="AQ145" s="9">
        <v>1.2091549295774651</v>
      </c>
      <c r="AR145" s="9">
        <v>1.0706163973668461</v>
      </c>
      <c r="AV145" s="1">
        <f t="shared" si="86"/>
        <v>0</v>
      </c>
      <c r="AW145" s="1">
        <f t="shared" si="87"/>
        <v>0</v>
      </c>
      <c r="AX145" s="1">
        <f t="shared" si="88"/>
        <v>0</v>
      </c>
      <c r="AY145" s="1" t="str">
        <f t="shared" si="89"/>
        <v/>
      </c>
      <c r="AZ145" s="1" t="str">
        <f t="shared" si="90"/>
        <v/>
      </c>
      <c r="BA145" s="1" t="str">
        <f t="shared" si="91"/>
        <v/>
      </c>
      <c r="BB145" s="9">
        <f t="shared" si="63"/>
        <v>0.33333333333333331</v>
      </c>
      <c r="BC145" s="11">
        <f t="shared" si="92"/>
        <v>0</v>
      </c>
      <c r="BD145" s="98">
        <v>61.434916010000002</v>
      </c>
      <c r="BE145" s="4">
        <f t="shared" si="93"/>
        <v>1</v>
      </c>
    </row>
    <row r="146" spans="1:57" x14ac:dyDescent="0.35">
      <c r="A146" s="4">
        <v>53033021100</v>
      </c>
      <c r="B146" s="97">
        <v>37.23839854413103</v>
      </c>
      <c r="C146" s="4">
        <f t="shared" si="64"/>
        <v>2</v>
      </c>
      <c r="D146" s="98">
        <v>10.079051383399211</v>
      </c>
      <c r="E146" s="4">
        <f t="shared" si="65"/>
        <v>2</v>
      </c>
      <c r="F146" s="98">
        <v>49.739503524364082</v>
      </c>
      <c r="G146" s="4">
        <f t="shared" si="66"/>
        <v>1</v>
      </c>
      <c r="H146" s="98">
        <v>38.815374921235033</v>
      </c>
      <c r="I146" s="4">
        <f t="shared" si="67"/>
        <v>2</v>
      </c>
      <c r="J146" s="98">
        <v>24.025157232704402</v>
      </c>
      <c r="K146" s="97">
        <v>15.34591194968554</v>
      </c>
      <c r="L146" s="1">
        <f t="shared" si="68"/>
        <v>3</v>
      </c>
      <c r="M146" s="1">
        <f t="shared" si="69"/>
        <v>2</v>
      </c>
      <c r="N146" s="11">
        <f t="shared" si="70"/>
        <v>2.5</v>
      </c>
      <c r="O146" s="98">
        <v>26.71345029239766</v>
      </c>
      <c r="P146" s="4">
        <f t="shared" si="71"/>
        <v>3</v>
      </c>
      <c r="Q146" s="6">
        <v>316936</v>
      </c>
      <c r="R146" s="7">
        <v>121735</v>
      </c>
      <c r="S146" s="1">
        <f t="shared" si="72"/>
        <v>2</v>
      </c>
      <c r="T146" s="1">
        <f t="shared" si="73"/>
        <v>3</v>
      </c>
      <c r="U146" s="11">
        <f t="shared" si="74"/>
        <v>2.5</v>
      </c>
      <c r="V146" s="98">
        <v>0</v>
      </c>
      <c r="W146" s="4">
        <f t="shared" si="75"/>
        <v>0</v>
      </c>
      <c r="X146" s="98">
        <v>33.83219920719597</v>
      </c>
      <c r="Y146" s="4">
        <f t="shared" si="76"/>
        <v>2</v>
      </c>
      <c r="Z146" s="9">
        <v>0.36405221799999998</v>
      </c>
      <c r="AA146" s="9">
        <v>0.485398418</v>
      </c>
      <c r="AB146" s="9">
        <v>0.41131216199999998</v>
      </c>
      <c r="AC146" s="1">
        <f t="shared" si="77"/>
        <v>4</v>
      </c>
      <c r="AD146" s="1">
        <f t="shared" si="78"/>
        <v>3</v>
      </c>
      <c r="AE146" s="1">
        <f t="shared" si="79"/>
        <v>3</v>
      </c>
      <c r="AF146" s="11">
        <f t="shared" si="80"/>
        <v>3.3333333333333335</v>
      </c>
      <c r="AG146" s="8">
        <v>0.125159171496</v>
      </c>
      <c r="AH146" s="9">
        <v>0.35081640197847569</v>
      </c>
      <c r="AI146" s="1">
        <f t="shared" si="81"/>
        <v>4</v>
      </c>
      <c r="AJ146" s="1">
        <f t="shared" si="82"/>
        <v>4</v>
      </c>
      <c r="AK146" s="11">
        <f t="shared" si="83"/>
        <v>4</v>
      </c>
      <c r="AL146" s="10">
        <v>1</v>
      </c>
      <c r="AM146" s="4">
        <f t="shared" si="84"/>
        <v>4</v>
      </c>
      <c r="AN146" s="98">
        <v>3.4947884729999998</v>
      </c>
      <c r="AO146" s="4">
        <f t="shared" si="85"/>
        <v>1</v>
      </c>
      <c r="AQ146" s="9">
        <v>0.81338028169014087</v>
      </c>
      <c r="AR146" s="9">
        <v>0.84560143626570916</v>
      </c>
      <c r="AS146" s="9">
        <v>0.97526501766784401</v>
      </c>
      <c r="AT146" s="9">
        <v>0.85106382978723405</v>
      </c>
      <c r="AV146" s="1" t="str">
        <f t="shared" si="86"/>
        <v/>
      </c>
      <c r="AW146" s="1">
        <f t="shared" si="87"/>
        <v>2</v>
      </c>
      <c r="AX146" s="1">
        <f t="shared" si="88"/>
        <v>2</v>
      </c>
      <c r="AY146" s="1">
        <f t="shared" si="89"/>
        <v>0</v>
      </c>
      <c r="AZ146" s="1">
        <f t="shared" si="90"/>
        <v>1</v>
      </c>
      <c r="BA146" s="1" t="str">
        <f t="shared" si="91"/>
        <v/>
      </c>
      <c r="BB146" s="9">
        <f t="shared" si="63"/>
        <v>0.33333333333333331</v>
      </c>
      <c r="BC146" s="11">
        <f t="shared" si="92"/>
        <v>1.3333333333333333</v>
      </c>
      <c r="BD146" s="98">
        <v>62.85165576</v>
      </c>
      <c r="BE146" s="4">
        <f t="shared" si="93"/>
        <v>1</v>
      </c>
    </row>
    <row r="147" spans="1:57" x14ac:dyDescent="0.35">
      <c r="A147" s="4">
        <v>53033021300</v>
      </c>
      <c r="B147" s="97">
        <v>28.346456692913389</v>
      </c>
      <c r="C147" s="4">
        <f t="shared" si="64"/>
        <v>1</v>
      </c>
      <c r="D147" s="98">
        <v>10.294865277071681</v>
      </c>
      <c r="E147" s="4">
        <f t="shared" si="65"/>
        <v>2</v>
      </c>
      <c r="F147" s="98">
        <v>48.6933509758518</v>
      </c>
      <c r="G147" s="4">
        <f t="shared" si="66"/>
        <v>1</v>
      </c>
      <c r="H147" s="98">
        <v>43.614054656999443</v>
      </c>
      <c r="I147" s="4">
        <f t="shared" si="67"/>
        <v>2</v>
      </c>
      <c r="J147" s="98">
        <v>26.495726495726501</v>
      </c>
      <c r="K147" s="97">
        <v>15.95441595441595</v>
      </c>
      <c r="L147" s="1">
        <f t="shared" si="68"/>
        <v>4</v>
      </c>
      <c r="M147" s="1">
        <f t="shared" si="69"/>
        <v>2</v>
      </c>
      <c r="N147" s="11">
        <f t="shared" si="70"/>
        <v>3</v>
      </c>
      <c r="O147" s="98">
        <v>16.33375474083439</v>
      </c>
      <c r="P147" s="4">
        <f t="shared" si="71"/>
        <v>2</v>
      </c>
      <c r="Q147" s="6">
        <v>312869</v>
      </c>
      <c r="R147" s="7">
        <v>181805</v>
      </c>
      <c r="S147" s="1">
        <f t="shared" si="72"/>
        <v>2</v>
      </c>
      <c r="T147" s="1">
        <f t="shared" si="73"/>
        <v>3</v>
      </c>
      <c r="U147" s="11">
        <f t="shared" si="74"/>
        <v>2.5</v>
      </c>
      <c r="V147" s="98">
        <v>0</v>
      </c>
      <c r="W147" s="4">
        <f t="shared" si="75"/>
        <v>0</v>
      </c>
      <c r="X147" s="98">
        <v>68.06450076143517</v>
      </c>
      <c r="Y147" s="4">
        <f t="shared" si="76"/>
        <v>4</v>
      </c>
      <c r="Z147" s="9">
        <v>0.44931068400000002</v>
      </c>
      <c r="AA147" s="9">
        <v>0.76980376800000005</v>
      </c>
      <c r="AB147" s="9">
        <v>0.26743304000000001</v>
      </c>
      <c r="AC147" s="1">
        <f t="shared" si="77"/>
        <v>3</v>
      </c>
      <c r="AD147" s="1">
        <f t="shared" si="78"/>
        <v>2</v>
      </c>
      <c r="AE147" s="1">
        <f t="shared" si="79"/>
        <v>3</v>
      </c>
      <c r="AF147" s="11">
        <f t="shared" si="80"/>
        <v>2.6666666666666665</v>
      </c>
      <c r="AG147" s="8">
        <v>0.21722324805400001</v>
      </c>
      <c r="AH147" s="9">
        <v>0.49212580465161992</v>
      </c>
      <c r="AI147" s="1">
        <f t="shared" si="81"/>
        <v>3</v>
      </c>
      <c r="AJ147" s="1">
        <f t="shared" si="82"/>
        <v>3</v>
      </c>
      <c r="AK147" s="11">
        <f t="shared" si="83"/>
        <v>3</v>
      </c>
      <c r="AL147" s="10">
        <v>0</v>
      </c>
      <c r="AM147" s="4">
        <f t="shared" si="84"/>
        <v>0</v>
      </c>
      <c r="AN147" s="98">
        <v>6.1707035760000002</v>
      </c>
      <c r="AO147" s="4">
        <f t="shared" si="85"/>
        <v>2</v>
      </c>
      <c r="AP147" s="8">
        <v>0.65493496557000763</v>
      </c>
      <c r="AQ147" s="9">
        <v>0.97887323943661975</v>
      </c>
      <c r="AR147" s="9">
        <v>1.048473967684022</v>
      </c>
      <c r="AS147" s="9">
        <v>1.05182567726737</v>
      </c>
      <c r="AV147" s="1">
        <f t="shared" si="86"/>
        <v>4</v>
      </c>
      <c r="AW147" s="1">
        <f t="shared" si="87"/>
        <v>0</v>
      </c>
      <c r="AX147" s="1">
        <f t="shared" si="88"/>
        <v>0</v>
      </c>
      <c r="AY147" s="1">
        <f t="shared" si="89"/>
        <v>0</v>
      </c>
      <c r="AZ147" s="1" t="str">
        <f t="shared" si="90"/>
        <v/>
      </c>
      <c r="BA147" s="1" t="str">
        <f t="shared" si="91"/>
        <v/>
      </c>
      <c r="BB147" s="9">
        <f t="shared" si="63"/>
        <v>0.25</v>
      </c>
      <c r="BC147" s="11">
        <f t="shared" si="92"/>
        <v>1</v>
      </c>
      <c r="BD147" s="98">
        <v>65.869209650000002</v>
      </c>
      <c r="BE147" s="4">
        <f t="shared" si="93"/>
        <v>1</v>
      </c>
    </row>
    <row r="148" spans="1:57" x14ac:dyDescent="0.35">
      <c r="A148" s="4">
        <v>53033021400</v>
      </c>
      <c r="B148" s="97">
        <v>18.783135571825301</v>
      </c>
      <c r="C148" s="4">
        <f t="shared" si="64"/>
        <v>0</v>
      </c>
      <c r="D148" s="98">
        <v>3.2002115842369738</v>
      </c>
      <c r="E148" s="4">
        <f t="shared" si="65"/>
        <v>0</v>
      </c>
      <c r="F148" s="98">
        <v>39.200285612281327</v>
      </c>
      <c r="G148" s="4">
        <f t="shared" si="66"/>
        <v>1</v>
      </c>
      <c r="H148" s="98">
        <v>16.38297872340425</v>
      </c>
      <c r="I148" s="4">
        <f t="shared" si="67"/>
        <v>1</v>
      </c>
      <c r="J148" s="98">
        <v>15.517241379310351</v>
      </c>
      <c r="K148" s="97">
        <v>9.6551724137931032</v>
      </c>
      <c r="L148" s="1">
        <f t="shared" si="68"/>
        <v>2</v>
      </c>
      <c r="M148" s="1">
        <f t="shared" si="69"/>
        <v>0</v>
      </c>
      <c r="N148" s="11">
        <f t="shared" si="70"/>
        <v>1</v>
      </c>
      <c r="O148" s="98">
        <v>12.68033409263478</v>
      </c>
      <c r="P148" s="4">
        <f t="shared" si="71"/>
        <v>1</v>
      </c>
      <c r="Q148" s="6">
        <v>272945</v>
      </c>
      <c r="R148" s="7">
        <v>71555</v>
      </c>
      <c r="S148" s="1">
        <f t="shared" si="72"/>
        <v>2</v>
      </c>
      <c r="T148" s="1">
        <f t="shared" si="73"/>
        <v>3</v>
      </c>
      <c r="U148" s="11">
        <f t="shared" si="74"/>
        <v>2.5</v>
      </c>
      <c r="V148" s="98">
        <v>0</v>
      </c>
      <c r="W148" s="4">
        <f t="shared" si="75"/>
        <v>0</v>
      </c>
      <c r="X148" s="98">
        <v>21.894366299015111</v>
      </c>
      <c r="Y148" s="4">
        <f t="shared" si="76"/>
        <v>1</v>
      </c>
      <c r="Z148" s="9">
        <v>0.57407556500000001</v>
      </c>
      <c r="AA148" s="9">
        <v>0.57436589100000002</v>
      </c>
      <c r="AB148" s="9">
        <v>0.44212302599999997</v>
      </c>
      <c r="AC148" s="1">
        <f t="shared" si="77"/>
        <v>3</v>
      </c>
      <c r="AD148" s="1">
        <f t="shared" si="78"/>
        <v>3</v>
      </c>
      <c r="AE148" s="1">
        <f t="shared" si="79"/>
        <v>3</v>
      </c>
      <c r="AF148" s="11">
        <f t="shared" si="80"/>
        <v>3</v>
      </c>
      <c r="AG148" s="8">
        <v>0.376467430346</v>
      </c>
      <c r="AH148" s="9">
        <v>0.39339322982861569</v>
      </c>
      <c r="AI148" s="1">
        <f t="shared" si="81"/>
        <v>2</v>
      </c>
      <c r="AJ148" s="1">
        <f t="shared" si="82"/>
        <v>4</v>
      </c>
      <c r="AK148" s="11">
        <f t="shared" si="83"/>
        <v>3</v>
      </c>
      <c r="AL148" s="10">
        <v>0</v>
      </c>
      <c r="AM148" s="4">
        <f t="shared" si="84"/>
        <v>0</v>
      </c>
      <c r="AN148" s="98">
        <v>3.2959326789999999</v>
      </c>
      <c r="AO148" s="4">
        <f t="shared" si="85"/>
        <v>1</v>
      </c>
      <c r="AR148" s="9">
        <v>1.1669658886894081</v>
      </c>
      <c r="AS148" s="9">
        <v>1.1383981154299101</v>
      </c>
      <c r="AT148" s="9">
        <v>1.1306382978723399</v>
      </c>
      <c r="AV148" s="1" t="str">
        <f t="shared" si="86"/>
        <v/>
      </c>
      <c r="AW148" s="1" t="str">
        <f t="shared" si="87"/>
        <v/>
      </c>
      <c r="AX148" s="1">
        <f t="shared" si="88"/>
        <v>0</v>
      </c>
      <c r="AY148" s="1">
        <f t="shared" si="89"/>
        <v>0</v>
      </c>
      <c r="AZ148" s="1">
        <f t="shared" si="90"/>
        <v>0</v>
      </c>
      <c r="BA148" s="1" t="str">
        <f t="shared" si="91"/>
        <v/>
      </c>
      <c r="BB148" s="9">
        <f t="shared" si="63"/>
        <v>0.5</v>
      </c>
      <c r="BC148" s="11">
        <f t="shared" si="92"/>
        <v>0</v>
      </c>
      <c r="BD148" s="98">
        <v>77.169028969999999</v>
      </c>
      <c r="BE148" s="4">
        <f t="shared" si="93"/>
        <v>0</v>
      </c>
    </row>
    <row r="149" spans="1:57" x14ac:dyDescent="0.35">
      <c r="A149" s="4">
        <v>53033021500</v>
      </c>
      <c r="B149" s="97">
        <v>20.950010371292262</v>
      </c>
      <c r="C149" s="4">
        <f t="shared" si="64"/>
        <v>1</v>
      </c>
      <c r="D149" s="98">
        <v>2.982107355864811</v>
      </c>
      <c r="E149" s="4">
        <f t="shared" si="65"/>
        <v>0</v>
      </c>
      <c r="F149" s="98">
        <v>35.882031676679411</v>
      </c>
      <c r="G149" s="4">
        <f t="shared" si="66"/>
        <v>1</v>
      </c>
      <c r="H149" s="98">
        <v>6.5254722381224957</v>
      </c>
      <c r="I149" s="4">
        <f t="shared" si="67"/>
        <v>0</v>
      </c>
      <c r="J149" s="98">
        <v>11.117478510028651</v>
      </c>
      <c r="K149" s="97">
        <v>7.6790830945558737</v>
      </c>
      <c r="L149" s="1">
        <f t="shared" si="68"/>
        <v>1</v>
      </c>
      <c r="M149" s="1">
        <f t="shared" si="69"/>
        <v>0</v>
      </c>
      <c r="N149" s="11">
        <f t="shared" si="70"/>
        <v>0.5</v>
      </c>
      <c r="O149" s="98">
        <v>7.2533444816053514</v>
      </c>
      <c r="P149" s="4">
        <f t="shared" si="71"/>
        <v>0</v>
      </c>
      <c r="Q149" s="6">
        <v>231848</v>
      </c>
      <c r="R149" s="7">
        <v>35301</v>
      </c>
      <c r="S149" s="1">
        <f t="shared" si="72"/>
        <v>2</v>
      </c>
      <c r="T149" s="1">
        <f t="shared" si="73"/>
        <v>2</v>
      </c>
      <c r="U149" s="11">
        <f t="shared" si="74"/>
        <v>2</v>
      </c>
      <c r="V149" s="98">
        <v>0</v>
      </c>
      <c r="W149" s="4">
        <f t="shared" si="75"/>
        <v>0</v>
      </c>
      <c r="X149" s="98">
        <v>19.445499384075809</v>
      </c>
      <c r="Y149" s="4">
        <f t="shared" si="76"/>
        <v>1</v>
      </c>
      <c r="Z149" s="9">
        <v>0.74139755299999999</v>
      </c>
      <c r="AA149" s="9">
        <v>0.81200129700000001</v>
      </c>
      <c r="AB149" s="9">
        <v>0.53138096199999996</v>
      </c>
      <c r="AC149" s="1">
        <f t="shared" si="77"/>
        <v>2</v>
      </c>
      <c r="AD149" s="1">
        <f t="shared" si="78"/>
        <v>1</v>
      </c>
      <c r="AE149" s="1">
        <f t="shared" si="79"/>
        <v>2</v>
      </c>
      <c r="AF149" s="11">
        <f t="shared" si="80"/>
        <v>1.6666666666666667</v>
      </c>
      <c r="AG149" s="8">
        <v>0.22077544777999999</v>
      </c>
      <c r="AH149" s="9">
        <v>0.76008587291755081</v>
      </c>
      <c r="AI149" s="1">
        <f t="shared" si="81"/>
        <v>3</v>
      </c>
      <c r="AJ149" s="1">
        <f t="shared" si="82"/>
        <v>2</v>
      </c>
      <c r="AK149" s="11">
        <f t="shared" si="83"/>
        <v>2.5</v>
      </c>
      <c r="AL149" s="10">
        <v>0</v>
      </c>
      <c r="AM149" s="4">
        <f t="shared" si="84"/>
        <v>0</v>
      </c>
      <c r="AN149" s="98">
        <v>2.1003500580000001</v>
      </c>
      <c r="AO149" s="4">
        <f t="shared" si="85"/>
        <v>1</v>
      </c>
      <c r="AS149" s="9">
        <v>1.08775029446407</v>
      </c>
      <c r="AV149" s="1" t="str">
        <f t="shared" si="86"/>
        <v/>
      </c>
      <c r="AW149" s="1" t="str">
        <f t="shared" si="87"/>
        <v/>
      </c>
      <c r="AX149" s="1" t="str">
        <f t="shared" si="88"/>
        <v/>
      </c>
      <c r="AY149" s="1">
        <f t="shared" si="89"/>
        <v>0</v>
      </c>
      <c r="AZ149" s="1" t="str">
        <f t="shared" si="90"/>
        <v/>
      </c>
      <c r="BA149" s="1" t="str">
        <f t="shared" si="91"/>
        <v/>
      </c>
      <c r="BB149" s="9">
        <f t="shared" si="63"/>
        <v>1</v>
      </c>
      <c r="BC149" s="11">
        <f t="shared" si="92"/>
        <v>0</v>
      </c>
      <c r="BD149" s="98">
        <v>74.923564240000005</v>
      </c>
      <c r="BE149" s="4">
        <f t="shared" si="93"/>
        <v>0</v>
      </c>
    </row>
    <row r="150" spans="1:57" x14ac:dyDescent="0.35">
      <c r="A150" s="4">
        <v>53033021600</v>
      </c>
      <c r="B150" s="97">
        <v>26.106465429328988</v>
      </c>
      <c r="C150" s="4">
        <f t="shared" si="64"/>
        <v>1</v>
      </c>
      <c r="D150" s="98">
        <v>5.6365614798694228</v>
      </c>
      <c r="E150" s="4">
        <f t="shared" si="65"/>
        <v>1</v>
      </c>
      <c r="F150" s="98">
        <v>41.333679294239751</v>
      </c>
      <c r="G150" s="4">
        <f t="shared" si="66"/>
        <v>1</v>
      </c>
      <c r="H150" s="98">
        <v>25.922077922077928</v>
      </c>
      <c r="I150" s="4">
        <f t="shared" si="67"/>
        <v>1</v>
      </c>
      <c r="J150" s="98">
        <v>20.702702702702702</v>
      </c>
      <c r="K150" s="97">
        <v>9.7297297297297298</v>
      </c>
      <c r="L150" s="1">
        <f t="shared" si="68"/>
        <v>3</v>
      </c>
      <c r="M150" s="1">
        <f t="shared" si="69"/>
        <v>0</v>
      </c>
      <c r="N150" s="11">
        <f t="shared" si="70"/>
        <v>1.5</v>
      </c>
      <c r="O150" s="98">
        <v>14.792050809260401</v>
      </c>
      <c r="P150" s="4">
        <f t="shared" si="71"/>
        <v>1</v>
      </c>
      <c r="Q150" s="6">
        <v>219048</v>
      </c>
      <c r="R150" s="7">
        <v>39218</v>
      </c>
      <c r="S150" s="1">
        <f t="shared" si="72"/>
        <v>2</v>
      </c>
      <c r="T150" s="1">
        <f t="shared" si="73"/>
        <v>2</v>
      </c>
      <c r="U150" s="11">
        <f t="shared" si="74"/>
        <v>2</v>
      </c>
      <c r="V150" s="98">
        <v>0</v>
      </c>
      <c r="W150" s="4">
        <f t="shared" si="75"/>
        <v>0</v>
      </c>
      <c r="X150" s="98">
        <v>23.48870737294369</v>
      </c>
      <c r="Y150" s="4">
        <f t="shared" si="76"/>
        <v>1</v>
      </c>
      <c r="Z150" s="9">
        <v>0.63757021700000005</v>
      </c>
      <c r="AA150" s="9">
        <v>0.78205172599999995</v>
      </c>
      <c r="AB150" s="9">
        <v>0.56097677599999995</v>
      </c>
      <c r="AC150" s="1">
        <f t="shared" si="77"/>
        <v>2</v>
      </c>
      <c r="AD150" s="1">
        <f t="shared" si="78"/>
        <v>2</v>
      </c>
      <c r="AE150" s="1">
        <f t="shared" si="79"/>
        <v>2</v>
      </c>
      <c r="AF150" s="11">
        <f t="shared" si="80"/>
        <v>2</v>
      </c>
      <c r="AG150" s="8">
        <v>0.22923617396500001</v>
      </c>
      <c r="AH150" s="9">
        <v>0.54042063778754568</v>
      </c>
      <c r="AI150" s="1">
        <f t="shared" si="81"/>
        <v>3</v>
      </c>
      <c r="AJ150" s="1">
        <f t="shared" si="82"/>
        <v>3</v>
      </c>
      <c r="AK150" s="11">
        <f t="shared" si="83"/>
        <v>3</v>
      </c>
      <c r="AL150" s="10">
        <v>0</v>
      </c>
      <c r="AM150" s="4">
        <f t="shared" si="84"/>
        <v>0</v>
      </c>
      <c r="AN150" s="98">
        <v>10.19490255</v>
      </c>
      <c r="AO150" s="4">
        <f t="shared" si="85"/>
        <v>4</v>
      </c>
      <c r="AQ150" s="9">
        <v>1.046478873239437</v>
      </c>
      <c r="AR150" s="9">
        <v>1.0065828845002991</v>
      </c>
      <c r="AS150" s="9">
        <v>1.13722025912838</v>
      </c>
      <c r="AU150" s="9">
        <v>1.1501527717154081</v>
      </c>
      <c r="AV150" s="1" t="str">
        <f t="shared" si="86"/>
        <v/>
      </c>
      <c r="AW150" s="1">
        <f t="shared" si="87"/>
        <v>0</v>
      </c>
      <c r="AX150" s="1">
        <f t="shared" si="88"/>
        <v>0</v>
      </c>
      <c r="AY150" s="1">
        <f t="shared" si="89"/>
        <v>0</v>
      </c>
      <c r="AZ150" s="1" t="str">
        <f t="shared" si="90"/>
        <v/>
      </c>
      <c r="BA150" s="1">
        <f t="shared" si="91"/>
        <v>0</v>
      </c>
      <c r="BB150" s="9">
        <f t="shared" si="63"/>
        <v>0.33333333333333331</v>
      </c>
      <c r="BC150" s="11">
        <f t="shared" si="92"/>
        <v>0</v>
      </c>
      <c r="BD150" s="98">
        <v>75.603154079999996</v>
      </c>
      <c r="BE150" s="4">
        <f t="shared" si="93"/>
        <v>0</v>
      </c>
    </row>
    <row r="151" spans="1:57" x14ac:dyDescent="0.35">
      <c r="A151" s="4">
        <v>53033021700</v>
      </c>
      <c r="B151" s="97">
        <v>33.485523385300667</v>
      </c>
      <c r="C151" s="4">
        <f t="shared" si="64"/>
        <v>2</v>
      </c>
      <c r="D151" s="98">
        <v>12.991371045062319</v>
      </c>
      <c r="E151" s="4">
        <f t="shared" si="65"/>
        <v>3</v>
      </c>
      <c r="F151" s="98">
        <v>46.091603053435122</v>
      </c>
      <c r="G151" s="4">
        <f t="shared" si="66"/>
        <v>1</v>
      </c>
      <c r="H151" s="98">
        <v>42.462787550744252</v>
      </c>
      <c r="I151" s="4">
        <f t="shared" si="67"/>
        <v>2</v>
      </c>
      <c r="J151" s="98">
        <v>20.958904109589039</v>
      </c>
      <c r="K151" s="97">
        <v>10.136986301369859</v>
      </c>
      <c r="L151" s="1">
        <f t="shared" si="68"/>
        <v>3</v>
      </c>
      <c r="M151" s="1">
        <f t="shared" si="69"/>
        <v>1</v>
      </c>
      <c r="N151" s="11">
        <f t="shared" si="70"/>
        <v>2</v>
      </c>
      <c r="O151" s="98">
        <v>15.387190359294801</v>
      </c>
      <c r="P151" s="4">
        <f t="shared" si="71"/>
        <v>1</v>
      </c>
      <c r="Q151" s="6">
        <v>236071</v>
      </c>
      <c r="R151" s="7">
        <v>52868</v>
      </c>
      <c r="S151" s="1">
        <f t="shared" si="72"/>
        <v>2</v>
      </c>
      <c r="T151" s="1">
        <f t="shared" si="73"/>
        <v>3</v>
      </c>
      <c r="U151" s="11">
        <f t="shared" si="74"/>
        <v>2.5</v>
      </c>
      <c r="V151" s="98">
        <v>0</v>
      </c>
      <c r="W151" s="4">
        <f t="shared" si="75"/>
        <v>0</v>
      </c>
      <c r="X151" s="98">
        <v>29.694550692222649</v>
      </c>
      <c r="Y151" s="4">
        <f t="shared" si="76"/>
        <v>2</v>
      </c>
      <c r="Z151" s="9">
        <v>0.57627600300000004</v>
      </c>
      <c r="AA151" s="9">
        <v>0.49971416899999999</v>
      </c>
      <c r="AB151" s="9">
        <v>0.42810598100000002</v>
      </c>
      <c r="AC151" s="1">
        <f t="shared" si="77"/>
        <v>3</v>
      </c>
      <c r="AD151" s="1">
        <f t="shared" si="78"/>
        <v>3</v>
      </c>
      <c r="AE151" s="1">
        <f t="shared" si="79"/>
        <v>3</v>
      </c>
      <c r="AF151" s="11">
        <f t="shared" si="80"/>
        <v>3</v>
      </c>
      <c r="AG151" s="8">
        <v>0.18489252699</v>
      </c>
      <c r="AH151" s="9">
        <v>0.40293807167145401</v>
      </c>
      <c r="AI151" s="1">
        <f t="shared" si="81"/>
        <v>3</v>
      </c>
      <c r="AJ151" s="1">
        <f t="shared" si="82"/>
        <v>3</v>
      </c>
      <c r="AK151" s="11">
        <f t="shared" si="83"/>
        <v>3</v>
      </c>
      <c r="AL151" s="10">
        <v>0</v>
      </c>
      <c r="AM151" s="4">
        <f t="shared" si="84"/>
        <v>0</v>
      </c>
      <c r="AN151" s="98">
        <v>7.9988613720000004</v>
      </c>
      <c r="AO151" s="4">
        <f t="shared" si="85"/>
        <v>3</v>
      </c>
      <c r="AP151" s="8">
        <v>0.82325937260902826</v>
      </c>
      <c r="AQ151" s="9">
        <v>0.87746478873239442</v>
      </c>
      <c r="AR151" s="9">
        <v>0.82106523040095747</v>
      </c>
      <c r="AS151" s="9">
        <v>1.0276796230859799</v>
      </c>
      <c r="AT151" s="9">
        <v>0.76255319148936174</v>
      </c>
      <c r="AV151" s="1">
        <f t="shared" si="86"/>
        <v>2</v>
      </c>
      <c r="AW151" s="1">
        <f t="shared" si="87"/>
        <v>1</v>
      </c>
      <c r="AX151" s="1">
        <f t="shared" si="88"/>
        <v>2</v>
      </c>
      <c r="AY151" s="1">
        <f t="shared" si="89"/>
        <v>0</v>
      </c>
      <c r="AZ151" s="1">
        <f t="shared" si="90"/>
        <v>3</v>
      </c>
      <c r="BA151" s="1" t="str">
        <f t="shared" si="91"/>
        <v/>
      </c>
      <c r="BB151" s="9">
        <f t="shared" si="63"/>
        <v>0.25</v>
      </c>
      <c r="BC151" s="11">
        <f t="shared" si="92"/>
        <v>1.25</v>
      </c>
      <c r="BD151" s="98">
        <v>55.32805261</v>
      </c>
      <c r="BE151" s="4">
        <f t="shared" si="93"/>
        <v>2</v>
      </c>
    </row>
    <row r="152" spans="1:57" x14ac:dyDescent="0.35">
      <c r="A152" s="4">
        <v>53033021802</v>
      </c>
      <c r="B152" s="97">
        <v>33.155969404722313</v>
      </c>
      <c r="C152" s="4">
        <f t="shared" si="64"/>
        <v>2</v>
      </c>
      <c r="D152" s="98">
        <v>9.558555271798614</v>
      </c>
      <c r="E152" s="4">
        <f t="shared" si="65"/>
        <v>2</v>
      </c>
      <c r="F152" s="98">
        <v>44.557291666666657</v>
      </c>
      <c r="G152" s="4">
        <f t="shared" si="66"/>
        <v>1</v>
      </c>
      <c r="H152" s="98">
        <v>35.232252410166517</v>
      </c>
      <c r="I152" s="4">
        <f t="shared" si="67"/>
        <v>2</v>
      </c>
      <c r="J152" s="98">
        <v>18.640350877192979</v>
      </c>
      <c r="K152" s="97">
        <v>12.71929824561404</v>
      </c>
      <c r="L152" s="1">
        <f t="shared" si="68"/>
        <v>2</v>
      </c>
      <c r="M152" s="1">
        <f t="shared" si="69"/>
        <v>1</v>
      </c>
      <c r="N152" s="11">
        <f t="shared" si="70"/>
        <v>1.5</v>
      </c>
      <c r="O152" s="98">
        <v>12.44563399130144</v>
      </c>
      <c r="P152" s="4">
        <f t="shared" si="71"/>
        <v>1</v>
      </c>
      <c r="Q152" s="6">
        <v>265856</v>
      </c>
      <c r="R152" s="7">
        <v>34791</v>
      </c>
      <c r="S152" s="1">
        <f t="shared" si="72"/>
        <v>2</v>
      </c>
      <c r="T152" s="1">
        <f t="shared" si="73"/>
        <v>2</v>
      </c>
      <c r="U152" s="11">
        <f t="shared" si="74"/>
        <v>2</v>
      </c>
      <c r="V152" s="98">
        <v>0</v>
      </c>
      <c r="W152" s="4">
        <f t="shared" si="75"/>
        <v>0</v>
      </c>
      <c r="X152" s="98">
        <v>24.47019901178966</v>
      </c>
      <c r="Y152" s="4">
        <f t="shared" si="76"/>
        <v>2</v>
      </c>
      <c r="Z152" s="9">
        <v>0.55470117699999999</v>
      </c>
      <c r="AA152" s="9">
        <v>0.80210617299999998</v>
      </c>
      <c r="AB152" s="9">
        <v>0.48872251999999999</v>
      </c>
      <c r="AC152" s="1">
        <f t="shared" si="77"/>
        <v>3</v>
      </c>
      <c r="AD152" s="1">
        <f t="shared" si="78"/>
        <v>1</v>
      </c>
      <c r="AE152" s="1">
        <f t="shared" si="79"/>
        <v>3</v>
      </c>
      <c r="AF152" s="11">
        <f t="shared" si="80"/>
        <v>2.3333333333333335</v>
      </c>
      <c r="AG152" s="8">
        <v>0.197627006662</v>
      </c>
      <c r="AH152" s="9">
        <v>0.26247006644524101</v>
      </c>
      <c r="AI152" s="1">
        <f t="shared" si="81"/>
        <v>3</v>
      </c>
      <c r="AJ152" s="1">
        <f t="shared" si="82"/>
        <v>4</v>
      </c>
      <c r="AK152" s="11">
        <f t="shared" si="83"/>
        <v>3.5</v>
      </c>
      <c r="AL152" s="10">
        <v>0</v>
      </c>
      <c r="AM152" s="4">
        <f t="shared" si="84"/>
        <v>0</v>
      </c>
      <c r="AN152" s="98">
        <v>1.252796421</v>
      </c>
      <c r="AO152" s="4">
        <f t="shared" si="85"/>
        <v>1</v>
      </c>
      <c r="AQ152" s="9">
        <v>1.204929577464789</v>
      </c>
      <c r="AR152" s="9">
        <v>1.076600837821664</v>
      </c>
      <c r="AS152" s="9">
        <v>1.2544169611307401</v>
      </c>
      <c r="AT152" s="9">
        <v>1.258723404255319</v>
      </c>
      <c r="AV152" s="1" t="str">
        <f t="shared" si="86"/>
        <v/>
      </c>
      <c r="AW152" s="1">
        <f t="shared" si="87"/>
        <v>0</v>
      </c>
      <c r="AX152" s="1">
        <f t="shared" si="88"/>
        <v>0</v>
      </c>
      <c r="AY152" s="1">
        <f t="shared" si="89"/>
        <v>0</v>
      </c>
      <c r="AZ152" s="1">
        <f t="shared" si="90"/>
        <v>0</v>
      </c>
      <c r="BA152" s="1" t="str">
        <f t="shared" si="91"/>
        <v/>
      </c>
      <c r="BB152" s="9">
        <f t="shared" si="63"/>
        <v>0.33333333333333331</v>
      </c>
      <c r="BC152" s="11">
        <f t="shared" si="92"/>
        <v>0</v>
      </c>
      <c r="BD152" s="98">
        <v>52.303067759999998</v>
      </c>
      <c r="BE152" s="4">
        <f t="shared" si="93"/>
        <v>3</v>
      </c>
    </row>
    <row r="153" spans="1:57" x14ac:dyDescent="0.35">
      <c r="A153" s="4">
        <v>53033021803</v>
      </c>
      <c r="B153" s="97">
        <v>28.247914183551849</v>
      </c>
      <c r="C153" s="4">
        <f t="shared" si="64"/>
        <v>1</v>
      </c>
      <c r="D153" s="98">
        <v>9.5258345736763772</v>
      </c>
      <c r="E153" s="4">
        <f t="shared" si="65"/>
        <v>2</v>
      </c>
      <c r="F153" s="98">
        <v>54.604578563995837</v>
      </c>
      <c r="G153" s="4">
        <f t="shared" si="66"/>
        <v>2</v>
      </c>
      <c r="H153" s="98">
        <v>40.713293191292273</v>
      </c>
      <c r="I153" s="4">
        <f t="shared" si="67"/>
        <v>2</v>
      </c>
      <c r="J153" s="98">
        <v>17.942583732057422</v>
      </c>
      <c r="K153" s="97">
        <v>14.114832535885171</v>
      </c>
      <c r="L153" s="1">
        <f t="shared" si="68"/>
        <v>2</v>
      </c>
      <c r="M153" s="1">
        <f t="shared" si="69"/>
        <v>1</v>
      </c>
      <c r="N153" s="11">
        <f t="shared" si="70"/>
        <v>1.5</v>
      </c>
      <c r="O153" s="98">
        <v>17.950248756218912</v>
      </c>
      <c r="P153" s="4">
        <f t="shared" si="71"/>
        <v>2</v>
      </c>
      <c r="Q153" s="6">
        <v>266904</v>
      </c>
      <c r="R153" s="7">
        <v>37663</v>
      </c>
      <c r="S153" s="1">
        <f t="shared" si="72"/>
        <v>2</v>
      </c>
      <c r="T153" s="1">
        <f t="shared" si="73"/>
        <v>2</v>
      </c>
      <c r="U153" s="11">
        <f t="shared" si="74"/>
        <v>2</v>
      </c>
      <c r="V153" s="98">
        <v>0</v>
      </c>
      <c r="W153" s="4">
        <f t="shared" si="75"/>
        <v>0</v>
      </c>
      <c r="X153" s="98">
        <v>35.482681347602849</v>
      </c>
      <c r="Y153" s="4">
        <f t="shared" si="76"/>
        <v>2</v>
      </c>
      <c r="Z153" s="9">
        <v>0.37956123400000003</v>
      </c>
      <c r="AA153" s="9">
        <v>0.40650303799999998</v>
      </c>
      <c r="AB153" s="9">
        <v>0.25781474700000001</v>
      </c>
      <c r="AC153" s="1">
        <f t="shared" si="77"/>
        <v>4</v>
      </c>
      <c r="AD153" s="1">
        <f t="shared" si="78"/>
        <v>3</v>
      </c>
      <c r="AE153" s="1">
        <f t="shared" si="79"/>
        <v>3</v>
      </c>
      <c r="AF153" s="11">
        <f t="shared" si="80"/>
        <v>3.3333333333333335</v>
      </c>
      <c r="AG153" s="8">
        <v>0.13213412279799999</v>
      </c>
      <c r="AH153" s="9">
        <v>0.35994845686728089</v>
      </c>
      <c r="AI153" s="1">
        <f t="shared" si="81"/>
        <v>4</v>
      </c>
      <c r="AJ153" s="1">
        <f t="shared" si="82"/>
        <v>4</v>
      </c>
      <c r="AK153" s="11">
        <f t="shared" si="83"/>
        <v>4</v>
      </c>
      <c r="AL153" s="10">
        <v>0</v>
      </c>
      <c r="AM153" s="4">
        <f t="shared" si="84"/>
        <v>0</v>
      </c>
      <c r="AN153" s="98">
        <v>6.2635928659999998</v>
      </c>
      <c r="AO153" s="4">
        <f t="shared" si="85"/>
        <v>2</v>
      </c>
      <c r="AP153" s="8">
        <v>0.93420045906656468</v>
      </c>
      <c r="AQ153" s="9">
        <v>1.035915492957747</v>
      </c>
      <c r="AR153" s="9">
        <v>0.82704967085577497</v>
      </c>
      <c r="AS153" s="9">
        <v>0.57420494699646596</v>
      </c>
      <c r="AV153" s="1">
        <f t="shared" si="86"/>
        <v>0</v>
      </c>
      <c r="AW153" s="1">
        <f t="shared" si="87"/>
        <v>0</v>
      </c>
      <c r="AX153" s="1">
        <f t="shared" si="88"/>
        <v>2</v>
      </c>
      <c r="AY153" s="1">
        <f t="shared" si="89"/>
        <v>4</v>
      </c>
      <c r="AZ153" s="1" t="str">
        <f t="shared" si="90"/>
        <v/>
      </c>
      <c r="BA153" s="1" t="str">
        <f t="shared" si="91"/>
        <v/>
      </c>
      <c r="BB153" s="9">
        <f t="shared" si="63"/>
        <v>0.25</v>
      </c>
      <c r="BC153" s="11">
        <f t="shared" si="92"/>
        <v>1.5</v>
      </c>
      <c r="BD153" s="98">
        <v>70.242816619999999</v>
      </c>
      <c r="BE153" s="4">
        <f t="shared" si="93"/>
        <v>0</v>
      </c>
    </row>
    <row r="154" spans="1:57" x14ac:dyDescent="0.35">
      <c r="A154" s="4">
        <v>53033021804</v>
      </c>
      <c r="B154" s="97">
        <v>40.912591451675013</v>
      </c>
      <c r="C154" s="4">
        <f t="shared" si="64"/>
        <v>3</v>
      </c>
      <c r="D154" s="98">
        <v>11.326468806783771</v>
      </c>
      <c r="E154" s="4">
        <f t="shared" si="65"/>
        <v>2</v>
      </c>
      <c r="F154" s="98">
        <v>42.116370214048843</v>
      </c>
      <c r="G154" s="4">
        <f t="shared" si="66"/>
        <v>1</v>
      </c>
      <c r="H154" s="98">
        <v>39.491094147582693</v>
      </c>
      <c r="I154" s="4">
        <f t="shared" si="67"/>
        <v>2</v>
      </c>
      <c r="J154" s="98">
        <v>23.8560411311054</v>
      </c>
      <c r="K154" s="97">
        <v>13.573264781491</v>
      </c>
      <c r="L154" s="1">
        <f t="shared" si="68"/>
        <v>3</v>
      </c>
      <c r="M154" s="1">
        <f t="shared" si="69"/>
        <v>1</v>
      </c>
      <c r="N154" s="11">
        <f t="shared" si="70"/>
        <v>2</v>
      </c>
      <c r="O154" s="98">
        <v>20.426579163248569</v>
      </c>
      <c r="P154" s="4">
        <f t="shared" si="71"/>
        <v>2</v>
      </c>
      <c r="Q154" s="6">
        <v>275908</v>
      </c>
      <c r="R154" s="7">
        <v>58651</v>
      </c>
      <c r="S154" s="1">
        <f t="shared" si="72"/>
        <v>2</v>
      </c>
      <c r="T154" s="1">
        <f t="shared" si="73"/>
        <v>3</v>
      </c>
      <c r="U154" s="11">
        <f t="shared" si="74"/>
        <v>2.5</v>
      </c>
      <c r="V154" s="98">
        <v>0</v>
      </c>
      <c r="W154" s="4">
        <f t="shared" si="75"/>
        <v>0</v>
      </c>
      <c r="X154" s="98">
        <v>53.487548861621192</v>
      </c>
      <c r="Y154" s="4">
        <f t="shared" si="76"/>
        <v>3</v>
      </c>
      <c r="Z154" s="9">
        <v>0.37709426099999999</v>
      </c>
      <c r="AA154" s="9">
        <v>0.44043579199999999</v>
      </c>
      <c r="AB154" s="9">
        <v>0.363364984</v>
      </c>
      <c r="AC154" s="1">
        <f t="shared" si="77"/>
        <v>4</v>
      </c>
      <c r="AD154" s="1">
        <f t="shared" si="78"/>
        <v>3</v>
      </c>
      <c r="AE154" s="1">
        <f t="shared" si="79"/>
        <v>3</v>
      </c>
      <c r="AF154" s="11">
        <f t="shared" si="80"/>
        <v>3.3333333333333335</v>
      </c>
      <c r="AG154" s="8">
        <v>0.119253730567</v>
      </c>
      <c r="AH154" s="9">
        <v>0.41831141890963691</v>
      </c>
      <c r="AI154" s="1">
        <f t="shared" si="81"/>
        <v>4</v>
      </c>
      <c r="AJ154" s="1">
        <f t="shared" si="82"/>
        <v>3</v>
      </c>
      <c r="AK154" s="11">
        <f t="shared" si="83"/>
        <v>3.5</v>
      </c>
      <c r="AL154" s="10">
        <v>0</v>
      </c>
      <c r="AM154" s="4">
        <f t="shared" si="84"/>
        <v>0</v>
      </c>
      <c r="AN154" s="98">
        <v>7.9677708149999997</v>
      </c>
      <c r="AO154" s="4">
        <f t="shared" si="85"/>
        <v>3</v>
      </c>
      <c r="AP154" s="8">
        <v>1.309869931140015</v>
      </c>
      <c r="AQ154" s="9">
        <v>1.138028169014085</v>
      </c>
      <c r="AR154" s="9">
        <v>1.101735487731897</v>
      </c>
      <c r="AS154" s="9">
        <v>1.2214369846878601</v>
      </c>
      <c r="AV154" s="1">
        <f t="shared" si="86"/>
        <v>0</v>
      </c>
      <c r="AW154" s="1">
        <f t="shared" si="87"/>
        <v>0</v>
      </c>
      <c r="AX154" s="1">
        <f t="shared" si="88"/>
        <v>0</v>
      </c>
      <c r="AY154" s="1">
        <f t="shared" si="89"/>
        <v>0</v>
      </c>
      <c r="AZ154" s="1" t="str">
        <f t="shared" si="90"/>
        <v/>
      </c>
      <c r="BA154" s="1" t="str">
        <f t="shared" si="91"/>
        <v/>
      </c>
      <c r="BB154" s="9">
        <f t="shared" si="63"/>
        <v>0.25</v>
      </c>
      <c r="BC154" s="11">
        <f t="shared" si="92"/>
        <v>0</v>
      </c>
      <c r="BD154" s="98">
        <v>57.746186109999996</v>
      </c>
      <c r="BE154" s="4">
        <f t="shared" si="93"/>
        <v>2</v>
      </c>
    </row>
    <row r="155" spans="1:57" x14ac:dyDescent="0.35">
      <c r="A155" s="4">
        <v>53033021903</v>
      </c>
      <c r="B155" s="97">
        <v>22.61847389558233</v>
      </c>
      <c r="C155" s="4">
        <f t="shared" si="64"/>
        <v>1</v>
      </c>
      <c r="D155" s="98">
        <v>3.42916522341531</v>
      </c>
      <c r="E155" s="4">
        <f t="shared" si="65"/>
        <v>0</v>
      </c>
      <c r="F155" s="98">
        <v>45.950190711240737</v>
      </c>
      <c r="G155" s="4">
        <f t="shared" si="66"/>
        <v>1</v>
      </c>
      <c r="H155" s="98">
        <v>45.518044237485448</v>
      </c>
      <c r="I155" s="4">
        <f t="shared" si="67"/>
        <v>3</v>
      </c>
      <c r="J155" s="98">
        <v>23.4</v>
      </c>
      <c r="K155" s="97">
        <v>12.2</v>
      </c>
      <c r="L155" s="1">
        <f t="shared" si="68"/>
        <v>3</v>
      </c>
      <c r="M155" s="1">
        <f t="shared" si="69"/>
        <v>1</v>
      </c>
      <c r="N155" s="11">
        <f t="shared" si="70"/>
        <v>2</v>
      </c>
      <c r="O155" s="98">
        <v>14.236902050113891</v>
      </c>
      <c r="P155" s="4">
        <f t="shared" si="71"/>
        <v>1</v>
      </c>
      <c r="Q155" s="6">
        <v>441549</v>
      </c>
      <c r="R155" s="7">
        <v>105561</v>
      </c>
      <c r="S155" s="1">
        <f t="shared" si="72"/>
        <v>3</v>
      </c>
      <c r="T155" s="1">
        <f t="shared" si="73"/>
        <v>3</v>
      </c>
      <c r="U155" s="11">
        <f t="shared" si="74"/>
        <v>3</v>
      </c>
      <c r="V155" s="98">
        <v>0</v>
      </c>
      <c r="W155" s="4">
        <f t="shared" si="75"/>
        <v>0</v>
      </c>
      <c r="X155" s="98">
        <v>20.86820747896045</v>
      </c>
      <c r="Y155" s="4">
        <f t="shared" si="76"/>
        <v>1</v>
      </c>
      <c r="Z155" s="9">
        <v>0.24175306799999999</v>
      </c>
      <c r="AA155" s="9">
        <v>0.29965899899999998</v>
      </c>
      <c r="AB155" s="9">
        <v>0.299599742</v>
      </c>
      <c r="AC155" s="1">
        <f t="shared" si="77"/>
        <v>4</v>
      </c>
      <c r="AD155" s="1">
        <f t="shared" si="78"/>
        <v>4</v>
      </c>
      <c r="AE155" s="1">
        <f t="shared" si="79"/>
        <v>3</v>
      </c>
      <c r="AF155" s="11">
        <f t="shared" si="80"/>
        <v>3.6666666666666665</v>
      </c>
      <c r="AG155" s="8">
        <v>0.18794798633400001</v>
      </c>
      <c r="AH155" s="9">
        <v>0.51697373923785184</v>
      </c>
      <c r="AI155" s="1">
        <f t="shared" si="81"/>
        <v>3</v>
      </c>
      <c r="AJ155" s="1">
        <f t="shared" si="82"/>
        <v>3</v>
      </c>
      <c r="AK155" s="11">
        <f t="shared" si="83"/>
        <v>3</v>
      </c>
      <c r="AL155" s="10">
        <v>0</v>
      </c>
      <c r="AM155" s="4">
        <f t="shared" si="84"/>
        <v>0</v>
      </c>
      <c r="AN155" s="98">
        <v>11.762437329999999</v>
      </c>
      <c r="AO155" s="4">
        <f t="shared" si="85"/>
        <v>4</v>
      </c>
      <c r="AQ155" s="9">
        <v>1.1852112676056339</v>
      </c>
      <c r="AR155" s="9">
        <v>1.070017953321365</v>
      </c>
      <c r="AS155" s="9">
        <v>1.2497055359246101</v>
      </c>
      <c r="AV155" s="1" t="str">
        <f t="shared" si="86"/>
        <v/>
      </c>
      <c r="AW155" s="1">
        <f t="shared" si="87"/>
        <v>0</v>
      </c>
      <c r="AX155" s="1">
        <f t="shared" si="88"/>
        <v>0</v>
      </c>
      <c r="AY155" s="1">
        <f t="shared" si="89"/>
        <v>0</v>
      </c>
      <c r="AZ155" s="1" t="str">
        <f t="shared" si="90"/>
        <v/>
      </c>
      <c r="BA155" s="1" t="str">
        <f t="shared" si="91"/>
        <v/>
      </c>
      <c r="BB155" s="9">
        <f t="shared" si="63"/>
        <v>0.33333333333333331</v>
      </c>
      <c r="BC155" s="11">
        <f t="shared" si="92"/>
        <v>0</v>
      </c>
      <c r="BD155" s="98">
        <v>55.52633969</v>
      </c>
      <c r="BE155" s="4">
        <f t="shared" si="93"/>
        <v>2</v>
      </c>
    </row>
    <row r="156" spans="1:57" x14ac:dyDescent="0.35">
      <c r="A156" s="4">
        <v>53033021904</v>
      </c>
      <c r="B156" s="97">
        <v>44.198050086025617</v>
      </c>
      <c r="C156" s="4">
        <f t="shared" si="64"/>
        <v>3</v>
      </c>
      <c r="D156" s="98">
        <v>16.399835796387521</v>
      </c>
      <c r="E156" s="4">
        <f t="shared" si="65"/>
        <v>4</v>
      </c>
      <c r="F156" s="98">
        <v>49.723756906077348</v>
      </c>
      <c r="G156" s="4">
        <f t="shared" si="66"/>
        <v>1</v>
      </c>
      <c r="H156" s="98">
        <v>29.702970297029701</v>
      </c>
      <c r="I156" s="4">
        <f t="shared" si="67"/>
        <v>1</v>
      </c>
      <c r="J156" s="98">
        <v>19.66573816155989</v>
      </c>
      <c r="K156" s="97">
        <v>10.30640668523677</v>
      </c>
      <c r="L156" s="1">
        <f t="shared" si="68"/>
        <v>2</v>
      </c>
      <c r="M156" s="1">
        <f t="shared" si="69"/>
        <v>1</v>
      </c>
      <c r="N156" s="11">
        <f t="shared" si="70"/>
        <v>1.5</v>
      </c>
      <c r="O156" s="98">
        <v>19.811502211963841</v>
      </c>
      <c r="P156" s="4">
        <f t="shared" si="71"/>
        <v>2</v>
      </c>
      <c r="Q156" s="6">
        <v>421695</v>
      </c>
      <c r="R156" s="7">
        <v>52362</v>
      </c>
      <c r="S156" s="1">
        <f t="shared" si="72"/>
        <v>3</v>
      </c>
      <c r="T156" s="1">
        <f t="shared" si="73"/>
        <v>3</v>
      </c>
      <c r="U156" s="11">
        <f t="shared" si="74"/>
        <v>3</v>
      </c>
      <c r="V156" s="98">
        <v>0</v>
      </c>
      <c r="W156" s="4">
        <f t="shared" si="75"/>
        <v>0</v>
      </c>
      <c r="X156" s="98">
        <v>0</v>
      </c>
      <c r="Y156" s="4">
        <f t="shared" si="76"/>
        <v>0</v>
      </c>
      <c r="Z156" s="9">
        <v>0.57078475200000001</v>
      </c>
      <c r="AA156" s="9">
        <v>0.70528034299999998</v>
      </c>
      <c r="AB156" s="9">
        <v>0.67718478299999996</v>
      </c>
      <c r="AC156" s="1">
        <f t="shared" si="77"/>
        <v>3</v>
      </c>
      <c r="AD156" s="1">
        <f t="shared" si="78"/>
        <v>2</v>
      </c>
      <c r="AE156" s="1">
        <f t="shared" si="79"/>
        <v>2</v>
      </c>
      <c r="AF156" s="11">
        <f t="shared" si="80"/>
        <v>2.3333333333333335</v>
      </c>
      <c r="AG156" s="8">
        <v>0.194594899564</v>
      </c>
      <c r="AH156" s="9">
        <v>0.37585892854438629</v>
      </c>
      <c r="AI156" s="1">
        <f t="shared" si="81"/>
        <v>3</v>
      </c>
      <c r="AJ156" s="1">
        <f t="shared" si="82"/>
        <v>4</v>
      </c>
      <c r="AK156" s="11">
        <f t="shared" si="83"/>
        <v>3.5</v>
      </c>
      <c r="AL156" s="10">
        <v>0</v>
      </c>
      <c r="AM156" s="4">
        <f t="shared" si="84"/>
        <v>0</v>
      </c>
      <c r="AN156" s="98">
        <v>0.67885117500000003</v>
      </c>
      <c r="AO156" s="4">
        <f t="shared" si="85"/>
        <v>0</v>
      </c>
      <c r="AQ156" s="9">
        <v>1.1809859154929581</v>
      </c>
      <c r="AS156" s="9">
        <v>0.92461719670200204</v>
      </c>
      <c r="AT156" s="9">
        <v>0.83574468085106379</v>
      </c>
      <c r="AV156" s="1" t="str">
        <f t="shared" si="86"/>
        <v/>
      </c>
      <c r="AW156" s="1">
        <f t="shared" si="87"/>
        <v>0</v>
      </c>
      <c r="AX156" s="1" t="str">
        <f t="shared" si="88"/>
        <v/>
      </c>
      <c r="AY156" s="1">
        <f t="shared" si="89"/>
        <v>0</v>
      </c>
      <c r="AZ156" s="1">
        <f t="shared" si="90"/>
        <v>2</v>
      </c>
      <c r="BA156" s="1" t="str">
        <f t="shared" si="91"/>
        <v/>
      </c>
      <c r="BB156" s="9">
        <f t="shared" si="63"/>
        <v>0.5</v>
      </c>
      <c r="BC156" s="11">
        <f t="shared" si="92"/>
        <v>0</v>
      </c>
      <c r="BD156" s="98">
        <v>49.82896375</v>
      </c>
      <c r="BE156" s="4">
        <f t="shared" si="93"/>
        <v>3</v>
      </c>
    </row>
    <row r="157" spans="1:57" x14ac:dyDescent="0.35">
      <c r="A157" s="4">
        <v>53033021905</v>
      </c>
      <c r="B157" s="97">
        <v>40.183453871935093</v>
      </c>
      <c r="C157" s="4">
        <f t="shared" si="64"/>
        <v>3</v>
      </c>
      <c r="D157" s="98">
        <v>11.432350718065001</v>
      </c>
      <c r="E157" s="4">
        <f t="shared" si="65"/>
        <v>2</v>
      </c>
      <c r="F157" s="98">
        <v>49.704840613931523</v>
      </c>
      <c r="G157" s="4">
        <f t="shared" si="66"/>
        <v>1</v>
      </c>
      <c r="H157" s="98">
        <v>20.26232473993668</v>
      </c>
      <c r="I157" s="4">
        <f t="shared" si="67"/>
        <v>1</v>
      </c>
      <c r="J157" s="98">
        <v>23.214285714285719</v>
      </c>
      <c r="K157" s="97">
        <v>9.375</v>
      </c>
      <c r="L157" s="1">
        <f t="shared" si="68"/>
        <v>3</v>
      </c>
      <c r="M157" s="1">
        <f t="shared" si="69"/>
        <v>0</v>
      </c>
      <c r="N157" s="11">
        <f t="shared" si="70"/>
        <v>1.5</v>
      </c>
      <c r="O157" s="98">
        <v>18.160919540229891</v>
      </c>
      <c r="P157" s="4">
        <f t="shared" si="71"/>
        <v>2</v>
      </c>
      <c r="Q157" s="6">
        <v>360795</v>
      </c>
      <c r="R157" s="7">
        <v>47460</v>
      </c>
      <c r="S157" s="1">
        <f t="shared" si="72"/>
        <v>3</v>
      </c>
      <c r="T157" s="1">
        <f t="shared" si="73"/>
        <v>3</v>
      </c>
      <c r="U157" s="11">
        <f t="shared" si="74"/>
        <v>3</v>
      </c>
      <c r="V157" s="98">
        <v>0</v>
      </c>
      <c r="W157" s="4">
        <f t="shared" si="75"/>
        <v>0</v>
      </c>
      <c r="X157" s="98">
        <v>13.07079616726317</v>
      </c>
      <c r="Y157" s="4">
        <f t="shared" si="76"/>
        <v>1</v>
      </c>
      <c r="Z157" s="9">
        <v>0.550913926</v>
      </c>
      <c r="AA157" s="9">
        <v>0.76112833899999999</v>
      </c>
      <c r="AB157" s="9">
        <v>0.50022901600000003</v>
      </c>
      <c r="AC157" s="1">
        <f t="shared" si="77"/>
        <v>3</v>
      </c>
      <c r="AD157" s="1">
        <f t="shared" si="78"/>
        <v>2</v>
      </c>
      <c r="AE157" s="1">
        <f t="shared" si="79"/>
        <v>2</v>
      </c>
      <c r="AF157" s="11">
        <f t="shared" si="80"/>
        <v>2.3333333333333335</v>
      </c>
      <c r="AG157" s="8">
        <v>0.15190727490799999</v>
      </c>
      <c r="AH157" s="9">
        <v>0.42727486923740188</v>
      </c>
      <c r="AI157" s="1">
        <f t="shared" si="81"/>
        <v>3</v>
      </c>
      <c r="AJ157" s="1">
        <f t="shared" si="82"/>
        <v>3</v>
      </c>
      <c r="AK157" s="11">
        <f t="shared" si="83"/>
        <v>3</v>
      </c>
      <c r="AL157" s="10">
        <v>0</v>
      </c>
      <c r="AM157" s="4">
        <f t="shared" si="84"/>
        <v>0</v>
      </c>
      <c r="AN157" s="98">
        <v>0.74177097800000003</v>
      </c>
      <c r="AO157" s="4">
        <f t="shared" si="85"/>
        <v>0</v>
      </c>
      <c r="AR157" s="9">
        <v>1.0406941950927591</v>
      </c>
      <c r="AS157" s="9">
        <v>1.2332155477031801</v>
      </c>
      <c r="AV157" s="1" t="str">
        <f t="shared" si="86"/>
        <v/>
      </c>
      <c r="AW157" s="1" t="str">
        <f t="shared" si="87"/>
        <v/>
      </c>
      <c r="AX157" s="1">
        <f t="shared" si="88"/>
        <v>0</v>
      </c>
      <c r="AY157" s="1">
        <f t="shared" si="89"/>
        <v>0</v>
      </c>
      <c r="AZ157" s="1" t="str">
        <f t="shared" si="90"/>
        <v/>
      </c>
      <c r="BA157" s="1" t="str">
        <f t="shared" si="91"/>
        <v/>
      </c>
      <c r="BB157" s="9">
        <f t="shared" si="63"/>
        <v>0.5</v>
      </c>
      <c r="BC157" s="11">
        <f t="shared" si="92"/>
        <v>0</v>
      </c>
      <c r="BD157" s="98">
        <v>54.904726359999998</v>
      </c>
      <c r="BE157" s="4">
        <f t="shared" si="93"/>
        <v>2</v>
      </c>
    </row>
    <row r="158" spans="1:57" x14ac:dyDescent="0.35">
      <c r="A158" s="4">
        <v>53033021906</v>
      </c>
      <c r="B158" s="97">
        <v>37.254474028808382</v>
      </c>
      <c r="C158" s="4">
        <f t="shared" si="64"/>
        <v>2</v>
      </c>
      <c r="D158" s="98">
        <v>7.5139146567718003</v>
      </c>
      <c r="E158" s="4">
        <f t="shared" si="65"/>
        <v>1</v>
      </c>
      <c r="F158" s="98">
        <v>44.657356284507962</v>
      </c>
      <c r="G158" s="4">
        <f t="shared" si="66"/>
        <v>1</v>
      </c>
      <c r="H158" s="98">
        <v>23.117647058823529</v>
      </c>
      <c r="I158" s="4">
        <f t="shared" si="67"/>
        <v>1</v>
      </c>
      <c r="J158" s="98">
        <v>21.574344023323619</v>
      </c>
      <c r="K158" s="97">
        <v>16.618075801749271</v>
      </c>
      <c r="L158" s="1">
        <f t="shared" si="68"/>
        <v>3</v>
      </c>
      <c r="M158" s="1">
        <f t="shared" si="69"/>
        <v>2</v>
      </c>
      <c r="N158" s="11">
        <f t="shared" si="70"/>
        <v>2.5</v>
      </c>
      <c r="O158" s="98">
        <v>18.00087489063867</v>
      </c>
      <c r="P158" s="4">
        <f t="shared" si="71"/>
        <v>2</v>
      </c>
      <c r="Q158" s="6">
        <v>366174</v>
      </c>
      <c r="R158" s="7">
        <v>32442</v>
      </c>
      <c r="S158" s="1">
        <f t="shared" si="72"/>
        <v>3</v>
      </c>
      <c r="T158" s="1">
        <f t="shared" si="73"/>
        <v>2</v>
      </c>
      <c r="U158" s="11">
        <f t="shared" si="74"/>
        <v>2.5</v>
      </c>
      <c r="V158" s="98">
        <v>0</v>
      </c>
      <c r="W158" s="4">
        <f t="shared" si="75"/>
        <v>0</v>
      </c>
      <c r="X158" s="98">
        <v>0</v>
      </c>
      <c r="Y158" s="4">
        <f t="shared" si="76"/>
        <v>0</v>
      </c>
      <c r="Z158" s="9">
        <v>0.38531294399999999</v>
      </c>
      <c r="AA158" s="9">
        <v>0.70505368000000002</v>
      </c>
      <c r="AB158" s="9">
        <v>0.39825681600000001</v>
      </c>
      <c r="AC158" s="1">
        <f t="shared" si="77"/>
        <v>4</v>
      </c>
      <c r="AD158" s="1">
        <f t="shared" si="78"/>
        <v>2</v>
      </c>
      <c r="AE158" s="1">
        <f t="shared" si="79"/>
        <v>3</v>
      </c>
      <c r="AF158" s="11">
        <f t="shared" si="80"/>
        <v>3</v>
      </c>
      <c r="AG158" s="8">
        <v>8.5296960356299995E-2</v>
      </c>
      <c r="AH158" s="9">
        <v>0.54639398554819996</v>
      </c>
      <c r="AI158" s="1">
        <f t="shared" si="81"/>
        <v>4</v>
      </c>
      <c r="AJ158" s="1">
        <f t="shared" si="82"/>
        <v>3</v>
      </c>
      <c r="AK158" s="11">
        <f t="shared" si="83"/>
        <v>3.5</v>
      </c>
      <c r="AL158" s="10">
        <v>0</v>
      </c>
      <c r="AM158" s="4">
        <f t="shared" si="84"/>
        <v>0</v>
      </c>
      <c r="AN158" s="98">
        <v>1.4842300559999999</v>
      </c>
      <c r="AO158" s="4">
        <f t="shared" si="85"/>
        <v>1</v>
      </c>
      <c r="AQ158" s="9">
        <v>1.0232394366197179</v>
      </c>
      <c r="AR158" s="9">
        <v>1.011370436864153</v>
      </c>
      <c r="AS158" s="9">
        <v>1.06890459363957</v>
      </c>
      <c r="AT158" s="9">
        <v>1.2293617021276599</v>
      </c>
      <c r="AV158" s="1" t="str">
        <f t="shared" si="86"/>
        <v/>
      </c>
      <c r="AW158" s="1">
        <f t="shared" si="87"/>
        <v>0</v>
      </c>
      <c r="AX158" s="1">
        <f t="shared" si="88"/>
        <v>0</v>
      </c>
      <c r="AY158" s="1">
        <f t="shared" si="89"/>
        <v>0</v>
      </c>
      <c r="AZ158" s="1">
        <f t="shared" si="90"/>
        <v>0</v>
      </c>
      <c r="BA158" s="1" t="str">
        <f t="shared" si="91"/>
        <v/>
      </c>
      <c r="BB158" s="9">
        <f t="shared" si="63"/>
        <v>0.33333333333333331</v>
      </c>
      <c r="BC158" s="11">
        <f t="shared" si="92"/>
        <v>0</v>
      </c>
      <c r="BD158" s="98">
        <v>57.616908539999997</v>
      </c>
      <c r="BE158" s="4">
        <f t="shared" si="93"/>
        <v>2</v>
      </c>
    </row>
    <row r="159" spans="1:57" x14ac:dyDescent="0.35">
      <c r="A159" s="4">
        <v>53033022001</v>
      </c>
      <c r="B159" s="97">
        <v>30.825624018153249</v>
      </c>
      <c r="C159" s="4">
        <f t="shared" si="64"/>
        <v>2</v>
      </c>
      <c r="D159" s="98">
        <v>4.6773023930384339</v>
      </c>
      <c r="E159" s="4">
        <f t="shared" si="65"/>
        <v>1</v>
      </c>
      <c r="F159" s="98">
        <v>44.643266804312923</v>
      </c>
      <c r="G159" s="4">
        <f t="shared" si="66"/>
        <v>1</v>
      </c>
      <c r="H159" s="98">
        <v>41.30252100840336</v>
      </c>
      <c r="I159" s="4">
        <f t="shared" si="67"/>
        <v>2</v>
      </c>
      <c r="J159" s="98">
        <v>16.55913978494624</v>
      </c>
      <c r="K159" s="97">
        <v>10.53763440860215</v>
      </c>
      <c r="L159" s="1">
        <f t="shared" si="68"/>
        <v>2</v>
      </c>
      <c r="M159" s="1">
        <f t="shared" si="69"/>
        <v>1</v>
      </c>
      <c r="N159" s="11">
        <f t="shared" si="70"/>
        <v>1.5</v>
      </c>
      <c r="O159" s="98">
        <v>11.358773181169759</v>
      </c>
      <c r="P159" s="4">
        <f t="shared" si="71"/>
        <v>1</v>
      </c>
      <c r="Q159" s="6">
        <v>290359</v>
      </c>
      <c r="R159" s="7">
        <v>31739</v>
      </c>
      <c r="S159" s="1">
        <f t="shared" si="72"/>
        <v>2</v>
      </c>
      <c r="T159" s="1">
        <f t="shared" si="73"/>
        <v>2</v>
      </c>
      <c r="U159" s="11">
        <f t="shared" si="74"/>
        <v>2</v>
      </c>
      <c r="V159" s="98">
        <v>0</v>
      </c>
      <c r="W159" s="4">
        <f t="shared" si="75"/>
        <v>0</v>
      </c>
      <c r="X159" s="98">
        <v>13.326270667292841</v>
      </c>
      <c r="Y159" s="4">
        <f t="shared" si="76"/>
        <v>1</v>
      </c>
      <c r="Z159" s="9">
        <v>0.73376643500000005</v>
      </c>
      <c r="AA159" s="9">
        <v>0.76508473499999996</v>
      </c>
      <c r="AB159" s="9">
        <v>0.63222708999999999</v>
      </c>
      <c r="AC159" s="1">
        <f t="shared" si="77"/>
        <v>2</v>
      </c>
      <c r="AD159" s="1">
        <f t="shared" si="78"/>
        <v>2</v>
      </c>
      <c r="AE159" s="1">
        <f t="shared" si="79"/>
        <v>2</v>
      </c>
      <c r="AF159" s="11">
        <f t="shared" si="80"/>
        <v>2</v>
      </c>
      <c r="AG159" s="8">
        <v>0.19150436873099999</v>
      </c>
      <c r="AH159" s="9">
        <v>0.79823191213295075</v>
      </c>
      <c r="AI159" s="1">
        <f t="shared" si="81"/>
        <v>3</v>
      </c>
      <c r="AJ159" s="1">
        <f t="shared" si="82"/>
        <v>2</v>
      </c>
      <c r="AK159" s="11">
        <f t="shared" si="83"/>
        <v>2.5</v>
      </c>
      <c r="AL159" s="10">
        <v>0</v>
      </c>
      <c r="AM159" s="4">
        <f t="shared" si="84"/>
        <v>0</v>
      </c>
      <c r="AN159" s="98">
        <v>0.55504162800000001</v>
      </c>
      <c r="AO159" s="4">
        <f t="shared" si="85"/>
        <v>0</v>
      </c>
      <c r="AP159" s="8">
        <v>1.160673297628156</v>
      </c>
      <c r="AQ159" s="9">
        <v>0.852112676056338</v>
      </c>
      <c r="AR159" s="9">
        <v>0.87133453022142426</v>
      </c>
      <c r="AS159" s="9">
        <v>1.0647820965842101</v>
      </c>
      <c r="AV159" s="1">
        <f t="shared" si="86"/>
        <v>0</v>
      </c>
      <c r="AW159" s="1">
        <f t="shared" si="87"/>
        <v>1</v>
      </c>
      <c r="AX159" s="1">
        <f t="shared" si="88"/>
        <v>1</v>
      </c>
      <c r="AY159" s="1">
        <f t="shared" si="89"/>
        <v>0</v>
      </c>
      <c r="AZ159" s="1" t="str">
        <f t="shared" si="90"/>
        <v/>
      </c>
      <c r="BA159" s="1" t="str">
        <f t="shared" si="91"/>
        <v/>
      </c>
      <c r="BB159" s="9">
        <f t="shared" si="63"/>
        <v>0.25</v>
      </c>
      <c r="BC159" s="11">
        <f t="shared" si="92"/>
        <v>0.5</v>
      </c>
      <c r="BD159" s="98">
        <v>61.024629269999998</v>
      </c>
      <c r="BE159" s="4">
        <f t="shared" si="93"/>
        <v>1</v>
      </c>
    </row>
    <row r="160" spans="1:57" x14ac:dyDescent="0.35">
      <c r="A160" s="4">
        <v>53033022003</v>
      </c>
      <c r="B160" s="97">
        <v>33.346043851286943</v>
      </c>
      <c r="C160" s="4">
        <f t="shared" si="64"/>
        <v>2</v>
      </c>
      <c r="D160" s="98">
        <v>6.8273092369477917</v>
      </c>
      <c r="E160" s="4">
        <f t="shared" si="65"/>
        <v>1</v>
      </c>
      <c r="F160" s="98">
        <v>47.506493506493513</v>
      </c>
      <c r="G160" s="4">
        <f t="shared" si="66"/>
        <v>1</v>
      </c>
      <c r="H160" s="98">
        <v>35.287958115183237</v>
      </c>
      <c r="I160" s="4">
        <f t="shared" si="67"/>
        <v>2</v>
      </c>
      <c r="J160" s="98">
        <v>15.1937984496124</v>
      </c>
      <c r="K160" s="97">
        <v>8.5271317829457356</v>
      </c>
      <c r="L160" s="1">
        <f t="shared" si="68"/>
        <v>2</v>
      </c>
      <c r="M160" s="1">
        <f t="shared" si="69"/>
        <v>0</v>
      </c>
      <c r="N160" s="11">
        <f t="shared" si="70"/>
        <v>1</v>
      </c>
      <c r="O160" s="98">
        <v>12.67874165872259</v>
      </c>
      <c r="P160" s="4">
        <f t="shared" si="71"/>
        <v>1</v>
      </c>
      <c r="Q160" s="6">
        <v>387480</v>
      </c>
      <c r="R160" s="7">
        <v>52667</v>
      </c>
      <c r="S160" s="1">
        <f t="shared" si="72"/>
        <v>3</v>
      </c>
      <c r="T160" s="1">
        <f t="shared" si="73"/>
        <v>3</v>
      </c>
      <c r="U160" s="11">
        <f t="shared" si="74"/>
        <v>3</v>
      </c>
      <c r="V160" s="98">
        <v>0</v>
      </c>
      <c r="W160" s="4">
        <f t="shared" si="75"/>
        <v>0</v>
      </c>
      <c r="X160" s="98">
        <v>0</v>
      </c>
      <c r="Y160" s="4">
        <f t="shared" si="76"/>
        <v>0</v>
      </c>
      <c r="Z160" s="9">
        <v>0.45290787900000001</v>
      </c>
      <c r="AA160" s="9">
        <v>0.47457560399999998</v>
      </c>
      <c r="AB160" s="9">
        <v>0.52627324900000005</v>
      </c>
      <c r="AC160" s="1">
        <f t="shared" si="77"/>
        <v>3</v>
      </c>
      <c r="AD160" s="1">
        <f t="shared" si="78"/>
        <v>3</v>
      </c>
      <c r="AE160" s="1">
        <f t="shared" si="79"/>
        <v>2</v>
      </c>
      <c r="AF160" s="11">
        <f t="shared" si="80"/>
        <v>2.6666666666666665</v>
      </c>
      <c r="AG160" s="8">
        <v>0.137158917592</v>
      </c>
      <c r="AH160" s="9">
        <v>0.348003953620655</v>
      </c>
      <c r="AI160" s="1">
        <f t="shared" si="81"/>
        <v>4</v>
      </c>
      <c r="AJ160" s="1">
        <f t="shared" si="82"/>
        <v>4</v>
      </c>
      <c r="AK160" s="11">
        <f t="shared" si="83"/>
        <v>4</v>
      </c>
      <c r="AL160" s="10">
        <v>0</v>
      </c>
      <c r="AM160" s="4">
        <f t="shared" si="84"/>
        <v>0</v>
      </c>
      <c r="AN160" s="98">
        <v>0.80040020000000001</v>
      </c>
      <c r="AO160" s="4">
        <f t="shared" si="85"/>
        <v>0</v>
      </c>
      <c r="AQ160" s="9">
        <v>1.1809859154929581</v>
      </c>
      <c r="AR160" s="9">
        <v>1.0424895272292041</v>
      </c>
      <c r="AS160" s="9">
        <v>1.2173144876324999</v>
      </c>
      <c r="AT160" s="9">
        <v>1.047659574468085</v>
      </c>
      <c r="AV160" s="1" t="str">
        <f t="shared" si="86"/>
        <v/>
      </c>
      <c r="AW160" s="1">
        <f t="shared" si="87"/>
        <v>0</v>
      </c>
      <c r="AX160" s="1">
        <f t="shared" si="88"/>
        <v>0</v>
      </c>
      <c r="AY160" s="1">
        <f t="shared" si="89"/>
        <v>0</v>
      </c>
      <c r="AZ160" s="1">
        <f t="shared" si="90"/>
        <v>0</v>
      </c>
      <c r="BA160" s="1" t="str">
        <f t="shared" si="91"/>
        <v/>
      </c>
      <c r="BB160" s="9">
        <f t="shared" si="63"/>
        <v>0.33333333333333331</v>
      </c>
      <c r="BC160" s="11">
        <f t="shared" si="92"/>
        <v>0</v>
      </c>
      <c r="BD160" s="98">
        <v>54.944037350000002</v>
      </c>
      <c r="BE160" s="4">
        <f t="shared" si="93"/>
        <v>2</v>
      </c>
    </row>
    <row r="161" spans="1:57" x14ac:dyDescent="0.35">
      <c r="A161" s="4">
        <v>53033022005</v>
      </c>
      <c r="B161" s="97">
        <v>34.235668789808912</v>
      </c>
      <c r="C161" s="4">
        <f t="shared" si="64"/>
        <v>2</v>
      </c>
      <c r="D161" s="98">
        <v>10.063167065998689</v>
      </c>
      <c r="E161" s="4">
        <f t="shared" si="65"/>
        <v>2</v>
      </c>
      <c r="F161" s="98">
        <v>36.845151953690312</v>
      </c>
      <c r="G161" s="4">
        <f t="shared" si="66"/>
        <v>1</v>
      </c>
      <c r="H161" s="98">
        <v>45.214979195561732</v>
      </c>
      <c r="I161" s="4">
        <f t="shared" si="67"/>
        <v>3</v>
      </c>
      <c r="J161" s="98">
        <v>20.045558086560359</v>
      </c>
      <c r="K161" s="97">
        <v>11.61731207289294</v>
      </c>
      <c r="L161" s="1">
        <f t="shared" si="68"/>
        <v>3</v>
      </c>
      <c r="M161" s="1">
        <f t="shared" si="69"/>
        <v>1</v>
      </c>
      <c r="N161" s="11">
        <f t="shared" si="70"/>
        <v>2</v>
      </c>
      <c r="O161" s="98">
        <v>13.74700718276137</v>
      </c>
      <c r="P161" s="4">
        <f t="shared" si="71"/>
        <v>1</v>
      </c>
      <c r="Q161" s="6">
        <v>445644</v>
      </c>
      <c r="R161" s="7">
        <v>101953</v>
      </c>
      <c r="S161" s="1">
        <f t="shared" si="72"/>
        <v>3</v>
      </c>
      <c r="T161" s="1">
        <f t="shared" si="73"/>
        <v>3</v>
      </c>
      <c r="U161" s="11">
        <f t="shared" si="74"/>
        <v>3</v>
      </c>
      <c r="V161" s="98">
        <v>0</v>
      </c>
      <c r="W161" s="4">
        <f t="shared" si="75"/>
        <v>0</v>
      </c>
      <c r="X161" s="98">
        <v>49.798264052633471</v>
      </c>
      <c r="Y161" s="4">
        <f t="shared" si="76"/>
        <v>3</v>
      </c>
      <c r="Z161" s="9">
        <v>0.242937405</v>
      </c>
      <c r="AA161" s="9">
        <v>0.45766604100000002</v>
      </c>
      <c r="AB161" s="9">
        <v>0.214010434</v>
      </c>
      <c r="AC161" s="1">
        <f t="shared" si="77"/>
        <v>4</v>
      </c>
      <c r="AD161" s="1">
        <f t="shared" si="78"/>
        <v>3</v>
      </c>
      <c r="AE161" s="1">
        <f t="shared" si="79"/>
        <v>4</v>
      </c>
      <c r="AF161" s="11">
        <f t="shared" si="80"/>
        <v>3.6666666666666665</v>
      </c>
      <c r="AG161" s="8">
        <v>0.16578188312799999</v>
      </c>
      <c r="AH161" s="9">
        <v>0.31377523999808088</v>
      </c>
      <c r="AI161" s="1">
        <f t="shared" si="81"/>
        <v>3</v>
      </c>
      <c r="AJ161" s="1">
        <f t="shared" si="82"/>
        <v>4</v>
      </c>
      <c r="AK161" s="11">
        <f t="shared" si="83"/>
        <v>3.5</v>
      </c>
      <c r="AL161" s="10">
        <v>0</v>
      </c>
      <c r="AM161" s="4">
        <f t="shared" si="84"/>
        <v>0</v>
      </c>
      <c r="AN161" s="98">
        <v>0.31948881800000001</v>
      </c>
      <c r="AO161" s="4">
        <f t="shared" si="85"/>
        <v>0</v>
      </c>
      <c r="AQ161" s="9">
        <v>1.166197183098592</v>
      </c>
      <c r="AR161" s="9">
        <v>1.0987432675044879</v>
      </c>
      <c r="AS161" s="9">
        <v>1.16136631330977</v>
      </c>
      <c r="AV161" s="1" t="str">
        <f t="shared" si="86"/>
        <v/>
      </c>
      <c r="AW161" s="1">
        <f t="shared" si="87"/>
        <v>0</v>
      </c>
      <c r="AX161" s="1">
        <f t="shared" si="88"/>
        <v>0</v>
      </c>
      <c r="AY161" s="1">
        <f t="shared" si="89"/>
        <v>0</v>
      </c>
      <c r="AZ161" s="1" t="str">
        <f t="shared" si="90"/>
        <v/>
      </c>
      <c r="BA161" s="1" t="str">
        <f t="shared" si="91"/>
        <v/>
      </c>
      <c r="BB161" s="9">
        <f t="shared" si="63"/>
        <v>0.33333333333333331</v>
      </c>
      <c r="BC161" s="11">
        <f t="shared" si="92"/>
        <v>0</v>
      </c>
      <c r="BD161" s="98">
        <v>48.605967980000003</v>
      </c>
      <c r="BE161" s="4">
        <f t="shared" si="93"/>
        <v>3</v>
      </c>
    </row>
    <row r="162" spans="1:57" x14ac:dyDescent="0.35">
      <c r="A162" s="4">
        <v>53033022006</v>
      </c>
      <c r="B162" s="97">
        <v>19.154421242588299</v>
      </c>
      <c r="C162" s="4">
        <f t="shared" si="64"/>
        <v>0</v>
      </c>
      <c r="D162" s="98">
        <v>8.4207620099392599</v>
      </c>
      <c r="E162" s="4">
        <f t="shared" si="65"/>
        <v>2</v>
      </c>
      <c r="F162" s="98">
        <v>40.806722689075627</v>
      </c>
      <c r="G162" s="4">
        <f t="shared" si="66"/>
        <v>1</v>
      </c>
      <c r="H162" s="98">
        <v>34.979662986635681</v>
      </c>
      <c r="I162" s="4">
        <f t="shared" si="67"/>
        <v>2</v>
      </c>
      <c r="J162" s="98">
        <v>20.573065902578801</v>
      </c>
      <c r="K162" s="97">
        <v>8.8825214899713476</v>
      </c>
      <c r="L162" s="1">
        <f t="shared" si="68"/>
        <v>3</v>
      </c>
      <c r="M162" s="1">
        <f t="shared" si="69"/>
        <v>0</v>
      </c>
      <c r="N162" s="11">
        <f t="shared" si="70"/>
        <v>1.5</v>
      </c>
      <c r="O162" s="98">
        <v>18.315508021390379</v>
      </c>
      <c r="P162" s="4">
        <f t="shared" si="71"/>
        <v>2</v>
      </c>
      <c r="Q162" s="6">
        <v>405793</v>
      </c>
      <c r="R162" s="7">
        <v>58145</v>
      </c>
      <c r="S162" s="1">
        <f t="shared" si="72"/>
        <v>3</v>
      </c>
      <c r="T162" s="1">
        <f t="shared" si="73"/>
        <v>3</v>
      </c>
      <c r="U162" s="11">
        <f t="shared" si="74"/>
        <v>3</v>
      </c>
      <c r="V162" s="98">
        <v>0</v>
      </c>
      <c r="W162" s="4">
        <f t="shared" si="75"/>
        <v>0</v>
      </c>
      <c r="X162" s="98">
        <v>32.615829226949032</v>
      </c>
      <c r="Y162" s="4">
        <f t="shared" si="76"/>
        <v>2</v>
      </c>
      <c r="Z162" s="9">
        <v>0.37948686500000001</v>
      </c>
      <c r="AA162" s="9">
        <v>0.75573547399999996</v>
      </c>
      <c r="AB162" s="9">
        <v>0.33904098700000002</v>
      </c>
      <c r="AC162" s="1">
        <f t="shared" si="77"/>
        <v>4</v>
      </c>
      <c r="AD162" s="1">
        <f t="shared" si="78"/>
        <v>2</v>
      </c>
      <c r="AE162" s="1">
        <f t="shared" si="79"/>
        <v>3</v>
      </c>
      <c r="AF162" s="11">
        <f t="shared" si="80"/>
        <v>3</v>
      </c>
      <c r="AG162" s="8">
        <v>0.16242405722799999</v>
      </c>
      <c r="AH162" s="9">
        <v>0.56204683338273143</v>
      </c>
      <c r="AI162" s="1">
        <f t="shared" si="81"/>
        <v>3</v>
      </c>
      <c r="AJ162" s="1">
        <f t="shared" si="82"/>
        <v>3</v>
      </c>
      <c r="AK162" s="11">
        <f t="shared" si="83"/>
        <v>3</v>
      </c>
      <c r="AL162" s="10">
        <v>0</v>
      </c>
      <c r="AM162" s="4">
        <f t="shared" si="84"/>
        <v>0</v>
      </c>
      <c r="AN162" s="98">
        <v>0.83240843499999995</v>
      </c>
      <c r="AO162" s="4">
        <f t="shared" si="85"/>
        <v>0</v>
      </c>
      <c r="AP162" s="8">
        <v>1.2264728385615919</v>
      </c>
      <c r="AQ162" s="9">
        <v>1.176056338028169</v>
      </c>
      <c r="AR162" s="9">
        <v>0.9616995810891682</v>
      </c>
      <c r="AS162" s="9">
        <v>1.21849234393404</v>
      </c>
      <c r="AV162" s="1">
        <f t="shared" si="86"/>
        <v>0</v>
      </c>
      <c r="AW162" s="1">
        <f t="shared" si="87"/>
        <v>0</v>
      </c>
      <c r="AX162" s="1">
        <f t="shared" si="88"/>
        <v>0</v>
      </c>
      <c r="AY162" s="1">
        <f t="shared" si="89"/>
        <v>0</v>
      </c>
      <c r="AZ162" s="1" t="str">
        <f t="shared" si="90"/>
        <v/>
      </c>
      <c r="BA162" s="1" t="str">
        <f t="shared" si="91"/>
        <v/>
      </c>
      <c r="BB162" s="9">
        <f t="shared" si="63"/>
        <v>0.25</v>
      </c>
      <c r="BC162" s="11">
        <f t="shared" si="92"/>
        <v>0</v>
      </c>
      <c r="BD162" s="98">
        <v>57.804155629999997</v>
      </c>
      <c r="BE162" s="4">
        <f t="shared" si="93"/>
        <v>2</v>
      </c>
    </row>
    <row r="163" spans="1:57" x14ac:dyDescent="0.35">
      <c r="A163" s="4">
        <v>53033022101</v>
      </c>
      <c r="B163" s="97">
        <v>22.916666666666661</v>
      </c>
      <c r="C163" s="4">
        <f t="shared" si="64"/>
        <v>1</v>
      </c>
      <c r="D163" s="98">
        <v>6.4994547437295536</v>
      </c>
      <c r="E163" s="4">
        <f t="shared" si="65"/>
        <v>1</v>
      </c>
      <c r="F163" s="98">
        <v>41.204615817618908</v>
      </c>
      <c r="G163" s="4">
        <f t="shared" si="66"/>
        <v>1</v>
      </c>
      <c r="H163" s="98">
        <v>17.414529914529918</v>
      </c>
      <c r="I163" s="4">
        <f t="shared" si="67"/>
        <v>1</v>
      </c>
      <c r="J163" s="98">
        <v>16.378830083565461</v>
      </c>
      <c r="K163" s="97">
        <v>7.1866295264623954</v>
      </c>
      <c r="L163" s="1">
        <f t="shared" si="68"/>
        <v>2</v>
      </c>
      <c r="M163" s="1">
        <f t="shared" si="69"/>
        <v>0</v>
      </c>
      <c r="N163" s="11">
        <f t="shared" si="70"/>
        <v>1</v>
      </c>
      <c r="O163" s="98">
        <v>10.452961672473871</v>
      </c>
      <c r="P163" s="4">
        <f t="shared" si="71"/>
        <v>1</v>
      </c>
      <c r="Q163" s="6">
        <v>211093</v>
      </c>
      <c r="R163" s="7">
        <v>12453</v>
      </c>
      <c r="S163" s="1">
        <f t="shared" si="72"/>
        <v>2</v>
      </c>
      <c r="T163" s="1">
        <f t="shared" si="73"/>
        <v>1</v>
      </c>
      <c r="U163" s="11">
        <f t="shared" si="74"/>
        <v>1.5</v>
      </c>
      <c r="V163" s="98">
        <v>0</v>
      </c>
      <c r="W163" s="4">
        <f t="shared" si="75"/>
        <v>0</v>
      </c>
      <c r="X163" s="98">
        <v>0</v>
      </c>
      <c r="Y163" s="4">
        <f t="shared" si="76"/>
        <v>0</v>
      </c>
      <c r="Z163" s="9">
        <v>0.73578265200000004</v>
      </c>
      <c r="AA163" s="9">
        <v>0.74098770400000002</v>
      </c>
      <c r="AB163" s="9">
        <v>0.44682273</v>
      </c>
      <c r="AC163" s="1">
        <f t="shared" si="77"/>
        <v>2</v>
      </c>
      <c r="AD163" s="1">
        <f t="shared" si="78"/>
        <v>2</v>
      </c>
      <c r="AE163" s="1">
        <f t="shared" si="79"/>
        <v>3</v>
      </c>
      <c r="AF163" s="11">
        <f t="shared" si="80"/>
        <v>2.3333333333333335</v>
      </c>
      <c r="AG163" s="8">
        <v>0.33441121743800001</v>
      </c>
      <c r="AH163" s="9">
        <v>0.62005285044839176</v>
      </c>
      <c r="AI163" s="1">
        <f t="shared" si="81"/>
        <v>2</v>
      </c>
      <c r="AJ163" s="1">
        <f t="shared" si="82"/>
        <v>2</v>
      </c>
      <c r="AK163" s="11">
        <f t="shared" si="83"/>
        <v>2</v>
      </c>
      <c r="AL163" s="10">
        <v>0</v>
      </c>
      <c r="AM163" s="4">
        <f t="shared" si="84"/>
        <v>0</v>
      </c>
      <c r="AN163" s="98">
        <v>5.4153522609999998</v>
      </c>
      <c r="AO163" s="4">
        <f t="shared" si="85"/>
        <v>2</v>
      </c>
      <c r="AR163" s="9">
        <v>0.91861160981448231</v>
      </c>
      <c r="AS163" s="9">
        <v>1.24204946996466</v>
      </c>
      <c r="AT163" s="9">
        <v>1.3391489361702129</v>
      </c>
      <c r="AV163" s="1" t="str">
        <f t="shared" si="86"/>
        <v/>
      </c>
      <c r="AW163" s="1" t="str">
        <f t="shared" si="87"/>
        <v/>
      </c>
      <c r="AX163" s="1">
        <f t="shared" si="88"/>
        <v>0</v>
      </c>
      <c r="AY163" s="1">
        <f t="shared" si="89"/>
        <v>0</v>
      </c>
      <c r="AZ163" s="1">
        <f t="shared" si="90"/>
        <v>0</v>
      </c>
      <c r="BA163" s="1" t="str">
        <f t="shared" si="91"/>
        <v/>
      </c>
      <c r="BB163" s="9">
        <f t="shared" si="63"/>
        <v>0.5</v>
      </c>
      <c r="BC163" s="11">
        <f t="shared" si="92"/>
        <v>0</v>
      </c>
      <c r="BD163" s="98">
        <v>67.93017218</v>
      </c>
      <c r="BE163" s="4">
        <f t="shared" si="93"/>
        <v>1</v>
      </c>
    </row>
    <row r="164" spans="1:57" x14ac:dyDescent="0.35">
      <c r="A164" s="4">
        <v>53033022102</v>
      </c>
      <c r="B164" s="97">
        <v>25.981778196669811</v>
      </c>
      <c r="C164" s="4">
        <f t="shared" si="64"/>
        <v>1</v>
      </c>
      <c r="D164" s="98">
        <v>8.8500084932903018</v>
      </c>
      <c r="E164" s="4">
        <f t="shared" si="65"/>
        <v>2</v>
      </c>
      <c r="F164" s="98">
        <v>37.166138524219107</v>
      </c>
      <c r="G164" s="4">
        <f t="shared" si="66"/>
        <v>1</v>
      </c>
      <c r="H164" s="98">
        <v>12.40938166311301</v>
      </c>
      <c r="I164" s="4">
        <f t="shared" si="67"/>
        <v>0</v>
      </c>
      <c r="J164" s="98">
        <v>11.111111111111111</v>
      </c>
      <c r="K164" s="97">
        <v>6.498951781970649</v>
      </c>
      <c r="L164" s="1">
        <f t="shared" si="68"/>
        <v>1</v>
      </c>
      <c r="M164" s="1">
        <f t="shared" si="69"/>
        <v>0</v>
      </c>
      <c r="N164" s="11">
        <f t="shared" si="70"/>
        <v>0.5</v>
      </c>
      <c r="O164" s="98">
        <v>10.00628338045869</v>
      </c>
      <c r="P164" s="4">
        <f t="shared" si="71"/>
        <v>1</v>
      </c>
      <c r="Q164" s="6">
        <v>232246</v>
      </c>
      <c r="R164" s="7">
        <v>12036</v>
      </c>
      <c r="S164" s="1">
        <f t="shared" si="72"/>
        <v>2</v>
      </c>
      <c r="T164" s="1">
        <f t="shared" si="73"/>
        <v>1</v>
      </c>
      <c r="U164" s="11">
        <f t="shared" si="74"/>
        <v>1.5</v>
      </c>
      <c r="V164" s="98">
        <v>0</v>
      </c>
      <c r="W164" s="4">
        <f t="shared" si="75"/>
        <v>0</v>
      </c>
      <c r="X164" s="98">
        <v>5.8618559927221563</v>
      </c>
      <c r="Y164" s="4">
        <f t="shared" si="76"/>
        <v>0</v>
      </c>
      <c r="Z164" s="9">
        <v>0.94813565899999996</v>
      </c>
      <c r="AA164" s="9">
        <v>0.90555039299999995</v>
      </c>
      <c r="AB164" s="9">
        <v>0.75421466800000003</v>
      </c>
      <c r="AC164" s="1">
        <f t="shared" si="77"/>
        <v>1</v>
      </c>
      <c r="AD164" s="1">
        <f t="shared" si="78"/>
        <v>1</v>
      </c>
      <c r="AE164" s="1">
        <f t="shared" si="79"/>
        <v>1</v>
      </c>
      <c r="AF164" s="11">
        <f t="shared" si="80"/>
        <v>1</v>
      </c>
      <c r="AG164" s="8">
        <v>0.32531070690300001</v>
      </c>
      <c r="AH164" s="9">
        <v>0.44945667258495259</v>
      </c>
      <c r="AI164" s="1">
        <f t="shared" si="81"/>
        <v>2</v>
      </c>
      <c r="AJ164" s="1">
        <f t="shared" si="82"/>
        <v>3</v>
      </c>
      <c r="AK164" s="11">
        <f t="shared" si="83"/>
        <v>2.5</v>
      </c>
      <c r="AL164" s="10">
        <v>0</v>
      </c>
      <c r="AM164" s="4">
        <f t="shared" si="84"/>
        <v>0</v>
      </c>
      <c r="AN164" s="98">
        <v>6.835128418</v>
      </c>
      <c r="AO164" s="4">
        <f t="shared" si="85"/>
        <v>2</v>
      </c>
      <c r="AR164" s="9">
        <v>1.2304009575104731</v>
      </c>
      <c r="AS164" s="9">
        <v>1.1643109540636001</v>
      </c>
      <c r="AV164" s="1" t="str">
        <f t="shared" si="86"/>
        <v/>
      </c>
      <c r="AW164" s="1" t="str">
        <f t="shared" si="87"/>
        <v/>
      </c>
      <c r="AX164" s="1">
        <f t="shared" si="88"/>
        <v>0</v>
      </c>
      <c r="AY164" s="1">
        <f t="shared" si="89"/>
        <v>0</v>
      </c>
      <c r="AZ164" s="1" t="str">
        <f t="shared" si="90"/>
        <v/>
      </c>
      <c r="BA164" s="1" t="str">
        <f t="shared" si="91"/>
        <v/>
      </c>
      <c r="BB164" s="9">
        <f t="shared" si="63"/>
        <v>0.5</v>
      </c>
      <c r="BC164" s="11">
        <f t="shared" si="92"/>
        <v>0</v>
      </c>
      <c r="BD164" s="98">
        <v>62.229984080000001</v>
      </c>
      <c r="BE164" s="4">
        <f t="shared" si="93"/>
        <v>1</v>
      </c>
    </row>
    <row r="165" spans="1:57" x14ac:dyDescent="0.35">
      <c r="A165" s="4">
        <v>53033022201</v>
      </c>
      <c r="B165" s="97">
        <v>22.37093690248566</v>
      </c>
      <c r="C165" s="4">
        <f t="shared" si="64"/>
        <v>1</v>
      </c>
      <c r="D165" s="98">
        <v>5.4310145597411603</v>
      </c>
      <c r="E165" s="4">
        <f t="shared" si="65"/>
        <v>1</v>
      </c>
      <c r="F165" s="98">
        <v>53.033908387864372</v>
      </c>
      <c r="G165" s="4">
        <f t="shared" si="66"/>
        <v>2</v>
      </c>
      <c r="H165" s="98">
        <v>26.531791907514449</v>
      </c>
      <c r="I165" s="4">
        <f t="shared" si="67"/>
        <v>1</v>
      </c>
      <c r="J165" s="98">
        <v>19.058823529411761</v>
      </c>
      <c r="K165" s="97">
        <v>12.58823529411765</v>
      </c>
      <c r="L165" s="1">
        <f t="shared" si="68"/>
        <v>2</v>
      </c>
      <c r="M165" s="1">
        <f t="shared" si="69"/>
        <v>1</v>
      </c>
      <c r="N165" s="11">
        <f t="shared" si="70"/>
        <v>1.5</v>
      </c>
      <c r="O165" s="98">
        <v>11.01622544833476</v>
      </c>
      <c r="P165" s="4">
        <f t="shared" si="71"/>
        <v>1</v>
      </c>
      <c r="Q165" s="6">
        <v>214158</v>
      </c>
      <c r="R165" s="7">
        <v>15578</v>
      </c>
      <c r="S165" s="1">
        <f t="shared" si="72"/>
        <v>2</v>
      </c>
      <c r="T165" s="1">
        <f t="shared" si="73"/>
        <v>2</v>
      </c>
      <c r="U165" s="11">
        <f t="shared" si="74"/>
        <v>2</v>
      </c>
      <c r="V165" s="98">
        <v>0</v>
      </c>
      <c r="W165" s="4">
        <f t="shared" si="75"/>
        <v>0</v>
      </c>
      <c r="X165" s="98">
        <v>0</v>
      </c>
      <c r="Y165" s="4">
        <f t="shared" si="76"/>
        <v>0</v>
      </c>
      <c r="Z165" s="9">
        <v>0.54504992299999999</v>
      </c>
      <c r="AA165" s="9">
        <v>0.544816725</v>
      </c>
      <c r="AB165" s="9">
        <v>0.54493451699999995</v>
      </c>
      <c r="AC165" s="1">
        <f t="shared" si="77"/>
        <v>3</v>
      </c>
      <c r="AD165" s="1">
        <f t="shared" si="78"/>
        <v>3</v>
      </c>
      <c r="AE165" s="1">
        <f t="shared" si="79"/>
        <v>2</v>
      </c>
      <c r="AF165" s="11">
        <f t="shared" si="80"/>
        <v>2.6666666666666665</v>
      </c>
      <c r="AG165" s="8">
        <v>0.229596011514</v>
      </c>
      <c r="AH165" s="9">
        <v>0.30499741818192722</v>
      </c>
      <c r="AI165" s="1">
        <f t="shared" si="81"/>
        <v>3</v>
      </c>
      <c r="AJ165" s="1">
        <f t="shared" si="82"/>
        <v>4</v>
      </c>
      <c r="AK165" s="11">
        <f t="shared" si="83"/>
        <v>3.5</v>
      </c>
      <c r="AL165" s="10">
        <v>0</v>
      </c>
      <c r="AM165" s="4">
        <f t="shared" si="84"/>
        <v>0</v>
      </c>
      <c r="AN165" s="98">
        <v>4.4354838709999997</v>
      </c>
      <c r="AO165" s="4">
        <f t="shared" si="85"/>
        <v>2</v>
      </c>
      <c r="AQ165" s="9">
        <v>0.98239436619718312</v>
      </c>
      <c r="AR165" s="9">
        <v>1.0065828845002991</v>
      </c>
      <c r="AS165" s="9">
        <v>1.06654888103651</v>
      </c>
      <c r="AT165" s="9">
        <v>1.1204255319148939</v>
      </c>
      <c r="AV165" s="1" t="str">
        <f t="shared" si="86"/>
        <v/>
      </c>
      <c r="AW165" s="1">
        <f t="shared" si="87"/>
        <v>0</v>
      </c>
      <c r="AX165" s="1">
        <f t="shared" si="88"/>
        <v>0</v>
      </c>
      <c r="AY165" s="1">
        <f t="shared" si="89"/>
        <v>0</v>
      </c>
      <c r="AZ165" s="1">
        <f t="shared" si="90"/>
        <v>0</v>
      </c>
      <c r="BA165" s="1" t="str">
        <f t="shared" si="91"/>
        <v/>
      </c>
      <c r="BB165" s="9">
        <f t="shared" si="63"/>
        <v>0.33333333333333331</v>
      </c>
      <c r="BC165" s="11">
        <f t="shared" si="92"/>
        <v>0</v>
      </c>
      <c r="BD165" s="98">
        <v>58.875595599999997</v>
      </c>
      <c r="BE165" s="4">
        <f t="shared" si="93"/>
        <v>2</v>
      </c>
    </row>
    <row r="166" spans="1:57" x14ac:dyDescent="0.35">
      <c r="A166" s="4">
        <v>53033022202</v>
      </c>
      <c r="B166" s="97">
        <v>26.59674599973108</v>
      </c>
      <c r="C166" s="4">
        <f t="shared" si="64"/>
        <v>1</v>
      </c>
      <c r="D166" s="98">
        <v>7.4241540256709451</v>
      </c>
      <c r="E166" s="4">
        <f t="shared" si="65"/>
        <v>1</v>
      </c>
      <c r="F166" s="98">
        <v>42.353145637817171</v>
      </c>
      <c r="G166" s="4">
        <f t="shared" si="66"/>
        <v>1</v>
      </c>
      <c r="H166" s="98">
        <v>48.885630498533722</v>
      </c>
      <c r="I166" s="4">
        <f t="shared" si="67"/>
        <v>3</v>
      </c>
      <c r="J166" s="98">
        <v>20.882352941176471</v>
      </c>
      <c r="K166" s="97">
        <v>13.97058823529412</v>
      </c>
      <c r="L166" s="1">
        <f t="shared" si="68"/>
        <v>3</v>
      </c>
      <c r="M166" s="1">
        <f t="shared" si="69"/>
        <v>1</v>
      </c>
      <c r="N166" s="11">
        <f t="shared" si="70"/>
        <v>2</v>
      </c>
      <c r="O166" s="98">
        <v>10.689794271883819</v>
      </c>
      <c r="P166" s="4">
        <f t="shared" si="71"/>
        <v>1</v>
      </c>
      <c r="Q166" s="6">
        <v>377247</v>
      </c>
      <c r="R166" s="7">
        <v>45164</v>
      </c>
      <c r="S166" s="1">
        <f t="shared" si="72"/>
        <v>3</v>
      </c>
      <c r="T166" s="1">
        <f t="shared" si="73"/>
        <v>3</v>
      </c>
      <c r="U166" s="11">
        <f t="shared" si="74"/>
        <v>3</v>
      </c>
      <c r="V166" s="98">
        <v>0</v>
      </c>
      <c r="W166" s="4">
        <f t="shared" si="75"/>
        <v>0</v>
      </c>
      <c r="X166" s="98">
        <v>16.09588072872085</v>
      </c>
      <c r="Y166" s="4">
        <f t="shared" si="76"/>
        <v>1</v>
      </c>
      <c r="Z166" s="9">
        <v>0.38460409200000001</v>
      </c>
      <c r="AA166" s="9">
        <v>0.789712462</v>
      </c>
      <c r="AB166" s="9">
        <v>0.35902424199999999</v>
      </c>
      <c r="AC166" s="1">
        <f t="shared" si="77"/>
        <v>4</v>
      </c>
      <c r="AD166" s="1">
        <f t="shared" si="78"/>
        <v>2</v>
      </c>
      <c r="AE166" s="1">
        <f t="shared" si="79"/>
        <v>3</v>
      </c>
      <c r="AF166" s="11">
        <f t="shared" si="80"/>
        <v>3</v>
      </c>
      <c r="AG166" s="8">
        <v>7.4235889377600006E-2</v>
      </c>
      <c r="AH166" s="9">
        <v>0.61163306927655248</v>
      </c>
      <c r="AI166" s="1">
        <f t="shared" si="81"/>
        <v>4</v>
      </c>
      <c r="AJ166" s="1">
        <f t="shared" si="82"/>
        <v>2</v>
      </c>
      <c r="AK166" s="11">
        <f t="shared" si="83"/>
        <v>3</v>
      </c>
      <c r="AL166" s="10">
        <v>0</v>
      </c>
      <c r="AM166" s="4">
        <f t="shared" si="84"/>
        <v>0</v>
      </c>
      <c r="AN166" s="98">
        <v>0.33721643200000001</v>
      </c>
      <c r="AO166" s="4">
        <f t="shared" si="85"/>
        <v>0</v>
      </c>
      <c r="AQ166" s="9">
        <v>1.3774647887323941</v>
      </c>
      <c r="AR166" s="9">
        <v>1.105924596050269</v>
      </c>
      <c r="AS166" s="9">
        <v>1.3321554770318</v>
      </c>
      <c r="AT166" s="9">
        <v>0.83531914893617021</v>
      </c>
      <c r="AV166" s="1" t="str">
        <f t="shared" si="86"/>
        <v/>
      </c>
      <c r="AW166" s="1">
        <f t="shared" si="87"/>
        <v>0</v>
      </c>
      <c r="AX166" s="1">
        <f t="shared" si="88"/>
        <v>0</v>
      </c>
      <c r="AY166" s="1">
        <f t="shared" si="89"/>
        <v>0</v>
      </c>
      <c r="AZ166" s="1">
        <f t="shared" si="90"/>
        <v>2</v>
      </c>
      <c r="BA166" s="1" t="str">
        <f t="shared" si="91"/>
        <v/>
      </c>
      <c r="BB166" s="9">
        <f t="shared" si="63"/>
        <v>0.33333333333333331</v>
      </c>
      <c r="BC166" s="11">
        <f t="shared" si="92"/>
        <v>0</v>
      </c>
      <c r="BD166" s="98">
        <v>60.711412090000003</v>
      </c>
      <c r="BE166" s="4">
        <f t="shared" si="93"/>
        <v>2</v>
      </c>
    </row>
    <row r="167" spans="1:57" x14ac:dyDescent="0.35">
      <c r="A167" s="4">
        <v>53033022203</v>
      </c>
      <c r="B167" s="97">
        <v>24.24060751398881</v>
      </c>
      <c r="C167" s="4">
        <f t="shared" si="64"/>
        <v>1</v>
      </c>
      <c r="D167" s="98">
        <v>4.2000844238075139</v>
      </c>
      <c r="E167" s="4">
        <f t="shared" si="65"/>
        <v>1</v>
      </c>
      <c r="F167" s="98">
        <v>33.974540311173982</v>
      </c>
      <c r="G167" s="4">
        <f t="shared" si="66"/>
        <v>0</v>
      </c>
      <c r="H167" s="98">
        <v>11.67377398720682</v>
      </c>
      <c r="I167" s="4">
        <f t="shared" si="67"/>
        <v>0</v>
      </c>
      <c r="J167" s="98">
        <v>15.434782608695651</v>
      </c>
      <c r="K167" s="97">
        <v>11.956521739130441</v>
      </c>
      <c r="L167" s="1">
        <f t="shared" si="68"/>
        <v>2</v>
      </c>
      <c r="M167" s="1">
        <f t="shared" si="69"/>
        <v>1</v>
      </c>
      <c r="N167" s="11">
        <f t="shared" si="70"/>
        <v>1.5</v>
      </c>
      <c r="O167" s="98">
        <v>12.19020753576466</v>
      </c>
      <c r="P167" s="4">
        <f t="shared" si="71"/>
        <v>1</v>
      </c>
      <c r="Q167" s="6">
        <v>256474</v>
      </c>
      <c r="R167" s="7">
        <v>20189</v>
      </c>
      <c r="S167" s="1">
        <f t="shared" si="72"/>
        <v>2</v>
      </c>
      <c r="T167" s="1">
        <f t="shared" si="73"/>
        <v>2</v>
      </c>
      <c r="U167" s="11">
        <f t="shared" si="74"/>
        <v>2</v>
      </c>
      <c r="V167" s="98">
        <v>0</v>
      </c>
      <c r="W167" s="4">
        <f t="shared" si="75"/>
        <v>0</v>
      </c>
      <c r="X167" s="98">
        <v>2.7732981019253979</v>
      </c>
      <c r="Y167" s="4">
        <f t="shared" si="76"/>
        <v>0</v>
      </c>
      <c r="Z167" s="9">
        <v>0.67814397500000001</v>
      </c>
      <c r="AA167" s="9">
        <v>1.2199533899999999</v>
      </c>
      <c r="AB167" s="9">
        <v>0.30013460400000003</v>
      </c>
      <c r="AC167" s="1">
        <f t="shared" si="77"/>
        <v>2</v>
      </c>
      <c r="AD167" s="1">
        <f t="shared" si="78"/>
        <v>0</v>
      </c>
      <c r="AE167" s="1">
        <f t="shared" si="79"/>
        <v>3</v>
      </c>
      <c r="AF167" s="11">
        <f t="shared" si="80"/>
        <v>1.6666666666666667</v>
      </c>
      <c r="AG167" s="8">
        <v>0.117914553751</v>
      </c>
      <c r="AH167" s="9">
        <v>0.52880066837423512</v>
      </c>
      <c r="AI167" s="1">
        <f t="shared" si="81"/>
        <v>4</v>
      </c>
      <c r="AJ167" s="1">
        <f t="shared" si="82"/>
        <v>3</v>
      </c>
      <c r="AK167" s="11">
        <f t="shared" si="83"/>
        <v>3.5</v>
      </c>
      <c r="AL167" s="10">
        <v>0</v>
      </c>
      <c r="AM167" s="4">
        <f t="shared" si="84"/>
        <v>0</v>
      </c>
      <c r="AN167" s="98">
        <v>1.695760599</v>
      </c>
      <c r="AO167" s="4">
        <f t="shared" si="85"/>
        <v>1</v>
      </c>
      <c r="AR167" s="9">
        <v>1.141831238779174</v>
      </c>
      <c r="AS167" s="9">
        <v>1.2944640753828001</v>
      </c>
      <c r="AV167" s="1" t="str">
        <f t="shared" si="86"/>
        <v/>
      </c>
      <c r="AW167" s="1" t="str">
        <f t="shared" si="87"/>
        <v/>
      </c>
      <c r="AX167" s="1">
        <f t="shared" si="88"/>
        <v>0</v>
      </c>
      <c r="AY167" s="1">
        <f t="shared" si="89"/>
        <v>0</v>
      </c>
      <c r="AZ167" s="1" t="str">
        <f t="shared" si="90"/>
        <v/>
      </c>
      <c r="BA167" s="1" t="str">
        <f t="shared" si="91"/>
        <v/>
      </c>
      <c r="BB167" s="9">
        <f t="shared" si="63"/>
        <v>0.5</v>
      </c>
      <c r="BC167" s="11">
        <f t="shared" si="92"/>
        <v>0</v>
      </c>
      <c r="BD167" s="98">
        <v>62.935139659999997</v>
      </c>
      <c r="BE167" s="4">
        <f t="shared" si="93"/>
        <v>1</v>
      </c>
    </row>
    <row r="168" spans="1:57" x14ac:dyDescent="0.35">
      <c r="A168" s="4">
        <v>53033022300</v>
      </c>
      <c r="B168" s="97">
        <v>22.180591982015731</v>
      </c>
      <c r="C168" s="4">
        <f t="shared" si="64"/>
        <v>1</v>
      </c>
      <c r="D168" s="98">
        <v>3.5094637223974758</v>
      </c>
      <c r="E168" s="4">
        <f t="shared" si="65"/>
        <v>0</v>
      </c>
      <c r="F168" s="98">
        <v>27.94044665012407</v>
      </c>
      <c r="G168" s="4">
        <f t="shared" si="66"/>
        <v>0</v>
      </c>
      <c r="H168" s="98">
        <v>10.14778325123153</v>
      </c>
      <c r="I168" s="4">
        <f t="shared" si="67"/>
        <v>0</v>
      </c>
      <c r="J168" s="98">
        <v>9.4786729857819907</v>
      </c>
      <c r="K168" s="97">
        <v>7.5829383886255934</v>
      </c>
      <c r="L168" s="1">
        <f t="shared" si="68"/>
        <v>0</v>
      </c>
      <c r="M168" s="1">
        <f t="shared" si="69"/>
        <v>0</v>
      </c>
      <c r="N168" s="11">
        <f t="shared" si="70"/>
        <v>0</v>
      </c>
      <c r="O168" s="98">
        <v>4.2689837551945597</v>
      </c>
      <c r="P168" s="4">
        <f t="shared" si="71"/>
        <v>0</v>
      </c>
      <c r="Q168" s="6">
        <v>196801</v>
      </c>
      <c r="R168" s="7">
        <v>192</v>
      </c>
      <c r="S168" s="1">
        <f t="shared" si="72"/>
        <v>1</v>
      </c>
      <c r="T168" s="1">
        <f t="shared" si="73"/>
        <v>0</v>
      </c>
      <c r="U168" s="11">
        <f t="shared" si="74"/>
        <v>0.5</v>
      </c>
      <c r="V168" s="98">
        <v>0</v>
      </c>
      <c r="W168" s="4">
        <f t="shared" si="75"/>
        <v>0</v>
      </c>
      <c r="X168" s="98">
        <v>0</v>
      </c>
      <c r="Y168" s="4">
        <f t="shared" si="76"/>
        <v>0</v>
      </c>
      <c r="Z168" s="9">
        <v>1.0608644570000001</v>
      </c>
      <c r="AA168" s="9">
        <v>1.1086177779999999</v>
      </c>
      <c r="AB168" s="9">
        <v>0.68453785</v>
      </c>
      <c r="AC168" s="1">
        <f t="shared" si="77"/>
        <v>1</v>
      </c>
      <c r="AD168" s="1">
        <f t="shared" si="78"/>
        <v>1</v>
      </c>
      <c r="AE168" s="1">
        <f t="shared" si="79"/>
        <v>2</v>
      </c>
      <c r="AF168" s="11">
        <f t="shared" si="80"/>
        <v>1.3333333333333333</v>
      </c>
      <c r="AG168" s="8">
        <v>7.3117454190699996E-2</v>
      </c>
      <c r="AH168" s="9">
        <v>1.0477469062138269</v>
      </c>
      <c r="AI168" s="1">
        <f t="shared" si="81"/>
        <v>4</v>
      </c>
      <c r="AJ168" s="1">
        <f t="shared" si="82"/>
        <v>0</v>
      </c>
      <c r="AK168" s="11">
        <f t="shared" si="83"/>
        <v>2</v>
      </c>
      <c r="AL168" s="10">
        <v>0</v>
      </c>
      <c r="AM168" s="4">
        <f t="shared" si="84"/>
        <v>0</v>
      </c>
      <c r="AN168" s="98">
        <v>2.8828828830000002</v>
      </c>
      <c r="AO168" s="4">
        <f t="shared" si="85"/>
        <v>1</v>
      </c>
      <c r="AS168" s="9">
        <v>1.37161366313309</v>
      </c>
      <c r="AT168" s="9">
        <v>0.90170212765957447</v>
      </c>
      <c r="AV168" s="1" t="str">
        <f t="shared" si="86"/>
        <v/>
      </c>
      <c r="AW168" s="1" t="str">
        <f t="shared" si="87"/>
        <v/>
      </c>
      <c r="AX168" s="1" t="str">
        <f t="shared" si="88"/>
        <v/>
      </c>
      <c r="AY168" s="1">
        <f t="shared" si="89"/>
        <v>0</v>
      </c>
      <c r="AZ168" s="1">
        <f t="shared" si="90"/>
        <v>0</v>
      </c>
      <c r="BA168" s="1" t="str">
        <f t="shared" si="91"/>
        <v/>
      </c>
      <c r="BB168" s="9">
        <f t="shared" si="63"/>
        <v>1</v>
      </c>
      <c r="BC168" s="11">
        <f t="shared" si="92"/>
        <v>0</v>
      </c>
      <c r="BD168" s="98">
        <v>71.639765690000004</v>
      </c>
      <c r="BE168" s="4">
        <f t="shared" si="93"/>
        <v>0</v>
      </c>
    </row>
    <row r="169" spans="1:57" x14ac:dyDescent="0.35">
      <c r="A169" s="4">
        <v>53033022400</v>
      </c>
      <c r="B169" s="97">
        <v>18.767697360969532</v>
      </c>
      <c r="C169" s="4">
        <f t="shared" si="64"/>
        <v>0</v>
      </c>
      <c r="D169" s="98">
        <v>6.0429775614389172</v>
      </c>
      <c r="E169" s="4">
        <f t="shared" si="65"/>
        <v>1</v>
      </c>
      <c r="F169" s="98">
        <v>26.602765556253932</v>
      </c>
      <c r="G169" s="4">
        <f t="shared" si="66"/>
        <v>0</v>
      </c>
      <c r="H169" s="98">
        <v>43.629242819843341</v>
      </c>
      <c r="I169" s="4">
        <f t="shared" si="67"/>
        <v>2</v>
      </c>
      <c r="J169" s="98">
        <v>18.070652173913039</v>
      </c>
      <c r="K169" s="97">
        <v>11.413043478260869</v>
      </c>
      <c r="L169" s="1">
        <f t="shared" si="68"/>
        <v>2</v>
      </c>
      <c r="M169" s="1">
        <f t="shared" si="69"/>
        <v>1</v>
      </c>
      <c r="N169" s="11">
        <f t="shared" si="70"/>
        <v>1.5</v>
      </c>
      <c r="O169" s="98">
        <v>8.6739327883742057</v>
      </c>
      <c r="P169" s="4">
        <f t="shared" si="71"/>
        <v>1</v>
      </c>
      <c r="Q169" s="6">
        <v>406969</v>
      </c>
      <c r="R169" s="7">
        <v>94509</v>
      </c>
      <c r="S169" s="1">
        <f t="shared" si="72"/>
        <v>3</v>
      </c>
      <c r="T169" s="1">
        <f t="shared" si="73"/>
        <v>3</v>
      </c>
      <c r="U169" s="11">
        <f t="shared" si="74"/>
        <v>3</v>
      </c>
      <c r="V169" s="98">
        <v>0</v>
      </c>
      <c r="W169" s="4">
        <f t="shared" si="75"/>
        <v>0</v>
      </c>
      <c r="X169" s="98">
        <v>43.373604859384528</v>
      </c>
      <c r="Y169" s="4">
        <f t="shared" si="76"/>
        <v>3</v>
      </c>
      <c r="Z169" s="9">
        <v>0.54934529499999996</v>
      </c>
      <c r="AA169" s="9">
        <v>0.63685449000000005</v>
      </c>
      <c r="AB169" s="9">
        <v>0.45094556800000002</v>
      </c>
      <c r="AC169" s="1">
        <f t="shared" si="77"/>
        <v>3</v>
      </c>
      <c r="AD169" s="1">
        <f t="shared" si="78"/>
        <v>2</v>
      </c>
      <c r="AE169" s="1">
        <f t="shared" si="79"/>
        <v>3</v>
      </c>
      <c r="AF169" s="11">
        <f t="shared" si="80"/>
        <v>2.6666666666666665</v>
      </c>
      <c r="AG169" s="8">
        <v>0.145682792152</v>
      </c>
      <c r="AH169" s="9">
        <v>0.48754942646563271</v>
      </c>
      <c r="AI169" s="1">
        <f t="shared" si="81"/>
        <v>4</v>
      </c>
      <c r="AJ169" s="1">
        <f t="shared" si="82"/>
        <v>3</v>
      </c>
      <c r="AK169" s="11">
        <f t="shared" si="83"/>
        <v>3.5</v>
      </c>
      <c r="AL169" s="10">
        <v>0</v>
      </c>
      <c r="AM169" s="4">
        <f t="shared" si="84"/>
        <v>0</v>
      </c>
      <c r="AN169" s="98">
        <v>1.3289937620000001</v>
      </c>
      <c r="AO169" s="4">
        <f t="shared" si="85"/>
        <v>1</v>
      </c>
      <c r="AP169" s="8">
        <v>0.99846977811782711</v>
      </c>
      <c r="AQ169" s="9">
        <v>1.3161971830985919</v>
      </c>
      <c r="AR169" s="9">
        <v>1.265709156193896</v>
      </c>
      <c r="AS169" s="9">
        <v>1.2243816254416899</v>
      </c>
      <c r="AV169" s="1">
        <f t="shared" si="86"/>
        <v>0</v>
      </c>
      <c r="AW169" s="1">
        <f t="shared" si="87"/>
        <v>0</v>
      </c>
      <c r="AX169" s="1">
        <f t="shared" si="88"/>
        <v>0</v>
      </c>
      <c r="AY169" s="1">
        <f t="shared" si="89"/>
        <v>0</v>
      </c>
      <c r="AZ169" s="1" t="str">
        <f t="shared" si="90"/>
        <v/>
      </c>
      <c r="BA169" s="1" t="str">
        <f t="shared" si="91"/>
        <v/>
      </c>
      <c r="BB169" s="9">
        <f t="shared" si="63"/>
        <v>0.25</v>
      </c>
      <c r="BC169" s="11">
        <f t="shared" si="92"/>
        <v>0</v>
      </c>
      <c r="BD169" s="98">
        <v>71.565919969999996</v>
      </c>
      <c r="BE169" s="4">
        <f t="shared" si="93"/>
        <v>0</v>
      </c>
    </row>
    <row r="170" spans="1:57" x14ac:dyDescent="0.35">
      <c r="A170" s="4">
        <v>53033022500</v>
      </c>
      <c r="B170" s="97">
        <v>29.849329695100248</v>
      </c>
      <c r="C170" s="4">
        <f t="shared" si="64"/>
        <v>1</v>
      </c>
      <c r="D170" s="98">
        <v>7.3594721482045422</v>
      </c>
      <c r="E170" s="4">
        <f t="shared" si="65"/>
        <v>1</v>
      </c>
      <c r="F170" s="98">
        <v>30.20979020979021</v>
      </c>
      <c r="G170" s="4">
        <f t="shared" si="66"/>
        <v>0</v>
      </c>
      <c r="H170" s="98">
        <v>36.936936936936938</v>
      </c>
      <c r="I170" s="4">
        <f t="shared" si="67"/>
        <v>2</v>
      </c>
      <c r="J170" s="98">
        <v>15.375</v>
      </c>
      <c r="K170" s="97">
        <v>9.625</v>
      </c>
      <c r="L170" s="1">
        <f t="shared" si="68"/>
        <v>2</v>
      </c>
      <c r="M170" s="1">
        <f t="shared" si="69"/>
        <v>0</v>
      </c>
      <c r="N170" s="11">
        <f t="shared" si="70"/>
        <v>1</v>
      </c>
      <c r="O170" s="98">
        <v>9.9893225768181289</v>
      </c>
      <c r="P170" s="4">
        <f t="shared" si="71"/>
        <v>1</v>
      </c>
      <c r="Q170" s="6">
        <v>487621</v>
      </c>
      <c r="R170" s="7">
        <v>282695</v>
      </c>
      <c r="S170" s="1">
        <f t="shared" si="72"/>
        <v>4</v>
      </c>
      <c r="T170" s="1">
        <f t="shared" si="73"/>
        <v>4</v>
      </c>
      <c r="U170" s="11">
        <f t="shared" si="74"/>
        <v>4</v>
      </c>
      <c r="V170" s="98">
        <v>0</v>
      </c>
      <c r="W170" s="4">
        <f t="shared" si="75"/>
        <v>0</v>
      </c>
      <c r="X170" s="98">
        <v>36.732308479987793</v>
      </c>
      <c r="Y170" s="4">
        <f t="shared" si="76"/>
        <v>2</v>
      </c>
      <c r="Z170" s="9">
        <v>0.349046572</v>
      </c>
      <c r="AA170" s="9">
        <v>0.38059879400000002</v>
      </c>
      <c r="AB170" s="9">
        <v>0.26192357599999999</v>
      </c>
      <c r="AC170" s="1">
        <f t="shared" si="77"/>
        <v>4</v>
      </c>
      <c r="AD170" s="1">
        <f t="shared" si="78"/>
        <v>4</v>
      </c>
      <c r="AE170" s="1">
        <f t="shared" si="79"/>
        <v>3</v>
      </c>
      <c r="AF170" s="11">
        <f t="shared" si="80"/>
        <v>3.6666666666666665</v>
      </c>
      <c r="AG170" s="8">
        <v>0.111231227502</v>
      </c>
      <c r="AH170" s="9">
        <v>0.5398560938069219</v>
      </c>
      <c r="AI170" s="1">
        <f t="shared" si="81"/>
        <v>4</v>
      </c>
      <c r="AJ170" s="1">
        <f t="shared" si="82"/>
        <v>3</v>
      </c>
      <c r="AK170" s="11">
        <f t="shared" si="83"/>
        <v>3.5</v>
      </c>
      <c r="AL170" s="10">
        <v>0</v>
      </c>
      <c r="AM170" s="4">
        <f t="shared" si="84"/>
        <v>0</v>
      </c>
      <c r="AN170" s="98">
        <v>0.771912351</v>
      </c>
      <c r="AO170" s="4">
        <f t="shared" si="85"/>
        <v>0</v>
      </c>
      <c r="AP170" s="8">
        <v>1.1247130833970931</v>
      </c>
      <c r="AQ170" s="9">
        <v>0.87042253521126756</v>
      </c>
      <c r="AR170" s="9">
        <v>1.226810293237582</v>
      </c>
      <c r="AS170" s="9">
        <v>1.38810365135453</v>
      </c>
      <c r="AV170" s="1">
        <f t="shared" si="86"/>
        <v>0</v>
      </c>
      <c r="AW170" s="1">
        <f t="shared" si="87"/>
        <v>1</v>
      </c>
      <c r="AX170" s="1">
        <f t="shared" si="88"/>
        <v>0</v>
      </c>
      <c r="AY170" s="1">
        <f t="shared" si="89"/>
        <v>0</v>
      </c>
      <c r="AZ170" s="1" t="str">
        <f t="shared" si="90"/>
        <v/>
      </c>
      <c r="BA170" s="1" t="str">
        <f t="shared" si="91"/>
        <v/>
      </c>
      <c r="BB170" s="9">
        <f t="shared" si="63"/>
        <v>0.25</v>
      </c>
      <c r="BC170" s="11">
        <f t="shared" si="92"/>
        <v>0.25</v>
      </c>
      <c r="BD170" s="98">
        <v>72.664558189999994</v>
      </c>
      <c r="BE170" s="4">
        <f t="shared" si="93"/>
        <v>0</v>
      </c>
    </row>
    <row r="171" spans="1:57" x14ac:dyDescent="0.35">
      <c r="A171" s="4">
        <v>53033022603</v>
      </c>
      <c r="B171" s="97">
        <v>38.129611806223927</v>
      </c>
      <c r="C171" s="4">
        <f t="shared" si="64"/>
        <v>2</v>
      </c>
      <c r="D171" s="98">
        <v>14.567733151803949</v>
      </c>
      <c r="E171" s="4">
        <f t="shared" si="65"/>
        <v>3</v>
      </c>
      <c r="F171" s="98">
        <v>45.384294068504602</v>
      </c>
      <c r="G171" s="4">
        <f t="shared" si="66"/>
        <v>1</v>
      </c>
      <c r="H171" s="98">
        <v>33.073018352206169</v>
      </c>
      <c r="I171" s="4">
        <f t="shared" si="67"/>
        <v>2</v>
      </c>
      <c r="J171" s="98">
        <v>23.4</v>
      </c>
      <c r="K171" s="97">
        <v>13.2</v>
      </c>
      <c r="L171" s="1">
        <f t="shared" si="68"/>
        <v>3</v>
      </c>
      <c r="M171" s="1">
        <f t="shared" si="69"/>
        <v>1</v>
      </c>
      <c r="N171" s="11">
        <f t="shared" si="70"/>
        <v>2</v>
      </c>
      <c r="O171" s="98">
        <v>10.654025389683429</v>
      </c>
      <c r="P171" s="4">
        <f t="shared" si="71"/>
        <v>1</v>
      </c>
      <c r="Q171" s="6">
        <v>455248</v>
      </c>
      <c r="R171" s="7">
        <v>57859</v>
      </c>
      <c r="S171" s="1">
        <f t="shared" si="72"/>
        <v>4</v>
      </c>
      <c r="T171" s="1">
        <f t="shared" si="73"/>
        <v>3</v>
      </c>
      <c r="U171" s="11">
        <f t="shared" si="74"/>
        <v>3.5</v>
      </c>
      <c r="V171" s="98">
        <v>0</v>
      </c>
      <c r="W171" s="4">
        <f t="shared" si="75"/>
        <v>0</v>
      </c>
      <c r="X171" s="98">
        <v>0.27031041372322168</v>
      </c>
      <c r="Y171" s="4">
        <f t="shared" si="76"/>
        <v>0</v>
      </c>
      <c r="Z171" s="9">
        <v>0.522772927</v>
      </c>
      <c r="AA171" s="9">
        <v>0.62961213800000004</v>
      </c>
      <c r="AB171" s="9">
        <v>0.36613441600000002</v>
      </c>
      <c r="AC171" s="1">
        <f t="shared" si="77"/>
        <v>3</v>
      </c>
      <c r="AD171" s="1">
        <f t="shared" si="78"/>
        <v>2</v>
      </c>
      <c r="AE171" s="1">
        <f t="shared" si="79"/>
        <v>3</v>
      </c>
      <c r="AF171" s="11">
        <f t="shared" si="80"/>
        <v>2.6666666666666665</v>
      </c>
      <c r="AG171" s="8">
        <v>0.166154687001</v>
      </c>
      <c r="AH171" s="9">
        <v>0.43717490470523912</v>
      </c>
      <c r="AI171" s="1">
        <f t="shared" si="81"/>
        <v>3</v>
      </c>
      <c r="AJ171" s="1">
        <f t="shared" si="82"/>
        <v>3</v>
      </c>
      <c r="AK171" s="11">
        <f t="shared" si="83"/>
        <v>3</v>
      </c>
      <c r="AL171" s="10">
        <v>0</v>
      </c>
      <c r="AM171" s="4">
        <f t="shared" si="84"/>
        <v>0</v>
      </c>
      <c r="AN171" s="98">
        <v>1.5593762499999999</v>
      </c>
      <c r="AO171" s="4">
        <f t="shared" si="85"/>
        <v>1</v>
      </c>
      <c r="AQ171" s="9">
        <v>1.1161971830985919</v>
      </c>
      <c r="AR171" s="9">
        <v>1.1388390185517649</v>
      </c>
      <c r="AS171" s="9">
        <v>0.95936395759717297</v>
      </c>
      <c r="AV171" s="1" t="str">
        <f t="shared" si="86"/>
        <v/>
      </c>
      <c r="AW171" s="1">
        <f t="shared" si="87"/>
        <v>0</v>
      </c>
      <c r="AX171" s="1">
        <f t="shared" si="88"/>
        <v>0</v>
      </c>
      <c r="AY171" s="1">
        <f t="shared" si="89"/>
        <v>0</v>
      </c>
      <c r="AZ171" s="1" t="str">
        <f t="shared" si="90"/>
        <v/>
      </c>
      <c r="BA171" s="1" t="str">
        <f t="shared" si="91"/>
        <v/>
      </c>
      <c r="BB171" s="9">
        <f t="shared" si="63"/>
        <v>0.33333333333333331</v>
      </c>
      <c r="BC171" s="11">
        <f t="shared" si="92"/>
        <v>0</v>
      </c>
      <c r="BD171" s="98">
        <v>53.676323269999997</v>
      </c>
      <c r="BE171" s="4">
        <f t="shared" si="93"/>
        <v>3</v>
      </c>
    </row>
    <row r="172" spans="1:57" x14ac:dyDescent="0.35">
      <c r="A172" s="4">
        <v>53033022604</v>
      </c>
      <c r="B172" s="97">
        <v>31.944990176817289</v>
      </c>
      <c r="C172" s="4">
        <f t="shared" si="64"/>
        <v>2</v>
      </c>
      <c r="D172" s="98">
        <v>6.5701091519731314</v>
      </c>
      <c r="E172" s="4">
        <f t="shared" si="65"/>
        <v>1</v>
      </c>
      <c r="F172" s="98">
        <v>36.830541060148313</v>
      </c>
      <c r="G172" s="4">
        <f t="shared" si="66"/>
        <v>1</v>
      </c>
      <c r="H172" s="98">
        <v>16.36971046770601</v>
      </c>
      <c r="I172" s="4">
        <f t="shared" si="67"/>
        <v>1</v>
      </c>
      <c r="J172" s="98">
        <v>13.38709677419355</v>
      </c>
      <c r="K172" s="97">
        <v>6.3978494623655919</v>
      </c>
      <c r="L172" s="1">
        <f t="shared" si="68"/>
        <v>1</v>
      </c>
      <c r="M172" s="1">
        <f t="shared" si="69"/>
        <v>0</v>
      </c>
      <c r="N172" s="11">
        <f t="shared" si="70"/>
        <v>0.5</v>
      </c>
      <c r="O172" s="98">
        <v>7.0444706808343174</v>
      </c>
      <c r="P172" s="4">
        <f t="shared" si="71"/>
        <v>0</v>
      </c>
      <c r="Q172" s="6">
        <v>467743</v>
      </c>
      <c r="R172" s="7">
        <v>117016</v>
      </c>
      <c r="S172" s="1">
        <f t="shared" si="72"/>
        <v>4</v>
      </c>
      <c r="T172" s="1">
        <f t="shared" si="73"/>
        <v>3</v>
      </c>
      <c r="U172" s="11">
        <f t="shared" si="74"/>
        <v>3.5</v>
      </c>
      <c r="V172" s="98">
        <v>0</v>
      </c>
      <c r="W172" s="4">
        <f t="shared" si="75"/>
        <v>0</v>
      </c>
      <c r="X172" s="98">
        <v>8.7609726706548354</v>
      </c>
      <c r="Y172" s="4">
        <f t="shared" si="76"/>
        <v>1</v>
      </c>
      <c r="Z172" s="9">
        <v>0.31063204</v>
      </c>
      <c r="AA172" s="9">
        <v>0.35648379600000002</v>
      </c>
      <c r="AB172" s="9">
        <v>0.26227779299999998</v>
      </c>
      <c r="AC172" s="1">
        <f t="shared" si="77"/>
        <v>4</v>
      </c>
      <c r="AD172" s="1">
        <f t="shared" si="78"/>
        <v>4</v>
      </c>
      <c r="AE172" s="1">
        <f t="shared" si="79"/>
        <v>3</v>
      </c>
      <c r="AF172" s="11">
        <f t="shared" si="80"/>
        <v>3.6666666666666665</v>
      </c>
      <c r="AG172" s="8">
        <v>0.13099357320800001</v>
      </c>
      <c r="AH172" s="9">
        <v>0.27631804426183931</v>
      </c>
      <c r="AI172" s="1">
        <f t="shared" si="81"/>
        <v>4</v>
      </c>
      <c r="AJ172" s="1">
        <f t="shared" si="82"/>
        <v>4</v>
      </c>
      <c r="AK172" s="11">
        <f t="shared" si="83"/>
        <v>4</v>
      </c>
      <c r="AL172" s="10">
        <v>0</v>
      </c>
      <c r="AM172" s="4">
        <f t="shared" si="84"/>
        <v>0</v>
      </c>
      <c r="AN172" s="98">
        <v>2.6200873360000001</v>
      </c>
      <c r="AO172" s="4">
        <f t="shared" si="85"/>
        <v>1</v>
      </c>
      <c r="AR172" s="9">
        <v>0.71454219030520649</v>
      </c>
      <c r="AS172" s="9">
        <v>1.04063604240282</v>
      </c>
      <c r="AT172" s="9">
        <v>1.0106382978723409</v>
      </c>
      <c r="AV172" s="1" t="str">
        <f t="shared" si="86"/>
        <v/>
      </c>
      <c r="AW172" s="1" t="str">
        <f t="shared" si="87"/>
        <v/>
      </c>
      <c r="AX172" s="1">
        <f t="shared" si="88"/>
        <v>4</v>
      </c>
      <c r="AY172" s="1">
        <f t="shared" si="89"/>
        <v>0</v>
      </c>
      <c r="AZ172" s="1">
        <f t="shared" si="90"/>
        <v>0</v>
      </c>
      <c r="BA172" s="1" t="str">
        <f t="shared" si="91"/>
        <v/>
      </c>
      <c r="BB172" s="9">
        <f t="shared" si="63"/>
        <v>0.5</v>
      </c>
      <c r="BC172" s="11">
        <f t="shared" si="92"/>
        <v>2</v>
      </c>
      <c r="BD172" s="98">
        <v>57.50903503</v>
      </c>
      <c r="BE172" s="4">
        <f t="shared" si="93"/>
        <v>2</v>
      </c>
    </row>
    <row r="173" spans="1:57" x14ac:dyDescent="0.35">
      <c r="A173" s="4">
        <v>53033022605</v>
      </c>
      <c r="B173" s="97">
        <v>46.533756230176706</v>
      </c>
      <c r="C173" s="4">
        <f t="shared" si="64"/>
        <v>3</v>
      </c>
      <c r="D173" s="98">
        <v>13.00255264837269</v>
      </c>
      <c r="E173" s="4">
        <f t="shared" si="65"/>
        <v>3</v>
      </c>
      <c r="F173" s="98">
        <v>41.478000854335747</v>
      </c>
      <c r="G173" s="4">
        <f t="shared" si="66"/>
        <v>1</v>
      </c>
      <c r="H173" s="98">
        <v>59.176737160120851</v>
      </c>
      <c r="I173" s="4">
        <f t="shared" si="67"/>
        <v>3</v>
      </c>
      <c r="J173" s="98">
        <v>17.533718689788049</v>
      </c>
      <c r="K173" s="97">
        <v>10.597302504816961</v>
      </c>
      <c r="L173" s="1">
        <f t="shared" si="68"/>
        <v>2</v>
      </c>
      <c r="M173" s="1">
        <f t="shared" si="69"/>
        <v>1</v>
      </c>
      <c r="N173" s="11">
        <f t="shared" si="70"/>
        <v>1.5</v>
      </c>
      <c r="O173" s="98">
        <v>14.710768766047419</v>
      </c>
      <c r="P173" s="4">
        <f t="shared" si="71"/>
        <v>1</v>
      </c>
      <c r="Q173" s="6">
        <v>434333</v>
      </c>
      <c r="R173" s="7">
        <v>128639</v>
      </c>
      <c r="S173" s="1">
        <f t="shared" si="72"/>
        <v>3</v>
      </c>
      <c r="T173" s="1">
        <f t="shared" si="73"/>
        <v>3</v>
      </c>
      <c r="U173" s="11">
        <f t="shared" si="74"/>
        <v>3</v>
      </c>
      <c r="V173" s="98">
        <v>26.943447804544679</v>
      </c>
      <c r="W173" s="4">
        <f t="shared" si="75"/>
        <v>2</v>
      </c>
      <c r="X173" s="98">
        <v>13.47705515668148</v>
      </c>
      <c r="Y173" s="4">
        <f t="shared" si="76"/>
        <v>1</v>
      </c>
      <c r="Z173" s="9">
        <v>0.46394448700000002</v>
      </c>
      <c r="AA173" s="9">
        <v>0.75863957999999998</v>
      </c>
      <c r="AB173" s="9">
        <v>0.41245995200000002</v>
      </c>
      <c r="AC173" s="1">
        <f t="shared" si="77"/>
        <v>3</v>
      </c>
      <c r="AD173" s="1">
        <f t="shared" si="78"/>
        <v>2</v>
      </c>
      <c r="AE173" s="1">
        <f t="shared" si="79"/>
        <v>3</v>
      </c>
      <c r="AF173" s="11">
        <f t="shared" si="80"/>
        <v>2.6666666666666665</v>
      </c>
      <c r="AG173" s="8">
        <v>0.183248566453</v>
      </c>
      <c r="AH173" s="9">
        <v>0.49345694580142252</v>
      </c>
      <c r="AI173" s="1">
        <f t="shared" si="81"/>
        <v>3</v>
      </c>
      <c r="AJ173" s="1">
        <f t="shared" si="82"/>
        <v>3</v>
      </c>
      <c r="AK173" s="11">
        <f t="shared" si="83"/>
        <v>3</v>
      </c>
      <c r="AL173" s="10">
        <v>0</v>
      </c>
      <c r="AM173" s="4">
        <f t="shared" si="84"/>
        <v>0</v>
      </c>
      <c r="AN173" s="98">
        <v>9.6800324020000001</v>
      </c>
      <c r="AO173" s="4">
        <f t="shared" si="85"/>
        <v>3</v>
      </c>
      <c r="AP173" s="8">
        <v>1.127773527161438</v>
      </c>
      <c r="AQ173" s="9">
        <v>1.2176056338028169</v>
      </c>
      <c r="AR173" s="9">
        <v>1.0831837223219629</v>
      </c>
      <c r="AS173" s="9">
        <v>0.99941107184923395</v>
      </c>
      <c r="AV173" s="1">
        <f t="shared" si="86"/>
        <v>0</v>
      </c>
      <c r="AW173" s="1">
        <f t="shared" si="87"/>
        <v>0</v>
      </c>
      <c r="AX173" s="1">
        <f t="shared" si="88"/>
        <v>0</v>
      </c>
      <c r="AY173" s="1">
        <f t="shared" si="89"/>
        <v>0</v>
      </c>
      <c r="AZ173" s="1" t="str">
        <f t="shared" si="90"/>
        <v/>
      </c>
      <c r="BA173" s="1" t="str">
        <f t="shared" si="91"/>
        <v/>
      </c>
      <c r="BB173" s="9">
        <f t="shared" si="63"/>
        <v>0.25</v>
      </c>
      <c r="BC173" s="11">
        <f t="shared" si="92"/>
        <v>0</v>
      </c>
      <c r="BD173" s="98">
        <v>43.008636869999997</v>
      </c>
      <c r="BE173" s="4">
        <f t="shared" si="93"/>
        <v>4</v>
      </c>
    </row>
    <row r="174" spans="1:57" x14ac:dyDescent="0.35">
      <c r="A174" s="4">
        <v>53033022606</v>
      </c>
      <c r="B174" s="97">
        <v>33.460742156394332</v>
      </c>
      <c r="C174" s="4">
        <f t="shared" si="64"/>
        <v>2</v>
      </c>
      <c r="D174" s="98">
        <v>9.0784982935153575</v>
      </c>
      <c r="E174" s="4">
        <f t="shared" si="65"/>
        <v>2</v>
      </c>
      <c r="F174" s="98">
        <v>36.239130434782609</v>
      </c>
      <c r="G174" s="4">
        <f t="shared" si="66"/>
        <v>1</v>
      </c>
      <c r="H174" s="98">
        <v>31.027253668763109</v>
      </c>
      <c r="I174" s="4">
        <f t="shared" si="67"/>
        <v>2</v>
      </c>
      <c r="J174" s="98">
        <v>15.40084388185654</v>
      </c>
      <c r="K174" s="97">
        <v>6.7510548523206744</v>
      </c>
      <c r="L174" s="1">
        <f t="shared" si="68"/>
        <v>2</v>
      </c>
      <c r="M174" s="1">
        <f t="shared" si="69"/>
        <v>0</v>
      </c>
      <c r="N174" s="11">
        <f t="shared" si="70"/>
        <v>1</v>
      </c>
      <c r="O174" s="98">
        <v>7.3897117375378238</v>
      </c>
      <c r="P174" s="4">
        <f t="shared" si="71"/>
        <v>0</v>
      </c>
      <c r="Q174" s="6">
        <v>442148</v>
      </c>
      <c r="R174" s="7">
        <v>146186</v>
      </c>
      <c r="S174" s="1">
        <f t="shared" si="72"/>
        <v>3</v>
      </c>
      <c r="T174" s="1">
        <f t="shared" si="73"/>
        <v>3</v>
      </c>
      <c r="U174" s="11">
        <f t="shared" si="74"/>
        <v>3</v>
      </c>
      <c r="V174" s="98">
        <v>9.7998259355961714</v>
      </c>
      <c r="W174" s="4">
        <f t="shared" si="75"/>
        <v>1</v>
      </c>
      <c r="X174" s="98">
        <v>20.667205263603389</v>
      </c>
      <c r="Y174" s="4">
        <f t="shared" si="76"/>
        <v>1</v>
      </c>
      <c r="Z174" s="9">
        <v>0.60901599100000003</v>
      </c>
      <c r="AA174" s="9">
        <v>1.0720839600000001</v>
      </c>
      <c r="AB174" s="9">
        <v>0.59269662199999995</v>
      </c>
      <c r="AC174" s="1">
        <f t="shared" si="77"/>
        <v>2</v>
      </c>
      <c r="AD174" s="1">
        <f t="shared" si="78"/>
        <v>1</v>
      </c>
      <c r="AE174" s="1">
        <f t="shared" si="79"/>
        <v>2</v>
      </c>
      <c r="AF174" s="11">
        <f t="shared" si="80"/>
        <v>1.6666666666666667</v>
      </c>
      <c r="AG174" s="8">
        <v>0.21016001412599999</v>
      </c>
      <c r="AH174" s="9">
        <v>0.3774707529350908</v>
      </c>
      <c r="AI174" s="1">
        <f t="shared" si="81"/>
        <v>3</v>
      </c>
      <c r="AJ174" s="1">
        <f t="shared" si="82"/>
        <v>4</v>
      </c>
      <c r="AK174" s="11">
        <f t="shared" si="83"/>
        <v>3.5</v>
      </c>
      <c r="AL174" s="10">
        <v>0</v>
      </c>
      <c r="AM174" s="4">
        <f t="shared" si="84"/>
        <v>0</v>
      </c>
      <c r="AN174" s="98">
        <v>4.1021347840000004</v>
      </c>
      <c r="AO174" s="4">
        <f t="shared" si="85"/>
        <v>2</v>
      </c>
      <c r="AP174" s="8">
        <v>1.0221882172915071</v>
      </c>
      <c r="AQ174" s="9">
        <v>0.87042253521126756</v>
      </c>
      <c r="AR174" s="9">
        <v>1.0430879712746861</v>
      </c>
      <c r="AS174" s="9">
        <v>1.27444051825677</v>
      </c>
      <c r="AT174" s="9">
        <v>0.91021276595744682</v>
      </c>
      <c r="AV174" s="1">
        <f t="shared" si="86"/>
        <v>0</v>
      </c>
      <c r="AW174" s="1">
        <f t="shared" si="87"/>
        <v>1</v>
      </c>
      <c r="AX174" s="1">
        <f t="shared" si="88"/>
        <v>0</v>
      </c>
      <c r="AY174" s="1">
        <f t="shared" si="89"/>
        <v>0</v>
      </c>
      <c r="AZ174" s="1">
        <f t="shared" si="90"/>
        <v>0</v>
      </c>
      <c r="BA174" s="1" t="str">
        <f t="shared" si="91"/>
        <v/>
      </c>
      <c r="BB174" s="9">
        <f t="shared" si="63"/>
        <v>0.25</v>
      </c>
      <c r="BC174" s="11">
        <f t="shared" si="92"/>
        <v>0.25</v>
      </c>
      <c r="BD174" s="98">
        <v>49.201792580000003</v>
      </c>
      <c r="BE174" s="4">
        <f t="shared" si="93"/>
        <v>3</v>
      </c>
    </row>
    <row r="175" spans="1:57" x14ac:dyDescent="0.35">
      <c r="A175" s="4">
        <v>53033022701</v>
      </c>
      <c r="B175" s="97">
        <v>24.38290186634557</v>
      </c>
      <c r="C175" s="4">
        <f t="shared" si="64"/>
        <v>1</v>
      </c>
      <c r="D175" s="98">
        <v>8.0619155111254432</v>
      </c>
      <c r="E175" s="4">
        <f t="shared" si="65"/>
        <v>2</v>
      </c>
      <c r="F175" s="98">
        <v>26.939405634890001</v>
      </c>
      <c r="G175" s="4">
        <f t="shared" si="66"/>
        <v>0</v>
      </c>
      <c r="H175" s="98">
        <v>59.777914867365823</v>
      </c>
      <c r="I175" s="4">
        <f t="shared" si="67"/>
        <v>3</v>
      </c>
      <c r="J175" s="98">
        <v>13.4984520123839</v>
      </c>
      <c r="K175" s="97">
        <v>12.012383900928789</v>
      </c>
      <c r="L175" s="1">
        <f t="shared" si="68"/>
        <v>1</v>
      </c>
      <c r="M175" s="1">
        <f t="shared" si="69"/>
        <v>1</v>
      </c>
      <c r="N175" s="11">
        <f t="shared" si="70"/>
        <v>1</v>
      </c>
      <c r="O175" s="98">
        <v>12.05330102967898</v>
      </c>
      <c r="P175" s="4">
        <f t="shared" si="71"/>
        <v>1</v>
      </c>
      <c r="Q175" s="6">
        <v>551897</v>
      </c>
      <c r="R175" s="7">
        <v>308924</v>
      </c>
      <c r="S175" s="1">
        <f t="shared" si="72"/>
        <v>4</v>
      </c>
      <c r="T175" s="1">
        <f t="shared" si="73"/>
        <v>4</v>
      </c>
      <c r="U175" s="11">
        <f t="shared" si="74"/>
        <v>4</v>
      </c>
      <c r="V175" s="98">
        <v>0</v>
      </c>
      <c r="W175" s="4">
        <f t="shared" si="75"/>
        <v>0</v>
      </c>
      <c r="X175" s="98">
        <v>11.051507483956451</v>
      </c>
      <c r="Y175" s="4">
        <f t="shared" si="76"/>
        <v>1</v>
      </c>
      <c r="Z175" s="9">
        <v>0.50033531899999995</v>
      </c>
      <c r="AA175" s="9">
        <v>0.50742540000000003</v>
      </c>
      <c r="AB175" s="9">
        <v>0.21118084200000001</v>
      </c>
      <c r="AC175" s="1">
        <f t="shared" si="77"/>
        <v>3</v>
      </c>
      <c r="AD175" s="1">
        <f t="shared" si="78"/>
        <v>3</v>
      </c>
      <c r="AE175" s="1">
        <f t="shared" si="79"/>
        <v>4</v>
      </c>
      <c r="AF175" s="11">
        <f t="shared" si="80"/>
        <v>3.3333333333333335</v>
      </c>
      <c r="AG175" s="8">
        <v>0.13399531788399999</v>
      </c>
      <c r="AH175" s="9">
        <v>0.78388195127338123</v>
      </c>
      <c r="AI175" s="1">
        <f t="shared" si="81"/>
        <v>4</v>
      </c>
      <c r="AJ175" s="1">
        <f t="shared" si="82"/>
        <v>2</v>
      </c>
      <c r="AK175" s="11">
        <f t="shared" si="83"/>
        <v>3</v>
      </c>
      <c r="AL175" s="10">
        <v>0</v>
      </c>
      <c r="AM175" s="4">
        <f t="shared" si="84"/>
        <v>0</v>
      </c>
      <c r="AN175" s="98">
        <v>0.56785917100000005</v>
      </c>
      <c r="AO175" s="4">
        <f t="shared" si="85"/>
        <v>0</v>
      </c>
      <c r="AP175" s="8">
        <v>1.3649579188982399</v>
      </c>
      <c r="AQ175" s="9">
        <v>1.391549295774648</v>
      </c>
      <c r="AR175" s="9">
        <v>1.532615200478755</v>
      </c>
      <c r="AS175" s="9">
        <v>1.5176678445229601</v>
      </c>
      <c r="AV175" s="1">
        <f t="shared" si="86"/>
        <v>0</v>
      </c>
      <c r="AW175" s="1">
        <f t="shared" si="87"/>
        <v>0</v>
      </c>
      <c r="AX175" s="1">
        <f t="shared" si="88"/>
        <v>0</v>
      </c>
      <c r="AY175" s="1">
        <f t="shared" si="89"/>
        <v>0</v>
      </c>
      <c r="AZ175" s="1" t="str">
        <f t="shared" si="90"/>
        <v/>
      </c>
      <c r="BA175" s="1" t="str">
        <f t="shared" si="91"/>
        <v/>
      </c>
      <c r="BB175" s="9">
        <f t="shared" si="63"/>
        <v>0.25</v>
      </c>
      <c r="BC175" s="11">
        <f t="shared" si="92"/>
        <v>0</v>
      </c>
      <c r="BD175" s="98">
        <v>64.009681760000007</v>
      </c>
      <c r="BE175" s="4">
        <f t="shared" si="93"/>
        <v>1</v>
      </c>
    </row>
    <row r="176" spans="1:57" x14ac:dyDescent="0.35">
      <c r="A176" s="4">
        <v>53033022702</v>
      </c>
      <c r="B176" s="97">
        <v>20.853193517635852</v>
      </c>
      <c r="C176" s="4">
        <f t="shared" si="64"/>
        <v>1</v>
      </c>
      <c r="D176" s="98">
        <v>3.6359013475718278</v>
      </c>
      <c r="E176" s="4">
        <f t="shared" si="65"/>
        <v>0</v>
      </c>
      <c r="F176" s="98">
        <v>22.124904798172128</v>
      </c>
      <c r="G176" s="4">
        <f t="shared" si="66"/>
        <v>0</v>
      </c>
      <c r="H176" s="98">
        <v>20.779220779220779</v>
      </c>
      <c r="I176" s="4">
        <f t="shared" si="67"/>
        <v>1</v>
      </c>
      <c r="J176" s="98">
        <v>18.207885304659499</v>
      </c>
      <c r="K176" s="97">
        <v>13.906810035842289</v>
      </c>
      <c r="L176" s="1">
        <f t="shared" si="68"/>
        <v>2</v>
      </c>
      <c r="M176" s="1">
        <f t="shared" si="69"/>
        <v>1</v>
      </c>
      <c r="N176" s="11">
        <f t="shared" si="70"/>
        <v>1.5</v>
      </c>
      <c r="O176" s="98">
        <v>14.258082343188731</v>
      </c>
      <c r="P176" s="4">
        <f t="shared" si="71"/>
        <v>1</v>
      </c>
      <c r="Q176" s="6">
        <v>578383</v>
      </c>
      <c r="R176" s="7">
        <v>491004</v>
      </c>
      <c r="S176" s="1">
        <f t="shared" si="72"/>
        <v>4</v>
      </c>
      <c r="T176" s="1">
        <f t="shared" si="73"/>
        <v>4</v>
      </c>
      <c r="U176" s="11">
        <f t="shared" si="74"/>
        <v>4</v>
      </c>
      <c r="V176" s="98">
        <v>0</v>
      </c>
      <c r="W176" s="4">
        <f t="shared" si="75"/>
        <v>0</v>
      </c>
      <c r="X176" s="98">
        <v>67.676669372489712</v>
      </c>
      <c r="Y176" s="4">
        <f t="shared" si="76"/>
        <v>4</v>
      </c>
      <c r="Z176" s="9">
        <v>0.53110117999999995</v>
      </c>
      <c r="AA176" s="9">
        <v>0.54335125299999998</v>
      </c>
      <c r="AB176" s="9">
        <v>0.42558010099999999</v>
      </c>
      <c r="AC176" s="1">
        <f t="shared" si="77"/>
        <v>3</v>
      </c>
      <c r="AD176" s="1">
        <f t="shared" si="78"/>
        <v>3</v>
      </c>
      <c r="AE176" s="1">
        <f t="shared" si="79"/>
        <v>3</v>
      </c>
      <c r="AF176" s="11">
        <f t="shared" si="80"/>
        <v>3</v>
      </c>
      <c r="AG176" s="8">
        <v>0.159951060146</v>
      </c>
      <c r="AH176" s="9">
        <v>0.21275340835173159</v>
      </c>
      <c r="AI176" s="1">
        <f t="shared" si="81"/>
        <v>3</v>
      </c>
      <c r="AJ176" s="1">
        <f t="shared" si="82"/>
        <v>4</v>
      </c>
      <c r="AK176" s="11">
        <f t="shared" si="83"/>
        <v>3.5</v>
      </c>
      <c r="AL176" s="10">
        <v>0</v>
      </c>
      <c r="AM176" s="4">
        <f t="shared" si="84"/>
        <v>0</v>
      </c>
      <c r="AN176" s="98">
        <v>0.78571428600000004</v>
      </c>
      <c r="AO176" s="4">
        <f t="shared" si="85"/>
        <v>0</v>
      </c>
      <c r="AQ176" s="9">
        <v>0.8408450704225352</v>
      </c>
      <c r="AR176" s="9">
        <v>1.2627169359664869</v>
      </c>
      <c r="AS176" s="9">
        <v>1.28445229681978</v>
      </c>
      <c r="AV176" s="1" t="str">
        <f t="shared" si="86"/>
        <v/>
      </c>
      <c r="AW176" s="1">
        <f t="shared" si="87"/>
        <v>2</v>
      </c>
      <c r="AX176" s="1">
        <f t="shared" si="88"/>
        <v>0</v>
      </c>
      <c r="AY176" s="1">
        <f t="shared" si="89"/>
        <v>0</v>
      </c>
      <c r="AZ176" s="1" t="str">
        <f t="shared" si="90"/>
        <v/>
      </c>
      <c r="BA176" s="1" t="str">
        <f t="shared" si="91"/>
        <v/>
      </c>
      <c r="BB176" s="9">
        <f t="shared" si="63"/>
        <v>0.33333333333333331</v>
      </c>
      <c r="BC176" s="11">
        <f t="shared" si="92"/>
        <v>0.66666666666666663</v>
      </c>
      <c r="BD176" s="98">
        <v>65.926913479999996</v>
      </c>
      <c r="BE176" s="4">
        <f t="shared" si="93"/>
        <v>1</v>
      </c>
    </row>
    <row r="177" spans="1:57" x14ac:dyDescent="0.35">
      <c r="A177" s="4">
        <v>53033022703</v>
      </c>
      <c r="B177" s="97">
        <v>35.959438377535101</v>
      </c>
      <c r="C177" s="4">
        <f t="shared" si="64"/>
        <v>2</v>
      </c>
      <c r="D177" s="98">
        <v>6.6283694211224038</v>
      </c>
      <c r="E177" s="4">
        <f t="shared" si="65"/>
        <v>1</v>
      </c>
      <c r="F177" s="98">
        <v>28.5629099582588</v>
      </c>
      <c r="G177" s="4">
        <f t="shared" si="66"/>
        <v>0</v>
      </c>
      <c r="H177" s="98">
        <v>26.02272727272727</v>
      </c>
      <c r="I177" s="4">
        <f t="shared" si="67"/>
        <v>1</v>
      </c>
      <c r="J177" s="98">
        <v>16.341463414634148</v>
      </c>
      <c r="K177" s="97">
        <v>10.73170731707317</v>
      </c>
      <c r="L177" s="1">
        <f t="shared" si="68"/>
        <v>2</v>
      </c>
      <c r="M177" s="1">
        <f t="shared" si="69"/>
        <v>1</v>
      </c>
      <c r="N177" s="11">
        <f t="shared" si="70"/>
        <v>1.5</v>
      </c>
      <c r="O177" s="98">
        <v>12.686567164179101</v>
      </c>
      <c r="P177" s="4">
        <f t="shared" si="71"/>
        <v>1</v>
      </c>
      <c r="Q177" s="6">
        <v>450025</v>
      </c>
      <c r="R177" s="7">
        <v>110993</v>
      </c>
      <c r="S177" s="1">
        <f t="shared" si="72"/>
        <v>4</v>
      </c>
      <c r="T177" s="1">
        <f t="shared" si="73"/>
        <v>3</v>
      </c>
      <c r="U177" s="11">
        <f t="shared" si="74"/>
        <v>3.5</v>
      </c>
      <c r="V177" s="98">
        <v>0</v>
      </c>
      <c r="W177" s="4">
        <f t="shared" si="75"/>
        <v>0</v>
      </c>
      <c r="X177" s="98">
        <v>0</v>
      </c>
      <c r="Y177" s="4">
        <f t="shared" si="76"/>
        <v>0</v>
      </c>
      <c r="Z177" s="9">
        <v>0.43943397699999998</v>
      </c>
      <c r="AA177" s="9">
        <v>0.88257811100000005</v>
      </c>
      <c r="AB177" s="9">
        <v>0.56703552000000002</v>
      </c>
      <c r="AC177" s="1">
        <f t="shared" si="77"/>
        <v>3</v>
      </c>
      <c r="AD177" s="1">
        <f t="shared" si="78"/>
        <v>1</v>
      </c>
      <c r="AE177" s="1">
        <f t="shared" si="79"/>
        <v>2</v>
      </c>
      <c r="AF177" s="11">
        <f t="shared" si="80"/>
        <v>2</v>
      </c>
      <c r="AG177" s="8">
        <v>0.16466308488100001</v>
      </c>
      <c r="AH177" s="9">
        <v>0.36260401935650921</v>
      </c>
      <c r="AI177" s="1">
        <f t="shared" si="81"/>
        <v>3</v>
      </c>
      <c r="AJ177" s="1">
        <f t="shared" si="82"/>
        <v>4</v>
      </c>
      <c r="AK177" s="11">
        <f t="shared" si="83"/>
        <v>3.5</v>
      </c>
      <c r="AL177" s="10">
        <v>0</v>
      </c>
      <c r="AM177" s="4">
        <f t="shared" si="84"/>
        <v>0</v>
      </c>
      <c r="AN177" s="98">
        <v>1.3993541439999999</v>
      </c>
      <c r="AO177" s="4">
        <f t="shared" si="85"/>
        <v>1</v>
      </c>
      <c r="AQ177" s="9">
        <v>1.28943661971831</v>
      </c>
      <c r="AR177" s="9">
        <v>1.0544584081388391</v>
      </c>
      <c r="AS177" s="9">
        <v>1.09717314487632</v>
      </c>
      <c r="AT177" s="9">
        <v>1.4897872340425531</v>
      </c>
      <c r="AV177" s="1" t="str">
        <f t="shared" si="86"/>
        <v/>
      </c>
      <c r="AW177" s="1">
        <f t="shared" si="87"/>
        <v>0</v>
      </c>
      <c r="AX177" s="1">
        <f t="shared" si="88"/>
        <v>0</v>
      </c>
      <c r="AY177" s="1">
        <f t="shared" si="89"/>
        <v>0</v>
      </c>
      <c r="AZ177" s="1">
        <f t="shared" si="90"/>
        <v>0</v>
      </c>
      <c r="BA177" s="1" t="str">
        <f t="shared" si="91"/>
        <v/>
      </c>
      <c r="BB177" s="9">
        <f t="shared" si="63"/>
        <v>0.33333333333333331</v>
      </c>
      <c r="BC177" s="11">
        <f t="shared" si="92"/>
        <v>0</v>
      </c>
      <c r="BD177" s="98">
        <v>59.830719940000002</v>
      </c>
      <c r="BE177" s="4">
        <f t="shared" si="93"/>
        <v>2</v>
      </c>
    </row>
    <row r="178" spans="1:57" x14ac:dyDescent="0.35">
      <c r="A178" s="4">
        <v>53033022801</v>
      </c>
      <c r="B178" s="97">
        <v>59.842174484875052</v>
      </c>
      <c r="C178" s="4">
        <f t="shared" si="64"/>
        <v>4</v>
      </c>
      <c r="D178" s="98">
        <v>20.60319337670018</v>
      </c>
      <c r="E178" s="4">
        <f t="shared" si="65"/>
        <v>4</v>
      </c>
      <c r="F178" s="98">
        <v>22.927314026121518</v>
      </c>
      <c r="G178" s="4">
        <f t="shared" si="66"/>
        <v>0</v>
      </c>
      <c r="H178" s="98">
        <v>71.087928464977651</v>
      </c>
      <c r="I178" s="4">
        <f t="shared" si="67"/>
        <v>4</v>
      </c>
      <c r="J178" s="98">
        <v>16.329113924050642</v>
      </c>
      <c r="K178" s="97">
        <v>8.4810126582278471</v>
      </c>
      <c r="L178" s="1">
        <f t="shared" si="68"/>
        <v>2</v>
      </c>
      <c r="M178" s="1">
        <f t="shared" si="69"/>
        <v>0</v>
      </c>
      <c r="N178" s="11">
        <f t="shared" si="70"/>
        <v>1</v>
      </c>
      <c r="O178" s="98">
        <v>13.11943742445885</v>
      </c>
      <c r="P178" s="4">
        <f t="shared" si="71"/>
        <v>1</v>
      </c>
      <c r="Q178" s="6">
        <v>524884</v>
      </c>
      <c r="R178" s="7">
        <v>203103</v>
      </c>
      <c r="S178" s="1">
        <f t="shared" si="72"/>
        <v>4</v>
      </c>
      <c r="T178" s="1">
        <f t="shared" si="73"/>
        <v>4</v>
      </c>
      <c r="U178" s="11">
        <f t="shared" si="74"/>
        <v>4</v>
      </c>
      <c r="V178" s="98">
        <v>39.853726491757598</v>
      </c>
      <c r="W178" s="4">
        <f t="shared" si="75"/>
        <v>2</v>
      </c>
      <c r="X178" s="98">
        <v>18.271600216772939</v>
      </c>
      <c r="Y178" s="4">
        <f t="shared" si="76"/>
        <v>1</v>
      </c>
      <c r="Z178" s="9">
        <v>0.79582511199999995</v>
      </c>
      <c r="AA178" s="9">
        <v>0.87837101200000001</v>
      </c>
      <c r="AB178" s="9">
        <v>0.50722469299999995</v>
      </c>
      <c r="AC178" s="1">
        <f t="shared" si="77"/>
        <v>2</v>
      </c>
      <c r="AD178" s="1">
        <f t="shared" si="78"/>
        <v>1</v>
      </c>
      <c r="AE178" s="1">
        <f t="shared" si="79"/>
        <v>2</v>
      </c>
      <c r="AF178" s="11">
        <f t="shared" si="80"/>
        <v>1.6666666666666667</v>
      </c>
      <c r="AG178" s="8">
        <v>4.8012018266200003E-2</v>
      </c>
      <c r="AH178" s="9">
        <v>1.1211002946117481</v>
      </c>
      <c r="AI178" s="1">
        <f t="shared" si="81"/>
        <v>4</v>
      </c>
      <c r="AJ178" s="1">
        <f t="shared" si="82"/>
        <v>0</v>
      </c>
      <c r="AK178" s="11">
        <f t="shared" si="83"/>
        <v>2</v>
      </c>
      <c r="AL178" s="10">
        <v>0</v>
      </c>
      <c r="AM178" s="4">
        <f t="shared" si="84"/>
        <v>0</v>
      </c>
      <c r="AN178" s="98">
        <v>5.3504547999999999E-2</v>
      </c>
      <c r="AO178" s="4">
        <f t="shared" si="85"/>
        <v>0</v>
      </c>
      <c r="AP178" s="8">
        <v>0.93267023718439168</v>
      </c>
      <c r="AQ178" s="9">
        <v>1.01056338028169</v>
      </c>
      <c r="AR178" s="9">
        <v>1.1328545780969479</v>
      </c>
      <c r="AS178" s="9">
        <v>0.97997644287396901</v>
      </c>
      <c r="AV178" s="1">
        <f t="shared" si="86"/>
        <v>0</v>
      </c>
      <c r="AW178" s="1">
        <f t="shared" si="87"/>
        <v>0</v>
      </c>
      <c r="AX178" s="1">
        <f t="shared" si="88"/>
        <v>0</v>
      </c>
      <c r="AY178" s="1">
        <f t="shared" si="89"/>
        <v>0</v>
      </c>
      <c r="AZ178" s="1" t="str">
        <f t="shared" si="90"/>
        <v/>
      </c>
      <c r="BA178" s="1" t="str">
        <f t="shared" si="91"/>
        <v/>
      </c>
      <c r="BB178" s="9">
        <f t="shared" si="63"/>
        <v>0.25</v>
      </c>
      <c r="BC178" s="11">
        <f t="shared" si="92"/>
        <v>0</v>
      </c>
      <c r="BD178" s="98">
        <v>32.239417840000002</v>
      </c>
      <c r="BE178" s="4">
        <f t="shared" si="93"/>
        <v>4</v>
      </c>
    </row>
    <row r="179" spans="1:57" x14ac:dyDescent="0.35">
      <c r="A179" s="4">
        <v>53033022802</v>
      </c>
      <c r="B179" s="97">
        <v>35.979440319817243</v>
      </c>
      <c r="C179" s="4">
        <f t="shared" si="64"/>
        <v>2</v>
      </c>
      <c r="D179" s="98">
        <v>15.0252780586451</v>
      </c>
      <c r="E179" s="4">
        <f t="shared" si="65"/>
        <v>3</v>
      </c>
      <c r="F179" s="98">
        <v>25.250924458531429</v>
      </c>
      <c r="G179" s="4">
        <f t="shared" si="66"/>
        <v>0</v>
      </c>
      <c r="H179" s="98">
        <v>30.802707930367511</v>
      </c>
      <c r="I179" s="4">
        <f t="shared" si="67"/>
        <v>2</v>
      </c>
      <c r="J179" s="98">
        <v>16.389548693586701</v>
      </c>
      <c r="K179" s="97">
        <v>11.87648456057007</v>
      </c>
      <c r="L179" s="1">
        <f t="shared" si="68"/>
        <v>2</v>
      </c>
      <c r="M179" s="1">
        <f t="shared" si="69"/>
        <v>1</v>
      </c>
      <c r="N179" s="11">
        <f t="shared" si="70"/>
        <v>1.5</v>
      </c>
      <c r="O179" s="98">
        <v>11.8546845124283</v>
      </c>
      <c r="P179" s="4">
        <f t="shared" si="71"/>
        <v>1</v>
      </c>
      <c r="Q179" s="6">
        <v>443232</v>
      </c>
      <c r="R179" s="7">
        <v>211490</v>
      </c>
      <c r="S179" s="1">
        <f t="shared" si="72"/>
        <v>3</v>
      </c>
      <c r="T179" s="1">
        <f t="shared" si="73"/>
        <v>4</v>
      </c>
      <c r="U179" s="11">
        <f t="shared" si="74"/>
        <v>3.5</v>
      </c>
      <c r="V179" s="98">
        <v>15.40399147452044</v>
      </c>
      <c r="W179" s="4">
        <f t="shared" si="75"/>
        <v>1</v>
      </c>
      <c r="X179" s="98">
        <v>41.49529908310452</v>
      </c>
      <c r="Y179" s="4">
        <f t="shared" si="76"/>
        <v>2</v>
      </c>
      <c r="Z179" s="9">
        <v>0.78315112600000003</v>
      </c>
      <c r="AA179" s="9">
        <v>0.76972432899999998</v>
      </c>
      <c r="AB179" s="9">
        <v>0.47782986599999999</v>
      </c>
      <c r="AC179" s="1">
        <f t="shared" si="77"/>
        <v>2</v>
      </c>
      <c r="AD179" s="1">
        <f t="shared" si="78"/>
        <v>2</v>
      </c>
      <c r="AE179" s="1">
        <f t="shared" si="79"/>
        <v>3</v>
      </c>
      <c r="AF179" s="11">
        <f t="shared" si="80"/>
        <v>2.3333333333333335</v>
      </c>
      <c r="AG179" s="8">
        <v>0.17278456951000001</v>
      </c>
      <c r="AH179" s="9">
        <v>0.49346941294290769</v>
      </c>
      <c r="AI179" s="1">
        <f t="shared" si="81"/>
        <v>3</v>
      </c>
      <c r="AJ179" s="1">
        <f t="shared" si="82"/>
        <v>3</v>
      </c>
      <c r="AK179" s="11">
        <f t="shared" si="83"/>
        <v>3</v>
      </c>
      <c r="AL179" s="10">
        <v>0</v>
      </c>
      <c r="AM179" s="4">
        <f t="shared" si="84"/>
        <v>0</v>
      </c>
      <c r="AN179" s="98">
        <v>2.7886497060000002</v>
      </c>
      <c r="AO179" s="4">
        <f t="shared" si="85"/>
        <v>1</v>
      </c>
      <c r="AP179" s="8">
        <v>1.2478959449120119</v>
      </c>
      <c r="AQ179" s="9">
        <v>1.186619718309859</v>
      </c>
      <c r="AR179" s="9">
        <v>1.2369838420107719</v>
      </c>
      <c r="AS179" s="9">
        <v>1.1071849234393401</v>
      </c>
      <c r="AT179" s="9">
        <v>1.1187234042553189</v>
      </c>
      <c r="AV179" s="1">
        <f t="shared" si="86"/>
        <v>0</v>
      </c>
      <c r="AW179" s="1">
        <f t="shared" si="87"/>
        <v>0</v>
      </c>
      <c r="AX179" s="1">
        <f t="shared" si="88"/>
        <v>0</v>
      </c>
      <c r="AY179" s="1">
        <f t="shared" si="89"/>
        <v>0</v>
      </c>
      <c r="AZ179" s="1">
        <f t="shared" si="90"/>
        <v>0</v>
      </c>
      <c r="BA179" s="1" t="str">
        <f t="shared" si="91"/>
        <v/>
      </c>
      <c r="BB179" s="9">
        <f t="shared" si="63"/>
        <v>0.25</v>
      </c>
      <c r="BC179" s="11">
        <f t="shared" si="92"/>
        <v>0</v>
      </c>
      <c r="BD179" s="98">
        <v>47.31787594</v>
      </c>
      <c r="BE179" s="4">
        <f t="shared" si="93"/>
        <v>3</v>
      </c>
    </row>
    <row r="180" spans="1:57" x14ac:dyDescent="0.35">
      <c r="A180" s="4">
        <v>53033022803</v>
      </c>
      <c r="B180" s="97">
        <v>68.953880764904383</v>
      </c>
      <c r="C180" s="4">
        <f t="shared" si="64"/>
        <v>4</v>
      </c>
      <c r="D180" s="98">
        <v>14.67857768435803</v>
      </c>
      <c r="E180" s="4">
        <f t="shared" si="65"/>
        <v>3</v>
      </c>
      <c r="F180" s="98">
        <v>27.037516170763261</v>
      </c>
      <c r="G180" s="4">
        <f t="shared" si="66"/>
        <v>0</v>
      </c>
      <c r="H180" s="98">
        <v>73.151308304891927</v>
      </c>
      <c r="I180" s="4">
        <f t="shared" si="67"/>
        <v>4</v>
      </c>
      <c r="J180" s="98">
        <v>15.7258064516129</v>
      </c>
      <c r="K180" s="97">
        <v>11.088709677419351</v>
      </c>
      <c r="L180" s="1">
        <f t="shared" si="68"/>
        <v>2</v>
      </c>
      <c r="M180" s="1">
        <f t="shared" si="69"/>
        <v>1</v>
      </c>
      <c r="N180" s="11">
        <f t="shared" si="70"/>
        <v>1.5</v>
      </c>
      <c r="O180" s="98">
        <v>14.89086499595796</v>
      </c>
      <c r="P180" s="4">
        <f t="shared" si="71"/>
        <v>1</v>
      </c>
      <c r="Q180" s="6">
        <v>473948</v>
      </c>
      <c r="R180" s="7">
        <v>321901</v>
      </c>
      <c r="S180" s="1">
        <f t="shared" si="72"/>
        <v>4</v>
      </c>
      <c r="T180" s="1">
        <f t="shared" si="73"/>
        <v>4</v>
      </c>
      <c r="U180" s="11">
        <f t="shared" si="74"/>
        <v>4</v>
      </c>
      <c r="V180" s="98">
        <v>28.347068885087861</v>
      </c>
      <c r="W180" s="4">
        <f t="shared" si="75"/>
        <v>2</v>
      </c>
      <c r="X180" s="98">
        <v>71.434730614600937</v>
      </c>
      <c r="Y180" s="4">
        <f t="shared" si="76"/>
        <v>4</v>
      </c>
      <c r="Z180" s="9">
        <v>0.77151530499999998</v>
      </c>
      <c r="AA180" s="9">
        <v>0.85912193199999998</v>
      </c>
      <c r="AB180" s="9">
        <v>0.43936449700000002</v>
      </c>
      <c r="AC180" s="1">
        <f t="shared" si="77"/>
        <v>2</v>
      </c>
      <c r="AD180" s="1">
        <f t="shared" si="78"/>
        <v>1</v>
      </c>
      <c r="AE180" s="1">
        <f t="shared" si="79"/>
        <v>3</v>
      </c>
      <c r="AF180" s="11">
        <f t="shared" si="80"/>
        <v>2</v>
      </c>
      <c r="AG180" s="8">
        <v>0.15102657928999999</v>
      </c>
      <c r="AH180" s="9">
        <v>0.81550176838944854</v>
      </c>
      <c r="AI180" s="1">
        <f t="shared" si="81"/>
        <v>3</v>
      </c>
      <c r="AJ180" s="1">
        <f t="shared" si="82"/>
        <v>1</v>
      </c>
      <c r="AK180" s="11">
        <f t="shared" si="83"/>
        <v>2</v>
      </c>
      <c r="AL180" s="10">
        <v>0</v>
      </c>
      <c r="AM180" s="4">
        <f t="shared" si="84"/>
        <v>0</v>
      </c>
      <c r="AN180" s="98">
        <v>13.26718118</v>
      </c>
      <c r="AO180" s="4">
        <f t="shared" si="85"/>
        <v>4</v>
      </c>
      <c r="AP180" s="8">
        <v>0.66870696250956385</v>
      </c>
      <c r="AQ180" s="9">
        <v>1.283802816901408</v>
      </c>
      <c r="AR180" s="9">
        <v>1.165170556552962</v>
      </c>
      <c r="AS180" s="9">
        <v>1.25147232037691</v>
      </c>
      <c r="AV180" s="1">
        <f t="shared" si="86"/>
        <v>4</v>
      </c>
      <c r="AW180" s="1">
        <f t="shared" si="87"/>
        <v>0</v>
      </c>
      <c r="AX180" s="1">
        <f t="shared" si="88"/>
        <v>0</v>
      </c>
      <c r="AY180" s="1">
        <f t="shared" si="89"/>
        <v>0</v>
      </c>
      <c r="AZ180" s="1" t="str">
        <f t="shared" si="90"/>
        <v/>
      </c>
      <c r="BA180" s="1" t="str">
        <f t="shared" si="91"/>
        <v/>
      </c>
      <c r="BB180" s="9">
        <f t="shared" si="63"/>
        <v>0.25</v>
      </c>
      <c r="BC180" s="11">
        <f t="shared" si="92"/>
        <v>1</v>
      </c>
      <c r="BD180" s="98">
        <v>29.916519170000001</v>
      </c>
      <c r="BE180" s="4">
        <f t="shared" si="93"/>
        <v>4</v>
      </c>
    </row>
    <row r="181" spans="1:57" x14ac:dyDescent="0.35">
      <c r="A181" s="4">
        <v>53033022901</v>
      </c>
      <c r="B181" s="97">
        <v>38.745125841900027</v>
      </c>
      <c r="C181" s="4">
        <f t="shared" si="64"/>
        <v>2</v>
      </c>
      <c r="D181" s="98">
        <v>8.591707134852447</v>
      </c>
      <c r="E181" s="4">
        <f t="shared" si="65"/>
        <v>2</v>
      </c>
      <c r="F181" s="98">
        <v>32.093663911845731</v>
      </c>
      <c r="G181" s="4">
        <f t="shared" si="66"/>
        <v>0</v>
      </c>
      <c r="H181" s="98">
        <v>18.862275449101791</v>
      </c>
      <c r="I181" s="4">
        <f t="shared" si="67"/>
        <v>1</v>
      </c>
      <c r="J181" s="98">
        <v>12.01923076923077</v>
      </c>
      <c r="K181" s="97">
        <v>10.57692307692308</v>
      </c>
      <c r="L181" s="1">
        <f t="shared" si="68"/>
        <v>1</v>
      </c>
      <c r="M181" s="1">
        <f t="shared" si="69"/>
        <v>1</v>
      </c>
      <c r="N181" s="11">
        <f t="shared" si="70"/>
        <v>1</v>
      </c>
      <c r="O181" s="98">
        <v>13.888888888888889</v>
      </c>
      <c r="P181" s="4">
        <f t="shared" si="71"/>
        <v>1</v>
      </c>
      <c r="Q181" s="6">
        <v>428485</v>
      </c>
      <c r="R181" s="7">
        <v>138688</v>
      </c>
      <c r="S181" s="1">
        <f t="shared" si="72"/>
        <v>3</v>
      </c>
      <c r="T181" s="1">
        <f t="shared" si="73"/>
        <v>3</v>
      </c>
      <c r="U181" s="11">
        <f t="shared" si="74"/>
        <v>3</v>
      </c>
      <c r="V181" s="98">
        <v>2.5942580421999311</v>
      </c>
      <c r="W181" s="4">
        <f t="shared" si="75"/>
        <v>0</v>
      </c>
      <c r="X181" s="98">
        <v>8.3533525726006204</v>
      </c>
      <c r="Y181" s="4">
        <f t="shared" si="76"/>
        <v>1</v>
      </c>
      <c r="Z181" s="9">
        <v>0.63687471399999995</v>
      </c>
      <c r="AA181" s="9">
        <v>0.80849808300000003</v>
      </c>
      <c r="AB181" s="9">
        <v>0.56732837700000005</v>
      </c>
      <c r="AC181" s="1">
        <f t="shared" si="77"/>
        <v>2</v>
      </c>
      <c r="AD181" s="1">
        <f t="shared" si="78"/>
        <v>1</v>
      </c>
      <c r="AE181" s="1">
        <f t="shared" si="79"/>
        <v>2</v>
      </c>
      <c r="AF181" s="11">
        <f t="shared" si="80"/>
        <v>1.6666666666666667</v>
      </c>
      <c r="AG181" s="8">
        <v>0.241487752656</v>
      </c>
      <c r="AH181" s="9">
        <v>0.2242021012636857</v>
      </c>
      <c r="AI181" s="1">
        <f t="shared" si="81"/>
        <v>3</v>
      </c>
      <c r="AJ181" s="1">
        <f t="shared" si="82"/>
        <v>4</v>
      </c>
      <c r="AK181" s="11">
        <f t="shared" si="83"/>
        <v>3.5</v>
      </c>
      <c r="AL181" s="10">
        <v>0</v>
      </c>
      <c r="AM181" s="4">
        <f t="shared" si="84"/>
        <v>0</v>
      </c>
      <c r="AN181" s="98">
        <v>0.394866732</v>
      </c>
      <c r="AO181" s="4">
        <f t="shared" si="85"/>
        <v>0</v>
      </c>
      <c r="AS181" s="9">
        <v>1.1266195524146001</v>
      </c>
      <c r="AT181" s="9">
        <v>1.1702127659574471</v>
      </c>
      <c r="AV181" s="1" t="str">
        <f t="shared" si="86"/>
        <v/>
      </c>
      <c r="AW181" s="1" t="str">
        <f t="shared" si="87"/>
        <v/>
      </c>
      <c r="AX181" s="1" t="str">
        <f t="shared" si="88"/>
        <v/>
      </c>
      <c r="AY181" s="1">
        <f t="shared" si="89"/>
        <v>0</v>
      </c>
      <c r="AZ181" s="1">
        <f t="shared" si="90"/>
        <v>0</v>
      </c>
      <c r="BA181" s="1" t="str">
        <f t="shared" si="91"/>
        <v/>
      </c>
      <c r="BB181" s="9">
        <f t="shared" si="63"/>
        <v>1</v>
      </c>
      <c r="BC181" s="11">
        <f t="shared" si="92"/>
        <v>0</v>
      </c>
      <c r="BD181" s="98">
        <v>61.774073059999999</v>
      </c>
      <c r="BE181" s="4">
        <f t="shared" si="93"/>
        <v>1</v>
      </c>
    </row>
    <row r="182" spans="1:57" x14ac:dyDescent="0.35">
      <c r="A182" s="4">
        <v>53033022902</v>
      </c>
      <c r="B182" s="97">
        <v>38.991445294912197</v>
      </c>
      <c r="C182" s="4">
        <f t="shared" si="64"/>
        <v>2</v>
      </c>
      <c r="D182" s="98">
        <v>9.4190280196295699</v>
      </c>
      <c r="E182" s="4">
        <f t="shared" si="65"/>
        <v>2</v>
      </c>
      <c r="F182" s="98">
        <v>27.582041473726591</v>
      </c>
      <c r="G182" s="4">
        <f t="shared" si="66"/>
        <v>0</v>
      </c>
      <c r="H182" s="98">
        <v>24.520172346259301</v>
      </c>
      <c r="I182" s="4">
        <f t="shared" si="67"/>
        <v>1</v>
      </c>
      <c r="J182" s="98">
        <v>5.6016597510373449</v>
      </c>
      <c r="K182" s="97">
        <v>3.7344398340248959</v>
      </c>
      <c r="L182" s="1">
        <f t="shared" si="68"/>
        <v>0</v>
      </c>
      <c r="M182" s="1">
        <f t="shared" si="69"/>
        <v>0</v>
      </c>
      <c r="N182" s="11">
        <f t="shared" si="70"/>
        <v>0</v>
      </c>
      <c r="O182" s="98">
        <v>7.5349676643104226</v>
      </c>
      <c r="P182" s="4">
        <f t="shared" si="71"/>
        <v>0</v>
      </c>
      <c r="Q182" s="6">
        <v>404206</v>
      </c>
      <c r="R182" s="7">
        <v>94099</v>
      </c>
      <c r="S182" s="1">
        <f t="shared" si="72"/>
        <v>3</v>
      </c>
      <c r="T182" s="1">
        <f t="shared" si="73"/>
        <v>3</v>
      </c>
      <c r="U182" s="11">
        <f t="shared" si="74"/>
        <v>3</v>
      </c>
      <c r="V182" s="98">
        <v>0</v>
      </c>
      <c r="W182" s="4">
        <f t="shared" si="75"/>
        <v>0</v>
      </c>
      <c r="X182" s="98">
        <v>0</v>
      </c>
      <c r="Y182" s="4">
        <f t="shared" si="76"/>
        <v>0</v>
      </c>
      <c r="Z182" s="9">
        <v>1.3650800080000001</v>
      </c>
      <c r="AA182" s="9">
        <v>1.4080010190000001</v>
      </c>
      <c r="AB182" s="9">
        <v>0.86231929500000004</v>
      </c>
      <c r="AC182" s="1">
        <f t="shared" si="77"/>
        <v>0</v>
      </c>
      <c r="AD182" s="1">
        <f t="shared" si="78"/>
        <v>0</v>
      </c>
      <c r="AE182" s="1">
        <f t="shared" si="79"/>
        <v>1</v>
      </c>
      <c r="AF182" s="11">
        <f t="shared" si="80"/>
        <v>0.33333333333333331</v>
      </c>
      <c r="AG182" s="8">
        <v>0.16177745163500001</v>
      </c>
      <c r="AH182" s="9">
        <v>0.52487197558214094</v>
      </c>
      <c r="AI182" s="1">
        <f t="shared" si="81"/>
        <v>3</v>
      </c>
      <c r="AJ182" s="1">
        <f t="shared" si="82"/>
        <v>3</v>
      </c>
      <c r="AK182" s="11">
        <f t="shared" si="83"/>
        <v>3</v>
      </c>
      <c r="AL182" s="10">
        <v>0</v>
      </c>
      <c r="AM182" s="4">
        <f t="shared" si="84"/>
        <v>0</v>
      </c>
      <c r="AN182" s="98">
        <v>0.80614203500000003</v>
      </c>
      <c r="AO182" s="4">
        <f t="shared" si="85"/>
        <v>0</v>
      </c>
      <c r="AQ182" s="9">
        <v>1.2338028169014079</v>
      </c>
      <c r="AR182" s="9">
        <v>1.099940155595452</v>
      </c>
      <c r="AS182" s="9">
        <v>1.21554770318021</v>
      </c>
      <c r="AT182" s="9">
        <v>1.4897872340425531</v>
      </c>
      <c r="AV182" s="1" t="str">
        <f t="shared" si="86"/>
        <v/>
      </c>
      <c r="AW182" s="1">
        <f t="shared" si="87"/>
        <v>0</v>
      </c>
      <c r="AX182" s="1">
        <f t="shared" si="88"/>
        <v>0</v>
      </c>
      <c r="AY182" s="1">
        <f t="shared" si="89"/>
        <v>0</v>
      </c>
      <c r="AZ182" s="1">
        <f t="shared" si="90"/>
        <v>0</v>
      </c>
      <c r="BA182" s="1" t="str">
        <f t="shared" si="91"/>
        <v/>
      </c>
      <c r="BB182" s="9">
        <f t="shared" si="63"/>
        <v>0.33333333333333331</v>
      </c>
      <c r="BC182" s="11">
        <f t="shared" si="92"/>
        <v>0</v>
      </c>
      <c r="BD182" s="98">
        <v>50.905967009999998</v>
      </c>
      <c r="BE182" s="4">
        <f t="shared" si="93"/>
        <v>3</v>
      </c>
    </row>
    <row r="183" spans="1:57" x14ac:dyDescent="0.35">
      <c r="A183" s="4">
        <v>53033023000</v>
      </c>
      <c r="B183" s="97">
        <v>36.7320473334414</v>
      </c>
      <c r="C183" s="4">
        <f t="shared" si="64"/>
        <v>2</v>
      </c>
      <c r="D183" s="98">
        <v>7.7480208859693454</v>
      </c>
      <c r="E183" s="4">
        <f t="shared" si="65"/>
        <v>1</v>
      </c>
      <c r="F183" s="98">
        <v>30.285714285714288</v>
      </c>
      <c r="G183" s="4">
        <f t="shared" si="66"/>
        <v>0</v>
      </c>
      <c r="H183" s="98">
        <v>31.411359724612741</v>
      </c>
      <c r="I183" s="4">
        <f t="shared" si="67"/>
        <v>2</v>
      </c>
      <c r="J183" s="98">
        <v>11.933174224343681</v>
      </c>
      <c r="K183" s="97">
        <v>7.6372315035799527</v>
      </c>
      <c r="L183" s="1">
        <f t="shared" si="68"/>
        <v>1</v>
      </c>
      <c r="M183" s="1">
        <f t="shared" si="69"/>
        <v>0</v>
      </c>
      <c r="N183" s="11">
        <f t="shared" si="70"/>
        <v>0.5</v>
      </c>
      <c r="O183" s="98">
        <v>9.0599123234291277</v>
      </c>
      <c r="P183" s="4">
        <f t="shared" si="71"/>
        <v>1</v>
      </c>
      <c r="Q183" s="6">
        <v>410111</v>
      </c>
      <c r="R183" s="7">
        <v>149377</v>
      </c>
      <c r="S183" s="1">
        <f t="shared" si="72"/>
        <v>3</v>
      </c>
      <c r="T183" s="1">
        <f t="shared" si="73"/>
        <v>3</v>
      </c>
      <c r="U183" s="11">
        <f t="shared" si="74"/>
        <v>3</v>
      </c>
      <c r="V183" s="98">
        <v>19.539504809966878</v>
      </c>
      <c r="W183" s="4">
        <f t="shared" si="75"/>
        <v>1</v>
      </c>
      <c r="X183" s="98">
        <v>8.09486680010599</v>
      </c>
      <c r="Y183" s="4">
        <f t="shared" si="76"/>
        <v>1</v>
      </c>
      <c r="Z183" s="9">
        <v>1.24462245</v>
      </c>
      <c r="AA183" s="9">
        <v>1.213776403</v>
      </c>
      <c r="AB183" s="9">
        <v>0.75499013999999998</v>
      </c>
      <c r="AC183" s="1">
        <f t="shared" si="77"/>
        <v>0</v>
      </c>
      <c r="AD183" s="1">
        <f t="shared" si="78"/>
        <v>0</v>
      </c>
      <c r="AE183" s="1">
        <f t="shared" si="79"/>
        <v>1</v>
      </c>
      <c r="AF183" s="11">
        <f t="shared" si="80"/>
        <v>0.33333333333333331</v>
      </c>
      <c r="AG183" s="8">
        <v>0.23388716162500001</v>
      </c>
      <c r="AH183" s="9">
        <v>0.40417121540518341</v>
      </c>
      <c r="AI183" s="1">
        <f t="shared" si="81"/>
        <v>3</v>
      </c>
      <c r="AJ183" s="1">
        <f t="shared" si="82"/>
        <v>3</v>
      </c>
      <c r="AK183" s="11">
        <f t="shared" si="83"/>
        <v>3</v>
      </c>
      <c r="AL183" s="10">
        <v>0</v>
      </c>
      <c r="AM183" s="4">
        <f t="shared" si="84"/>
        <v>0</v>
      </c>
      <c r="AN183" s="98">
        <v>0.75789473699999999</v>
      </c>
      <c r="AO183" s="4">
        <f t="shared" si="85"/>
        <v>0</v>
      </c>
      <c r="AP183" s="8">
        <v>1.373374139250191</v>
      </c>
      <c r="AQ183" s="9">
        <v>1.4239436619718311</v>
      </c>
      <c r="AR183" s="9">
        <v>1.5134649910233391</v>
      </c>
      <c r="AS183" s="9">
        <v>1.3168433451118899</v>
      </c>
      <c r="AT183" s="9">
        <v>1.1651063829787229</v>
      </c>
      <c r="AV183" s="1">
        <f t="shared" si="86"/>
        <v>0</v>
      </c>
      <c r="AW183" s="1">
        <f t="shared" si="87"/>
        <v>0</v>
      </c>
      <c r="AX183" s="1">
        <f t="shared" si="88"/>
        <v>0</v>
      </c>
      <c r="AY183" s="1">
        <f t="shared" si="89"/>
        <v>0</v>
      </c>
      <c r="AZ183" s="1">
        <f t="shared" si="90"/>
        <v>0</v>
      </c>
      <c r="BA183" s="1" t="str">
        <f t="shared" si="91"/>
        <v/>
      </c>
      <c r="BB183" s="9">
        <f t="shared" si="63"/>
        <v>0.25</v>
      </c>
      <c r="BC183" s="11">
        <f t="shared" si="92"/>
        <v>0</v>
      </c>
      <c r="BD183" s="98">
        <v>45.957279620000001</v>
      </c>
      <c r="BE183" s="4">
        <f t="shared" si="93"/>
        <v>4</v>
      </c>
    </row>
    <row r="184" spans="1:57" x14ac:dyDescent="0.35">
      <c r="A184" s="4">
        <v>53033023100</v>
      </c>
      <c r="B184" s="97">
        <v>44.269340974212042</v>
      </c>
      <c r="C184" s="4">
        <f t="shared" si="64"/>
        <v>3</v>
      </c>
      <c r="D184" s="98">
        <v>13.652482269503549</v>
      </c>
      <c r="E184" s="4">
        <f t="shared" si="65"/>
        <v>3</v>
      </c>
      <c r="F184" s="98">
        <v>35.716586151368759</v>
      </c>
      <c r="G184" s="4">
        <f t="shared" si="66"/>
        <v>1</v>
      </c>
      <c r="H184" s="98">
        <v>20.865317515701321</v>
      </c>
      <c r="I184" s="4">
        <f t="shared" si="67"/>
        <v>1</v>
      </c>
      <c r="J184" s="98">
        <v>14.773519163763069</v>
      </c>
      <c r="K184" s="97">
        <v>9.89547038327526</v>
      </c>
      <c r="L184" s="1">
        <f t="shared" si="68"/>
        <v>1</v>
      </c>
      <c r="M184" s="1">
        <f t="shared" si="69"/>
        <v>0</v>
      </c>
      <c r="N184" s="11">
        <f t="shared" si="70"/>
        <v>0.5</v>
      </c>
      <c r="O184" s="98">
        <v>9.642600143919406</v>
      </c>
      <c r="P184" s="4">
        <f t="shared" si="71"/>
        <v>1</v>
      </c>
      <c r="Q184" s="6">
        <v>391246</v>
      </c>
      <c r="R184" s="7">
        <v>133836</v>
      </c>
      <c r="S184" s="1">
        <f t="shared" si="72"/>
        <v>3</v>
      </c>
      <c r="T184" s="1">
        <f t="shared" si="73"/>
        <v>3</v>
      </c>
      <c r="U184" s="11">
        <f t="shared" si="74"/>
        <v>3</v>
      </c>
      <c r="V184" s="98">
        <v>0</v>
      </c>
      <c r="W184" s="4">
        <f t="shared" si="75"/>
        <v>0</v>
      </c>
      <c r="X184" s="98">
        <v>0</v>
      </c>
      <c r="Y184" s="4">
        <f t="shared" si="76"/>
        <v>0</v>
      </c>
      <c r="Z184" s="9">
        <v>0.99975828099999997</v>
      </c>
      <c r="AA184" s="9">
        <v>0.96080889899999999</v>
      </c>
      <c r="AB184" s="9">
        <v>0.68985022900000004</v>
      </c>
      <c r="AC184" s="1">
        <f t="shared" si="77"/>
        <v>1</v>
      </c>
      <c r="AD184" s="1">
        <f t="shared" si="78"/>
        <v>1</v>
      </c>
      <c r="AE184" s="1">
        <f t="shared" si="79"/>
        <v>2</v>
      </c>
      <c r="AF184" s="11">
        <f t="shared" si="80"/>
        <v>1.3333333333333333</v>
      </c>
      <c r="AG184" s="8">
        <v>0.21295885288800001</v>
      </c>
      <c r="AH184" s="9">
        <v>0.82433370594626476</v>
      </c>
      <c r="AI184" s="1">
        <f t="shared" si="81"/>
        <v>3</v>
      </c>
      <c r="AJ184" s="1">
        <f t="shared" si="82"/>
        <v>1</v>
      </c>
      <c r="AK184" s="11">
        <f t="shared" si="83"/>
        <v>2</v>
      </c>
      <c r="AL184" s="10">
        <v>0</v>
      </c>
      <c r="AM184" s="4">
        <f t="shared" si="84"/>
        <v>0</v>
      </c>
      <c r="AN184" s="98">
        <v>3.583735355</v>
      </c>
      <c r="AO184" s="4">
        <f t="shared" si="85"/>
        <v>1</v>
      </c>
      <c r="AR184" s="9">
        <v>1.2842609216038301</v>
      </c>
      <c r="AS184" s="9">
        <v>1.0677267373380399</v>
      </c>
      <c r="AT184" s="9">
        <v>1.1076595744680851</v>
      </c>
      <c r="AV184" s="1" t="str">
        <f t="shared" si="86"/>
        <v/>
      </c>
      <c r="AW184" s="1" t="str">
        <f t="shared" si="87"/>
        <v/>
      </c>
      <c r="AX184" s="1">
        <f t="shared" si="88"/>
        <v>0</v>
      </c>
      <c r="AY184" s="1">
        <f t="shared" si="89"/>
        <v>0</v>
      </c>
      <c r="AZ184" s="1">
        <f t="shared" si="90"/>
        <v>0</v>
      </c>
      <c r="BA184" s="1" t="str">
        <f t="shared" si="91"/>
        <v/>
      </c>
      <c r="BB184" s="9">
        <f t="shared" si="63"/>
        <v>0.5</v>
      </c>
      <c r="BC184" s="11">
        <f t="shared" si="92"/>
        <v>0</v>
      </c>
      <c r="BD184" s="98">
        <v>58.212444069999997</v>
      </c>
      <c r="BE184" s="4">
        <f t="shared" si="93"/>
        <v>2</v>
      </c>
    </row>
    <row r="185" spans="1:57" x14ac:dyDescent="0.35">
      <c r="A185" s="4">
        <v>53033023201</v>
      </c>
      <c r="B185" s="97">
        <v>61.269841269841272</v>
      </c>
      <c r="C185" s="4">
        <f t="shared" si="64"/>
        <v>4</v>
      </c>
      <c r="D185" s="98">
        <v>20.8957654723127</v>
      </c>
      <c r="E185" s="4">
        <f t="shared" si="65"/>
        <v>4</v>
      </c>
      <c r="F185" s="98">
        <v>25.311720698254369</v>
      </c>
      <c r="G185" s="4">
        <f t="shared" si="66"/>
        <v>0</v>
      </c>
      <c r="H185" s="98">
        <v>67.245283018867923</v>
      </c>
      <c r="I185" s="4">
        <f t="shared" si="67"/>
        <v>4</v>
      </c>
      <c r="J185" s="98">
        <v>14.734848484848481</v>
      </c>
      <c r="K185" s="97">
        <v>9.4318181818181817</v>
      </c>
      <c r="L185" s="1">
        <f t="shared" si="68"/>
        <v>1</v>
      </c>
      <c r="M185" s="1">
        <f t="shared" si="69"/>
        <v>0</v>
      </c>
      <c r="N185" s="11">
        <f t="shared" si="70"/>
        <v>0.5</v>
      </c>
      <c r="O185" s="98">
        <v>18.622800306044379</v>
      </c>
      <c r="P185" s="4">
        <f t="shared" si="71"/>
        <v>2</v>
      </c>
      <c r="Q185" s="6">
        <v>465698</v>
      </c>
      <c r="R185" s="7">
        <v>285028</v>
      </c>
      <c r="S185" s="1">
        <f t="shared" si="72"/>
        <v>4</v>
      </c>
      <c r="T185" s="1">
        <f t="shared" si="73"/>
        <v>4</v>
      </c>
      <c r="U185" s="11">
        <f t="shared" si="74"/>
        <v>4</v>
      </c>
      <c r="V185" s="98">
        <v>73.209058696656911</v>
      </c>
      <c r="W185" s="4">
        <f t="shared" si="75"/>
        <v>4</v>
      </c>
      <c r="X185" s="98">
        <v>75.670018510706655</v>
      </c>
      <c r="Y185" s="4">
        <f t="shared" si="76"/>
        <v>4</v>
      </c>
      <c r="Z185" s="9">
        <v>0.23116972</v>
      </c>
      <c r="AA185" s="9">
        <v>0.24667461800000001</v>
      </c>
      <c r="AB185" s="9">
        <v>0.19521001099999999</v>
      </c>
      <c r="AC185" s="1">
        <f t="shared" si="77"/>
        <v>4</v>
      </c>
      <c r="AD185" s="1">
        <f t="shared" si="78"/>
        <v>4</v>
      </c>
      <c r="AE185" s="1">
        <f t="shared" si="79"/>
        <v>4</v>
      </c>
      <c r="AF185" s="11">
        <f t="shared" si="80"/>
        <v>4</v>
      </c>
      <c r="AG185" s="8">
        <v>0.236368860273</v>
      </c>
      <c r="AH185" s="9">
        <v>0.3467923159063151</v>
      </c>
      <c r="AI185" s="1">
        <f t="shared" si="81"/>
        <v>3</v>
      </c>
      <c r="AJ185" s="1">
        <f t="shared" si="82"/>
        <v>4</v>
      </c>
      <c r="AK185" s="11">
        <f t="shared" si="83"/>
        <v>3.5</v>
      </c>
      <c r="AL185" s="10">
        <v>0</v>
      </c>
      <c r="AM185" s="4">
        <f t="shared" si="84"/>
        <v>0</v>
      </c>
      <c r="AN185" s="98">
        <v>0.41337842899999999</v>
      </c>
      <c r="AO185" s="4">
        <f t="shared" si="85"/>
        <v>0</v>
      </c>
      <c r="AP185" s="8">
        <v>1.0887528691660291</v>
      </c>
      <c r="AQ185" s="9">
        <v>1.2309859154929581</v>
      </c>
      <c r="AR185" s="9">
        <v>1.0412926391382411</v>
      </c>
      <c r="AT185" s="9">
        <v>1.266382978723404</v>
      </c>
      <c r="AV185" s="1">
        <f t="shared" si="86"/>
        <v>0</v>
      </c>
      <c r="AW185" s="1">
        <f t="shared" si="87"/>
        <v>0</v>
      </c>
      <c r="AX185" s="1">
        <f t="shared" si="88"/>
        <v>0</v>
      </c>
      <c r="AY185" s="1" t="str">
        <f t="shared" si="89"/>
        <v/>
      </c>
      <c r="AZ185" s="1">
        <f t="shared" si="90"/>
        <v>0</v>
      </c>
      <c r="BA185" s="1" t="str">
        <f t="shared" si="91"/>
        <v/>
      </c>
      <c r="BB185" s="9">
        <f t="shared" si="63"/>
        <v>0.33333333333333331</v>
      </c>
      <c r="BC185" s="11">
        <f t="shared" si="92"/>
        <v>0</v>
      </c>
      <c r="BD185" s="98">
        <v>29.073581950000001</v>
      </c>
      <c r="BE185" s="4">
        <f t="shared" si="93"/>
        <v>4</v>
      </c>
    </row>
    <row r="186" spans="1:57" x14ac:dyDescent="0.35">
      <c r="A186" s="4">
        <v>53033023202</v>
      </c>
      <c r="B186" s="97">
        <v>60.795825179386817</v>
      </c>
      <c r="C186" s="4">
        <f t="shared" si="64"/>
        <v>4</v>
      </c>
      <c r="D186" s="98">
        <v>27.63678696158324</v>
      </c>
      <c r="E186" s="4">
        <f t="shared" si="65"/>
        <v>4</v>
      </c>
      <c r="F186" s="98">
        <v>56.374197493121372</v>
      </c>
      <c r="G186" s="4">
        <f t="shared" si="66"/>
        <v>2</v>
      </c>
      <c r="H186" s="98">
        <v>66.544502617801044</v>
      </c>
      <c r="I186" s="4">
        <f t="shared" si="67"/>
        <v>4</v>
      </c>
      <c r="J186" s="98">
        <v>37.28</v>
      </c>
      <c r="K186" s="97">
        <v>21.866666666666671</v>
      </c>
      <c r="L186" s="1">
        <f t="shared" si="68"/>
        <v>4</v>
      </c>
      <c r="M186" s="1">
        <f t="shared" si="69"/>
        <v>3</v>
      </c>
      <c r="N186" s="11">
        <f t="shared" si="70"/>
        <v>3.5</v>
      </c>
      <c r="O186" s="98">
        <v>32.477144101001301</v>
      </c>
      <c r="P186" s="4">
        <f t="shared" si="71"/>
        <v>4</v>
      </c>
      <c r="Q186" s="6">
        <v>439194</v>
      </c>
      <c r="R186" s="7">
        <v>228641</v>
      </c>
      <c r="S186" s="1">
        <f t="shared" si="72"/>
        <v>3</v>
      </c>
      <c r="T186" s="1">
        <f t="shared" si="73"/>
        <v>4</v>
      </c>
      <c r="U186" s="11">
        <f t="shared" si="74"/>
        <v>3.5</v>
      </c>
      <c r="V186" s="98">
        <v>36.446927374301673</v>
      </c>
      <c r="W186" s="4">
        <f t="shared" si="75"/>
        <v>2</v>
      </c>
      <c r="X186" s="98">
        <v>62.391877349058937</v>
      </c>
      <c r="Y186" s="4">
        <f t="shared" si="76"/>
        <v>4</v>
      </c>
      <c r="Z186" s="9">
        <v>0.24050109</v>
      </c>
      <c r="AA186" s="9">
        <v>0.16935088300000001</v>
      </c>
      <c r="AB186" s="9">
        <v>9.2752277999999994E-2</v>
      </c>
      <c r="AC186" s="1">
        <f t="shared" si="77"/>
        <v>4</v>
      </c>
      <c r="AD186" s="1">
        <f t="shared" si="78"/>
        <v>4</v>
      </c>
      <c r="AE186" s="1">
        <f t="shared" si="79"/>
        <v>4</v>
      </c>
      <c r="AF186" s="11">
        <f t="shared" si="80"/>
        <v>4</v>
      </c>
      <c r="AG186" s="8">
        <v>1.7015117904199999E-2</v>
      </c>
      <c r="AH186" s="9">
        <v>0.63540381408583291</v>
      </c>
      <c r="AI186" s="1">
        <f t="shared" si="81"/>
        <v>4</v>
      </c>
      <c r="AJ186" s="1">
        <f t="shared" si="82"/>
        <v>2</v>
      </c>
      <c r="AK186" s="11">
        <f t="shared" si="83"/>
        <v>3</v>
      </c>
      <c r="AL186" s="10">
        <v>1</v>
      </c>
      <c r="AM186" s="4">
        <f t="shared" si="84"/>
        <v>4</v>
      </c>
      <c r="AN186" s="98">
        <v>0</v>
      </c>
      <c r="AO186" s="4">
        <f t="shared" si="85"/>
        <v>0</v>
      </c>
      <c r="AP186" s="8">
        <v>1.943381790359602</v>
      </c>
      <c r="AQ186" s="9">
        <v>0.98239436619718312</v>
      </c>
      <c r="AR186" s="9">
        <v>0.81328545780969475</v>
      </c>
      <c r="AS186" s="9">
        <v>1.05241460541813</v>
      </c>
      <c r="AT186" s="9">
        <v>1.0451063829787239</v>
      </c>
      <c r="AV186" s="1">
        <f t="shared" si="86"/>
        <v>0</v>
      </c>
      <c r="AW186" s="1">
        <f t="shared" si="87"/>
        <v>0</v>
      </c>
      <c r="AX186" s="1">
        <f t="shared" si="88"/>
        <v>2</v>
      </c>
      <c r="AY186" s="1">
        <f t="shared" si="89"/>
        <v>0</v>
      </c>
      <c r="AZ186" s="1">
        <f t="shared" si="90"/>
        <v>0</v>
      </c>
      <c r="BA186" s="1" t="str">
        <f t="shared" si="91"/>
        <v/>
      </c>
      <c r="BB186" s="9">
        <f t="shared" si="63"/>
        <v>0.25</v>
      </c>
      <c r="BC186" s="11">
        <f t="shared" si="92"/>
        <v>0.5</v>
      </c>
      <c r="BD186" s="98">
        <v>39.009640660000002</v>
      </c>
      <c r="BE186" s="4">
        <f t="shared" si="93"/>
        <v>4</v>
      </c>
    </row>
    <row r="187" spans="1:57" x14ac:dyDescent="0.35">
      <c r="A187" s="4">
        <v>53033023300</v>
      </c>
      <c r="B187" s="97">
        <v>37.882320669318339</v>
      </c>
      <c r="C187" s="4">
        <f t="shared" si="64"/>
        <v>2</v>
      </c>
      <c r="D187" s="98">
        <v>13.871543264942019</v>
      </c>
      <c r="E187" s="4">
        <f t="shared" si="65"/>
        <v>3</v>
      </c>
      <c r="F187" s="98">
        <v>42.932529212212593</v>
      </c>
      <c r="G187" s="4">
        <f t="shared" si="66"/>
        <v>1</v>
      </c>
      <c r="H187" s="98">
        <v>24.873096446700512</v>
      </c>
      <c r="I187" s="4">
        <f t="shared" si="67"/>
        <v>1</v>
      </c>
      <c r="J187" s="98">
        <v>21.961620469083162</v>
      </c>
      <c r="K187" s="97">
        <v>15.13859275053305</v>
      </c>
      <c r="L187" s="1">
        <f t="shared" si="68"/>
        <v>3</v>
      </c>
      <c r="M187" s="1">
        <f t="shared" si="69"/>
        <v>2</v>
      </c>
      <c r="N187" s="11">
        <f t="shared" si="70"/>
        <v>2.5</v>
      </c>
      <c r="O187" s="98">
        <v>24.12032565199393</v>
      </c>
      <c r="P187" s="4">
        <f t="shared" si="71"/>
        <v>3</v>
      </c>
      <c r="Q187" s="6">
        <v>389530</v>
      </c>
      <c r="R187" s="7">
        <v>133472</v>
      </c>
      <c r="S187" s="1">
        <f t="shared" si="72"/>
        <v>3</v>
      </c>
      <c r="T187" s="1">
        <f t="shared" si="73"/>
        <v>3</v>
      </c>
      <c r="U187" s="11">
        <f t="shared" si="74"/>
        <v>3</v>
      </c>
      <c r="V187" s="98">
        <v>0</v>
      </c>
      <c r="W187" s="4">
        <f t="shared" si="75"/>
        <v>0</v>
      </c>
      <c r="X187" s="98">
        <v>38.350380776367068</v>
      </c>
      <c r="Y187" s="4">
        <f t="shared" si="76"/>
        <v>2</v>
      </c>
      <c r="Z187" s="9">
        <v>0.81595802900000003</v>
      </c>
      <c r="AA187" s="9">
        <v>0.83170881600000002</v>
      </c>
      <c r="AB187" s="9">
        <v>0.53603245799999999</v>
      </c>
      <c r="AC187" s="1">
        <f t="shared" si="77"/>
        <v>1</v>
      </c>
      <c r="AD187" s="1">
        <f t="shared" si="78"/>
        <v>1</v>
      </c>
      <c r="AE187" s="1">
        <f t="shared" si="79"/>
        <v>2</v>
      </c>
      <c r="AF187" s="11">
        <f t="shared" si="80"/>
        <v>1.3333333333333333</v>
      </c>
      <c r="AG187" s="8">
        <v>7.7676102932000002E-2</v>
      </c>
      <c r="AH187" s="9">
        <v>0.40160851494327637</v>
      </c>
      <c r="AI187" s="1">
        <f t="shared" si="81"/>
        <v>4</v>
      </c>
      <c r="AJ187" s="1">
        <f t="shared" si="82"/>
        <v>3</v>
      </c>
      <c r="AK187" s="11">
        <f t="shared" si="83"/>
        <v>3.5</v>
      </c>
      <c r="AL187" s="10">
        <v>0</v>
      </c>
      <c r="AM187" s="4">
        <f t="shared" si="84"/>
        <v>0</v>
      </c>
      <c r="AN187" s="98">
        <v>0.99954566099999997</v>
      </c>
      <c r="AO187" s="4">
        <f t="shared" si="85"/>
        <v>0</v>
      </c>
      <c r="AR187" s="9">
        <v>1.0305206463195691</v>
      </c>
      <c r="AS187" s="9">
        <v>0.598351001177856</v>
      </c>
      <c r="AT187" s="9">
        <v>1.020425531914894</v>
      </c>
      <c r="AU187" s="9">
        <v>1.2099519860323</v>
      </c>
      <c r="AV187" s="1" t="str">
        <f t="shared" si="86"/>
        <v/>
      </c>
      <c r="AW187" s="1" t="str">
        <f t="shared" si="87"/>
        <v/>
      </c>
      <c r="AX187" s="1">
        <f t="shared" si="88"/>
        <v>0</v>
      </c>
      <c r="AY187" s="1">
        <f t="shared" si="89"/>
        <v>4</v>
      </c>
      <c r="AZ187" s="1">
        <f t="shared" si="90"/>
        <v>0</v>
      </c>
      <c r="BA187" s="1">
        <f t="shared" si="91"/>
        <v>0</v>
      </c>
      <c r="BB187" s="9">
        <f t="shared" si="63"/>
        <v>0.5</v>
      </c>
      <c r="BC187" s="11">
        <f t="shared" si="92"/>
        <v>2</v>
      </c>
      <c r="BD187" s="98">
        <v>58.001932240000002</v>
      </c>
      <c r="BE187" s="4">
        <f t="shared" si="93"/>
        <v>2</v>
      </c>
    </row>
    <row r="188" spans="1:57" x14ac:dyDescent="0.35">
      <c r="A188" s="4">
        <v>53033023401</v>
      </c>
      <c r="B188" s="97">
        <v>53.657301948873702</v>
      </c>
      <c r="C188" s="4">
        <f t="shared" si="64"/>
        <v>4</v>
      </c>
      <c r="D188" s="98">
        <v>15.8896551724138</v>
      </c>
      <c r="E188" s="4">
        <f t="shared" si="65"/>
        <v>3</v>
      </c>
      <c r="F188" s="98">
        <v>39.706959706959708</v>
      </c>
      <c r="G188" s="4">
        <f t="shared" si="66"/>
        <v>1</v>
      </c>
      <c r="H188" s="98">
        <v>39.288068556361239</v>
      </c>
      <c r="I188" s="4">
        <f t="shared" si="67"/>
        <v>2</v>
      </c>
      <c r="J188" s="98">
        <v>18.917197452229299</v>
      </c>
      <c r="K188" s="97">
        <v>13.885350318471341</v>
      </c>
      <c r="L188" s="1">
        <f t="shared" si="68"/>
        <v>2</v>
      </c>
      <c r="M188" s="1">
        <f t="shared" si="69"/>
        <v>1</v>
      </c>
      <c r="N188" s="11">
        <f t="shared" si="70"/>
        <v>1.5</v>
      </c>
      <c r="O188" s="98">
        <v>20.97884272240632</v>
      </c>
      <c r="P188" s="4">
        <f t="shared" si="71"/>
        <v>2</v>
      </c>
      <c r="Q188" s="6">
        <v>399454</v>
      </c>
      <c r="R188" s="7">
        <v>305048</v>
      </c>
      <c r="S188" s="1">
        <f t="shared" si="72"/>
        <v>3</v>
      </c>
      <c r="T188" s="1">
        <f t="shared" si="73"/>
        <v>4</v>
      </c>
      <c r="U188" s="11">
        <f t="shared" si="74"/>
        <v>3.5</v>
      </c>
      <c r="V188" s="98">
        <v>0</v>
      </c>
      <c r="W188" s="4">
        <f t="shared" si="75"/>
        <v>0</v>
      </c>
      <c r="X188" s="98">
        <v>64.545222749358516</v>
      </c>
      <c r="Y188" s="4">
        <f t="shared" si="76"/>
        <v>4</v>
      </c>
      <c r="Z188" s="9">
        <v>0.52384877100000005</v>
      </c>
      <c r="AA188" s="9">
        <v>0.54296174799999997</v>
      </c>
      <c r="AB188" s="9">
        <v>0.40198798099999999</v>
      </c>
      <c r="AC188" s="1">
        <f t="shared" si="77"/>
        <v>3</v>
      </c>
      <c r="AD188" s="1">
        <f t="shared" si="78"/>
        <v>3</v>
      </c>
      <c r="AE188" s="1">
        <f t="shared" si="79"/>
        <v>3</v>
      </c>
      <c r="AF188" s="11">
        <f t="shared" si="80"/>
        <v>3</v>
      </c>
      <c r="AG188" s="8">
        <v>0.144780467169</v>
      </c>
      <c r="AH188" s="9">
        <v>0.36012397825999892</v>
      </c>
      <c r="AI188" s="1">
        <f t="shared" si="81"/>
        <v>4</v>
      </c>
      <c r="AJ188" s="1">
        <f t="shared" si="82"/>
        <v>4</v>
      </c>
      <c r="AK188" s="11">
        <f t="shared" si="83"/>
        <v>4</v>
      </c>
      <c r="AL188" s="10">
        <v>0</v>
      </c>
      <c r="AM188" s="4">
        <f t="shared" si="84"/>
        <v>0</v>
      </c>
      <c r="AN188" s="98">
        <v>0.47138047100000002</v>
      </c>
      <c r="AO188" s="4">
        <f t="shared" si="85"/>
        <v>0</v>
      </c>
      <c r="AP188" s="8">
        <v>0.8607498087222647</v>
      </c>
      <c r="AQ188" s="9">
        <v>0.69788732394366193</v>
      </c>
      <c r="AR188" s="9">
        <v>1.0047875523638541</v>
      </c>
      <c r="AS188" s="9">
        <v>0.89811542991755</v>
      </c>
      <c r="AT188" s="9">
        <v>0.96297872340425528</v>
      </c>
      <c r="AV188" s="1">
        <f t="shared" si="86"/>
        <v>1</v>
      </c>
      <c r="AW188" s="1">
        <f t="shared" si="87"/>
        <v>4</v>
      </c>
      <c r="AX188" s="1">
        <f t="shared" si="88"/>
        <v>0</v>
      </c>
      <c r="AY188" s="1">
        <f t="shared" si="89"/>
        <v>1</v>
      </c>
      <c r="AZ188" s="1">
        <f t="shared" si="90"/>
        <v>0</v>
      </c>
      <c r="BA188" s="1" t="str">
        <f t="shared" si="91"/>
        <v/>
      </c>
      <c r="BB188" s="9">
        <f t="shared" si="63"/>
        <v>0.25</v>
      </c>
      <c r="BC188" s="11">
        <f t="shared" si="92"/>
        <v>1.5</v>
      </c>
      <c r="BD188" s="98">
        <v>48.397146640000003</v>
      </c>
      <c r="BE188" s="4">
        <f t="shared" si="93"/>
        <v>3</v>
      </c>
    </row>
    <row r="189" spans="1:57" x14ac:dyDescent="0.35">
      <c r="A189" s="4">
        <v>53033023403</v>
      </c>
      <c r="B189" s="97">
        <v>35.09460083064144</v>
      </c>
      <c r="C189" s="4">
        <f t="shared" si="64"/>
        <v>2</v>
      </c>
      <c r="D189" s="98">
        <v>10.966952264381881</v>
      </c>
      <c r="E189" s="4">
        <f t="shared" si="65"/>
        <v>2</v>
      </c>
      <c r="F189" s="98">
        <v>32.321601549886992</v>
      </c>
      <c r="G189" s="4">
        <f t="shared" si="66"/>
        <v>0</v>
      </c>
      <c r="H189" s="98">
        <v>21.14427860696518</v>
      </c>
      <c r="I189" s="4">
        <f t="shared" si="67"/>
        <v>1</v>
      </c>
      <c r="J189" s="98">
        <v>16.85534591194968</v>
      </c>
      <c r="K189" s="97">
        <v>14.40251572327044</v>
      </c>
      <c r="L189" s="1">
        <f t="shared" si="68"/>
        <v>2</v>
      </c>
      <c r="M189" s="1">
        <f t="shared" si="69"/>
        <v>1</v>
      </c>
      <c r="N189" s="11">
        <f t="shared" si="70"/>
        <v>1.5</v>
      </c>
      <c r="O189" s="98">
        <v>7.3198980773685429</v>
      </c>
      <c r="P189" s="4">
        <f t="shared" si="71"/>
        <v>0</v>
      </c>
      <c r="Q189" s="6">
        <v>367480</v>
      </c>
      <c r="R189" s="7">
        <v>34630</v>
      </c>
      <c r="S189" s="1">
        <f t="shared" si="72"/>
        <v>3</v>
      </c>
      <c r="T189" s="1">
        <f t="shared" si="73"/>
        <v>2</v>
      </c>
      <c r="U189" s="11">
        <f t="shared" si="74"/>
        <v>2.5</v>
      </c>
      <c r="V189" s="98">
        <v>0</v>
      </c>
      <c r="W189" s="4">
        <f t="shared" si="75"/>
        <v>0</v>
      </c>
      <c r="X189" s="98">
        <v>3.652739341245018</v>
      </c>
      <c r="Y189" s="4">
        <f t="shared" si="76"/>
        <v>0</v>
      </c>
      <c r="Z189" s="9">
        <v>1.001769532</v>
      </c>
      <c r="AA189" s="9">
        <v>0.94854907099999997</v>
      </c>
      <c r="AB189" s="9">
        <v>0.80229969400000001</v>
      </c>
      <c r="AC189" s="1">
        <f t="shared" si="77"/>
        <v>1</v>
      </c>
      <c r="AD189" s="1">
        <f t="shared" si="78"/>
        <v>1</v>
      </c>
      <c r="AE189" s="1">
        <f t="shared" si="79"/>
        <v>1</v>
      </c>
      <c r="AF189" s="11">
        <f t="shared" si="80"/>
        <v>1</v>
      </c>
      <c r="AG189" s="8">
        <v>7.3330675197799997E-2</v>
      </c>
      <c r="AH189" s="9">
        <v>0.61202852810269781</v>
      </c>
      <c r="AI189" s="1">
        <f t="shared" si="81"/>
        <v>4</v>
      </c>
      <c r="AJ189" s="1">
        <f t="shared" si="82"/>
        <v>2</v>
      </c>
      <c r="AK189" s="11">
        <f t="shared" si="83"/>
        <v>3</v>
      </c>
      <c r="AL189" s="10">
        <v>0</v>
      </c>
      <c r="AM189" s="4">
        <f t="shared" si="84"/>
        <v>0</v>
      </c>
      <c r="AN189" s="98">
        <v>0.98643649799999999</v>
      </c>
      <c r="AO189" s="4">
        <f t="shared" si="85"/>
        <v>0</v>
      </c>
      <c r="AQ189" s="9">
        <v>1.267605633802817</v>
      </c>
      <c r="AR189" s="9">
        <v>1.126271693596649</v>
      </c>
      <c r="AS189" s="9">
        <v>1.3987043580683101</v>
      </c>
      <c r="AV189" s="1" t="str">
        <f t="shared" si="86"/>
        <v/>
      </c>
      <c r="AW189" s="1">
        <f t="shared" si="87"/>
        <v>0</v>
      </c>
      <c r="AX189" s="1">
        <f t="shared" si="88"/>
        <v>0</v>
      </c>
      <c r="AY189" s="1">
        <f t="shared" si="89"/>
        <v>0</v>
      </c>
      <c r="AZ189" s="1" t="str">
        <f t="shared" si="90"/>
        <v/>
      </c>
      <c r="BA189" s="1" t="str">
        <f t="shared" si="91"/>
        <v/>
      </c>
      <c r="BB189" s="9">
        <f t="shared" si="63"/>
        <v>0.33333333333333331</v>
      </c>
      <c r="BC189" s="11">
        <f t="shared" si="92"/>
        <v>0</v>
      </c>
      <c r="BD189" s="98">
        <v>63.615762580000002</v>
      </c>
      <c r="BE189" s="4">
        <f t="shared" si="93"/>
        <v>1</v>
      </c>
    </row>
    <row r="190" spans="1:57" x14ac:dyDescent="0.35">
      <c r="A190" s="4">
        <v>53033023404</v>
      </c>
      <c r="B190" s="97">
        <v>21.454750493374679</v>
      </c>
      <c r="C190" s="4">
        <f t="shared" si="64"/>
        <v>1</v>
      </c>
      <c r="D190" s="98">
        <v>2.6411657559198538</v>
      </c>
      <c r="E190" s="4">
        <f t="shared" si="65"/>
        <v>0</v>
      </c>
      <c r="F190" s="98">
        <v>28.34381551362684</v>
      </c>
      <c r="G190" s="4">
        <f t="shared" si="66"/>
        <v>0</v>
      </c>
      <c r="H190" s="98">
        <v>11.64889253486464</v>
      </c>
      <c r="I190" s="4">
        <f t="shared" si="67"/>
        <v>0</v>
      </c>
      <c r="J190" s="98">
        <v>6.8644067796610173</v>
      </c>
      <c r="K190" s="97">
        <v>4.0677966101694913</v>
      </c>
      <c r="L190" s="1">
        <f t="shared" si="68"/>
        <v>0</v>
      </c>
      <c r="M190" s="1">
        <f t="shared" si="69"/>
        <v>0</v>
      </c>
      <c r="N190" s="11">
        <f t="shared" si="70"/>
        <v>0</v>
      </c>
      <c r="O190" s="98">
        <v>6.2588102621934034</v>
      </c>
      <c r="P190" s="4">
        <f t="shared" si="71"/>
        <v>0</v>
      </c>
      <c r="Q190" s="6">
        <v>352321</v>
      </c>
      <c r="R190" s="7">
        <v>24579</v>
      </c>
      <c r="S190" s="1">
        <f t="shared" si="72"/>
        <v>3</v>
      </c>
      <c r="T190" s="1">
        <f t="shared" si="73"/>
        <v>2</v>
      </c>
      <c r="U190" s="11">
        <f t="shared" si="74"/>
        <v>2.5</v>
      </c>
      <c r="V190" s="98">
        <v>0</v>
      </c>
      <c r="W190" s="4">
        <f t="shared" si="75"/>
        <v>0</v>
      </c>
      <c r="X190" s="98">
        <v>0</v>
      </c>
      <c r="Y190" s="4">
        <f t="shared" si="76"/>
        <v>0</v>
      </c>
      <c r="Z190" s="9">
        <v>1.5591990570000001</v>
      </c>
      <c r="AA190" s="9">
        <v>1.23702427</v>
      </c>
      <c r="AB190" s="9">
        <v>1.4604431259999999</v>
      </c>
      <c r="AC190" s="1">
        <f t="shared" si="77"/>
        <v>0</v>
      </c>
      <c r="AD190" s="1">
        <f t="shared" si="78"/>
        <v>0</v>
      </c>
      <c r="AE190" s="1">
        <f t="shared" si="79"/>
        <v>0</v>
      </c>
      <c r="AF190" s="11">
        <f t="shared" si="80"/>
        <v>0</v>
      </c>
      <c r="AG190" s="8">
        <v>6.2506394513499999E-2</v>
      </c>
      <c r="AH190" s="9">
        <v>0.8064954352746212</v>
      </c>
      <c r="AI190" s="1">
        <f t="shared" si="81"/>
        <v>4</v>
      </c>
      <c r="AJ190" s="1">
        <f t="shared" si="82"/>
        <v>1</v>
      </c>
      <c r="AK190" s="11">
        <f t="shared" si="83"/>
        <v>2.5</v>
      </c>
      <c r="AL190" s="10">
        <v>0</v>
      </c>
      <c r="AM190" s="4">
        <f t="shared" si="84"/>
        <v>0</v>
      </c>
      <c r="AN190" s="98">
        <v>1.315789474</v>
      </c>
      <c r="AO190" s="4">
        <f t="shared" si="85"/>
        <v>1</v>
      </c>
      <c r="AR190" s="9">
        <v>1.2740873728306401</v>
      </c>
      <c r="AS190" s="9">
        <v>1.2773851590106</v>
      </c>
      <c r="AV190" s="1" t="str">
        <f t="shared" si="86"/>
        <v/>
      </c>
      <c r="AW190" s="1" t="str">
        <f t="shared" si="87"/>
        <v/>
      </c>
      <c r="AX190" s="1">
        <f t="shared" si="88"/>
        <v>0</v>
      </c>
      <c r="AY190" s="1">
        <f t="shared" si="89"/>
        <v>0</v>
      </c>
      <c r="AZ190" s="1" t="str">
        <f t="shared" si="90"/>
        <v/>
      </c>
      <c r="BA190" s="1" t="str">
        <f t="shared" si="91"/>
        <v/>
      </c>
      <c r="BB190" s="9">
        <f t="shared" si="63"/>
        <v>0.5</v>
      </c>
      <c r="BC190" s="11">
        <f t="shared" si="92"/>
        <v>0</v>
      </c>
      <c r="BD190" s="98">
        <v>64.386322809999996</v>
      </c>
      <c r="BE190" s="4">
        <f t="shared" si="93"/>
        <v>1</v>
      </c>
    </row>
    <row r="191" spans="1:57" x14ac:dyDescent="0.35">
      <c r="A191" s="4">
        <v>53033023500</v>
      </c>
      <c r="B191" s="97">
        <v>47.478474784747853</v>
      </c>
      <c r="C191" s="4">
        <f t="shared" si="64"/>
        <v>3</v>
      </c>
      <c r="D191" s="98">
        <v>14.03370194839389</v>
      </c>
      <c r="E191" s="4">
        <f t="shared" si="65"/>
        <v>3</v>
      </c>
      <c r="F191" s="98">
        <v>32.727920227920229</v>
      </c>
      <c r="G191" s="4">
        <f t="shared" si="66"/>
        <v>0</v>
      </c>
      <c r="H191" s="98">
        <v>31.732641142115511</v>
      </c>
      <c r="I191" s="4">
        <f t="shared" si="67"/>
        <v>2</v>
      </c>
      <c r="J191" s="98">
        <v>13.06930693069307</v>
      </c>
      <c r="K191" s="97">
        <v>9.5049504950495045</v>
      </c>
      <c r="L191" s="1">
        <f t="shared" si="68"/>
        <v>1</v>
      </c>
      <c r="M191" s="1">
        <f t="shared" si="69"/>
        <v>0</v>
      </c>
      <c r="N191" s="11">
        <f t="shared" si="70"/>
        <v>0.5</v>
      </c>
      <c r="O191" s="98">
        <v>13.325123152709359</v>
      </c>
      <c r="P191" s="4">
        <f t="shared" si="71"/>
        <v>1</v>
      </c>
      <c r="Q191" s="6">
        <v>443741</v>
      </c>
      <c r="R191" s="7">
        <v>114782</v>
      </c>
      <c r="S191" s="1">
        <f t="shared" si="72"/>
        <v>3</v>
      </c>
      <c r="T191" s="1">
        <f t="shared" si="73"/>
        <v>3</v>
      </c>
      <c r="U191" s="11">
        <f t="shared" si="74"/>
        <v>3</v>
      </c>
      <c r="V191" s="98">
        <v>0</v>
      </c>
      <c r="W191" s="4">
        <f t="shared" si="75"/>
        <v>0</v>
      </c>
      <c r="X191" s="98">
        <v>17.76919863241282</v>
      </c>
      <c r="Y191" s="4">
        <f t="shared" si="76"/>
        <v>1</v>
      </c>
      <c r="Z191" s="9">
        <v>0.79352505399999995</v>
      </c>
      <c r="AA191" s="9">
        <v>0.84422492599999999</v>
      </c>
      <c r="AB191" s="9">
        <v>0.79032156600000003</v>
      </c>
      <c r="AC191" s="1">
        <f t="shared" si="77"/>
        <v>2</v>
      </c>
      <c r="AD191" s="1">
        <f t="shared" si="78"/>
        <v>1</v>
      </c>
      <c r="AE191" s="1">
        <f t="shared" si="79"/>
        <v>1</v>
      </c>
      <c r="AF191" s="11">
        <f t="shared" si="80"/>
        <v>1.3333333333333333</v>
      </c>
      <c r="AG191" s="8">
        <v>0.14486166383999999</v>
      </c>
      <c r="AH191" s="9">
        <v>0.37564685756657928</v>
      </c>
      <c r="AI191" s="1">
        <f t="shared" si="81"/>
        <v>4</v>
      </c>
      <c r="AJ191" s="1">
        <f t="shared" si="82"/>
        <v>4</v>
      </c>
      <c r="AK191" s="11">
        <f t="shared" si="83"/>
        <v>4</v>
      </c>
      <c r="AL191" s="10">
        <v>0</v>
      </c>
      <c r="AM191" s="4">
        <f t="shared" si="84"/>
        <v>0</v>
      </c>
      <c r="AN191" s="98">
        <v>0.98231827100000002</v>
      </c>
      <c r="AO191" s="4">
        <f t="shared" si="85"/>
        <v>0</v>
      </c>
      <c r="AQ191" s="9">
        <v>1.1887323943661969</v>
      </c>
      <c r="AR191" s="9">
        <v>1.1370436864153199</v>
      </c>
      <c r="AS191" s="9">
        <v>1.06595995288574</v>
      </c>
      <c r="AT191" s="9">
        <v>1.4331914893617019</v>
      </c>
      <c r="AV191" s="1" t="str">
        <f t="shared" si="86"/>
        <v/>
      </c>
      <c r="AW191" s="1">
        <f t="shared" si="87"/>
        <v>0</v>
      </c>
      <c r="AX191" s="1">
        <f t="shared" si="88"/>
        <v>0</v>
      </c>
      <c r="AY191" s="1">
        <f t="shared" si="89"/>
        <v>0</v>
      </c>
      <c r="AZ191" s="1">
        <f t="shared" si="90"/>
        <v>0</v>
      </c>
      <c r="BA191" s="1" t="str">
        <f t="shared" si="91"/>
        <v/>
      </c>
      <c r="BB191" s="9">
        <f t="shared" si="63"/>
        <v>0.33333333333333331</v>
      </c>
      <c r="BC191" s="11">
        <f t="shared" si="92"/>
        <v>0</v>
      </c>
      <c r="BD191" s="98">
        <v>59.763182200000003</v>
      </c>
      <c r="BE191" s="4">
        <f t="shared" si="93"/>
        <v>2</v>
      </c>
    </row>
    <row r="192" spans="1:57" x14ac:dyDescent="0.35">
      <c r="A192" s="4">
        <v>53033023601</v>
      </c>
      <c r="B192" s="97">
        <v>56.87399586871701</v>
      </c>
      <c r="C192" s="4">
        <f t="shared" si="64"/>
        <v>4</v>
      </c>
      <c r="D192" s="98">
        <v>18.367346938775508</v>
      </c>
      <c r="E192" s="4">
        <f t="shared" si="65"/>
        <v>4</v>
      </c>
      <c r="F192" s="98">
        <v>30.790611488573202</v>
      </c>
      <c r="G192" s="4">
        <f t="shared" si="66"/>
        <v>0</v>
      </c>
      <c r="H192" s="98">
        <v>51.284796573875802</v>
      </c>
      <c r="I192" s="4">
        <f t="shared" si="67"/>
        <v>3</v>
      </c>
      <c r="J192" s="98">
        <v>26.610644257703079</v>
      </c>
      <c r="K192" s="97">
        <v>8.5154061624649859</v>
      </c>
      <c r="L192" s="1">
        <f t="shared" si="68"/>
        <v>4</v>
      </c>
      <c r="M192" s="1">
        <f t="shared" si="69"/>
        <v>0</v>
      </c>
      <c r="N192" s="11">
        <f t="shared" si="70"/>
        <v>2</v>
      </c>
      <c r="O192" s="98">
        <v>12.4166475051736</v>
      </c>
      <c r="P192" s="4">
        <f t="shared" si="71"/>
        <v>1</v>
      </c>
      <c r="Q192" s="6">
        <v>578247</v>
      </c>
      <c r="R192" s="7">
        <v>264631</v>
      </c>
      <c r="S192" s="1">
        <f t="shared" si="72"/>
        <v>4</v>
      </c>
      <c r="T192" s="1">
        <f t="shared" si="73"/>
        <v>4</v>
      </c>
      <c r="U192" s="11">
        <f t="shared" si="74"/>
        <v>4</v>
      </c>
      <c r="V192" s="98">
        <v>36.489151873767263</v>
      </c>
      <c r="W192" s="4">
        <f t="shared" si="75"/>
        <v>2</v>
      </c>
      <c r="X192" s="98">
        <v>59.83231738545274</v>
      </c>
      <c r="Y192" s="4">
        <f t="shared" si="76"/>
        <v>3</v>
      </c>
      <c r="Z192" s="9">
        <v>0.544512204</v>
      </c>
      <c r="AA192" s="9">
        <v>0.56814420300000001</v>
      </c>
      <c r="AB192" s="9">
        <v>0.49999194499999999</v>
      </c>
      <c r="AC192" s="1">
        <f t="shared" si="77"/>
        <v>3</v>
      </c>
      <c r="AD192" s="1">
        <f t="shared" si="78"/>
        <v>3</v>
      </c>
      <c r="AE192" s="1">
        <f t="shared" si="79"/>
        <v>3</v>
      </c>
      <c r="AF192" s="11">
        <f t="shared" si="80"/>
        <v>3</v>
      </c>
      <c r="AG192" s="8">
        <v>0.19773839902900001</v>
      </c>
      <c r="AH192" s="9">
        <v>0.4358038085807503</v>
      </c>
      <c r="AI192" s="1">
        <f t="shared" si="81"/>
        <v>3</v>
      </c>
      <c r="AJ192" s="1">
        <f t="shared" si="82"/>
        <v>3</v>
      </c>
      <c r="AK192" s="11">
        <f t="shared" si="83"/>
        <v>3</v>
      </c>
      <c r="AL192" s="10">
        <v>0</v>
      </c>
      <c r="AM192" s="4">
        <f t="shared" si="84"/>
        <v>0</v>
      </c>
      <c r="AN192" s="98">
        <v>4.4084821429999996</v>
      </c>
      <c r="AO192" s="4">
        <f t="shared" si="85"/>
        <v>2</v>
      </c>
      <c r="AP192" s="8">
        <v>1.217291507268554</v>
      </c>
      <c r="AQ192" s="9">
        <v>0.99929577464788732</v>
      </c>
      <c r="AR192" s="9">
        <v>1.1932974266906049</v>
      </c>
      <c r="AS192" s="9">
        <v>1.3309776207302699</v>
      </c>
      <c r="AV192" s="1">
        <f t="shared" si="86"/>
        <v>0</v>
      </c>
      <c r="AW192" s="1">
        <f t="shared" si="87"/>
        <v>0</v>
      </c>
      <c r="AX192" s="1">
        <f t="shared" si="88"/>
        <v>0</v>
      </c>
      <c r="AY192" s="1">
        <f t="shared" si="89"/>
        <v>0</v>
      </c>
      <c r="AZ192" s="1" t="str">
        <f t="shared" si="90"/>
        <v/>
      </c>
      <c r="BA192" s="1" t="str">
        <f t="shared" si="91"/>
        <v/>
      </c>
      <c r="BB192" s="9">
        <f t="shared" si="63"/>
        <v>0.25</v>
      </c>
      <c r="BC192" s="11">
        <f t="shared" si="92"/>
        <v>0</v>
      </c>
      <c r="BD192" s="98">
        <v>49.768795990000001</v>
      </c>
      <c r="BE192" s="4">
        <f t="shared" si="93"/>
        <v>3</v>
      </c>
    </row>
    <row r="193" spans="1:57" x14ac:dyDescent="0.35">
      <c r="A193" s="4">
        <v>53033023603</v>
      </c>
      <c r="B193" s="97">
        <v>68.729046022554101</v>
      </c>
      <c r="C193" s="4">
        <f t="shared" si="64"/>
        <v>4</v>
      </c>
      <c r="D193" s="98">
        <v>26.001346348030971</v>
      </c>
      <c r="E193" s="4">
        <f t="shared" si="65"/>
        <v>4</v>
      </c>
      <c r="F193" s="98">
        <v>31.652542372881349</v>
      </c>
      <c r="G193" s="4">
        <f t="shared" si="66"/>
        <v>0</v>
      </c>
      <c r="H193" s="98">
        <v>73.445501097293345</v>
      </c>
      <c r="I193" s="4">
        <f t="shared" si="67"/>
        <v>4</v>
      </c>
      <c r="J193" s="98">
        <v>15.77142857142857</v>
      </c>
      <c r="K193" s="97">
        <v>12.53333333333333</v>
      </c>
      <c r="L193" s="1">
        <f t="shared" si="68"/>
        <v>2</v>
      </c>
      <c r="M193" s="1">
        <f t="shared" si="69"/>
        <v>1</v>
      </c>
      <c r="N193" s="11">
        <f t="shared" si="70"/>
        <v>1.5</v>
      </c>
      <c r="O193" s="98">
        <v>16.888074515193161</v>
      </c>
      <c r="P193" s="4">
        <f t="shared" si="71"/>
        <v>2</v>
      </c>
      <c r="Q193" s="6">
        <v>530332</v>
      </c>
      <c r="R193" s="7">
        <v>205424</v>
      </c>
      <c r="S193" s="1">
        <f t="shared" si="72"/>
        <v>4</v>
      </c>
      <c r="T193" s="1">
        <f t="shared" si="73"/>
        <v>4</v>
      </c>
      <c r="U193" s="11">
        <f t="shared" si="74"/>
        <v>4</v>
      </c>
      <c r="V193" s="98">
        <v>53.826929084661053</v>
      </c>
      <c r="W193" s="4">
        <f t="shared" si="75"/>
        <v>3</v>
      </c>
      <c r="X193" s="98">
        <v>64.61768356378515</v>
      </c>
      <c r="Y193" s="4">
        <f t="shared" si="76"/>
        <v>4</v>
      </c>
      <c r="Z193" s="9">
        <v>0.307338518</v>
      </c>
      <c r="AA193" s="9">
        <v>0.454526396</v>
      </c>
      <c r="AB193" s="9">
        <v>0.34136920399999998</v>
      </c>
      <c r="AC193" s="1">
        <f t="shared" si="77"/>
        <v>4</v>
      </c>
      <c r="AD193" s="1">
        <f t="shared" si="78"/>
        <v>3</v>
      </c>
      <c r="AE193" s="1">
        <f t="shared" si="79"/>
        <v>3</v>
      </c>
      <c r="AF193" s="11">
        <f t="shared" si="80"/>
        <v>3.3333333333333335</v>
      </c>
      <c r="AG193" s="8">
        <v>0.40147310511000001</v>
      </c>
      <c r="AH193" s="9">
        <v>0.30679050134075908</v>
      </c>
      <c r="AI193" s="1">
        <f t="shared" si="81"/>
        <v>2</v>
      </c>
      <c r="AJ193" s="1">
        <f t="shared" si="82"/>
        <v>4</v>
      </c>
      <c r="AK193" s="11">
        <f t="shared" si="83"/>
        <v>3</v>
      </c>
      <c r="AL193" s="10">
        <v>0</v>
      </c>
      <c r="AM193" s="4">
        <f t="shared" si="84"/>
        <v>0</v>
      </c>
      <c r="AN193" s="98">
        <v>1.6755521710000001</v>
      </c>
      <c r="AO193" s="4">
        <f t="shared" si="85"/>
        <v>1</v>
      </c>
      <c r="AP193" s="8">
        <v>1.2127008416220351</v>
      </c>
      <c r="AQ193" s="9">
        <v>1.21056338028169</v>
      </c>
      <c r="AR193" s="9">
        <v>1.1526032315978461</v>
      </c>
      <c r="AS193" s="9">
        <v>1.2214369846878601</v>
      </c>
      <c r="AV193" s="1">
        <f t="shared" si="86"/>
        <v>0</v>
      </c>
      <c r="AW193" s="1">
        <f t="shared" si="87"/>
        <v>0</v>
      </c>
      <c r="AX193" s="1">
        <f t="shared" si="88"/>
        <v>0</v>
      </c>
      <c r="AY193" s="1">
        <f t="shared" si="89"/>
        <v>0</v>
      </c>
      <c r="AZ193" s="1" t="str">
        <f t="shared" si="90"/>
        <v/>
      </c>
      <c r="BA193" s="1" t="str">
        <f t="shared" si="91"/>
        <v/>
      </c>
      <c r="BB193" s="9">
        <f t="shared" si="63"/>
        <v>0.25</v>
      </c>
      <c r="BC193" s="11">
        <f t="shared" si="92"/>
        <v>0</v>
      </c>
      <c r="BD193" s="98">
        <v>32.075686730000001</v>
      </c>
      <c r="BE193" s="4">
        <f t="shared" si="93"/>
        <v>4</v>
      </c>
    </row>
    <row r="194" spans="1:57" x14ac:dyDescent="0.35">
      <c r="A194" s="4">
        <v>53033023604</v>
      </c>
      <c r="B194" s="97">
        <v>53.342861680165157</v>
      </c>
      <c r="C194" s="4">
        <f t="shared" si="64"/>
        <v>4</v>
      </c>
      <c r="D194" s="98">
        <v>21.292390754175809</v>
      </c>
      <c r="E194" s="4">
        <f t="shared" si="65"/>
        <v>4</v>
      </c>
      <c r="F194" s="98">
        <v>49.497326203208559</v>
      </c>
      <c r="G194" s="4">
        <f t="shared" si="66"/>
        <v>1</v>
      </c>
      <c r="H194" s="98">
        <v>54.899735149451381</v>
      </c>
      <c r="I194" s="4">
        <f t="shared" si="67"/>
        <v>3</v>
      </c>
      <c r="J194" s="98">
        <v>25.757575757575761</v>
      </c>
      <c r="K194" s="97">
        <v>15.90909090909091</v>
      </c>
      <c r="L194" s="1">
        <f t="shared" si="68"/>
        <v>4</v>
      </c>
      <c r="M194" s="1">
        <f t="shared" si="69"/>
        <v>2</v>
      </c>
      <c r="N194" s="11">
        <f t="shared" si="70"/>
        <v>3</v>
      </c>
      <c r="O194" s="98">
        <v>25.488327775131019</v>
      </c>
      <c r="P194" s="4">
        <f t="shared" si="71"/>
        <v>3</v>
      </c>
      <c r="Q194" s="6">
        <v>440897</v>
      </c>
      <c r="R194" s="7">
        <v>204059</v>
      </c>
      <c r="S194" s="1">
        <f t="shared" si="72"/>
        <v>3</v>
      </c>
      <c r="T194" s="1">
        <f t="shared" si="73"/>
        <v>4</v>
      </c>
      <c r="U194" s="11">
        <f t="shared" si="74"/>
        <v>3.5</v>
      </c>
      <c r="V194" s="98">
        <v>0</v>
      </c>
      <c r="W194" s="4">
        <f t="shared" si="75"/>
        <v>0</v>
      </c>
      <c r="X194" s="98">
        <v>62.230538976259773</v>
      </c>
      <c r="Y194" s="4">
        <f t="shared" si="76"/>
        <v>4</v>
      </c>
      <c r="Z194" s="9">
        <v>0.398312096</v>
      </c>
      <c r="AA194" s="9">
        <v>0.41779810499999998</v>
      </c>
      <c r="AB194" s="9">
        <v>0.38755013300000002</v>
      </c>
      <c r="AC194" s="1">
        <f t="shared" si="77"/>
        <v>4</v>
      </c>
      <c r="AD194" s="1">
        <f t="shared" si="78"/>
        <v>3</v>
      </c>
      <c r="AE194" s="1">
        <f t="shared" si="79"/>
        <v>3</v>
      </c>
      <c r="AF194" s="11">
        <f t="shared" si="80"/>
        <v>3.3333333333333335</v>
      </c>
      <c r="AG194" s="8">
        <v>0.12822450305999999</v>
      </c>
      <c r="AH194" s="9">
        <v>0.36576159501048788</v>
      </c>
      <c r="AI194" s="1">
        <f t="shared" si="81"/>
        <v>4</v>
      </c>
      <c r="AJ194" s="1">
        <f t="shared" si="82"/>
        <v>4</v>
      </c>
      <c r="AK194" s="11">
        <f t="shared" si="83"/>
        <v>4</v>
      </c>
      <c r="AL194" s="10">
        <v>0</v>
      </c>
      <c r="AM194" s="4">
        <f t="shared" si="84"/>
        <v>0</v>
      </c>
      <c r="AN194" s="98">
        <v>0.39385584899999998</v>
      </c>
      <c r="AO194" s="4">
        <f t="shared" si="85"/>
        <v>0</v>
      </c>
      <c r="AP194" s="8">
        <v>1.2188217291507271</v>
      </c>
      <c r="AQ194" s="9">
        <v>1.1739436619718311</v>
      </c>
      <c r="AR194" s="9">
        <v>1.0951526032315979</v>
      </c>
      <c r="AS194" s="9">
        <v>0.80977620730270905</v>
      </c>
      <c r="AT194" s="9">
        <v>1.236170212765958</v>
      </c>
      <c r="AV194" s="1">
        <f t="shared" si="86"/>
        <v>0</v>
      </c>
      <c r="AW194" s="1">
        <f t="shared" si="87"/>
        <v>0</v>
      </c>
      <c r="AX194" s="1">
        <f t="shared" si="88"/>
        <v>0</v>
      </c>
      <c r="AY194" s="1">
        <f t="shared" si="89"/>
        <v>2</v>
      </c>
      <c r="AZ194" s="1">
        <f t="shared" si="90"/>
        <v>0</v>
      </c>
      <c r="BA194" s="1" t="str">
        <f t="shared" si="91"/>
        <v/>
      </c>
      <c r="BB194" s="9">
        <f t="shared" si="63"/>
        <v>0.25</v>
      </c>
      <c r="BC194" s="11">
        <f t="shared" si="92"/>
        <v>0.5</v>
      </c>
      <c r="BD194" s="98">
        <v>42.277507819999997</v>
      </c>
      <c r="BE194" s="4">
        <f t="shared" si="93"/>
        <v>4</v>
      </c>
    </row>
    <row r="195" spans="1:57" x14ac:dyDescent="0.35">
      <c r="A195" s="4">
        <v>53033023700</v>
      </c>
      <c r="B195" s="97">
        <v>42.86958414979317</v>
      </c>
      <c r="C195" s="4">
        <f t="shared" si="64"/>
        <v>3</v>
      </c>
      <c r="D195" s="98">
        <v>6.590649942987457</v>
      </c>
      <c r="E195" s="4">
        <f t="shared" si="65"/>
        <v>1</v>
      </c>
      <c r="F195" s="98">
        <v>26.431585292344788</v>
      </c>
      <c r="G195" s="4">
        <f t="shared" si="66"/>
        <v>0</v>
      </c>
      <c r="H195" s="98">
        <v>32.292247629670953</v>
      </c>
      <c r="I195" s="4">
        <f t="shared" si="67"/>
        <v>2</v>
      </c>
      <c r="J195" s="98">
        <v>13.33333333333333</v>
      </c>
      <c r="K195" s="97">
        <v>8.7931034482758612</v>
      </c>
      <c r="L195" s="1">
        <f t="shared" si="68"/>
        <v>1</v>
      </c>
      <c r="M195" s="1">
        <f t="shared" si="69"/>
        <v>0</v>
      </c>
      <c r="N195" s="11">
        <f t="shared" si="70"/>
        <v>0.5</v>
      </c>
      <c r="O195" s="98">
        <v>8.6681222707423586</v>
      </c>
      <c r="P195" s="4">
        <f t="shared" si="71"/>
        <v>1</v>
      </c>
      <c r="Q195" s="6">
        <v>620192</v>
      </c>
      <c r="R195" s="7">
        <v>281291</v>
      </c>
      <c r="S195" s="1">
        <f t="shared" si="72"/>
        <v>4</v>
      </c>
      <c r="T195" s="1">
        <f t="shared" si="73"/>
        <v>4</v>
      </c>
      <c r="U195" s="11">
        <f t="shared" si="74"/>
        <v>4</v>
      </c>
      <c r="V195" s="98">
        <v>0.65300607971177671</v>
      </c>
      <c r="W195" s="4">
        <f t="shared" si="75"/>
        <v>0</v>
      </c>
      <c r="X195" s="98">
        <v>51.727253317408604</v>
      </c>
      <c r="Y195" s="4">
        <f t="shared" si="76"/>
        <v>3</v>
      </c>
      <c r="Z195" s="9">
        <v>0.48964232899999999</v>
      </c>
      <c r="AA195" s="9">
        <v>0.71443325899999999</v>
      </c>
      <c r="AB195" s="9">
        <v>0.43494921399999997</v>
      </c>
      <c r="AC195" s="1">
        <f t="shared" si="77"/>
        <v>3</v>
      </c>
      <c r="AD195" s="1">
        <f t="shared" si="78"/>
        <v>2</v>
      </c>
      <c r="AE195" s="1">
        <f t="shared" si="79"/>
        <v>3</v>
      </c>
      <c r="AF195" s="11">
        <f t="shared" si="80"/>
        <v>2.6666666666666665</v>
      </c>
      <c r="AG195" s="8">
        <v>0.15993722886200001</v>
      </c>
      <c r="AH195" s="9">
        <v>0.62388581820891853</v>
      </c>
      <c r="AI195" s="1">
        <f t="shared" si="81"/>
        <v>3</v>
      </c>
      <c r="AJ195" s="1">
        <f t="shared" si="82"/>
        <v>2</v>
      </c>
      <c r="AK195" s="11">
        <f t="shared" si="83"/>
        <v>2.5</v>
      </c>
      <c r="AL195" s="10">
        <v>0</v>
      </c>
      <c r="AM195" s="4">
        <f t="shared" si="84"/>
        <v>0</v>
      </c>
      <c r="AN195" s="98">
        <v>6.1788617889999999</v>
      </c>
      <c r="AO195" s="4">
        <f t="shared" si="85"/>
        <v>2</v>
      </c>
      <c r="AP195" s="8">
        <v>1.2532517214996179</v>
      </c>
      <c r="AQ195" s="9">
        <v>1.18169014084507</v>
      </c>
      <c r="AR195" s="9">
        <v>1.255535607420706</v>
      </c>
      <c r="AS195" s="9">
        <v>1.32921083627797</v>
      </c>
      <c r="AV195" s="1">
        <f t="shared" si="86"/>
        <v>0</v>
      </c>
      <c r="AW195" s="1">
        <f t="shared" si="87"/>
        <v>0</v>
      </c>
      <c r="AX195" s="1">
        <f t="shared" si="88"/>
        <v>0</v>
      </c>
      <c r="AY195" s="1">
        <f t="shared" si="89"/>
        <v>0</v>
      </c>
      <c r="AZ195" s="1" t="str">
        <f t="shared" si="90"/>
        <v/>
      </c>
      <c r="BA195" s="1" t="str">
        <f t="shared" si="91"/>
        <v/>
      </c>
      <c r="BB195" s="9">
        <f t="shared" ref="BB195:BB258" si="94">IF(COUNTBLANK(AV195:AY195)=4,1,1/(4-COUNTBLANK(AV195:AY195)))</f>
        <v>0.25</v>
      </c>
      <c r="BC195" s="11">
        <f t="shared" si="92"/>
        <v>0</v>
      </c>
      <c r="BD195" s="98">
        <v>59.224783909999999</v>
      </c>
      <c r="BE195" s="4">
        <f t="shared" si="93"/>
        <v>2</v>
      </c>
    </row>
    <row r="196" spans="1:57" x14ac:dyDescent="0.35">
      <c r="A196" s="4">
        <v>53033023801</v>
      </c>
      <c r="B196" s="97">
        <v>61.830944720678559</v>
      </c>
      <c r="C196" s="4">
        <f t="shared" ref="C196:C259" si="95">IF(AND(B196&gt;=0,B196&lt;=20),0,IF(AND(B196&gt;20,B196&lt;=30),1,IF(AND(B196&gt;30,B196&lt;=40),2,IF(AND(B196&gt;40,B196&lt;=50),3,4))))</f>
        <v>4</v>
      </c>
      <c r="D196" s="98">
        <v>20.609263288778369</v>
      </c>
      <c r="E196" s="4">
        <f t="shared" ref="E196:E259" si="96">IF(AND(D196&gt;=0, D196&lt;=4),0,IF(AND(D196&gt;4,D196&lt;=8),1,IF(AND(D196&gt;8,D196&lt;=12),2,IF(AND(D196&gt;12,D196&lt;=16),3,4))))</f>
        <v>4</v>
      </c>
      <c r="F196" s="98">
        <v>32.559055118110237</v>
      </c>
      <c r="G196" s="4">
        <f t="shared" ref="G196:G259" si="97">IF(AND(F196&gt;=0, F196&lt;=35),0,IF(AND(F196&gt;35,F196&lt;=50),1,IF(AND(F196&gt;50,F196&lt;=65),2,IF(AND(F196&gt;65,F196&lt;=80),3,4))))</f>
        <v>0</v>
      </c>
      <c r="H196" s="98">
        <v>60.068259385665527</v>
      </c>
      <c r="I196" s="4">
        <f t="shared" ref="I196:I259" si="98">IF(AND(H196&gt;=0, H196&lt;=15),0,IF(AND(H196&gt;15,H196&lt;=30),1,IF(AND(H196&gt;30,H196&lt;=45),2,IF(AND(H196&gt;45,H196&lt;=60),3,4))))</f>
        <v>4</v>
      </c>
      <c r="J196" s="98">
        <v>20</v>
      </c>
      <c r="K196" s="97">
        <v>13.455882352941179</v>
      </c>
      <c r="L196" s="1">
        <f t="shared" ref="L196:L259" si="99">IF(AND(J196&gt;=0, J196&lt;=10),0,IF(AND(J196&gt;10,J196&lt;=15),1,IF(AND(J196&gt;15,J196&lt;=20),2,IF(AND(J196&gt;20,J196&lt;=25),3,4))))</f>
        <v>2</v>
      </c>
      <c r="M196" s="1">
        <f t="shared" ref="M196:M259" si="100">IF(AND(K196&gt;=0, K196&lt;=10),0,IF(AND(K196&gt;10,K196&lt;=15),1,IF(AND(K196&gt;15,K196&lt;=20),2,IF(AND(K196&gt;20,K196&lt;=25),3,4))))</f>
        <v>1</v>
      </c>
      <c r="N196" s="11">
        <f t="shared" ref="N196:N259" si="101">SUM(L196:M196)/2</f>
        <v>1.5</v>
      </c>
      <c r="O196" s="98">
        <v>11.61158233401579</v>
      </c>
      <c r="P196" s="4">
        <f t="shared" ref="P196:P259" si="102">IF(AND(O196&gt;=0, O196&lt;=8),0,IF(AND(O196&gt;8,O196&lt;=16),1,IF(AND(O196&gt;16,O196&lt;=24),2,IF(AND(O196&gt;24,O196&lt;=32),3,4))))</f>
        <v>1</v>
      </c>
      <c r="Q196" s="6">
        <v>511815</v>
      </c>
      <c r="R196" s="7">
        <v>328443</v>
      </c>
      <c r="S196" s="1">
        <f t="shared" ref="S196:S259" si="103">IF(AND(Q196&gt;=0, Q196&lt;=75000),0,IF(AND(Q196&gt;75000,Q196&lt;=200000),1,IF(AND(Q196&gt;200000,Q196&lt;=325000),2,IF(AND(Q196&gt;325000,Q196&lt;=450000),3,4))))</f>
        <v>4</v>
      </c>
      <c r="T196" s="1">
        <f t="shared" ref="T196:T259" si="104">IF(AND(R196&gt;=0, R196&lt;=1000),0,IF(AND(R196&gt;1000,R196&lt;=13000),1,IF(AND(R196&gt;13000,R196&lt;=43000),2,IF(AND(R196&gt;43000,R196&lt;=200000),3,4))))</f>
        <v>4</v>
      </c>
      <c r="U196" s="11">
        <f t="shared" ref="U196:U259" si="105">SUM(S196:T196)/2</f>
        <v>4</v>
      </c>
      <c r="V196" s="98">
        <v>0</v>
      </c>
      <c r="W196" s="4">
        <f t="shared" ref="W196:W259" si="106">IF(AND(V196&gt;=0, V196&lt;=6),0,IF(AND(V196&gt;6,V196&lt;=24),1,IF(AND(V196&gt;24,V196&lt;=42),2,IF(AND(V196&gt;42,V196&lt;=60),3,4))))</f>
        <v>0</v>
      </c>
      <c r="X196" s="98">
        <v>48.058284042979217</v>
      </c>
      <c r="Y196" s="4">
        <f t="shared" ref="Y196:Y259" si="107">IF(AND(X196&gt;=0, X196&lt;=6),0,IF(AND(X196&gt;6,X196&lt;=24),1,IF(AND(X196&gt;24,X196&lt;=42),2,IF(AND(X196&gt;42,X196&lt;=60),3,4))))</f>
        <v>3</v>
      </c>
      <c r="Z196" s="9">
        <v>0.61775560600000001</v>
      </c>
      <c r="AA196" s="9">
        <v>0.731354065</v>
      </c>
      <c r="AB196" s="9">
        <v>0.62022602199999999</v>
      </c>
      <c r="AC196" s="1">
        <f t="shared" ref="AC196:AC259" si="108">IF(AND(Z196&gt;1.2),0,IF(AND(Z196&lt;=1.2, Z196&gt;0.8),1, IF(AND(Z196&lt;=0.8,Z196&gt;0.6), 2, IF(AND(Z196&lt;=0.6,Z196&gt;0.4),3,4))))</f>
        <v>2</v>
      </c>
      <c r="AD196" s="1">
        <f t="shared" ref="AD196:AD259" si="109">IF(AND(AA196&gt;1.2),0,IF(AND(AA196&lt;=1.2, AA196&gt;0.8),1, IF(AND(AA196&lt;=0.8,AA196&gt;0.6), 2, IF(AND(AA196&lt;=0.6,AA196&gt;0.4),3,4))))</f>
        <v>2</v>
      </c>
      <c r="AE196" s="1">
        <f t="shared" ref="AE196:AE259" si="110">IF(AND(AB196&gt;1),0,IF(AND(AB196&lt;=1, AB196&gt;0.75),1, IF(AND(AB196&lt;=0.75,AB196&gt;0.5), 2, IF(AND(AB196&lt;=0.5,AB196&gt;0.25),3,4))))</f>
        <v>2</v>
      </c>
      <c r="AF196" s="11">
        <f t="shared" ref="AF196:AF259" si="111">SUM(AC196:AE196)/3</f>
        <v>2</v>
      </c>
      <c r="AG196" s="8">
        <v>0.15703796843500001</v>
      </c>
      <c r="AH196" s="9">
        <v>0.20896939407337381</v>
      </c>
      <c r="AI196" s="1">
        <f t="shared" ref="AI196:AI259" si="112">IF(AND(AG196&gt;0.6),0,IF(AND(AG196&lt;=0.6, AG196&gt;0.45),1, IF(AND(AG196&lt;=0.45,AG196&gt;0.3), 2, IF(AND(AG196&lt;=0.3,AG196&gt;0.15),3,4))))</f>
        <v>3</v>
      </c>
      <c r="AJ196" s="1">
        <f t="shared" ref="AJ196:AJ259" si="113">IF(AND(AH196&gt;1),0,IF(AND(AH196&lt;=1, AH196&gt;0.8),1, IF(AND(AH196&lt;=0.8,AH196&gt;0.6), 2, IF(AND(AH196&lt;=0.6,AH196&gt;0.4),3,4))))</f>
        <v>4</v>
      </c>
      <c r="AK196" s="11">
        <f t="shared" ref="AK196:AK259" si="114">SUM(AI196:AJ196)/2</f>
        <v>3.5</v>
      </c>
      <c r="AL196" s="10">
        <v>0</v>
      </c>
      <c r="AM196" s="4">
        <f t="shared" ref="AM196:AM259" si="115">4*AL196</f>
        <v>0</v>
      </c>
      <c r="AN196" s="98">
        <v>16.242218449999999</v>
      </c>
      <c r="AO196" s="4">
        <f t="shared" ref="AO196:AO259" si="116">IF(AND(AN196&gt;=0, AN196&lt;=1),0,IF(AND(AN196&gt;1,AN196&lt;=4),1,IF(AND(AN196&gt;4,AN196&lt;=7),2,IF(AND(AN196&gt;7,AN196&lt;=10),3,4))))</f>
        <v>4</v>
      </c>
      <c r="AP196" s="8">
        <v>1.21805661820964</v>
      </c>
      <c r="AQ196" s="9">
        <v>1.2549295774647891</v>
      </c>
      <c r="AR196" s="9">
        <v>1.0969479353680429</v>
      </c>
      <c r="AS196" s="9">
        <v>1.1666666666666601</v>
      </c>
      <c r="AV196" s="1">
        <f t="shared" ref="AV196:AV259" si="117">IF(AND(AP196&gt;0.9),0,IF(AND(AP196&lt;=0.9, AP196&gt;0.85),1, IF(AND(AP196&lt;=0.85,AP196&gt;0.8), 2, IF(AND(AP196&lt;=0.8,AP196&gt;0.75),3,IF(AND(ISBLANK(AP196)),"",4)))))</f>
        <v>0</v>
      </c>
      <c r="AW196" s="1">
        <f t="shared" ref="AW196:AW259" si="118">IF(AND(AQ196&gt;0.9),0,IF(AND(AQ196&lt;=0.9, AQ196&gt;0.85),1, IF(AND(AQ196&lt;=0.85,AQ196&gt;0.8), 2, IF(AND(AQ196&lt;=0.8,AQ196&gt;0.75),3,IF(AND(ISBLANK(AQ196)),"",4)))))</f>
        <v>0</v>
      </c>
      <c r="AX196" s="1">
        <f t="shared" ref="AX196:AX259" si="119">IF(AND(AR196&gt;0.9),0,IF(AND(AR196&lt;=0.9, AR196&gt;0.85),1, IF(AND(AR196&lt;=0.85,AR196&gt;0.8), 2, IF(AND(AR196&lt;=0.8,AR196&gt;0.75),3,IF(AND(ISBLANK(AR196)),"",4)))))</f>
        <v>0</v>
      </c>
      <c r="AY196" s="1">
        <f t="shared" ref="AY196:AY259" si="120">IF(AND(AS196&gt;0.9),0,IF(AND(AS196&lt;=0.9, AS196&gt;0.85),1, IF(AND(AS196&lt;=0.85,AS196&gt;0.8), 2, IF(AND(AS196&lt;=0.8,AS196&gt;0.75),3,IF(AND(ISBLANK(AS196)),"",4)))))</f>
        <v>0</v>
      </c>
      <c r="AZ196" s="1" t="str">
        <f t="shared" ref="AZ196:AZ259" si="121">IF(AND(AT196&gt;0.9),0,IF(AND(AT196&lt;=0.9, AT196&gt;0.85),1, IF(AND(AT196&lt;=0.85,AT196&gt;0.8), 2, IF(AND(AT196&lt;=0.8,AT196&gt;0.75),3,IF(AND(ISBLANK(AT196)),"",4)))))</f>
        <v/>
      </c>
      <c r="BA196" s="1" t="str">
        <f t="shared" ref="BA196:BA259" si="122">IF(AND(AU196&gt;0.9),0,IF(AND(AU196&lt;=0.9, AU196&gt;0.85),1, IF(AND(AU196&lt;=0.85,AU196&gt;0.8), 2, IF(AND(AU196&lt;=0.8,AU196&gt;0.75),3,IF(AND(ISBLANK(AU196)),"",4)))))</f>
        <v/>
      </c>
      <c r="BB196" s="9">
        <f t="shared" si="94"/>
        <v>0.25</v>
      </c>
      <c r="BC196" s="11">
        <f t="shared" ref="BC196:BC259" si="123">BB196*SUM(AV196:AY196)</f>
        <v>0</v>
      </c>
      <c r="BD196" s="98">
        <v>41.536816969999997</v>
      </c>
      <c r="BE196" s="4">
        <f t="shared" ref="BE196:BE259" si="124">IF(AND(BD196&gt;68),0,IF(AND(BD196&lt;=68, BD196&gt;61),1, IF(AND(BD196&lt;=61,BD196&gt;54), 2, IF(AND(BD196&lt;=54,BD196&gt;47),3,4))))</f>
        <v>4</v>
      </c>
    </row>
    <row r="197" spans="1:57" x14ac:dyDescent="0.35">
      <c r="A197" s="4">
        <v>53033023803</v>
      </c>
      <c r="B197" s="97">
        <v>50.140252454417947</v>
      </c>
      <c r="C197" s="4">
        <f t="shared" si="95"/>
        <v>4</v>
      </c>
      <c r="D197" s="98">
        <v>14.29637924598731</v>
      </c>
      <c r="E197" s="4">
        <f t="shared" si="96"/>
        <v>3</v>
      </c>
      <c r="F197" s="98">
        <v>20.327054440074519</v>
      </c>
      <c r="G197" s="4">
        <f t="shared" si="97"/>
        <v>0</v>
      </c>
      <c r="H197" s="98">
        <v>83.85608856088561</v>
      </c>
      <c r="I197" s="4">
        <f t="shared" si="98"/>
        <v>4</v>
      </c>
      <c r="J197" s="98">
        <v>18.668831168831169</v>
      </c>
      <c r="K197" s="97">
        <v>14.61038961038961</v>
      </c>
      <c r="L197" s="1">
        <f t="shared" si="99"/>
        <v>2</v>
      </c>
      <c r="M197" s="1">
        <f t="shared" si="100"/>
        <v>1</v>
      </c>
      <c r="N197" s="11">
        <f t="shared" si="101"/>
        <v>1.5</v>
      </c>
      <c r="O197" s="98">
        <v>10.420346167431999</v>
      </c>
      <c r="P197" s="4">
        <f t="shared" si="102"/>
        <v>1</v>
      </c>
      <c r="Q197" s="6">
        <v>611144</v>
      </c>
      <c r="R197" s="7">
        <v>488428</v>
      </c>
      <c r="S197" s="1">
        <f t="shared" si="103"/>
        <v>4</v>
      </c>
      <c r="T197" s="1">
        <f t="shared" si="104"/>
        <v>4</v>
      </c>
      <c r="U197" s="11">
        <f t="shared" si="105"/>
        <v>4</v>
      </c>
      <c r="V197" s="98">
        <v>22.36488504031054</v>
      </c>
      <c r="W197" s="4">
        <f t="shared" si="106"/>
        <v>1</v>
      </c>
      <c r="X197" s="98">
        <v>68.095104138467761</v>
      </c>
      <c r="Y197" s="4">
        <f t="shared" si="107"/>
        <v>4</v>
      </c>
      <c r="Z197" s="9">
        <v>0.18448019299999999</v>
      </c>
      <c r="AA197" s="9">
        <v>0.102972304</v>
      </c>
      <c r="AB197" s="9">
        <v>4.7262259000000001E-2</v>
      </c>
      <c r="AC197" s="1">
        <f t="shared" si="108"/>
        <v>4</v>
      </c>
      <c r="AD197" s="1">
        <f t="shared" si="109"/>
        <v>4</v>
      </c>
      <c r="AE197" s="1">
        <f t="shared" si="110"/>
        <v>4</v>
      </c>
      <c r="AF197" s="11">
        <f t="shared" si="111"/>
        <v>4</v>
      </c>
      <c r="AG197" s="8">
        <v>0.11578505321599999</v>
      </c>
      <c r="AH197" s="9">
        <v>0.846606589888384</v>
      </c>
      <c r="AI197" s="1">
        <f t="shared" si="112"/>
        <v>4</v>
      </c>
      <c r="AJ197" s="1">
        <f t="shared" si="113"/>
        <v>1</v>
      </c>
      <c r="AK197" s="11">
        <f t="shared" si="114"/>
        <v>2.5</v>
      </c>
      <c r="AL197" s="10">
        <v>0</v>
      </c>
      <c r="AM197" s="4">
        <f t="shared" si="115"/>
        <v>0</v>
      </c>
      <c r="AN197" s="98">
        <v>5.5913424379999999</v>
      </c>
      <c r="AO197" s="4">
        <f t="shared" si="116"/>
        <v>2</v>
      </c>
      <c r="AP197" s="8">
        <v>1.322111706197399</v>
      </c>
      <c r="AQ197" s="9">
        <v>1.590845070422535</v>
      </c>
      <c r="AR197" s="9">
        <v>1.6415320167564329</v>
      </c>
      <c r="AV197" s="1">
        <f t="shared" si="117"/>
        <v>0</v>
      </c>
      <c r="AW197" s="1">
        <f t="shared" si="118"/>
        <v>0</v>
      </c>
      <c r="AX197" s="1">
        <f t="shared" si="119"/>
        <v>0</v>
      </c>
      <c r="AY197" s="1" t="str">
        <f t="shared" si="120"/>
        <v/>
      </c>
      <c r="AZ197" s="1" t="str">
        <f t="shared" si="121"/>
        <v/>
      </c>
      <c r="BA197" s="1" t="str">
        <f t="shared" si="122"/>
        <v/>
      </c>
      <c r="BB197" s="9">
        <f t="shared" si="94"/>
        <v>0.33333333333333331</v>
      </c>
      <c r="BC197" s="11">
        <f t="shared" si="123"/>
        <v>0</v>
      </c>
      <c r="BD197" s="98">
        <v>33.593051289999998</v>
      </c>
      <c r="BE197" s="4">
        <f t="shared" si="124"/>
        <v>4</v>
      </c>
    </row>
    <row r="198" spans="1:57" x14ac:dyDescent="0.35">
      <c r="A198" s="4">
        <v>53033023804</v>
      </c>
      <c r="B198" s="97">
        <v>46.616446955430007</v>
      </c>
      <c r="C198" s="4">
        <f t="shared" si="95"/>
        <v>3</v>
      </c>
      <c r="D198" s="98">
        <v>12.27319854847071</v>
      </c>
      <c r="E198" s="4">
        <f t="shared" si="96"/>
        <v>3</v>
      </c>
      <c r="F198" s="98">
        <v>22.131027407298841</v>
      </c>
      <c r="G198" s="4">
        <f t="shared" si="97"/>
        <v>0</v>
      </c>
      <c r="H198" s="98">
        <v>82.28690228690229</v>
      </c>
      <c r="I198" s="4">
        <f t="shared" si="98"/>
        <v>4</v>
      </c>
      <c r="J198" s="98">
        <v>17.514124293785311</v>
      </c>
      <c r="K198" s="97">
        <v>13.559322033898299</v>
      </c>
      <c r="L198" s="1">
        <f t="shared" si="99"/>
        <v>2</v>
      </c>
      <c r="M198" s="1">
        <f t="shared" si="100"/>
        <v>1</v>
      </c>
      <c r="N198" s="11">
        <f t="shared" si="101"/>
        <v>1.5</v>
      </c>
      <c r="O198" s="98">
        <v>9.5543000627746384</v>
      </c>
      <c r="P198" s="4">
        <f t="shared" si="102"/>
        <v>1</v>
      </c>
      <c r="Q198" s="6">
        <v>574602</v>
      </c>
      <c r="R198" s="7">
        <v>461210</v>
      </c>
      <c r="S198" s="1">
        <f t="shared" si="103"/>
        <v>4</v>
      </c>
      <c r="T198" s="1">
        <f t="shared" si="104"/>
        <v>4</v>
      </c>
      <c r="U198" s="11">
        <f t="shared" si="105"/>
        <v>4</v>
      </c>
      <c r="V198" s="98">
        <v>30.961568143231979</v>
      </c>
      <c r="W198" s="4">
        <f t="shared" si="106"/>
        <v>2</v>
      </c>
      <c r="X198" s="98">
        <v>69.805745092318261</v>
      </c>
      <c r="Y198" s="4">
        <f t="shared" si="107"/>
        <v>4</v>
      </c>
      <c r="Z198" s="9">
        <v>0.242104454</v>
      </c>
      <c r="AA198" s="9">
        <v>0.354404461</v>
      </c>
      <c r="AB198" s="9">
        <v>0.17094088599999999</v>
      </c>
      <c r="AC198" s="1">
        <f t="shared" si="108"/>
        <v>4</v>
      </c>
      <c r="AD198" s="1">
        <f t="shared" si="109"/>
        <v>4</v>
      </c>
      <c r="AE198" s="1">
        <f t="shared" si="110"/>
        <v>4</v>
      </c>
      <c r="AF198" s="11">
        <f t="shared" si="111"/>
        <v>4</v>
      </c>
      <c r="AG198" s="8">
        <v>0.191505807951</v>
      </c>
      <c r="AH198" s="9">
        <v>0.5719542969684378</v>
      </c>
      <c r="AI198" s="1">
        <f t="shared" si="112"/>
        <v>3</v>
      </c>
      <c r="AJ198" s="1">
        <f t="shared" si="113"/>
        <v>3</v>
      </c>
      <c r="AK198" s="11">
        <f t="shared" si="114"/>
        <v>3</v>
      </c>
      <c r="AL198" s="10">
        <v>0</v>
      </c>
      <c r="AM198" s="4">
        <f t="shared" si="115"/>
        <v>0</v>
      </c>
      <c r="AN198" s="98">
        <v>0.99718742000000005</v>
      </c>
      <c r="AO198" s="4">
        <f t="shared" si="116"/>
        <v>0</v>
      </c>
      <c r="AP198" s="8">
        <v>1.336648814078041</v>
      </c>
      <c r="AQ198" s="9">
        <v>1.5936619718309859</v>
      </c>
      <c r="AR198" s="9">
        <v>1.756433273488929</v>
      </c>
      <c r="AV198" s="1">
        <f t="shared" si="117"/>
        <v>0</v>
      </c>
      <c r="AW198" s="1">
        <f t="shared" si="118"/>
        <v>0</v>
      </c>
      <c r="AX198" s="1">
        <f t="shared" si="119"/>
        <v>0</v>
      </c>
      <c r="AY198" s="1" t="str">
        <f t="shared" si="120"/>
        <v/>
      </c>
      <c r="AZ198" s="1" t="str">
        <f t="shared" si="121"/>
        <v/>
      </c>
      <c r="BA198" s="1" t="str">
        <f t="shared" si="122"/>
        <v/>
      </c>
      <c r="BB198" s="9">
        <f t="shared" si="94"/>
        <v>0.33333333333333331</v>
      </c>
      <c r="BC198" s="11">
        <f t="shared" si="123"/>
        <v>0</v>
      </c>
      <c r="BD198" s="98">
        <v>51.48459982</v>
      </c>
      <c r="BE198" s="4">
        <f t="shared" si="124"/>
        <v>3</v>
      </c>
    </row>
    <row r="199" spans="1:57" x14ac:dyDescent="0.35">
      <c r="A199" s="4">
        <v>53033023900</v>
      </c>
      <c r="B199" s="97">
        <v>32.829003711104768</v>
      </c>
      <c r="C199" s="4">
        <f t="shared" si="95"/>
        <v>2</v>
      </c>
      <c r="D199" s="98">
        <v>3.6215482118605702</v>
      </c>
      <c r="E199" s="4">
        <f t="shared" si="96"/>
        <v>0</v>
      </c>
      <c r="F199" s="98">
        <v>24.427782162588802</v>
      </c>
      <c r="G199" s="4">
        <f t="shared" si="97"/>
        <v>0</v>
      </c>
      <c r="H199" s="98">
        <v>30.515239477503631</v>
      </c>
      <c r="I199" s="4">
        <f t="shared" si="98"/>
        <v>2</v>
      </c>
      <c r="J199" s="98">
        <v>12.87234042553191</v>
      </c>
      <c r="K199" s="97">
        <v>9.3971631205673756</v>
      </c>
      <c r="L199" s="1">
        <f t="shared" si="99"/>
        <v>1</v>
      </c>
      <c r="M199" s="1">
        <f t="shared" si="100"/>
        <v>0</v>
      </c>
      <c r="N199" s="11">
        <f t="shared" si="101"/>
        <v>0.5</v>
      </c>
      <c r="O199" s="98">
        <v>11.52180190586197</v>
      </c>
      <c r="P199" s="4">
        <f t="shared" si="102"/>
        <v>1</v>
      </c>
      <c r="Q199" s="6">
        <v>545535</v>
      </c>
      <c r="R199" s="7">
        <v>264497</v>
      </c>
      <c r="S199" s="1">
        <f t="shared" si="103"/>
        <v>4</v>
      </c>
      <c r="T199" s="1">
        <f t="shared" si="104"/>
        <v>4</v>
      </c>
      <c r="U199" s="11">
        <f t="shared" si="105"/>
        <v>4</v>
      </c>
      <c r="V199" s="98">
        <v>0</v>
      </c>
      <c r="W199" s="4">
        <f t="shared" si="106"/>
        <v>0</v>
      </c>
      <c r="X199" s="98">
        <v>24.517573578942589</v>
      </c>
      <c r="Y199" s="4">
        <f t="shared" si="107"/>
        <v>2</v>
      </c>
      <c r="Z199" s="9">
        <v>0.67217262200000005</v>
      </c>
      <c r="AA199" s="9">
        <v>0.89762974699999998</v>
      </c>
      <c r="AB199" s="9">
        <v>0.59319585399999997</v>
      </c>
      <c r="AC199" s="1">
        <f t="shared" si="108"/>
        <v>2</v>
      </c>
      <c r="AD199" s="1">
        <f t="shared" si="109"/>
        <v>1</v>
      </c>
      <c r="AE199" s="1">
        <f t="shared" si="110"/>
        <v>2</v>
      </c>
      <c r="AF199" s="11">
        <f t="shared" si="111"/>
        <v>1.6666666666666667</v>
      </c>
      <c r="AG199" s="8">
        <v>0.132985001183</v>
      </c>
      <c r="AH199" s="9">
        <v>0.53060771576419363</v>
      </c>
      <c r="AI199" s="1">
        <f t="shared" si="112"/>
        <v>4</v>
      </c>
      <c r="AJ199" s="1">
        <f t="shared" si="113"/>
        <v>3</v>
      </c>
      <c r="AK199" s="11">
        <f t="shared" si="114"/>
        <v>3.5</v>
      </c>
      <c r="AL199" s="10">
        <v>0</v>
      </c>
      <c r="AM199" s="4">
        <f t="shared" si="115"/>
        <v>0</v>
      </c>
      <c r="AN199" s="98">
        <v>8.8059175770000007</v>
      </c>
      <c r="AO199" s="4">
        <f t="shared" si="116"/>
        <v>3</v>
      </c>
      <c r="AP199" s="8">
        <v>1.066564651874522</v>
      </c>
      <c r="AQ199" s="9">
        <v>1.052816901408451</v>
      </c>
      <c r="AR199" s="9">
        <v>0.99940155595451829</v>
      </c>
      <c r="AS199" s="9">
        <v>1.20612485276796</v>
      </c>
      <c r="AV199" s="1">
        <f t="shared" si="117"/>
        <v>0</v>
      </c>
      <c r="AW199" s="1">
        <f t="shared" si="118"/>
        <v>0</v>
      </c>
      <c r="AX199" s="1">
        <f t="shared" si="119"/>
        <v>0</v>
      </c>
      <c r="AY199" s="1">
        <f t="shared" si="120"/>
        <v>0</v>
      </c>
      <c r="AZ199" s="1" t="str">
        <f t="shared" si="121"/>
        <v/>
      </c>
      <c r="BA199" s="1" t="str">
        <f t="shared" si="122"/>
        <v/>
      </c>
      <c r="BB199" s="9">
        <f t="shared" si="94"/>
        <v>0.25</v>
      </c>
      <c r="BC199" s="11">
        <f t="shared" si="123"/>
        <v>0</v>
      </c>
      <c r="BD199" s="98">
        <v>62.208368729999997</v>
      </c>
      <c r="BE199" s="4">
        <f t="shared" si="124"/>
        <v>1</v>
      </c>
    </row>
    <row r="200" spans="1:57" x14ac:dyDescent="0.35">
      <c r="A200" s="4">
        <v>53033024000</v>
      </c>
      <c r="B200" s="97">
        <v>51.123301985370951</v>
      </c>
      <c r="C200" s="4">
        <f t="shared" si="95"/>
        <v>4</v>
      </c>
      <c r="D200" s="98">
        <v>12.47947454844007</v>
      </c>
      <c r="E200" s="4">
        <f t="shared" si="96"/>
        <v>3</v>
      </c>
      <c r="F200" s="98">
        <v>25.793226381461679</v>
      </c>
      <c r="G200" s="4">
        <f t="shared" si="97"/>
        <v>0</v>
      </c>
      <c r="H200" s="98">
        <v>38.095238095238102</v>
      </c>
      <c r="I200" s="4">
        <f t="shared" si="98"/>
        <v>2</v>
      </c>
      <c r="J200" s="98">
        <v>14.43452380952381</v>
      </c>
      <c r="K200" s="97">
        <v>11.30952380952381</v>
      </c>
      <c r="L200" s="1">
        <f t="shared" si="99"/>
        <v>1</v>
      </c>
      <c r="M200" s="1">
        <f t="shared" si="100"/>
        <v>1</v>
      </c>
      <c r="N200" s="11">
        <f t="shared" si="101"/>
        <v>1</v>
      </c>
      <c r="O200" s="98">
        <v>9.0517241379310338</v>
      </c>
      <c r="P200" s="4">
        <f t="shared" si="102"/>
        <v>1</v>
      </c>
      <c r="Q200" s="6">
        <v>778515</v>
      </c>
      <c r="R200" s="7">
        <v>235111</v>
      </c>
      <c r="S200" s="1">
        <f t="shared" si="103"/>
        <v>4</v>
      </c>
      <c r="T200" s="1">
        <f t="shared" si="104"/>
        <v>4</v>
      </c>
      <c r="U200" s="11">
        <f t="shared" si="105"/>
        <v>4</v>
      </c>
      <c r="V200" s="98">
        <v>0</v>
      </c>
      <c r="W200" s="4">
        <f t="shared" si="106"/>
        <v>0</v>
      </c>
      <c r="X200" s="98">
        <v>16.484787492475551</v>
      </c>
      <c r="Y200" s="4">
        <f t="shared" si="107"/>
        <v>1</v>
      </c>
      <c r="Z200" s="9">
        <v>0.47893342700000002</v>
      </c>
      <c r="AA200" s="9">
        <v>0.46535988900000003</v>
      </c>
      <c r="AB200" s="9">
        <v>0.43382365299999998</v>
      </c>
      <c r="AC200" s="1">
        <f t="shared" si="108"/>
        <v>3</v>
      </c>
      <c r="AD200" s="1">
        <f t="shared" si="109"/>
        <v>3</v>
      </c>
      <c r="AE200" s="1">
        <f t="shared" si="110"/>
        <v>3</v>
      </c>
      <c r="AF200" s="11">
        <f t="shared" si="111"/>
        <v>3</v>
      </c>
      <c r="AG200" s="8">
        <v>0.161409126667</v>
      </c>
      <c r="AH200" s="9">
        <v>0.60697479629593243</v>
      </c>
      <c r="AI200" s="1">
        <f t="shared" si="112"/>
        <v>3</v>
      </c>
      <c r="AJ200" s="1">
        <f t="shared" si="113"/>
        <v>2</v>
      </c>
      <c r="AK200" s="11">
        <f t="shared" si="114"/>
        <v>2.5</v>
      </c>
      <c r="AL200" s="10">
        <v>0</v>
      </c>
      <c r="AM200" s="4">
        <f t="shared" si="115"/>
        <v>0</v>
      </c>
      <c r="AN200" s="98">
        <v>12.84932296</v>
      </c>
      <c r="AO200" s="4">
        <f t="shared" si="116"/>
        <v>4</v>
      </c>
      <c r="AP200" s="8">
        <v>0.76281560826319816</v>
      </c>
      <c r="AQ200" s="9">
        <v>1.038732394366197</v>
      </c>
      <c r="AR200" s="9">
        <v>1.4242968282465589</v>
      </c>
      <c r="AS200" s="9">
        <v>1.3215547703180199</v>
      </c>
      <c r="AT200" s="9">
        <v>0.79574468085106387</v>
      </c>
      <c r="AV200" s="1">
        <f t="shared" si="117"/>
        <v>3</v>
      </c>
      <c r="AW200" s="1">
        <f t="shared" si="118"/>
        <v>0</v>
      </c>
      <c r="AX200" s="1">
        <f t="shared" si="119"/>
        <v>0</v>
      </c>
      <c r="AY200" s="1">
        <f t="shared" si="120"/>
        <v>0</v>
      </c>
      <c r="AZ200" s="1">
        <f t="shared" si="121"/>
        <v>3</v>
      </c>
      <c r="BA200" s="1" t="str">
        <f t="shared" si="122"/>
        <v/>
      </c>
      <c r="BB200" s="9">
        <f t="shared" si="94"/>
        <v>0.25</v>
      </c>
      <c r="BC200" s="11">
        <f t="shared" si="123"/>
        <v>0.75</v>
      </c>
      <c r="BD200" s="98">
        <v>54.23420668</v>
      </c>
      <c r="BE200" s="4">
        <f t="shared" si="124"/>
        <v>2</v>
      </c>
    </row>
    <row r="201" spans="1:57" x14ac:dyDescent="0.35">
      <c r="A201" s="4">
        <v>53033024100</v>
      </c>
      <c r="B201" s="97">
        <v>30.22357723577236</v>
      </c>
      <c r="C201" s="4">
        <f t="shared" si="95"/>
        <v>2</v>
      </c>
      <c r="D201" s="98">
        <v>5.7425326041228439</v>
      </c>
      <c r="E201" s="4">
        <f t="shared" si="96"/>
        <v>1</v>
      </c>
      <c r="F201" s="98">
        <v>21.714790807307018</v>
      </c>
      <c r="G201" s="4">
        <f t="shared" si="97"/>
        <v>0</v>
      </c>
      <c r="H201" s="98">
        <v>9.6887844979448037</v>
      </c>
      <c r="I201" s="4">
        <f t="shared" si="98"/>
        <v>0</v>
      </c>
      <c r="J201" s="98">
        <v>10.64327485380117</v>
      </c>
      <c r="K201" s="97">
        <v>7.0175438596491224</v>
      </c>
      <c r="L201" s="1">
        <f t="shared" si="99"/>
        <v>1</v>
      </c>
      <c r="M201" s="1">
        <f t="shared" si="100"/>
        <v>0</v>
      </c>
      <c r="N201" s="11">
        <f t="shared" si="101"/>
        <v>0.5</v>
      </c>
      <c r="O201" s="98">
        <v>8.1130540870272458</v>
      </c>
      <c r="P201" s="4">
        <f t="shared" si="102"/>
        <v>1</v>
      </c>
      <c r="Q201" s="6">
        <v>866739</v>
      </c>
      <c r="R201" s="7">
        <v>497507</v>
      </c>
      <c r="S201" s="1">
        <f t="shared" si="103"/>
        <v>4</v>
      </c>
      <c r="T201" s="1">
        <f t="shared" si="104"/>
        <v>4</v>
      </c>
      <c r="U201" s="11">
        <f t="shared" si="105"/>
        <v>4</v>
      </c>
      <c r="V201" s="98">
        <v>0</v>
      </c>
      <c r="W201" s="4">
        <f t="shared" si="106"/>
        <v>0</v>
      </c>
      <c r="X201" s="98">
        <v>0</v>
      </c>
      <c r="Y201" s="4">
        <f t="shared" si="107"/>
        <v>0</v>
      </c>
      <c r="Z201" s="9">
        <v>0.88981205600000002</v>
      </c>
      <c r="AA201" s="9">
        <v>0.887129116</v>
      </c>
      <c r="AB201" s="9">
        <v>0.823748288</v>
      </c>
      <c r="AC201" s="1">
        <f t="shared" si="108"/>
        <v>1</v>
      </c>
      <c r="AD201" s="1">
        <f t="shared" si="109"/>
        <v>1</v>
      </c>
      <c r="AE201" s="1">
        <f t="shared" si="110"/>
        <v>1</v>
      </c>
      <c r="AF201" s="11">
        <f t="shared" si="111"/>
        <v>1</v>
      </c>
      <c r="AG201" s="8">
        <v>0.247531398534</v>
      </c>
      <c r="AH201" s="9">
        <v>0.75588447982942208</v>
      </c>
      <c r="AI201" s="1">
        <f t="shared" si="112"/>
        <v>3</v>
      </c>
      <c r="AJ201" s="1">
        <f t="shared" si="113"/>
        <v>2</v>
      </c>
      <c r="AK201" s="11">
        <f t="shared" si="114"/>
        <v>2.5</v>
      </c>
      <c r="AL201" s="10">
        <v>0</v>
      </c>
      <c r="AM201" s="4">
        <f t="shared" si="115"/>
        <v>0</v>
      </c>
      <c r="AN201" s="98">
        <v>0.130378096</v>
      </c>
      <c r="AO201" s="4">
        <f t="shared" si="116"/>
        <v>0</v>
      </c>
      <c r="AS201" s="9">
        <v>1.47879858657243</v>
      </c>
      <c r="AT201" s="9">
        <v>1.4897872340425531</v>
      </c>
      <c r="AU201" s="9">
        <v>1.5281536446966391</v>
      </c>
      <c r="AV201" s="1" t="str">
        <f t="shared" si="117"/>
        <v/>
      </c>
      <c r="AW201" s="1" t="str">
        <f t="shared" si="118"/>
        <v/>
      </c>
      <c r="AX201" s="1" t="str">
        <f t="shared" si="119"/>
        <v/>
      </c>
      <c r="AY201" s="1">
        <f t="shared" si="120"/>
        <v>0</v>
      </c>
      <c r="AZ201" s="1">
        <f t="shared" si="121"/>
        <v>0</v>
      </c>
      <c r="BA201" s="1">
        <f t="shared" si="122"/>
        <v>0</v>
      </c>
      <c r="BB201" s="9">
        <f t="shared" si="94"/>
        <v>1</v>
      </c>
      <c r="BC201" s="11">
        <f t="shared" si="123"/>
        <v>0</v>
      </c>
      <c r="BD201" s="98">
        <v>68.190691000000001</v>
      </c>
      <c r="BE201" s="4">
        <f t="shared" si="124"/>
        <v>0</v>
      </c>
    </row>
    <row r="202" spans="1:57" x14ac:dyDescent="0.35">
      <c r="A202" s="4">
        <v>53033024200</v>
      </c>
      <c r="B202" s="97">
        <v>33.680981595092021</v>
      </c>
      <c r="C202" s="4">
        <f t="shared" si="95"/>
        <v>2</v>
      </c>
      <c r="D202" s="98">
        <v>6.3668039277795376</v>
      </c>
      <c r="E202" s="4">
        <f t="shared" si="96"/>
        <v>1</v>
      </c>
      <c r="F202" s="98">
        <v>19.742679680567878</v>
      </c>
      <c r="G202" s="4">
        <f t="shared" si="97"/>
        <v>0</v>
      </c>
      <c r="H202" s="98">
        <v>13.13131313131313</v>
      </c>
      <c r="I202" s="4">
        <f t="shared" si="98"/>
        <v>0</v>
      </c>
      <c r="J202" s="98">
        <v>11.47679324894515</v>
      </c>
      <c r="K202" s="97">
        <v>8.185654008438819</v>
      </c>
      <c r="L202" s="1">
        <f t="shared" si="99"/>
        <v>1</v>
      </c>
      <c r="M202" s="1">
        <f t="shared" si="100"/>
        <v>0</v>
      </c>
      <c r="N202" s="11">
        <f t="shared" si="101"/>
        <v>0.5</v>
      </c>
      <c r="O202" s="98">
        <v>7.7112135176651302</v>
      </c>
      <c r="P202" s="4">
        <f t="shared" si="102"/>
        <v>0</v>
      </c>
      <c r="Q202" s="6">
        <v>843061</v>
      </c>
      <c r="R202" s="7">
        <v>427299</v>
      </c>
      <c r="S202" s="1">
        <f t="shared" si="103"/>
        <v>4</v>
      </c>
      <c r="T202" s="1">
        <f t="shared" si="104"/>
        <v>4</v>
      </c>
      <c r="U202" s="11">
        <f t="shared" si="105"/>
        <v>4</v>
      </c>
      <c r="V202" s="98">
        <v>0</v>
      </c>
      <c r="W202" s="4">
        <f t="shared" si="106"/>
        <v>0</v>
      </c>
      <c r="X202" s="98">
        <v>0</v>
      </c>
      <c r="Y202" s="4">
        <f t="shared" si="107"/>
        <v>0</v>
      </c>
      <c r="Z202" s="9">
        <v>1.3706236409999999</v>
      </c>
      <c r="AA202" s="9">
        <v>1.3642634810000001</v>
      </c>
      <c r="AB202" s="9">
        <v>1.443276204</v>
      </c>
      <c r="AC202" s="1">
        <f t="shared" si="108"/>
        <v>0</v>
      </c>
      <c r="AD202" s="1">
        <f t="shared" si="109"/>
        <v>0</v>
      </c>
      <c r="AE202" s="1">
        <f t="shared" si="110"/>
        <v>0</v>
      </c>
      <c r="AF202" s="11">
        <f t="shared" si="111"/>
        <v>0</v>
      </c>
      <c r="AG202" s="8">
        <v>0.22802166374999999</v>
      </c>
      <c r="AH202" s="9">
        <v>0.94560453099786101</v>
      </c>
      <c r="AI202" s="1">
        <f t="shared" si="112"/>
        <v>3</v>
      </c>
      <c r="AJ202" s="1">
        <f t="shared" si="113"/>
        <v>1</v>
      </c>
      <c r="AK202" s="11">
        <f t="shared" si="114"/>
        <v>2</v>
      </c>
      <c r="AL202" s="10">
        <v>0</v>
      </c>
      <c r="AM202" s="4">
        <f t="shared" si="115"/>
        <v>0</v>
      </c>
      <c r="AN202" s="98">
        <v>2.3601398599999999</v>
      </c>
      <c r="AO202" s="4">
        <f t="shared" si="116"/>
        <v>1</v>
      </c>
      <c r="AS202" s="9">
        <v>2.0618374558303798</v>
      </c>
      <c r="AV202" s="1" t="str">
        <f t="shared" si="117"/>
        <v/>
      </c>
      <c r="AW202" s="1" t="str">
        <f t="shared" si="118"/>
        <v/>
      </c>
      <c r="AX202" s="1" t="str">
        <f t="shared" si="119"/>
        <v/>
      </c>
      <c r="AY202" s="1">
        <f t="shared" si="120"/>
        <v>0</v>
      </c>
      <c r="AZ202" s="1" t="str">
        <f t="shared" si="121"/>
        <v/>
      </c>
      <c r="BA202" s="1" t="str">
        <f t="shared" si="122"/>
        <v/>
      </c>
      <c r="BB202" s="9">
        <f t="shared" si="94"/>
        <v>1</v>
      </c>
      <c r="BC202" s="11">
        <f t="shared" si="123"/>
        <v>0</v>
      </c>
      <c r="BD202" s="98">
        <v>60.084547229999998</v>
      </c>
      <c r="BE202" s="4">
        <f t="shared" si="124"/>
        <v>2</v>
      </c>
    </row>
    <row r="203" spans="1:57" x14ac:dyDescent="0.35">
      <c r="A203" s="4">
        <v>53033024300</v>
      </c>
      <c r="B203" s="97">
        <v>27.40896980461812</v>
      </c>
      <c r="C203" s="4">
        <f t="shared" si="95"/>
        <v>1</v>
      </c>
      <c r="D203" s="98">
        <v>3.1378836463582229</v>
      </c>
      <c r="E203" s="4">
        <f t="shared" si="96"/>
        <v>0</v>
      </c>
      <c r="F203" s="98">
        <v>26.405074494763241</v>
      </c>
      <c r="G203" s="4">
        <f t="shared" si="97"/>
        <v>0</v>
      </c>
      <c r="H203" s="98">
        <v>47.022938018545638</v>
      </c>
      <c r="I203" s="4">
        <f t="shared" si="98"/>
        <v>3</v>
      </c>
      <c r="J203" s="98">
        <v>17.121588089330029</v>
      </c>
      <c r="K203" s="97">
        <v>16.00496277915633</v>
      </c>
      <c r="L203" s="1">
        <f t="shared" si="99"/>
        <v>2</v>
      </c>
      <c r="M203" s="1">
        <f t="shared" si="100"/>
        <v>2</v>
      </c>
      <c r="N203" s="11">
        <f t="shared" si="101"/>
        <v>2</v>
      </c>
      <c r="O203" s="98">
        <v>13.130972456436201</v>
      </c>
      <c r="P203" s="4">
        <f t="shared" si="102"/>
        <v>1</v>
      </c>
      <c r="Q203" s="6">
        <v>775058</v>
      </c>
      <c r="R203" s="7">
        <v>389528</v>
      </c>
      <c r="S203" s="1">
        <f t="shared" si="103"/>
        <v>4</v>
      </c>
      <c r="T203" s="1">
        <f t="shared" si="104"/>
        <v>4</v>
      </c>
      <c r="U203" s="11">
        <f t="shared" si="105"/>
        <v>4</v>
      </c>
      <c r="V203" s="98">
        <v>0</v>
      </c>
      <c r="W203" s="4">
        <f t="shared" si="106"/>
        <v>0</v>
      </c>
      <c r="X203" s="98">
        <v>38.935337447266612</v>
      </c>
      <c r="Y203" s="4">
        <f t="shared" si="107"/>
        <v>2</v>
      </c>
      <c r="Z203" s="9">
        <v>0.39100937400000002</v>
      </c>
      <c r="AA203" s="9">
        <v>0.428979163</v>
      </c>
      <c r="AB203" s="9">
        <v>0.37273566600000002</v>
      </c>
      <c r="AC203" s="1">
        <f t="shared" si="108"/>
        <v>4</v>
      </c>
      <c r="AD203" s="1">
        <f t="shared" si="109"/>
        <v>3</v>
      </c>
      <c r="AE203" s="1">
        <f t="shared" si="110"/>
        <v>3</v>
      </c>
      <c r="AF203" s="11">
        <f t="shared" si="111"/>
        <v>3.3333333333333335</v>
      </c>
      <c r="AG203" s="8">
        <v>0.12107969707000001</v>
      </c>
      <c r="AH203" s="9">
        <v>1.0159166672880671</v>
      </c>
      <c r="AI203" s="1">
        <f t="shared" si="112"/>
        <v>4</v>
      </c>
      <c r="AJ203" s="1">
        <f t="shared" si="113"/>
        <v>0</v>
      </c>
      <c r="AK203" s="11">
        <f t="shared" si="114"/>
        <v>2</v>
      </c>
      <c r="AL203" s="10">
        <v>0</v>
      </c>
      <c r="AM203" s="4">
        <f t="shared" si="115"/>
        <v>0</v>
      </c>
      <c r="AN203" s="98">
        <v>2.2468939990000001</v>
      </c>
      <c r="AO203" s="4">
        <f t="shared" si="116"/>
        <v>1</v>
      </c>
      <c r="AP203" s="8">
        <v>1.2586074980872231</v>
      </c>
      <c r="AQ203" s="9">
        <v>1.3387323943661971</v>
      </c>
      <c r="AR203" s="9">
        <v>1.6128067025733099</v>
      </c>
      <c r="AS203" s="9">
        <v>1.44758539458186</v>
      </c>
      <c r="AT203" s="9">
        <v>1.0059574468085111</v>
      </c>
      <c r="AV203" s="1">
        <f t="shared" si="117"/>
        <v>0</v>
      </c>
      <c r="AW203" s="1">
        <f t="shared" si="118"/>
        <v>0</v>
      </c>
      <c r="AX203" s="1">
        <f t="shared" si="119"/>
        <v>0</v>
      </c>
      <c r="AY203" s="1">
        <f t="shared" si="120"/>
        <v>0</v>
      </c>
      <c r="AZ203" s="1">
        <f t="shared" si="121"/>
        <v>0</v>
      </c>
      <c r="BA203" s="1" t="str">
        <f t="shared" si="122"/>
        <v/>
      </c>
      <c r="BB203" s="9">
        <f t="shared" si="94"/>
        <v>0.25</v>
      </c>
      <c r="BC203" s="11">
        <f t="shared" si="123"/>
        <v>0</v>
      </c>
      <c r="BD203" s="98">
        <v>67.405919420000004</v>
      </c>
      <c r="BE203" s="4">
        <f t="shared" si="124"/>
        <v>1</v>
      </c>
    </row>
    <row r="204" spans="1:57" x14ac:dyDescent="0.35">
      <c r="A204" s="4">
        <v>53033024400</v>
      </c>
      <c r="B204" s="97">
        <v>38.770913770913772</v>
      </c>
      <c r="C204" s="4">
        <f t="shared" si="95"/>
        <v>2</v>
      </c>
      <c r="D204" s="98">
        <v>13.01229508196721</v>
      </c>
      <c r="E204" s="4">
        <f t="shared" si="96"/>
        <v>3</v>
      </c>
      <c r="F204" s="98">
        <v>29.556225764756569</v>
      </c>
      <c r="G204" s="4">
        <f t="shared" si="97"/>
        <v>0</v>
      </c>
      <c r="H204" s="98">
        <v>64.490095377842991</v>
      </c>
      <c r="I204" s="4">
        <f t="shared" si="98"/>
        <v>4</v>
      </c>
      <c r="J204" s="98">
        <v>20.959409594095941</v>
      </c>
      <c r="K204" s="97">
        <v>14.76014760147601</v>
      </c>
      <c r="L204" s="1">
        <f t="shared" si="99"/>
        <v>3</v>
      </c>
      <c r="M204" s="1">
        <f t="shared" si="100"/>
        <v>1</v>
      </c>
      <c r="N204" s="11">
        <f t="shared" si="101"/>
        <v>2</v>
      </c>
      <c r="O204" s="98">
        <v>14.481856815952931</v>
      </c>
      <c r="P204" s="4">
        <f t="shared" si="102"/>
        <v>1</v>
      </c>
      <c r="Q204" s="6">
        <v>617442</v>
      </c>
      <c r="R204" s="7">
        <v>181407</v>
      </c>
      <c r="S204" s="1">
        <f t="shared" si="103"/>
        <v>4</v>
      </c>
      <c r="T204" s="1">
        <f t="shared" si="104"/>
        <v>3</v>
      </c>
      <c r="U204" s="11">
        <f t="shared" si="105"/>
        <v>3.5</v>
      </c>
      <c r="V204" s="98">
        <v>0</v>
      </c>
      <c r="W204" s="4">
        <f t="shared" si="106"/>
        <v>0</v>
      </c>
      <c r="X204" s="98">
        <v>10.85261716012967</v>
      </c>
      <c r="Y204" s="4">
        <f t="shared" si="107"/>
        <v>1</v>
      </c>
      <c r="Z204" s="9">
        <v>0.42918781900000003</v>
      </c>
      <c r="AA204" s="9">
        <v>0.75501732300000002</v>
      </c>
      <c r="AB204" s="9">
        <v>0.71842686899999997</v>
      </c>
      <c r="AC204" s="1">
        <f t="shared" si="108"/>
        <v>3</v>
      </c>
      <c r="AD204" s="1">
        <f t="shared" si="109"/>
        <v>2</v>
      </c>
      <c r="AE204" s="1">
        <f t="shared" si="110"/>
        <v>2</v>
      </c>
      <c r="AF204" s="11">
        <f t="shared" si="111"/>
        <v>2.3333333333333335</v>
      </c>
      <c r="AG204" s="8">
        <v>0.180877797704</v>
      </c>
      <c r="AH204" s="9">
        <v>0.47980904268818358</v>
      </c>
      <c r="AI204" s="1">
        <f t="shared" si="112"/>
        <v>3</v>
      </c>
      <c r="AJ204" s="1">
        <f t="shared" si="113"/>
        <v>3</v>
      </c>
      <c r="AK204" s="11">
        <f t="shared" si="114"/>
        <v>3</v>
      </c>
      <c r="AL204" s="10">
        <v>0</v>
      </c>
      <c r="AM204" s="4">
        <f t="shared" si="115"/>
        <v>0</v>
      </c>
      <c r="AN204" s="98">
        <v>0</v>
      </c>
      <c r="AO204" s="4">
        <f t="shared" si="116"/>
        <v>0</v>
      </c>
      <c r="AP204" s="8">
        <v>1.368783473603673</v>
      </c>
      <c r="AQ204" s="9">
        <v>1.157746478873239</v>
      </c>
      <c r="AR204" s="9">
        <v>1.228007181328546</v>
      </c>
      <c r="AS204" s="9">
        <v>1.2267373380447499</v>
      </c>
      <c r="AV204" s="1">
        <f t="shared" si="117"/>
        <v>0</v>
      </c>
      <c r="AW204" s="1">
        <f t="shared" si="118"/>
        <v>0</v>
      </c>
      <c r="AX204" s="1">
        <f t="shared" si="119"/>
        <v>0</v>
      </c>
      <c r="AY204" s="1">
        <f t="shared" si="120"/>
        <v>0</v>
      </c>
      <c r="AZ204" s="1" t="str">
        <f t="shared" si="121"/>
        <v/>
      </c>
      <c r="BA204" s="1" t="str">
        <f t="shared" si="122"/>
        <v/>
      </c>
      <c r="BB204" s="9">
        <f t="shared" si="94"/>
        <v>0.25</v>
      </c>
      <c r="BC204" s="11">
        <f t="shared" si="123"/>
        <v>0</v>
      </c>
      <c r="BD204" s="98">
        <v>56.459205779999998</v>
      </c>
      <c r="BE204" s="4">
        <f t="shared" si="124"/>
        <v>2</v>
      </c>
    </row>
    <row r="205" spans="1:57" x14ac:dyDescent="0.35">
      <c r="A205" s="4">
        <v>53033024500</v>
      </c>
      <c r="B205" s="97">
        <v>29.105786090005839</v>
      </c>
      <c r="C205" s="4">
        <f t="shared" si="95"/>
        <v>1</v>
      </c>
      <c r="D205" s="98">
        <v>7.2090213451469998</v>
      </c>
      <c r="E205" s="4">
        <f t="shared" si="96"/>
        <v>1</v>
      </c>
      <c r="F205" s="98">
        <v>20.19230769230769</v>
      </c>
      <c r="G205" s="4">
        <f t="shared" si="97"/>
        <v>0</v>
      </c>
      <c r="H205" s="98">
        <v>11.07954545454546</v>
      </c>
      <c r="I205" s="4">
        <f t="shared" si="98"/>
        <v>0</v>
      </c>
      <c r="J205" s="98">
        <v>8.0229226361031518</v>
      </c>
      <c r="K205" s="97">
        <v>6.8767908309455592</v>
      </c>
      <c r="L205" s="1">
        <f t="shared" si="99"/>
        <v>0</v>
      </c>
      <c r="M205" s="1">
        <f t="shared" si="100"/>
        <v>0</v>
      </c>
      <c r="N205" s="11">
        <f t="shared" si="101"/>
        <v>0</v>
      </c>
      <c r="O205" s="98">
        <v>4.55078125</v>
      </c>
      <c r="P205" s="4">
        <f t="shared" si="102"/>
        <v>0</v>
      </c>
      <c r="Q205" s="6">
        <v>532823</v>
      </c>
      <c r="R205" s="7">
        <v>59712</v>
      </c>
      <c r="S205" s="1">
        <f t="shared" si="103"/>
        <v>4</v>
      </c>
      <c r="T205" s="1">
        <f t="shared" si="104"/>
        <v>3</v>
      </c>
      <c r="U205" s="11">
        <f t="shared" si="105"/>
        <v>3.5</v>
      </c>
      <c r="V205" s="98">
        <v>0</v>
      </c>
      <c r="W205" s="4">
        <f t="shared" si="106"/>
        <v>0</v>
      </c>
      <c r="X205" s="98">
        <v>0</v>
      </c>
      <c r="Y205" s="4">
        <f t="shared" si="107"/>
        <v>0</v>
      </c>
      <c r="Z205" s="9">
        <v>0.799433638</v>
      </c>
      <c r="AA205" s="9">
        <v>1.177153782</v>
      </c>
      <c r="AB205" s="9">
        <v>1.1991814709999999</v>
      </c>
      <c r="AC205" s="1">
        <f t="shared" si="108"/>
        <v>2</v>
      </c>
      <c r="AD205" s="1">
        <f t="shared" si="109"/>
        <v>1</v>
      </c>
      <c r="AE205" s="1">
        <f t="shared" si="110"/>
        <v>0</v>
      </c>
      <c r="AF205" s="11">
        <f t="shared" si="111"/>
        <v>1</v>
      </c>
      <c r="AG205" s="8">
        <v>0.222821282722</v>
      </c>
      <c r="AH205" s="9">
        <v>0.50749826837839407</v>
      </c>
      <c r="AI205" s="1">
        <f t="shared" si="112"/>
        <v>3</v>
      </c>
      <c r="AJ205" s="1">
        <f t="shared" si="113"/>
        <v>3</v>
      </c>
      <c r="AK205" s="11">
        <f t="shared" si="114"/>
        <v>3</v>
      </c>
      <c r="AL205" s="10">
        <v>0</v>
      </c>
      <c r="AM205" s="4">
        <f t="shared" si="115"/>
        <v>0</v>
      </c>
      <c r="AN205" s="98">
        <v>0.36697247700000002</v>
      </c>
      <c r="AO205" s="4">
        <f t="shared" si="116"/>
        <v>0</v>
      </c>
      <c r="AS205" s="9">
        <v>1.7067137809187201</v>
      </c>
      <c r="AT205" s="9">
        <v>1.4897872340425531</v>
      </c>
      <c r="AU205" s="9">
        <v>1.494107376691401</v>
      </c>
      <c r="AV205" s="1" t="str">
        <f t="shared" si="117"/>
        <v/>
      </c>
      <c r="AW205" s="1" t="str">
        <f t="shared" si="118"/>
        <v/>
      </c>
      <c r="AX205" s="1" t="str">
        <f t="shared" si="119"/>
        <v/>
      </c>
      <c r="AY205" s="1">
        <f t="shared" si="120"/>
        <v>0</v>
      </c>
      <c r="AZ205" s="1">
        <f t="shared" si="121"/>
        <v>0</v>
      </c>
      <c r="BA205" s="1">
        <f t="shared" si="122"/>
        <v>0</v>
      </c>
      <c r="BB205" s="9">
        <f t="shared" si="94"/>
        <v>1</v>
      </c>
      <c r="BC205" s="11">
        <f t="shared" si="123"/>
        <v>0</v>
      </c>
      <c r="BD205" s="98">
        <v>75.340086049999996</v>
      </c>
      <c r="BE205" s="4">
        <f t="shared" si="124"/>
        <v>0</v>
      </c>
    </row>
    <row r="206" spans="1:57" x14ac:dyDescent="0.35">
      <c r="A206" s="4">
        <v>53033024601</v>
      </c>
      <c r="B206" s="97">
        <v>22.163355408388519</v>
      </c>
      <c r="C206" s="4">
        <f t="shared" si="95"/>
        <v>1</v>
      </c>
      <c r="D206" s="98">
        <v>1.824480369515012</v>
      </c>
      <c r="E206" s="4">
        <f t="shared" si="96"/>
        <v>0</v>
      </c>
      <c r="F206" s="98">
        <v>12.222569552985309</v>
      </c>
      <c r="G206" s="4">
        <f t="shared" si="97"/>
        <v>0</v>
      </c>
      <c r="H206" s="98">
        <v>5.4938271604938267</v>
      </c>
      <c r="I206" s="4">
        <f t="shared" si="98"/>
        <v>0</v>
      </c>
      <c r="J206" s="98">
        <v>9.6656534954407292</v>
      </c>
      <c r="K206" s="97">
        <v>6.0182370820668689</v>
      </c>
      <c r="L206" s="1">
        <f t="shared" si="99"/>
        <v>0</v>
      </c>
      <c r="M206" s="1">
        <f t="shared" si="100"/>
        <v>0</v>
      </c>
      <c r="N206" s="11">
        <f t="shared" si="101"/>
        <v>0</v>
      </c>
      <c r="O206" s="98">
        <v>6.4238410596026494</v>
      </c>
      <c r="P206" s="4">
        <f t="shared" si="102"/>
        <v>0</v>
      </c>
      <c r="Q206" s="6">
        <v>360049</v>
      </c>
      <c r="R206" s="7">
        <v>32213</v>
      </c>
      <c r="S206" s="1">
        <f t="shared" si="103"/>
        <v>3</v>
      </c>
      <c r="T206" s="1">
        <f t="shared" si="104"/>
        <v>2</v>
      </c>
      <c r="U206" s="11">
        <f t="shared" si="105"/>
        <v>2.5</v>
      </c>
      <c r="V206" s="98">
        <v>0</v>
      </c>
      <c r="W206" s="4">
        <f t="shared" si="106"/>
        <v>0</v>
      </c>
      <c r="X206" s="98">
        <v>0</v>
      </c>
      <c r="Y206" s="4">
        <f t="shared" si="107"/>
        <v>0</v>
      </c>
      <c r="Z206" s="9">
        <v>0.72156209299999996</v>
      </c>
      <c r="AA206" s="9">
        <v>0.74381422799999997</v>
      </c>
      <c r="AB206" s="9">
        <v>0.76127161099999996</v>
      </c>
      <c r="AC206" s="1">
        <f t="shared" si="108"/>
        <v>2</v>
      </c>
      <c r="AD206" s="1">
        <f t="shared" si="109"/>
        <v>2</v>
      </c>
      <c r="AE206" s="1">
        <f t="shared" si="110"/>
        <v>1</v>
      </c>
      <c r="AF206" s="11">
        <f t="shared" si="111"/>
        <v>1.6666666666666667</v>
      </c>
      <c r="AG206" s="8">
        <v>0.17485724049000001</v>
      </c>
      <c r="AH206" s="9">
        <v>0.52506174569179631</v>
      </c>
      <c r="AI206" s="1">
        <f t="shared" si="112"/>
        <v>3</v>
      </c>
      <c r="AJ206" s="1">
        <f t="shared" si="113"/>
        <v>3</v>
      </c>
      <c r="AK206" s="11">
        <f t="shared" si="114"/>
        <v>3</v>
      </c>
      <c r="AL206" s="10">
        <v>0</v>
      </c>
      <c r="AM206" s="4">
        <f t="shared" si="115"/>
        <v>0</v>
      </c>
      <c r="AN206" s="98">
        <v>6.3171194E-2</v>
      </c>
      <c r="AO206" s="4">
        <f t="shared" si="116"/>
        <v>0</v>
      </c>
      <c r="AT206" s="9">
        <v>1.4897872340425531</v>
      </c>
      <c r="AV206" s="1" t="str">
        <f t="shared" si="117"/>
        <v/>
      </c>
      <c r="AW206" s="1" t="str">
        <f t="shared" si="118"/>
        <v/>
      </c>
      <c r="AX206" s="1" t="str">
        <f t="shared" si="119"/>
        <v/>
      </c>
      <c r="AY206" s="1" t="str">
        <f t="shared" si="120"/>
        <v/>
      </c>
      <c r="AZ206" s="1">
        <f t="shared" si="121"/>
        <v>0</v>
      </c>
      <c r="BA206" s="1" t="str">
        <f t="shared" si="122"/>
        <v/>
      </c>
      <c r="BB206" s="9">
        <f t="shared" si="94"/>
        <v>1</v>
      </c>
      <c r="BC206" s="11">
        <f t="shared" si="123"/>
        <v>0</v>
      </c>
      <c r="BD206" s="98">
        <v>75.097838400000001</v>
      </c>
      <c r="BE206" s="4">
        <f t="shared" si="124"/>
        <v>0</v>
      </c>
    </row>
    <row r="207" spans="1:57" x14ac:dyDescent="0.35">
      <c r="A207" s="4">
        <v>53033024602</v>
      </c>
      <c r="B207" s="97">
        <v>27.92607802874743</v>
      </c>
      <c r="C207" s="4">
        <f t="shared" si="95"/>
        <v>1</v>
      </c>
      <c r="D207" s="98">
        <v>7.247927253276278</v>
      </c>
      <c r="E207" s="4">
        <f t="shared" si="96"/>
        <v>1</v>
      </c>
      <c r="F207" s="98">
        <v>16.748582230623821</v>
      </c>
      <c r="G207" s="4">
        <f t="shared" si="97"/>
        <v>0</v>
      </c>
      <c r="H207" s="98">
        <v>7.6583210603829164</v>
      </c>
      <c r="I207" s="4">
        <f t="shared" si="98"/>
        <v>0</v>
      </c>
      <c r="J207" s="98">
        <v>9.5910780669144984</v>
      </c>
      <c r="K207" s="97">
        <v>7.4349442379182156</v>
      </c>
      <c r="L207" s="1">
        <f t="shared" si="99"/>
        <v>0</v>
      </c>
      <c r="M207" s="1">
        <f t="shared" si="100"/>
        <v>0</v>
      </c>
      <c r="N207" s="11">
        <f t="shared" si="101"/>
        <v>0</v>
      </c>
      <c r="O207" s="98">
        <v>5.6642636457260558</v>
      </c>
      <c r="P207" s="4">
        <f t="shared" si="102"/>
        <v>0</v>
      </c>
      <c r="Q207" s="6">
        <v>253991</v>
      </c>
      <c r="R207" s="7">
        <v>6480</v>
      </c>
      <c r="S207" s="1">
        <f t="shared" si="103"/>
        <v>2</v>
      </c>
      <c r="T207" s="1">
        <f t="shared" si="104"/>
        <v>1</v>
      </c>
      <c r="U207" s="11">
        <f t="shared" si="105"/>
        <v>1.5</v>
      </c>
      <c r="V207" s="98">
        <v>0</v>
      </c>
      <c r="W207" s="4">
        <f t="shared" si="106"/>
        <v>0</v>
      </c>
      <c r="X207" s="98">
        <v>0</v>
      </c>
      <c r="Y207" s="4">
        <f t="shared" si="107"/>
        <v>0</v>
      </c>
      <c r="Z207" s="9">
        <v>0.56020106999999997</v>
      </c>
      <c r="AA207" s="9">
        <v>0.56443053499999996</v>
      </c>
      <c r="AB207" s="9">
        <v>0.55946807200000004</v>
      </c>
      <c r="AC207" s="1">
        <f t="shared" si="108"/>
        <v>3</v>
      </c>
      <c r="AD207" s="1">
        <f t="shared" si="109"/>
        <v>3</v>
      </c>
      <c r="AE207" s="1">
        <f t="shared" si="110"/>
        <v>2</v>
      </c>
      <c r="AF207" s="11">
        <f t="shared" si="111"/>
        <v>2.6666666666666665</v>
      </c>
      <c r="AG207" s="8">
        <v>0.14858556121399999</v>
      </c>
      <c r="AH207" s="9">
        <v>0.43802382470150542</v>
      </c>
      <c r="AI207" s="1">
        <f t="shared" si="112"/>
        <v>4</v>
      </c>
      <c r="AJ207" s="1">
        <f t="shared" si="113"/>
        <v>3</v>
      </c>
      <c r="AK207" s="11">
        <f t="shared" si="114"/>
        <v>3.5</v>
      </c>
      <c r="AL207" s="10">
        <v>0</v>
      </c>
      <c r="AM207" s="4">
        <f t="shared" si="115"/>
        <v>0</v>
      </c>
      <c r="AN207" s="98">
        <v>1.0517799350000001</v>
      </c>
      <c r="AO207" s="4">
        <f t="shared" si="116"/>
        <v>1</v>
      </c>
      <c r="AT207" s="9">
        <v>1.3948936170212769</v>
      </c>
      <c r="AV207" s="1" t="str">
        <f t="shared" si="117"/>
        <v/>
      </c>
      <c r="AW207" s="1" t="str">
        <f t="shared" si="118"/>
        <v/>
      </c>
      <c r="AX207" s="1" t="str">
        <f t="shared" si="119"/>
        <v/>
      </c>
      <c r="AY207" s="1" t="str">
        <f t="shared" si="120"/>
        <v/>
      </c>
      <c r="AZ207" s="1">
        <f t="shared" si="121"/>
        <v>0</v>
      </c>
      <c r="BA207" s="1" t="str">
        <f t="shared" si="122"/>
        <v/>
      </c>
      <c r="BB207" s="9">
        <f t="shared" si="94"/>
        <v>1</v>
      </c>
      <c r="BC207" s="11">
        <f t="shared" si="123"/>
        <v>0</v>
      </c>
      <c r="BD207" s="98">
        <v>70.205828920000002</v>
      </c>
      <c r="BE207" s="4">
        <f t="shared" si="124"/>
        <v>0</v>
      </c>
    </row>
    <row r="208" spans="1:57" x14ac:dyDescent="0.35">
      <c r="A208" s="4">
        <v>53033024701</v>
      </c>
      <c r="B208" s="97">
        <v>53.319969932347767</v>
      </c>
      <c r="C208" s="4">
        <f t="shared" si="95"/>
        <v>4</v>
      </c>
      <c r="D208" s="98">
        <v>15.99894570374275</v>
      </c>
      <c r="E208" s="4">
        <f t="shared" si="96"/>
        <v>3</v>
      </c>
      <c r="F208" s="98">
        <v>46.890887759092692</v>
      </c>
      <c r="G208" s="4">
        <f t="shared" si="97"/>
        <v>1</v>
      </c>
      <c r="H208" s="98">
        <v>33.45195729537366</v>
      </c>
      <c r="I208" s="4">
        <f t="shared" si="98"/>
        <v>2</v>
      </c>
      <c r="J208" s="98">
        <v>17.010676156583632</v>
      </c>
      <c r="K208" s="97">
        <v>8.8256227758007118</v>
      </c>
      <c r="L208" s="1">
        <f t="shared" si="99"/>
        <v>2</v>
      </c>
      <c r="M208" s="1">
        <f t="shared" si="100"/>
        <v>0</v>
      </c>
      <c r="N208" s="11">
        <f t="shared" si="101"/>
        <v>1</v>
      </c>
      <c r="O208" s="98">
        <v>22.124780756702581</v>
      </c>
      <c r="P208" s="4">
        <f t="shared" si="102"/>
        <v>2</v>
      </c>
      <c r="Q208" s="6">
        <v>435159</v>
      </c>
      <c r="R208" s="7">
        <v>112452</v>
      </c>
      <c r="S208" s="1">
        <f t="shared" si="103"/>
        <v>3</v>
      </c>
      <c r="T208" s="1">
        <f t="shared" si="104"/>
        <v>3</v>
      </c>
      <c r="U208" s="11">
        <f t="shared" si="105"/>
        <v>3</v>
      </c>
      <c r="V208" s="98">
        <v>0</v>
      </c>
      <c r="W208" s="4">
        <f t="shared" si="106"/>
        <v>0</v>
      </c>
      <c r="X208" s="98">
        <v>67.417961088749919</v>
      </c>
      <c r="Y208" s="4">
        <f t="shared" si="107"/>
        <v>4</v>
      </c>
      <c r="Z208" s="9">
        <v>1.029918267</v>
      </c>
      <c r="AA208" s="9">
        <v>0.44113257299999997</v>
      </c>
      <c r="AB208" s="9">
        <v>0.39862658499999998</v>
      </c>
      <c r="AC208" s="1">
        <f t="shared" si="108"/>
        <v>1</v>
      </c>
      <c r="AD208" s="1">
        <f t="shared" si="109"/>
        <v>3</v>
      </c>
      <c r="AE208" s="1">
        <f t="shared" si="110"/>
        <v>3</v>
      </c>
      <c r="AF208" s="11">
        <f t="shared" si="111"/>
        <v>2.3333333333333335</v>
      </c>
      <c r="AG208" s="8">
        <v>0.17765287954299999</v>
      </c>
      <c r="AH208" s="9">
        <v>0.30413323361239197</v>
      </c>
      <c r="AI208" s="1">
        <f t="shared" si="112"/>
        <v>3</v>
      </c>
      <c r="AJ208" s="1">
        <f t="shared" si="113"/>
        <v>4</v>
      </c>
      <c r="AK208" s="11">
        <f t="shared" si="114"/>
        <v>3.5</v>
      </c>
      <c r="AL208" s="10">
        <v>0</v>
      </c>
      <c r="AM208" s="4">
        <f t="shared" si="115"/>
        <v>0</v>
      </c>
      <c r="AN208" s="98">
        <v>1.173222912</v>
      </c>
      <c r="AO208" s="4">
        <f t="shared" si="116"/>
        <v>1</v>
      </c>
      <c r="AQ208" s="9">
        <v>0.85704225352112673</v>
      </c>
      <c r="AR208" s="9">
        <v>0.97845601436265706</v>
      </c>
      <c r="AS208" s="9">
        <v>1.02826855123674</v>
      </c>
      <c r="AT208" s="9">
        <v>1.108510638297872</v>
      </c>
      <c r="AV208" s="1" t="str">
        <f t="shared" si="117"/>
        <v/>
      </c>
      <c r="AW208" s="1">
        <f t="shared" si="118"/>
        <v>1</v>
      </c>
      <c r="AX208" s="1">
        <f t="shared" si="119"/>
        <v>0</v>
      </c>
      <c r="AY208" s="1">
        <f t="shared" si="120"/>
        <v>0</v>
      </c>
      <c r="AZ208" s="1">
        <f t="shared" si="121"/>
        <v>0</v>
      </c>
      <c r="BA208" s="1" t="str">
        <f t="shared" si="122"/>
        <v/>
      </c>
      <c r="BB208" s="9">
        <f t="shared" si="94"/>
        <v>0.33333333333333331</v>
      </c>
      <c r="BC208" s="11">
        <f t="shared" si="123"/>
        <v>0.33333333333333331</v>
      </c>
      <c r="BD208" s="98">
        <v>50.685114630000001</v>
      </c>
      <c r="BE208" s="4">
        <f t="shared" si="124"/>
        <v>3</v>
      </c>
    </row>
    <row r="209" spans="1:57" x14ac:dyDescent="0.35">
      <c r="A209" s="4">
        <v>53033024702</v>
      </c>
      <c r="B209" s="97">
        <v>41.78617992177314</v>
      </c>
      <c r="C209" s="4">
        <f t="shared" si="95"/>
        <v>3</v>
      </c>
      <c r="D209" s="98">
        <v>10.85260518250209</v>
      </c>
      <c r="E209" s="4">
        <f t="shared" si="96"/>
        <v>2</v>
      </c>
      <c r="F209" s="98">
        <v>37.234944868532658</v>
      </c>
      <c r="G209" s="4">
        <f t="shared" si="97"/>
        <v>1</v>
      </c>
      <c r="H209" s="98">
        <v>14.304592005285761</v>
      </c>
      <c r="I209" s="4">
        <f t="shared" si="98"/>
        <v>0</v>
      </c>
      <c r="J209" s="98">
        <v>11.725293132328311</v>
      </c>
      <c r="K209" s="97">
        <v>5.6951423785594644</v>
      </c>
      <c r="L209" s="1">
        <f t="shared" si="99"/>
        <v>1</v>
      </c>
      <c r="M209" s="1">
        <f t="shared" si="100"/>
        <v>0</v>
      </c>
      <c r="N209" s="11">
        <f t="shared" si="101"/>
        <v>0.5</v>
      </c>
      <c r="O209" s="98">
        <v>6.4110951197173884</v>
      </c>
      <c r="P209" s="4">
        <f t="shared" si="102"/>
        <v>0</v>
      </c>
      <c r="Q209" s="6">
        <v>446700</v>
      </c>
      <c r="R209" s="7">
        <v>17462</v>
      </c>
      <c r="S209" s="1">
        <f t="shared" si="103"/>
        <v>3</v>
      </c>
      <c r="T209" s="1">
        <f t="shared" si="104"/>
        <v>2</v>
      </c>
      <c r="U209" s="11">
        <f t="shared" si="105"/>
        <v>2.5</v>
      </c>
      <c r="V209" s="98">
        <v>0</v>
      </c>
      <c r="W209" s="4">
        <f t="shared" si="106"/>
        <v>0</v>
      </c>
      <c r="X209" s="98">
        <v>22.577603512882259</v>
      </c>
      <c r="Y209" s="4">
        <f t="shared" si="107"/>
        <v>1</v>
      </c>
      <c r="Z209" s="9">
        <v>0.900171002</v>
      </c>
      <c r="AA209" s="9">
        <v>0.80687067000000001</v>
      </c>
      <c r="AB209" s="9">
        <v>0.55084620799999995</v>
      </c>
      <c r="AC209" s="1">
        <f t="shared" si="108"/>
        <v>1</v>
      </c>
      <c r="AD209" s="1">
        <f t="shared" si="109"/>
        <v>1</v>
      </c>
      <c r="AE209" s="1">
        <f t="shared" si="110"/>
        <v>2</v>
      </c>
      <c r="AF209" s="11">
        <f t="shared" si="111"/>
        <v>1.3333333333333333</v>
      </c>
      <c r="AG209" s="8">
        <v>0.17072841042600001</v>
      </c>
      <c r="AH209" s="9">
        <v>0.55193881372553599</v>
      </c>
      <c r="AI209" s="1">
        <f t="shared" si="112"/>
        <v>3</v>
      </c>
      <c r="AJ209" s="1">
        <f t="shared" si="113"/>
        <v>3</v>
      </c>
      <c r="AK209" s="11">
        <f t="shared" si="114"/>
        <v>3</v>
      </c>
      <c r="AL209" s="10">
        <v>0</v>
      </c>
      <c r="AM209" s="4">
        <f t="shared" si="115"/>
        <v>0</v>
      </c>
      <c r="AN209" s="98">
        <v>2.3678792039999998</v>
      </c>
      <c r="AO209" s="4">
        <f t="shared" si="116"/>
        <v>1</v>
      </c>
      <c r="AR209" s="9">
        <v>1.1107121484141229</v>
      </c>
      <c r="AS209" s="9">
        <v>1.0859835100117701</v>
      </c>
      <c r="AT209" s="9">
        <v>1.4148936170212769</v>
      </c>
      <c r="AV209" s="1" t="str">
        <f t="shared" si="117"/>
        <v/>
      </c>
      <c r="AW209" s="1" t="str">
        <f t="shared" si="118"/>
        <v/>
      </c>
      <c r="AX209" s="1">
        <f t="shared" si="119"/>
        <v>0</v>
      </c>
      <c r="AY209" s="1">
        <f t="shared" si="120"/>
        <v>0</v>
      </c>
      <c r="AZ209" s="1">
        <f t="shared" si="121"/>
        <v>0</v>
      </c>
      <c r="BA209" s="1" t="str">
        <f t="shared" si="122"/>
        <v/>
      </c>
      <c r="BB209" s="9">
        <f t="shared" si="94"/>
        <v>0.5</v>
      </c>
      <c r="BC209" s="11">
        <f t="shared" si="123"/>
        <v>0</v>
      </c>
      <c r="BD209" s="98">
        <v>62.131302939999998</v>
      </c>
      <c r="BE209" s="4">
        <f t="shared" si="124"/>
        <v>1</v>
      </c>
    </row>
    <row r="210" spans="1:57" x14ac:dyDescent="0.35">
      <c r="A210" s="4">
        <v>53033024800</v>
      </c>
      <c r="B210" s="97">
        <v>60.134907251264757</v>
      </c>
      <c r="C210" s="4">
        <f t="shared" si="95"/>
        <v>4</v>
      </c>
      <c r="D210" s="98">
        <v>19.645167251894289</v>
      </c>
      <c r="E210" s="4">
        <f t="shared" si="96"/>
        <v>4</v>
      </c>
      <c r="F210" s="98">
        <v>48.865085437388423</v>
      </c>
      <c r="G210" s="4">
        <f t="shared" si="97"/>
        <v>1</v>
      </c>
      <c r="H210" s="98">
        <v>45.433472415391748</v>
      </c>
      <c r="I210" s="4">
        <f t="shared" si="98"/>
        <v>3</v>
      </c>
      <c r="J210" s="98">
        <v>22.40184757505774</v>
      </c>
      <c r="K210" s="97">
        <v>10.62355658198614</v>
      </c>
      <c r="L210" s="1">
        <f t="shared" si="99"/>
        <v>3</v>
      </c>
      <c r="M210" s="1">
        <f t="shared" si="100"/>
        <v>1</v>
      </c>
      <c r="N210" s="11">
        <f t="shared" si="101"/>
        <v>2</v>
      </c>
      <c r="O210" s="98">
        <v>21.61520190023753</v>
      </c>
      <c r="P210" s="4">
        <f t="shared" si="102"/>
        <v>2</v>
      </c>
      <c r="Q210" s="6">
        <v>422166</v>
      </c>
      <c r="R210" s="7">
        <v>243748</v>
      </c>
      <c r="S210" s="1">
        <f t="shared" si="103"/>
        <v>3</v>
      </c>
      <c r="T210" s="1">
        <f t="shared" si="104"/>
        <v>4</v>
      </c>
      <c r="U210" s="11">
        <f t="shared" si="105"/>
        <v>3.5</v>
      </c>
      <c r="V210" s="98">
        <v>0</v>
      </c>
      <c r="W210" s="4">
        <f t="shared" si="106"/>
        <v>0</v>
      </c>
      <c r="X210" s="98">
        <v>37.755960545629883</v>
      </c>
      <c r="Y210" s="4">
        <f t="shared" si="107"/>
        <v>2</v>
      </c>
      <c r="Z210" s="9">
        <v>0.40230992100000001</v>
      </c>
      <c r="AA210" s="9">
        <v>0.38796574</v>
      </c>
      <c r="AB210" s="9">
        <v>0.35637228199999998</v>
      </c>
      <c r="AC210" s="1">
        <f t="shared" si="108"/>
        <v>3</v>
      </c>
      <c r="AD210" s="1">
        <f t="shared" si="109"/>
        <v>4</v>
      </c>
      <c r="AE210" s="1">
        <f t="shared" si="110"/>
        <v>3</v>
      </c>
      <c r="AF210" s="11">
        <f t="shared" si="111"/>
        <v>3.3333333333333335</v>
      </c>
      <c r="AG210" s="8">
        <v>0.24377206849899999</v>
      </c>
      <c r="AH210" s="9">
        <v>0.23995799628831321</v>
      </c>
      <c r="AI210" s="1">
        <f t="shared" si="112"/>
        <v>3</v>
      </c>
      <c r="AJ210" s="1">
        <f t="shared" si="113"/>
        <v>4</v>
      </c>
      <c r="AK210" s="11">
        <f t="shared" si="114"/>
        <v>3.5</v>
      </c>
      <c r="AL210" s="10">
        <v>0</v>
      </c>
      <c r="AM210" s="4">
        <f t="shared" si="115"/>
        <v>0</v>
      </c>
      <c r="AN210" s="98">
        <v>0.72217502099999997</v>
      </c>
      <c r="AO210" s="4">
        <f t="shared" si="116"/>
        <v>0</v>
      </c>
      <c r="AQ210" s="9">
        <v>0.823943661971831</v>
      </c>
      <c r="AR210" s="9">
        <v>1.115499700777977</v>
      </c>
      <c r="AS210" s="9">
        <v>0.87279151943462896</v>
      </c>
      <c r="AT210" s="9">
        <v>1.307659574468085</v>
      </c>
      <c r="AV210" s="1" t="str">
        <f t="shared" si="117"/>
        <v/>
      </c>
      <c r="AW210" s="1">
        <f t="shared" si="118"/>
        <v>2</v>
      </c>
      <c r="AX210" s="1">
        <f t="shared" si="119"/>
        <v>0</v>
      </c>
      <c r="AY210" s="1">
        <f t="shared" si="120"/>
        <v>1</v>
      </c>
      <c r="AZ210" s="1">
        <f t="shared" si="121"/>
        <v>0</v>
      </c>
      <c r="BA210" s="1" t="str">
        <f t="shared" si="122"/>
        <v/>
      </c>
      <c r="BB210" s="9">
        <f t="shared" si="94"/>
        <v>0.33333333333333331</v>
      </c>
      <c r="BC210" s="11">
        <f t="shared" si="123"/>
        <v>1</v>
      </c>
      <c r="BD210" s="98">
        <v>45.330746400000002</v>
      </c>
      <c r="BE210" s="4">
        <f t="shared" si="124"/>
        <v>4</v>
      </c>
    </row>
    <row r="211" spans="1:57" x14ac:dyDescent="0.35">
      <c r="A211" s="4">
        <v>53033024901</v>
      </c>
      <c r="B211" s="97">
        <v>59.789674952198858</v>
      </c>
      <c r="C211" s="4">
        <f t="shared" si="95"/>
        <v>4</v>
      </c>
      <c r="D211" s="98">
        <v>13.35453100158983</v>
      </c>
      <c r="E211" s="4">
        <f t="shared" si="96"/>
        <v>3</v>
      </c>
      <c r="F211" s="98">
        <v>21.31058759815868</v>
      </c>
      <c r="G211" s="4">
        <f t="shared" si="97"/>
        <v>0</v>
      </c>
      <c r="H211" s="98">
        <v>12.899669239250271</v>
      </c>
      <c r="I211" s="4">
        <f t="shared" si="98"/>
        <v>0</v>
      </c>
      <c r="J211" s="98">
        <v>10.56300268096515</v>
      </c>
      <c r="K211" s="97">
        <v>7.399463806970509</v>
      </c>
      <c r="L211" s="1">
        <f t="shared" si="99"/>
        <v>1</v>
      </c>
      <c r="M211" s="1">
        <f t="shared" si="100"/>
        <v>0</v>
      </c>
      <c r="N211" s="11">
        <f t="shared" si="101"/>
        <v>0.5</v>
      </c>
      <c r="O211" s="98">
        <v>5.3742802303262964</v>
      </c>
      <c r="P211" s="4">
        <f t="shared" si="102"/>
        <v>0</v>
      </c>
      <c r="Q211" s="6">
        <v>376080</v>
      </c>
      <c r="R211" s="7">
        <v>44500</v>
      </c>
      <c r="S211" s="1">
        <f t="shared" si="103"/>
        <v>3</v>
      </c>
      <c r="T211" s="1">
        <f t="shared" si="104"/>
        <v>3</v>
      </c>
      <c r="U211" s="11">
        <f t="shared" si="105"/>
        <v>3</v>
      </c>
      <c r="V211" s="98">
        <v>0</v>
      </c>
      <c r="W211" s="4">
        <f t="shared" si="106"/>
        <v>0</v>
      </c>
      <c r="X211" s="98">
        <v>1.832455415509247</v>
      </c>
      <c r="Y211" s="4">
        <f t="shared" si="107"/>
        <v>0</v>
      </c>
      <c r="Z211" s="9">
        <v>1.0369618030000001</v>
      </c>
      <c r="AA211" s="9">
        <v>0.71725135699999998</v>
      </c>
      <c r="AB211" s="9">
        <v>0.65948883199999997</v>
      </c>
      <c r="AC211" s="1">
        <f t="shared" si="108"/>
        <v>1</v>
      </c>
      <c r="AD211" s="1">
        <f t="shared" si="109"/>
        <v>2</v>
      </c>
      <c r="AE211" s="1">
        <f t="shared" si="110"/>
        <v>2</v>
      </c>
      <c r="AF211" s="11">
        <f t="shared" si="111"/>
        <v>1.6666666666666667</v>
      </c>
      <c r="AG211" s="8">
        <v>0.139670992849</v>
      </c>
      <c r="AH211" s="9">
        <v>0.3451495587000144</v>
      </c>
      <c r="AI211" s="1">
        <f t="shared" si="112"/>
        <v>4</v>
      </c>
      <c r="AJ211" s="1">
        <f t="shared" si="113"/>
        <v>4</v>
      </c>
      <c r="AK211" s="11">
        <f t="shared" si="114"/>
        <v>4</v>
      </c>
      <c r="AL211" s="10">
        <v>0</v>
      </c>
      <c r="AM211" s="4">
        <f t="shared" si="115"/>
        <v>0</v>
      </c>
      <c r="AN211" s="98">
        <v>0.61145080600000001</v>
      </c>
      <c r="AO211" s="4">
        <f t="shared" si="116"/>
        <v>0</v>
      </c>
      <c r="AR211" s="9">
        <v>1.393177737881508</v>
      </c>
      <c r="AS211" s="9">
        <v>1.24676089517078</v>
      </c>
      <c r="AT211" s="9">
        <v>1.4897872340425531</v>
      </c>
      <c r="AU211" s="9">
        <v>1.5281536446966391</v>
      </c>
      <c r="AV211" s="1" t="str">
        <f t="shared" si="117"/>
        <v/>
      </c>
      <c r="AW211" s="1" t="str">
        <f t="shared" si="118"/>
        <v/>
      </c>
      <c r="AX211" s="1">
        <f t="shared" si="119"/>
        <v>0</v>
      </c>
      <c r="AY211" s="1">
        <f t="shared" si="120"/>
        <v>0</v>
      </c>
      <c r="AZ211" s="1">
        <f t="shared" si="121"/>
        <v>0</v>
      </c>
      <c r="BA211" s="1">
        <f t="shared" si="122"/>
        <v>0</v>
      </c>
      <c r="BB211" s="9">
        <f t="shared" si="94"/>
        <v>0.5</v>
      </c>
      <c r="BC211" s="11">
        <f t="shared" si="123"/>
        <v>0</v>
      </c>
      <c r="BD211" s="98">
        <v>61.40041342</v>
      </c>
      <c r="BE211" s="4">
        <f t="shared" si="124"/>
        <v>1</v>
      </c>
    </row>
    <row r="212" spans="1:57" x14ac:dyDescent="0.35">
      <c r="A212" s="4">
        <v>53033024902</v>
      </c>
      <c r="B212" s="97">
        <v>50.215930902111317</v>
      </c>
      <c r="C212" s="4">
        <f t="shared" si="95"/>
        <v>4</v>
      </c>
      <c r="D212" s="98">
        <v>11.038471209454359</v>
      </c>
      <c r="E212" s="4">
        <f t="shared" si="96"/>
        <v>2</v>
      </c>
      <c r="F212" s="98">
        <v>27.36625514403292</v>
      </c>
      <c r="G212" s="4">
        <f t="shared" si="97"/>
        <v>0</v>
      </c>
      <c r="H212" s="98">
        <v>10.600444773906601</v>
      </c>
      <c r="I212" s="4">
        <f t="shared" si="98"/>
        <v>0</v>
      </c>
      <c r="J212" s="98">
        <v>12.80898876404494</v>
      </c>
      <c r="K212" s="97">
        <v>6.0674157303370784</v>
      </c>
      <c r="L212" s="1">
        <f t="shared" si="99"/>
        <v>1</v>
      </c>
      <c r="M212" s="1">
        <f t="shared" si="100"/>
        <v>0</v>
      </c>
      <c r="N212" s="11">
        <f t="shared" si="101"/>
        <v>0.5</v>
      </c>
      <c r="O212" s="98">
        <v>6.4299424184261031</v>
      </c>
      <c r="P212" s="4">
        <f t="shared" si="102"/>
        <v>0</v>
      </c>
      <c r="Q212" s="6">
        <v>362044</v>
      </c>
      <c r="R212" s="7">
        <v>25940</v>
      </c>
      <c r="S212" s="1">
        <f t="shared" si="103"/>
        <v>3</v>
      </c>
      <c r="T212" s="1">
        <f t="shared" si="104"/>
        <v>2</v>
      </c>
      <c r="U212" s="11">
        <f t="shared" si="105"/>
        <v>2.5</v>
      </c>
      <c r="V212" s="98">
        <v>0</v>
      </c>
      <c r="W212" s="4">
        <f t="shared" si="106"/>
        <v>0</v>
      </c>
      <c r="X212" s="98">
        <v>0</v>
      </c>
      <c r="Y212" s="4">
        <f t="shared" si="107"/>
        <v>0</v>
      </c>
      <c r="Z212" s="9">
        <v>0.83616259400000004</v>
      </c>
      <c r="AA212" s="9">
        <v>1.7616632670000001</v>
      </c>
      <c r="AB212" s="9">
        <v>0.87808554999999999</v>
      </c>
      <c r="AC212" s="1">
        <f t="shared" si="108"/>
        <v>1</v>
      </c>
      <c r="AD212" s="1">
        <f t="shared" si="109"/>
        <v>0</v>
      </c>
      <c r="AE212" s="1">
        <f t="shared" si="110"/>
        <v>1</v>
      </c>
      <c r="AF212" s="11">
        <f t="shared" si="111"/>
        <v>0.66666666666666663</v>
      </c>
      <c r="AG212" s="8">
        <v>8.3270066411800001E-2</v>
      </c>
      <c r="AH212" s="9">
        <v>0.46046457210852038</v>
      </c>
      <c r="AI212" s="1">
        <f t="shared" si="112"/>
        <v>4</v>
      </c>
      <c r="AJ212" s="1">
        <f t="shared" si="113"/>
        <v>3</v>
      </c>
      <c r="AK212" s="11">
        <f t="shared" si="114"/>
        <v>3.5</v>
      </c>
      <c r="AL212" s="10">
        <v>0</v>
      </c>
      <c r="AM212" s="4">
        <f t="shared" si="115"/>
        <v>0</v>
      </c>
      <c r="AN212" s="98">
        <v>0.443786982</v>
      </c>
      <c r="AO212" s="4">
        <f t="shared" si="116"/>
        <v>0</v>
      </c>
      <c r="AS212" s="9">
        <v>0.96348645465253202</v>
      </c>
      <c r="AT212" s="9">
        <v>1.1200000000000001</v>
      </c>
      <c r="AV212" s="1" t="str">
        <f t="shared" si="117"/>
        <v/>
      </c>
      <c r="AW212" s="1" t="str">
        <f t="shared" si="118"/>
        <v/>
      </c>
      <c r="AX212" s="1" t="str">
        <f t="shared" si="119"/>
        <v/>
      </c>
      <c r="AY212" s="1">
        <f t="shared" si="120"/>
        <v>0</v>
      </c>
      <c r="AZ212" s="1">
        <f t="shared" si="121"/>
        <v>0</v>
      </c>
      <c r="BA212" s="1" t="str">
        <f t="shared" si="122"/>
        <v/>
      </c>
      <c r="BB212" s="9">
        <f t="shared" si="94"/>
        <v>1</v>
      </c>
      <c r="BC212" s="11">
        <f t="shared" si="123"/>
        <v>0</v>
      </c>
      <c r="BD212" s="98">
        <v>58.52086963</v>
      </c>
      <c r="BE212" s="4">
        <f t="shared" si="124"/>
        <v>2</v>
      </c>
    </row>
    <row r="213" spans="1:57" x14ac:dyDescent="0.35">
      <c r="A213" s="4">
        <v>53033024903</v>
      </c>
      <c r="B213" s="97">
        <v>56.13670133729569</v>
      </c>
      <c r="C213" s="4">
        <f t="shared" si="95"/>
        <v>4</v>
      </c>
      <c r="D213" s="98">
        <v>20.92236740968486</v>
      </c>
      <c r="E213" s="4">
        <f t="shared" si="96"/>
        <v>4</v>
      </c>
      <c r="F213" s="98">
        <v>24.61859979101358</v>
      </c>
      <c r="G213" s="4">
        <f t="shared" si="97"/>
        <v>0</v>
      </c>
      <c r="H213" s="98">
        <v>6.1188030370701201</v>
      </c>
      <c r="I213" s="4">
        <f t="shared" si="98"/>
        <v>0</v>
      </c>
      <c r="J213" s="98">
        <v>8.1023454157782524</v>
      </c>
      <c r="K213" s="97">
        <v>4.4776119402985071</v>
      </c>
      <c r="L213" s="1">
        <f t="shared" si="99"/>
        <v>0</v>
      </c>
      <c r="M213" s="1">
        <f t="shared" si="100"/>
        <v>0</v>
      </c>
      <c r="N213" s="11">
        <f t="shared" si="101"/>
        <v>0</v>
      </c>
      <c r="O213" s="98">
        <v>7.6374442793462114</v>
      </c>
      <c r="P213" s="4">
        <f t="shared" si="102"/>
        <v>0</v>
      </c>
      <c r="Q213" s="6">
        <v>351857</v>
      </c>
      <c r="R213" s="7">
        <v>1566</v>
      </c>
      <c r="S213" s="1">
        <f t="shared" si="103"/>
        <v>3</v>
      </c>
      <c r="T213" s="1">
        <f t="shared" si="104"/>
        <v>1</v>
      </c>
      <c r="U213" s="11">
        <f t="shared" si="105"/>
        <v>2</v>
      </c>
      <c r="V213" s="98">
        <v>0</v>
      </c>
      <c r="W213" s="4">
        <f t="shared" si="106"/>
        <v>0</v>
      </c>
      <c r="X213" s="98">
        <v>0</v>
      </c>
      <c r="Y213" s="4">
        <f t="shared" si="107"/>
        <v>0</v>
      </c>
      <c r="Z213" s="9">
        <v>0.72846565699999999</v>
      </c>
      <c r="AA213" s="9">
        <v>1.40217787</v>
      </c>
      <c r="AB213" s="9">
        <v>0.64205109500000002</v>
      </c>
      <c r="AC213" s="1">
        <f t="shared" si="108"/>
        <v>2</v>
      </c>
      <c r="AD213" s="1">
        <f t="shared" si="109"/>
        <v>0</v>
      </c>
      <c r="AE213" s="1">
        <f t="shared" si="110"/>
        <v>2</v>
      </c>
      <c r="AF213" s="11">
        <f t="shared" si="111"/>
        <v>1.3333333333333333</v>
      </c>
      <c r="AG213" s="8">
        <v>4.6789699006400003E-2</v>
      </c>
      <c r="AH213" s="9">
        <v>0.95558412315611907</v>
      </c>
      <c r="AI213" s="1">
        <f t="shared" si="112"/>
        <v>4</v>
      </c>
      <c r="AJ213" s="1">
        <f t="shared" si="113"/>
        <v>1</v>
      </c>
      <c r="AK213" s="11">
        <f t="shared" si="114"/>
        <v>2.5</v>
      </c>
      <c r="AL213" s="10">
        <v>0</v>
      </c>
      <c r="AM213" s="4">
        <f t="shared" si="115"/>
        <v>0</v>
      </c>
      <c r="AN213" s="98">
        <v>0.29461279499999998</v>
      </c>
      <c r="AO213" s="4">
        <f t="shared" si="116"/>
        <v>0</v>
      </c>
      <c r="AS213" s="9">
        <v>1.3987043580683101</v>
      </c>
      <c r="AT213" s="9">
        <v>1.4897872340425531</v>
      </c>
      <c r="AV213" s="1" t="str">
        <f t="shared" si="117"/>
        <v/>
      </c>
      <c r="AW213" s="1" t="str">
        <f t="shared" si="118"/>
        <v/>
      </c>
      <c r="AX213" s="1" t="str">
        <f t="shared" si="119"/>
        <v/>
      </c>
      <c r="AY213" s="1">
        <f t="shared" si="120"/>
        <v>0</v>
      </c>
      <c r="AZ213" s="1">
        <f t="shared" si="121"/>
        <v>0</v>
      </c>
      <c r="BA213" s="1" t="str">
        <f t="shared" si="122"/>
        <v/>
      </c>
      <c r="BB213" s="9">
        <f t="shared" si="94"/>
        <v>1</v>
      </c>
      <c r="BC213" s="11">
        <f t="shared" si="123"/>
        <v>0</v>
      </c>
      <c r="BD213" s="98">
        <v>58.656697729999998</v>
      </c>
      <c r="BE213" s="4">
        <f t="shared" si="124"/>
        <v>2</v>
      </c>
    </row>
    <row r="214" spans="1:57" x14ac:dyDescent="0.35">
      <c r="A214" s="4">
        <v>53033025001</v>
      </c>
      <c r="B214" s="97">
        <v>40.632558139534893</v>
      </c>
      <c r="C214" s="4">
        <f t="shared" si="95"/>
        <v>3</v>
      </c>
      <c r="D214" s="98">
        <v>11.3007651559741</v>
      </c>
      <c r="E214" s="4">
        <f t="shared" si="96"/>
        <v>2</v>
      </c>
      <c r="F214" s="98">
        <v>28.604954367666231</v>
      </c>
      <c r="G214" s="4">
        <f t="shared" si="97"/>
        <v>0</v>
      </c>
      <c r="H214" s="98">
        <v>21.323900960080849</v>
      </c>
      <c r="I214" s="4">
        <f t="shared" si="98"/>
        <v>1</v>
      </c>
      <c r="J214" s="98">
        <v>12.88311688311688</v>
      </c>
      <c r="K214" s="97">
        <v>6.441558441558441</v>
      </c>
      <c r="L214" s="1">
        <f t="shared" si="99"/>
        <v>1</v>
      </c>
      <c r="M214" s="1">
        <f t="shared" si="100"/>
        <v>0</v>
      </c>
      <c r="N214" s="11">
        <f t="shared" si="101"/>
        <v>0.5</v>
      </c>
      <c r="O214" s="98">
        <v>11.38604651162791</v>
      </c>
      <c r="P214" s="4">
        <f t="shared" si="102"/>
        <v>1</v>
      </c>
      <c r="Q214" s="6">
        <v>382058</v>
      </c>
      <c r="R214" s="7">
        <v>35750</v>
      </c>
      <c r="S214" s="1">
        <f t="shared" si="103"/>
        <v>3</v>
      </c>
      <c r="T214" s="1">
        <f t="shared" si="104"/>
        <v>2</v>
      </c>
      <c r="U214" s="11">
        <f t="shared" si="105"/>
        <v>2.5</v>
      </c>
      <c r="V214" s="98">
        <v>0</v>
      </c>
      <c r="W214" s="4">
        <f t="shared" si="106"/>
        <v>0</v>
      </c>
      <c r="X214" s="98">
        <v>47.157219122166303</v>
      </c>
      <c r="Y214" s="4">
        <f t="shared" si="107"/>
        <v>3</v>
      </c>
      <c r="Z214" s="9">
        <v>0.73614197400000003</v>
      </c>
      <c r="AA214" s="9">
        <v>0.45986758700000002</v>
      </c>
      <c r="AB214" s="9">
        <v>0.43948668800000001</v>
      </c>
      <c r="AC214" s="1">
        <f t="shared" si="108"/>
        <v>2</v>
      </c>
      <c r="AD214" s="1">
        <f t="shared" si="109"/>
        <v>3</v>
      </c>
      <c r="AE214" s="1">
        <f t="shared" si="110"/>
        <v>3</v>
      </c>
      <c r="AF214" s="11">
        <f t="shared" si="111"/>
        <v>2.6666666666666665</v>
      </c>
      <c r="AG214" s="8">
        <v>0.173711375414</v>
      </c>
      <c r="AH214" s="9">
        <v>0.65107729606224252</v>
      </c>
      <c r="AI214" s="1">
        <f t="shared" si="112"/>
        <v>3</v>
      </c>
      <c r="AJ214" s="1">
        <f t="shared" si="113"/>
        <v>2</v>
      </c>
      <c r="AK214" s="11">
        <f t="shared" si="114"/>
        <v>2.5</v>
      </c>
      <c r="AL214" s="10">
        <v>0</v>
      </c>
      <c r="AM214" s="4">
        <f t="shared" si="115"/>
        <v>0</v>
      </c>
      <c r="AN214" s="98">
        <v>2.7982326949999998</v>
      </c>
      <c r="AO214" s="4">
        <f t="shared" si="116"/>
        <v>1</v>
      </c>
      <c r="AQ214" s="9">
        <v>1.311971830985915</v>
      </c>
      <c r="AR214" s="9">
        <v>1.112507480550569</v>
      </c>
      <c r="AS214" s="9">
        <v>1.2620730270906899</v>
      </c>
      <c r="AT214" s="9">
        <v>0.97659574468085109</v>
      </c>
      <c r="AV214" s="1" t="str">
        <f t="shared" si="117"/>
        <v/>
      </c>
      <c r="AW214" s="1">
        <f t="shared" si="118"/>
        <v>0</v>
      </c>
      <c r="AX214" s="1">
        <f t="shared" si="119"/>
        <v>0</v>
      </c>
      <c r="AY214" s="1">
        <f t="shared" si="120"/>
        <v>0</v>
      </c>
      <c r="AZ214" s="1">
        <f t="shared" si="121"/>
        <v>0</v>
      </c>
      <c r="BA214" s="1" t="str">
        <f t="shared" si="122"/>
        <v/>
      </c>
      <c r="BB214" s="9">
        <f t="shared" si="94"/>
        <v>0.33333333333333331</v>
      </c>
      <c r="BC214" s="11">
        <f t="shared" si="123"/>
        <v>0</v>
      </c>
      <c r="BD214" s="98">
        <v>58.789696579999998</v>
      </c>
      <c r="BE214" s="4">
        <f t="shared" si="124"/>
        <v>2</v>
      </c>
    </row>
    <row r="215" spans="1:57" x14ac:dyDescent="0.35">
      <c r="A215" s="4">
        <v>53033025003</v>
      </c>
      <c r="B215" s="97">
        <v>39.463929284288568</v>
      </c>
      <c r="C215" s="4">
        <f t="shared" si="95"/>
        <v>2</v>
      </c>
      <c r="D215" s="98">
        <v>7.7696115194240294</v>
      </c>
      <c r="E215" s="4">
        <f t="shared" si="96"/>
        <v>1</v>
      </c>
      <c r="F215" s="98">
        <v>25.794129473260959</v>
      </c>
      <c r="G215" s="4">
        <f t="shared" si="97"/>
        <v>0</v>
      </c>
      <c r="H215" s="98">
        <v>27.88875832354093</v>
      </c>
      <c r="I215" s="4">
        <f t="shared" si="98"/>
        <v>1</v>
      </c>
      <c r="J215" s="98">
        <v>12.092130518234161</v>
      </c>
      <c r="K215" s="97">
        <v>8.4452975047984644</v>
      </c>
      <c r="L215" s="1">
        <f t="shared" si="99"/>
        <v>1</v>
      </c>
      <c r="M215" s="1">
        <f t="shared" si="100"/>
        <v>0</v>
      </c>
      <c r="N215" s="11">
        <f t="shared" si="101"/>
        <v>0.5</v>
      </c>
      <c r="O215" s="98">
        <v>10.66438551468492</v>
      </c>
      <c r="P215" s="4">
        <f t="shared" si="102"/>
        <v>1</v>
      </c>
      <c r="Q215" s="6">
        <v>331619</v>
      </c>
      <c r="R215" s="7">
        <v>1505</v>
      </c>
      <c r="S215" s="1">
        <f t="shared" si="103"/>
        <v>3</v>
      </c>
      <c r="T215" s="1">
        <f t="shared" si="104"/>
        <v>1</v>
      </c>
      <c r="U215" s="11">
        <f t="shared" si="105"/>
        <v>2</v>
      </c>
      <c r="V215" s="98">
        <v>0</v>
      </c>
      <c r="W215" s="4">
        <f t="shared" si="106"/>
        <v>0</v>
      </c>
      <c r="X215" s="98">
        <v>0</v>
      </c>
      <c r="Y215" s="4">
        <f t="shared" si="107"/>
        <v>0</v>
      </c>
      <c r="Z215" s="9">
        <v>0.98761566000000001</v>
      </c>
      <c r="AA215" s="9">
        <v>0.77916303399999998</v>
      </c>
      <c r="AB215" s="9">
        <v>0.95682051099999998</v>
      </c>
      <c r="AC215" s="1">
        <f t="shared" si="108"/>
        <v>1</v>
      </c>
      <c r="AD215" s="1">
        <f t="shared" si="109"/>
        <v>2</v>
      </c>
      <c r="AE215" s="1">
        <f t="shared" si="110"/>
        <v>1</v>
      </c>
      <c r="AF215" s="11">
        <f t="shared" si="111"/>
        <v>1.3333333333333333</v>
      </c>
      <c r="AG215" s="8">
        <v>0.13204081997</v>
      </c>
      <c r="AH215" s="9">
        <v>0.87377591768006824</v>
      </c>
      <c r="AI215" s="1">
        <f t="shared" si="112"/>
        <v>4</v>
      </c>
      <c r="AJ215" s="1">
        <f t="shared" si="113"/>
        <v>1</v>
      </c>
      <c r="AK215" s="11">
        <f t="shared" si="114"/>
        <v>2.5</v>
      </c>
      <c r="AL215" s="10">
        <v>0</v>
      </c>
      <c r="AM215" s="4">
        <f t="shared" si="115"/>
        <v>0</v>
      </c>
      <c r="AN215" s="98">
        <v>0.42918454900000003</v>
      </c>
      <c r="AO215" s="4">
        <f t="shared" si="116"/>
        <v>0</v>
      </c>
      <c r="AR215" s="9">
        <v>1.314781567923399</v>
      </c>
      <c r="AS215" s="9">
        <v>1.0583038869257899</v>
      </c>
      <c r="AT215" s="9">
        <v>1.212765957446809</v>
      </c>
      <c r="AV215" s="1" t="str">
        <f t="shared" si="117"/>
        <v/>
      </c>
      <c r="AW215" s="1" t="str">
        <f t="shared" si="118"/>
        <v/>
      </c>
      <c r="AX215" s="1">
        <f t="shared" si="119"/>
        <v>0</v>
      </c>
      <c r="AY215" s="1">
        <f t="shared" si="120"/>
        <v>0</v>
      </c>
      <c r="AZ215" s="1">
        <f t="shared" si="121"/>
        <v>0</v>
      </c>
      <c r="BA215" s="1" t="str">
        <f t="shared" si="122"/>
        <v/>
      </c>
      <c r="BB215" s="9">
        <f t="shared" si="94"/>
        <v>0.5</v>
      </c>
      <c r="BC215" s="11">
        <f t="shared" si="123"/>
        <v>0</v>
      </c>
      <c r="BD215" s="98">
        <v>58.346164680000001</v>
      </c>
      <c r="BE215" s="4">
        <f t="shared" si="124"/>
        <v>2</v>
      </c>
    </row>
    <row r="216" spans="1:57" x14ac:dyDescent="0.35">
      <c r="A216" s="4">
        <v>53033025005</v>
      </c>
      <c r="B216" s="97">
        <v>46.469116798152783</v>
      </c>
      <c r="C216" s="4">
        <f t="shared" si="95"/>
        <v>3</v>
      </c>
      <c r="D216" s="98">
        <v>10.44683491932147</v>
      </c>
      <c r="E216" s="4">
        <f t="shared" si="96"/>
        <v>2</v>
      </c>
      <c r="F216" s="98">
        <v>29.287891382654479</v>
      </c>
      <c r="G216" s="4">
        <f t="shared" si="97"/>
        <v>0</v>
      </c>
      <c r="H216" s="98">
        <v>32.589285714285722</v>
      </c>
      <c r="I216" s="4">
        <f t="shared" si="98"/>
        <v>2</v>
      </c>
      <c r="J216" s="98">
        <v>15.606060606060611</v>
      </c>
      <c r="K216" s="97">
        <v>11.81818181818182</v>
      </c>
      <c r="L216" s="1">
        <f t="shared" si="99"/>
        <v>2</v>
      </c>
      <c r="M216" s="1">
        <f t="shared" si="100"/>
        <v>1</v>
      </c>
      <c r="N216" s="11">
        <f t="shared" si="101"/>
        <v>1.5</v>
      </c>
      <c r="O216" s="98">
        <v>11.033950617283949</v>
      </c>
      <c r="P216" s="4">
        <f t="shared" si="102"/>
        <v>1</v>
      </c>
      <c r="Q216" s="6">
        <v>357019</v>
      </c>
      <c r="R216" s="7">
        <v>24145</v>
      </c>
      <c r="S216" s="1">
        <f t="shared" si="103"/>
        <v>3</v>
      </c>
      <c r="T216" s="1">
        <f t="shared" si="104"/>
        <v>2</v>
      </c>
      <c r="U216" s="11">
        <f t="shared" si="105"/>
        <v>2.5</v>
      </c>
      <c r="V216" s="98">
        <v>0</v>
      </c>
      <c r="W216" s="4">
        <f t="shared" si="106"/>
        <v>0</v>
      </c>
      <c r="X216" s="98">
        <v>12.550970963226639</v>
      </c>
      <c r="Y216" s="4">
        <f t="shared" si="107"/>
        <v>1</v>
      </c>
      <c r="Z216" s="9">
        <v>0.70419928700000001</v>
      </c>
      <c r="AA216" s="9">
        <v>0.657931445</v>
      </c>
      <c r="AB216" s="9">
        <v>0.43584642699999998</v>
      </c>
      <c r="AC216" s="1">
        <f t="shared" si="108"/>
        <v>2</v>
      </c>
      <c r="AD216" s="1">
        <f t="shared" si="109"/>
        <v>2</v>
      </c>
      <c r="AE216" s="1">
        <f t="shared" si="110"/>
        <v>3</v>
      </c>
      <c r="AF216" s="11">
        <f t="shared" si="111"/>
        <v>2.3333333333333335</v>
      </c>
      <c r="AG216" s="8">
        <v>4.8012295064899999E-2</v>
      </c>
      <c r="AH216" s="9">
        <v>1.002329928200993</v>
      </c>
      <c r="AI216" s="1">
        <f t="shared" si="112"/>
        <v>4</v>
      </c>
      <c r="AJ216" s="1">
        <f t="shared" si="113"/>
        <v>0</v>
      </c>
      <c r="AK216" s="11">
        <f t="shared" si="114"/>
        <v>2</v>
      </c>
      <c r="AL216" s="10">
        <v>0</v>
      </c>
      <c r="AM216" s="4">
        <f t="shared" si="115"/>
        <v>0</v>
      </c>
      <c r="AN216" s="98">
        <v>0.641299701</v>
      </c>
      <c r="AO216" s="4">
        <f t="shared" si="116"/>
        <v>0</v>
      </c>
      <c r="AP216" s="8">
        <v>1.2433052792654939</v>
      </c>
      <c r="AQ216" s="9">
        <v>1.1859154929577469</v>
      </c>
      <c r="AR216" s="9">
        <v>1.0945541591861161</v>
      </c>
      <c r="AS216" s="9">
        <v>1.12367491166077</v>
      </c>
      <c r="AV216" s="1">
        <f t="shared" si="117"/>
        <v>0</v>
      </c>
      <c r="AW216" s="1">
        <f t="shared" si="118"/>
        <v>0</v>
      </c>
      <c r="AX216" s="1">
        <f t="shared" si="119"/>
        <v>0</v>
      </c>
      <c r="AY216" s="1">
        <f t="shared" si="120"/>
        <v>0</v>
      </c>
      <c r="AZ216" s="1" t="str">
        <f t="shared" si="121"/>
        <v/>
      </c>
      <c r="BA216" s="1" t="str">
        <f t="shared" si="122"/>
        <v/>
      </c>
      <c r="BB216" s="9">
        <f t="shared" si="94"/>
        <v>0.25</v>
      </c>
      <c r="BC216" s="11">
        <f t="shared" si="123"/>
        <v>0</v>
      </c>
      <c r="BD216" s="98">
        <v>55.562037549999999</v>
      </c>
      <c r="BE216" s="4">
        <f t="shared" si="124"/>
        <v>2</v>
      </c>
    </row>
    <row r="217" spans="1:57" x14ac:dyDescent="0.35">
      <c r="A217" s="4">
        <v>53033025006</v>
      </c>
      <c r="B217" s="97">
        <v>38.501577287066247</v>
      </c>
      <c r="C217" s="4">
        <f t="shared" si="95"/>
        <v>2</v>
      </c>
      <c r="D217" s="98">
        <v>13.13131313131313</v>
      </c>
      <c r="E217" s="4">
        <f t="shared" si="96"/>
        <v>3</v>
      </c>
      <c r="F217" s="98">
        <v>28.785131459655481</v>
      </c>
      <c r="G217" s="4">
        <f t="shared" si="97"/>
        <v>0</v>
      </c>
      <c r="H217" s="98">
        <v>29.662027833001989</v>
      </c>
      <c r="I217" s="4">
        <f t="shared" si="98"/>
        <v>1</v>
      </c>
      <c r="J217" s="98">
        <v>11.440329218106999</v>
      </c>
      <c r="K217" s="97">
        <v>10.411522633744861</v>
      </c>
      <c r="L217" s="1">
        <f t="shared" si="99"/>
        <v>1</v>
      </c>
      <c r="M217" s="1">
        <f t="shared" si="100"/>
        <v>1</v>
      </c>
      <c r="N217" s="11">
        <f t="shared" si="101"/>
        <v>1</v>
      </c>
      <c r="O217" s="98">
        <v>8.9472020233955103</v>
      </c>
      <c r="P217" s="4">
        <f t="shared" si="102"/>
        <v>1</v>
      </c>
      <c r="Q217" s="6">
        <v>269542</v>
      </c>
      <c r="R217" s="7">
        <v>235</v>
      </c>
      <c r="S217" s="1">
        <f t="shared" si="103"/>
        <v>2</v>
      </c>
      <c r="T217" s="1">
        <f t="shared" si="104"/>
        <v>0</v>
      </c>
      <c r="U217" s="11">
        <f t="shared" si="105"/>
        <v>1</v>
      </c>
      <c r="V217" s="98">
        <v>0</v>
      </c>
      <c r="W217" s="4">
        <f t="shared" si="106"/>
        <v>0</v>
      </c>
      <c r="X217" s="98">
        <v>0</v>
      </c>
      <c r="Y217" s="4">
        <f t="shared" si="107"/>
        <v>0</v>
      </c>
      <c r="Z217" s="9">
        <v>1.4874176100000001</v>
      </c>
      <c r="AA217" s="9">
        <v>1.0872979840000001</v>
      </c>
      <c r="AB217" s="9">
        <v>1.146738027</v>
      </c>
      <c r="AC217" s="1">
        <f t="shared" si="108"/>
        <v>0</v>
      </c>
      <c r="AD217" s="1">
        <f t="shared" si="109"/>
        <v>1</v>
      </c>
      <c r="AE217" s="1">
        <f t="shared" si="110"/>
        <v>0</v>
      </c>
      <c r="AF217" s="11">
        <f t="shared" si="111"/>
        <v>0.33333333333333331</v>
      </c>
      <c r="AG217" s="8">
        <v>0.106719937217</v>
      </c>
      <c r="AH217" s="9">
        <v>1.4689408132587261</v>
      </c>
      <c r="AI217" s="1">
        <f t="shared" si="112"/>
        <v>4</v>
      </c>
      <c r="AJ217" s="1">
        <f t="shared" si="113"/>
        <v>0</v>
      </c>
      <c r="AK217" s="11">
        <f t="shared" si="114"/>
        <v>2</v>
      </c>
      <c r="AL217" s="10">
        <v>0</v>
      </c>
      <c r="AM217" s="4">
        <f t="shared" si="115"/>
        <v>0</v>
      </c>
      <c r="AN217" s="98">
        <v>0.44552450399999999</v>
      </c>
      <c r="AO217" s="4">
        <f t="shared" si="116"/>
        <v>0</v>
      </c>
      <c r="AR217" s="9">
        <v>1.3129862357869539</v>
      </c>
      <c r="AS217" s="9">
        <v>1.38339222614841</v>
      </c>
      <c r="AT217" s="9">
        <v>1.4897872340425531</v>
      </c>
      <c r="AV217" s="1" t="str">
        <f t="shared" si="117"/>
        <v/>
      </c>
      <c r="AW217" s="1" t="str">
        <f t="shared" si="118"/>
        <v/>
      </c>
      <c r="AX217" s="1">
        <f t="shared" si="119"/>
        <v>0</v>
      </c>
      <c r="AY217" s="1">
        <f t="shared" si="120"/>
        <v>0</v>
      </c>
      <c r="AZ217" s="1">
        <f t="shared" si="121"/>
        <v>0</v>
      </c>
      <c r="BA217" s="1" t="str">
        <f t="shared" si="122"/>
        <v/>
      </c>
      <c r="BB217" s="9">
        <f t="shared" si="94"/>
        <v>0.5</v>
      </c>
      <c r="BC217" s="11">
        <f t="shared" si="123"/>
        <v>0</v>
      </c>
      <c r="BD217" s="98">
        <v>57.496676309999998</v>
      </c>
      <c r="BE217" s="4">
        <f t="shared" si="124"/>
        <v>2</v>
      </c>
    </row>
    <row r="218" spans="1:57" x14ac:dyDescent="0.35">
      <c r="A218" s="4">
        <v>53033025101</v>
      </c>
      <c r="B218" s="97">
        <v>47.339062264435398</v>
      </c>
      <c r="C218" s="4">
        <f t="shared" si="95"/>
        <v>3</v>
      </c>
      <c r="D218" s="98">
        <v>19.033481774698998</v>
      </c>
      <c r="E218" s="4">
        <f t="shared" si="96"/>
        <v>4</v>
      </c>
      <c r="F218" s="98">
        <v>63.282732447817843</v>
      </c>
      <c r="G218" s="4">
        <f t="shared" si="97"/>
        <v>2</v>
      </c>
      <c r="H218" s="98">
        <v>41.778601204261243</v>
      </c>
      <c r="I218" s="4">
        <f t="shared" si="98"/>
        <v>2</v>
      </c>
      <c r="J218" s="98">
        <v>20.422535211267611</v>
      </c>
      <c r="K218" s="97">
        <v>11.97183098591549</v>
      </c>
      <c r="L218" s="1">
        <f t="shared" si="99"/>
        <v>3</v>
      </c>
      <c r="M218" s="1">
        <f t="shared" si="100"/>
        <v>1</v>
      </c>
      <c r="N218" s="11">
        <f t="shared" si="101"/>
        <v>2</v>
      </c>
      <c r="O218" s="98">
        <v>27.921001055329409</v>
      </c>
      <c r="P218" s="4">
        <f t="shared" si="102"/>
        <v>3</v>
      </c>
      <c r="Q218" s="6">
        <v>406246</v>
      </c>
      <c r="R218" s="7">
        <v>29570</v>
      </c>
      <c r="S218" s="1">
        <f t="shared" si="103"/>
        <v>3</v>
      </c>
      <c r="T218" s="1">
        <f t="shared" si="104"/>
        <v>2</v>
      </c>
      <c r="U218" s="11">
        <f t="shared" si="105"/>
        <v>2.5</v>
      </c>
      <c r="V218" s="98">
        <v>0</v>
      </c>
      <c r="W218" s="4">
        <f t="shared" si="106"/>
        <v>0</v>
      </c>
      <c r="X218" s="98">
        <v>39.96376266619562</v>
      </c>
      <c r="Y218" s="4">
        <f t="shared" si="107"/>
        <v>2</v>
      </c>
      <c r="Z218" s="9">
        <v>0.600768988</v>
      </c>
      <c r="AA218" s="9">
        <v>0.37836806499999998</v>
      </c>
      <c r="AB218" s="9">
        <v>0.310159725</v>
      </c>
      <c r="AC218" s="1">
        <f t="shared" si="108"/>
        <v>2</v>
      </c>
      <c r="AD218" s="1">
        <f t="shared" si="109"/>
        <v>4</v>
      </c>
      <c r="AE218" s="1">
        <f t="shared" si="110"/>
        <v>3</v>
      </c>
      <c r="AF218" s="11">
        <f t="shared" si="111"/>
        <v>3</v>
      </c>
      <c r="AG218" s="8">
        <v>0.20188514016</v>
      </c>
      <c r="AH218" s="9">
        <v>0.43211162210505383</v>
      </c>
      <c r="AI218" s="1">
        <f t="shared" si="112"/>
        <v>3</v>
      </c>
      <c r="AJ218" s="1">
        <f t="shared" si="113"/>
        <v>3</v>
      </c>
      <c r="AK218" s="11">
        <f t="shared" si="114"/>
        <v>3</v>
      </c>
      <c r="AL218" s="10">
        <v>0</v>
      </c>
      <c r="AM218" s="4">
        <f t="shared" si="115"/>
        <v>0</v>
      </c>
      <c r="AN218" s="98">
        <v>7.9460966539999998</v>
      </c>
      <c r="AO218" s="4">
        <f t="shared" si="116"/>
        <v>3</v>
      </c>
      <c r="AQ218" s="9">
        <v>0.92746478873239435</v>
      </c>
      <c r="AR218" s="9">
        <v>0.98922800718132853</v>
      </c>
      <c r="AS218" s="9">
        <v>0.93580683156654798</v>
      </c>
      <c r="AT218" s="9">
        <v>1.1200000000000001</v>
      </c>
      <c r="AV218" s="1" t="str">
        <f t="shared" si="117"/>
        <v/>
      </c>
      <c r="AW218" s="1">
        <f t="shared" si="118"/>
        <v>0</v>
      </c>
      <c r="AX218" s="1">
        <f t="shared" si="119"/>
        <v>0</v>
      </c>
      <c r="AY218" s="1">
        <f t="shared" si="120"/>
        <v>0</v>
      </c>
      <c r="AZ218" s="1">
        <f t="shared" si="121"/>
        <v>0</v>
      </c>
      <c r="BA218" s="1" t="str">
        <f t="shared" si="122"/>
        <v/>
      </c>
      <c r="BB218" s="9">
        <f t="shared" si="94"/>
        <v>0.33333333333333331</v>
      </c>
      <c r="BC218" s="11">
        <f t="shared" si="123"/>
        <v>0</v>
      </c>
      <c r="BD218" s="98">
        <v>49.21552011</v>
      </c>
      <c r="BE218" s="4">
        <f t="shared" si="124"/>
        <v>3</v>
      </c>
    </row>
    <row r="219" spans="1:57" x14ac:dyDescent="0.35">
      <c r="A219" s="4">
        <v>53033025102</v>
      </c>
      <c r="B219" s="97">
        <v>58.38087146498362</v>
      </c>
      <c r="C219" s="4">
        <f t="shared" si="95"/>
        <v>4</v>
      </c>
      <c r="D219" s="98">
        <v>14.66860311592289</v>
      </c>
      <c r="E219" s="4">
        <f t="shared" si="96"/>
        <v>3</v>
      </c>
      <c r="F219" s="98">
        <v>53.182069728832317</v>
      </c>
      <c r="G219" s="4">
        <f t="shared" si="97"/>
        <v>2</v>
      </c>
      <c r="H219" s="98">
        <v>29.34631432545202</v>
      </c>
      <c r="I219" s="4">
        <f t="shared" si="98"/>
        <v>1</v>
      </c>
      <c r="J219" s="98">
        <v>20.176991150442479</v>
      </c>
      <c r="K219" s="97">
        <v>10.26548672566372</v>
      </c>
      <c r="L219" s="1">
        <f t="shared" si="99"/>
        <v>3</v>
      </c>
      <c r="M219" s="1">
        <f t="shared" si="100"/>
        <v>1</v>
      </c>
      <c r="N219" s="11">
        <f t="shared" si="101"/>
        <v>2</v>
      </c>
      <c r="O219" s="98">
        <v>18.133007931665649</v>
      </c>
      <c r="P219" s="4">
        <f t="shared" si="102"/>
        <v>2</v>
      </c>
      <c r="Q219" s="6">
        <v>358549</v>
      </c>
      <c r="R219" s="7">
        <v>10060</v>
      </c>
      <c r="S219" s="1">
        <f t="shared" si="103"/>
        <v>3</v>
      </c>
      <c r="T219" s="1">
        <f t="shared" si="104"/>
        <v>1</v>
      </c>
      <c r="U219" s="11">
        <f t="shared" si="105"/>
        <v>2</v>
      </c>
      <c r="V219" s="98">
        <v>0</v>
      </c>
      <c r="W219" s="4">
        <f t="shared" si="106"/>
        <v>0</v>
      </c>
      <c r="X219" s="98">
        <v>1.8753584997206179E-2</v>
      </c>
      <c r="Y219" s="4">
        <f t="shared" si="107"/>
        <v>0</v>
      </c>
      <c r="Z219" s="9">
        <v>0.44351005900000001</v>
      </c>
      <c r="AA219" s="9">
        <v>0.41186413100000002</v>
      </c>
      <c r="AB219" s="9">
        <v>0.36582443999999997</v>
      </c>
      <c r="AC219" s="1">
        <f t="shared" si="108"/>
        <v>3</v>
      </c>
      <c r="AD219" s="1">
        <f t="shared" si="109"/>
        <v>3</v>
      </c>
      <c r="AE219" s="1">
        <f t="shared" si="110"/>
        <v>3</v>
      </c>
      <c r="AF219" s="11">
        <f t="shared" si="111"/>
        <v>3</v>
      </c>
      <c r="AG219" s="8">
        <v>0.26318518864099999</v>
      </c>
      <c r="AH219" s="9">
        <v>0.39764045529234932</v>
      </c>
      <c r="AI219" s="1">
        <f t="shared" si="112"/>
        <v>3</v>
      </c>
      <c r="AJ219" s="1">
        <f t="shared" si="113"/>
        <v>4</v>
      </c>
      <c r="AK219" s="11">
        <f t="shared" si="114"/>
        <v>3.5</v>
      </c>
      <c r="AL219" s="10">
        <v>0</v>
      </c>
      <c r="AM219" s="4">
        <f t="shared" si="115"/>
        <v>0</v>
      </c>
      <c r="AN219" s="98">
        <v>7.8060522700000003</v>
      </c>
      <c r="AO219" s="4">
        <f t="shared" si="116"/>
        <v>3</v>
      </c>
      <c r="AR219" s="9">
        <v>1.0628366247755829</v>
      </c>
      <c r="AS219" s="9">
        <v>1.06124852767962</v>
      </c>
      <c r="AV219" s="1" t="str">
        <f t="shared" si="117"/>
        <v/>
      </c>
      <c r="AW219" s="1" t="str">
        <f t="shared" si="118"/>
        <v/>
      </c>
      <c r="AX219" s="1">
        <f t="shared" si="119"/>
        <v>0</v>
      </c>
      <c r="AY219" s="1">
        <f t="shared" si="120"/>
        <v>0</v>
      </c>
      <c r="AZ219" s="1" t="str">
        <f t="shared" si="121"/>
        <v/>
      </c>
      <c r="BA219" s="1" t="str">
        <f t="shared" si="122"/>
        <v/>
      </c>
      <c r="BB219" s="9">
        <f t="shared" si="94"/>
        <v>0.5</v>
      </c>
      <c r="BC219" s="11">
        <f t="shared" si="123"/>
        <v>0</v>
      </c>
      <c r="BD219" s="98">
        <v>51.448147079999998</v>
      </c>
      <c r="BE219" s="4">
        <f t="shared" si="124"/>
        <v>3</v>
      </c>
    </row>
    <row r="220" spans="1:57" x14ac:dyDescent="0.35">
      <c r="A220" s="4">
        <v>53033025200</v>
      </c>
      <c r="B220" s="97">
        <v>48.394266029558842</v>
      </c>
      <c r="C220" s="4">
        <f t="shared" si="95"/>
        <v>3</v>
      </c>
      <c r="D220" s="98">
        <v>15.40501446480231</v>
      </c>
      <c r="E220" s="4">
        <f t="shared" si="96"/>
        <v>3</v>
      </c>
      <c r="F220" s="98">
        <v>55.633802816901422</v>
      </c>
      <c r="G220" s="4">
        <f t="shared" si="97"/>
        <v>2</v>
      </c>
      <c r="H220" s="98">
        <v>34.582309582309577</v>
      </c>
      <c r="I220" s="4">
        <f t="shared" si="98"/>
        <v>2</v>
      </c>
      <c r="J220" s="98">
        <v>17.82477341389728</v>
      </c>
      <c r="K220" s="97">
        <v>9.8187311178247736</v>
      </c>
      <c r="L220" s="1">
        <f t="shared" si="99"/>
        <v>2</v>
      </c>
      <c r="M220" s="1">
        <f t="shared" si="100"/>
        <v>0</v>
      </c>
      <c r="N220" s="11">
        <f t="shared" si="101"/>
        <v>1</v>
      </c>
      <c r="O220" s="98">
        <v>23.078639152258781</v>
      </c>
      <c r="P220" s="4">
        <f t="shared" si="102"/>
        <v>2</v>
      </c>
      <c r="Q220" s="6">
        <v>419773</v>
      </c>
      <c r="R220" s="7">
        <v>26569</v>
      </c>
      <c r="S220" s="1">
        <f t="shared" si="103"/>
        <v>3</v>
      </c>
      <c r="T220" s="1">
        <f t="shared" si="104"/>
        <v>2</v>
      </c>
      <c r="U220" s="11">
        <f t="shared" si="105"/>
        <v>2.5</v>
      </c>
      <c r="V220" s="98">
        <v>0</v>
      </c>
      <c r="W220" s="4">
        <f t="shared" si="106"/>
        <v>0</v>
      </c>
      <c r="X220" s="98">
        <v>7.8957971673655134</v>
      </c>
      <c r="Y220" s="4">
        <f t="shared" si="107"/>
        <v>1</v>
      </c>
      <c r="Z220" s="9">
        <v>0.81515658899999999</v>
      </c>
      <c r="AA220" s="9">
        <v>0.79545248000000002</v>
      </c>
      <c r="AB220" s="9">
        <v>0.45076076900000001</v>
      </c>
      <c r="AC220" s="1">
        <f t="shared" si="108"/>
        <v>1</v>
      </c>
      <c r="AD220" s="1">
        <f t="shared" si="109"/>
        <v>2</v>
      </c>
      <c r="AE220" s="1">
        <f t="shared" si="110"/>
        <v>3</v>
      </c>
      <c r="AF220" s="11">
        <f t="shared" si="111"/>
        <v>2</v>
      </c>
      <c r="AG220" s="8">
        <v>0.15332256422900001</v>
      </c>
      <c r="AH220" s="9">
        <v>0.28054404336713029</v>
      </c>
      <c r="AI220" s="1">
        <f t="shared" si="112"/>
        <v>3</v>
      </c>
      <c r="AJ220" s="1">
        <f t="shared" si="113"/>
        <v>4</v>
      </c>
      <c r="AK220" s="11">
        <f t="shared" si="114"/>
        <v>3.5</v>
      </c>
      <c r="AL220" s="10">
        <v>0</v>
      </c>
      <c r="AM220" s="4">
        <f t="shared" si="115"/>
        <v>0</v>
      </c>
      <c r="AN220" s="98">
        <v>9.1440886700000004</v>
      </c>
      <c r="AO220" s="4">
        <f t="shared" si="116"/>
        <v>3</v>
      </c>
      <c r="AR220" s="9">
        <v>0.7660083782166367</v>
      </c>
      <c r="AS220" s="9">
        <v>1.06183745583038</v>
      </c>
      <c r="AT220" s="9">
        <v>1.0523404255319151</v>
      </c>
      <c r="AV220" s="1" t="str">
        <f t="shared" si="117"/>
        <v/>
      </c>
      <c r="AW220" s="1" t="str">
        <f t="shared" si="118"/>
        <v/>
      </c>
      <c r="AX220" s="1">
        <f t="shared" si="119"/>
        <v>3</v>
      </c>
      <c r="AY220" s="1">
        <f t="shared" si="120"/>
        <v>0</v>
      </c>
      <c r="AZ220" s="1">
        <f t="shared" si="121"/>
        <v>0</v>
      </c>
      <c r="BA220" s="1" t="str">
        <f t="shared" si="122"/>
        <v/>
      </c>
      <c r="BB220" s="9">
        <f t="shared" si="94"/>
        <v>0.5</v>
      </c>
      <c r="BC220" s="11">
        <f t="shared" si="123"/>
        <v>1.5</v>
      </c>
      <c r="BD220" s="98">
        <v>50.706785500000002</v>
      </c>
      <c r="BE220" s="4">
        <f t="shared" si="124"/>
        <v>3</v>
      </c>
    </row>
    <row r="221" spans="1:57" x14ac:dyDescent="0.35">
      <c r="A221" s="4">
        <v>53033025301</v>
      </c>
      <c r="B221" s="97">
        <v>51.670951156812343</v>
      </c>
      <c r="C221" s="4">
        <f t="shared" si="95"/>
        <v>4</v>
      </c>
      <c r="D221" s="98">
        <v>15.14869888475836</v>
      </c>
      <c r="E221" s="4">
        <f t="shared" si="96"/>
        <v>3</v>
      </c>
      <c r="F221" s="98">
        <v>57.852193995381057</v>
      </c>
      <c r="G221" s="4">
        <f t="shared" si="97"/>
        <v>2</v>
      </c>
      <c r="H221" s="98">
        <v>61.516497461928942</v>
      </c>
      <c r="I221" s="4">
        <f t="shared" si="98"/>
        <v>4</v>
      </c>
      <c r="J221" s="98">
        <v>20.226537216828479</v>
      </c>
      <c r="K221" s="97">
        <v>14.239482200647251</v>
      </c>
      <c r="L221" s="1">
        <f t="shared" si="99"/>
        <v>3</v>
      </c>
      <c r="M221" s="1">
        <f t="shared" si="100"/>
        <v>1</v>
      </c>
      <c r="N221" s="11">
        <f t="shared" si="101"/>
        <v>2</v>
      </c>
      <c r="O221" s="98">
        <v>18.345978755690439</v>
      </c>
      <c r="P221" s="4">
        <f t="shared" si="102"/>
        <v>2</v>
      </c>
      <c r="Q221" s="6">
        <v>486947</v>
      </c>
      <c r="R221" s="7">
        <v>84781</v>
      </c>
      <c r="S221" s="1">
        <f t="shared" si="103"/>
        <v>4</v>
      </c>
      <c r="T221" s="1">
        <f t="shared" si="104"/>
        <v>3</v>
      </c>
      <c r="U221" s="11">
        <f t="shared" si="105"/>
        <v>3.5</v>
      </c>
      <c r="V221" s="98">
        <v>36.333572969086987</v>
      </c>
      <c r="W221" s="4">
        <f t="shared" si="106"/>
        <v>2</v>
      </c>
      <c r="X221" s="98">
        <v>46.08005179454733</v>
      </c>
      <c r="Y221" s="4">
        <f t="shared" si="107"/>
        <v>3</v>
      </c>
      <c r="Z221" s="9">
        <v>0.75749632300000003</v>
      </c>
      <c r="AA221" s="9">
        <v>0.71001881700000002</v>
      </c>
      <c r="AB221" s="9">
        <v>0.35593386300000002</v>
      </c>
      <c r="AC221" s="1">
        <f t="shared" si="108"/>
        <v>2</v>
      </c>
      <c r="AD221" s="1">
        <f t="shared" si="109"/>
        <v>2</v>
      </c>
      <c r="AE221" s="1">
        <f t="shared" si="110"/>
        <v>3</v>
      </c>
      <c r="AF221" s="11">
        <f t="shared" si="111"/>
        <v>2.3333333333333335</v>
      </c>
      <c r="AG221" s="8">
        <v>0.181840812667</v>
      </c>
      <c r="AH221" s="9">
        <v>0.4773783018348921</v>
      </c>
      <c r="AI221" s="1">
        <f t="shared" si="112"/>
        <v>3</v>
      </c>
      <c r="AJ221" s="1">
        <f t="shared" si="113"/>
        <v>3</v>
      </c>
      <c r="AK221" s="11">
        <f t="shared" si="114"/>
        <v>3</v>
      </c>
      <c r="AL221" s="10">
        <v>0</v>
      </c>
      <c r="AM221" s="4">
        <f t="shared" si="115"/>
        <v>0</v>
      </c>
      <c r="AN221" s="98">
        <v>2.8152141359999998</v>
      </c>
      <c r="AO221" s="4">
        <f t="shared" si="116"/>
        <v>1</v>
      </c>
      <c r="AP221" s="8">
        <v>1.035960214231064</v>
      </c>
      <c r="AQ221" s="9">
        <v>1.204225352112676</v>
      </c>
      <c r="AR221" s="9">
        <v>1.304009575104728</v>
      </c>
      <c r="AS221" s="9">
        <v>1.2402826855123601</v>
      </c>
      <c r="AV221" s="1">
        <f t="shared" si="117"/>
        <v>0</v>
      </c>
      <c r="AW221" s="1">
        <f t="shared" si="118"/>
        <v>0</v>
      </c>
      <c r="AX221" s="1">
        <f t="shared" si="119"/>
        <v>0</v>
      </c>
      <c r="AY221" s="1">
        <f t="shared" si="120"/>
        <v>0</v>
      </c>
      <c r="AZ221" s="1" t="str">
        <f t="shared" si="121"/>
        <v/>
      </c>
      <c r="BA221" s="1" t="str">
        <f t="shared" si="122"/>
        <v/>
      </c>
      <c r="BB221" s="9">
        <f t="shared" si="94"/>
        <v>0.25</v>
      </c>
      <c r="BC221" s="11">
        <f t="shared" si="123"/>
        <v>0</v>
      </c>
      <c r="BD221" s="98">
        <v>51.823030610000004</v>
      </c>
      <c r="BE221" s="4">
        <f t="shared" si="124"/>
        <v>3</v>
      </c>
    </row>
    <row r="222" spans="1:57" x14ac:dyDescent="0.35">
      <c r="A222" s="4">
        <v>53033025302</v>
      </c>
      <c r="B222" s="97">
        <v>58.237901736239387</v>
      </c>
      <c r="C222" s="4">
        <f t="shared" si="95"/>
        <v>4</v>
      </c>
      <c r="D222" s="98">
        <v>11.00526955816782</v>
      </c>
      <c r="E222" s="4">
        <f t="shared" si="96"/>
        <v>2</v>
      </c>
      <c r="F222" s="98">
        <v>69.682031057431601</v>
      </c>
      <c r="G222" s="4">
        <f t="shared" si="97"/>
        <v>3</v>
      </c>
      <c r="H222" s="98">
        <v>84.933477166486867</v>
      </c>
      <c r="I222" s="4">
        <f t="shared" si="98"/>
        <v>4</v>
      </c>
      <c r="J222" s="98">
        <v>37.591240875912412</v>
      </c>
      <c r="K222" s="97">
        <v>24.087591240875909</v>
      </c>
      <c r="L222" s="1">
        <f t="shared" si="99"/>
        <v>4</v>
      </c>
      <c r="M222" s="1">
        <f t="shared" si="100"/>
        <v>3</v>
      </c>
      <c r="N222" s="11">
        <f t="shared" si="101"/>
        <v>3.5</v>
      </c>
      <c r="O222" s="98">
        <v>39.043008750698192</v>
      </c>
      <c r="P222" s="4">
        <f t="shared" si="102"/>
        <v>4</v>
      </c>
      <c r="Q222" s="6">
        <v>487752</v>
      </c>
      <c r="R222" s="7">
        <v>156100</v>
      </c>
      <c r="S222" s="1">
        <f t="shared" si="103"/>
        <v>4</v>
      </c>
      <c r="T222" s="1">
        <f t="shared" si="104"/>
        <v>3</v>
      </c>
      <c r="U222" s="11">
        <f t="shared" si="105"/>
        <v>3.5</v>
      </c>
      <c r="V222" s="98">
        <v>84.903126798388641</v>
      </c>
      <c r="W222" s="4">
        <f t="shared" si="106"/>
        <v>4</v>
      </c>
      <c r="X222" s="98">
        <v>64.483473683685958</v>
      </c>
      <c r="Y222" s="4">
        <f t="shared" si="107"/>
        <v>4</v>
      </c>
      <c r="Z222" s="9">
        <v>0.69663317899999999</v>
      </c>
      <c r="AA222" s="9">
        <v>0.788500329</v>
      </c>
      <c r="AB222" s="9">
        <v>0.269597747</v>
      </c>
      <c r="AC222" s="1">
        <f t="shared" si="108"/>
        <v>2</v>
      </c>
      <c r="AD222" s="1">
        <f t="shared" si="109"/>
        <v>2</v>
      </c>
      <c r="AE222" s="1">
        <f t="shared" si="110"/>
        <v>3</v>
      </c>
      <c r="AF222" s="11">
        <f t="shared" si="111"/>
        <v>2.3333333333333335</v>
      </c>
      <c r="AG222" s="8">
        <v>0.24667671111600001</v>
      </c>
      <c r="AH222" s="9">
        <v>0.39078502838514462</v>
      </c>
      <c r="AI222" s="1">
        <f t="shared" si="112"/>
        <v>3</v>
      </c>
      <c r="AJ222" s="1">
        <f t="shared" si="113"/>
        <v>4</v>
      </c>
      <c r="AK222" s="11">
        <f t="shared" si="114"/>
        <v>3.5</v>
      </c>
      <c r="AL222" s="10">
        <v>0</v>
      </c>
      <c r="AM222" s="4">
        <f t="shared" si="115"/>
        <v>0</v>
      </c>
      <c r="AN222" s="98">
        <v>12.29536747</v>
      </c>
      <c r="AO222" s="4">
        <f t="shared" si="116"/>
        <v>4</v>
      </c>
      <c r="AP222" s="8">
        <v>0.95868400918133134</v>
      </c>
      <c r="AQ222" s="9">
        <v>0.78380281690140841</v>
      </c>
      <c r="AR222" s="9">
        <v>0.91322561340514663</v>
      </c>
      <c r="AS222" s="9">
        <v>0.81566548881036505</v>
      </c>
      <c r="AV222" s="1">
        <f t="shared" si="117"/>
        <v>0</v>
      </c>
      <c r="AW222" s="1">
        <f t="shared" si="118"/>
        <v>3</v>
      </c>
      <c r="AX222" s="1">
        <f t="shared" si="119"/>
        <v>0</v>
      </c>
      <c r="AY222" s="1">
        <f t="shared" si="120"/>
        <v>2</v>
      </c>
      <c r="AZ222" s="1" t="str">
        <f t="shared" si="121"/>
        <v/>
      </c>
      <c r="BA222" s="1" t="str">
        <f t="shared" si="122"/>
        <v/>
      </c>
      <c r="BB222" s="9">
        <f t="shared" si="94"/>
        <v>0.25</v>
      </c>
      <c r="BC222" s="11">
        <f t="shared" si="123"/>
        <v>1.25</v>
      </c>
      <c r="BD222" s="98">
        <v>49.234575360000001</v>
      </c>
      <c r="BE222" s="4">
        <f t="shared" si="124"/>
        <v>3</v>
      </c>
    </row>
    <row r="223" spans="1:57" x14ac:dyDescent="0.35">
      <c r="A223" s="4">
        <v>53033025400</v>
      </c>
      <c r="B223" s="97">
        <v>55.232079099148592</v>
      </c>
      <c r="C223" s="4">
        <f t="shared" si="95"/>
        <v>4</v>
      </c>
      <c r="D223" s="98">
        <v>24.606559788204152</v>
      </c>
      <c r="E223" s="4">
        <f t="shared" si="96"/>
        <v>4</v>
      </c>
      <c r="F223" s="98">
        <v>72.806004618937649</v>
      </c>
      <c r="G223" s="4">
        <f t="shared" si="97"/>
        <v>3</v>
      </c>
      <c r="H223" s="98">
        <v>62.695822454308093</v>
      </c>
      <c r="I223" s="4">
        <f t="shared" si="98"/>
        <v>4</v>
      </c>
      <c r="J223" s="98">
        <v>40.853858784893262</v>
      </c>
      <c r="K223" s="97">
        <v>23.448275862068961</v>
      </c>
      <c r="L223" s="1">
        <f t="shared" si="99"/>
        <v>4</v>
      </c>
      <c r="M223" s="1">
        <f t="shared" si="100"/>
        <v>3</v>
      </c>
      <c r="N223" s="11">
        <f t="shared" si="101"/>
        <v>3.5</v>
      </c>
      <c r="O223" s="98">
        <v>25.185388629497389</v>
      </c>
      <c r="P223" s="4">
        <f t="shared" si="102"/>
        <v>3</v>
      </c>
      <c r="Q223" s="6">
        <v>423561</v>
      </c>
      <c r="R223" s="7">
        <v>31942</v>
      </c>
      <c r="S223" s="1">
        <f t="shared" si="103"/>
        <v>3</v>
      </c>
      <c r="T223" s="1">
        <f t="shared" si="104"/>
        <v>2</v>
      </c>
      <c r="U223" s="11">
        <f t="shared" si="105"/>
        <v>2.5</v>
      </c>
      <c r="V223" s="98">
        <v>0</v>
      </c>
      <c r="W223" s="4">
        <f t="shared" si="106"/>
        <v>0</v>
      </c>
      <c r="X223" s="98">
        <v>35.72902484362185</v>
      </c>
      <c r="Y223" s="4">
        <f t="shared" si="107"/>
        <v>2</v>
      </c>
      <c r="Z223" s="9">
        <v>0.476130367</v>
      </c>
      <c r="AA223" s="9">
        <v>0.421045577</v>
      </c>
      <c r="AB223" s="9">
        <v>0.36861751199999998</v>
      </c>
      <c r="AC223" s="1">
        <f t="shared" si="108"/>
        <v>3</v>
      </c>
      <c r="AD223" s="1">
        <f t="shared" si="109"/>
        <v>3</v>
      </c>
      <c r="AE223" s="1">
        <f t="shared" si="110"/>
        <v>3</v>
      </c>
      <c r="AF223" s="11">
        <f t="shared" si="111"/>
        <v>3</v>
      </c>
      <c r="AG223" s="8">
        <v>0.193496792232</v>
      </c>
      <c r="AH223" s="9">
        <v>0.32945158722208168</v>
      </c>
      <c r="AI223" s="1">
        <f t="shared" si="112"/>
        <v>3</v>
      </c>
      <c r="AJ223" s="1">
        <f t="shared" si="113"/>
        <v>4</v>
      </c>
      <c r="AK223" s="11">
        <f t="shared" si="114"/>
        <v>3.5</v>
      </c>
      <c r="AL223" s="10">
        <v>0</v>
      </c>
      <c r="AM223" s="4">
        <f t="shared" si="115"/>
        <v>0</v>
      </c>
      <c r="AN223" s="98">
        <v>8.2352941180000006</v>
      </c>
      <c r="AO223" s="4">
        <f t="shared" si="116"/>
        <v>3</v>
      </c>
      <c r="AP223" s="8">
        <v>0.78041315990818672</v>
      </c>
      <c r="AQ223" s="9">
        <v>0.94718309859154926</v>
      </c>
      <c r="AR223" s="9">
        <v>0.87672052663076006</v>
      </c>
      <c r="AS223" s="9">
        <v>0.97820965842167196</v>
      </c>
      <c r="AV223" s="1">
        <f t="shared" si="117"/>
        <v>3</v>
      </c>
      <c r="AW223" s="1">
        <f t="shared" si="118"/>
        <v>0</v>
      </c>
      <c r="AX223" s="1">
        <f t="shared" si="119"/>
        <v>1</v>
      </c>
      <c r="AY223" s="1">
        <f t="shared" si="120"/>
        <v>0</v>
      </c>
      <c r="AZ223" s="1" t="str">
        <f t="shared" si="121"/>
        <v/>
      </c>
      <c r="BA223" s="1" t="str">
        <f t="shared" si="122"/>
        <v/>
      </c>
      <c r="BB223" s="9">
        <f t="shared" si="94"/>
        <v>0.25</v>
      </c>
      <c r="BC223" s="11">
        <f t="shared" si="123"/>
        <v>1</v>
      </c>
      <c r="BD223" s="98">
        <v>37.35913798</v>
      </c>
      <c r="BE223" s="4">
        <f t="shared" si="124"/>
        <v>4</v>
      </c>
    </row>
    <row r="224" spans="1:57" x14ac:dyDescent="0.35">
      <c r="A224" s="4">
        <v>53033025500</v>
      </c>
      <c r="B224" s="97">
        <v>56.055155875299747</v>
      </c>
      <c r="C224" s="4">
        <f t="shared" si="95"/>
        <v>4</v>
      </c>
      <c r="D224" s="98">
        <v>24.329939746519841</v>
      </c>
      <c r="E224" s="4">
        <f t="shared" si="96"/>
        <v>4</v>
      </c>
      <c r="F224" s="98">
        <v>70.693185141854343</v>
      </c>
      <c r="G224" s="4">
        <f t="shared" si="97"/>
        <v>3</v>
      </c>
      <c r="H224" s="98">
        <v>53.822784810126578</v>
      </c>
      <c r="I224" s="4">
        <f t="shared" si="98"/>
        <v>3</v>
      </c>
      <c r="J224" s="98">
        <v>31.552162849872769</v>
      </c>
      <c r="K224" s="97">
        <v>16.18320610687023</v>
      </c>
      <c r="L224" s="1">
        <f t="shared" si="99"/>
        <v>4</v>
      </c>
      <c r="M224" s="1">
        <f t="shared" si="100"/>
        <v>2</v>
      </c>
      <c r="N224" s="11">
        <f t="shared" si="101"/>
        <v>3</v>
      </c>
      <c r="O224" s="98">
        <v>26.498800959232611</v>
      </c>
      <c r="P224" s="4">
        <f t="shared" si="102"/>
        <v>3</v>
      </c>
      <c r="Q224" s="6">
        <v>377172</v>
      </c>
      <c r="R224" s="7">
        <v>34501</v>
      </c>
      <c r="S224" s="1">
        <f t="shared" si="103"/>
        <v>3</v>
      </c>
      <c r="T224" s="1">
        <f t="shared" si="104"/>
        <v>2</v>
      </c>
      <c r="U224" s="11">
        <f t="shared" si="105"/>
        <v>2.5</v>
      </c>
      <c r="V224" s="98">
        <v>0</v>
      </c>
      <c r="W224" s="4">
        <f t="shared" si="106"/>
        <v>0</v>
      </c>
      <c r="X224" s="98">
        <v>20.489113670388569</v>
      </c>
      <c r="Y224" s="4">
        <f t="shared" si="107"/>
        <v>1</v>
      </c>
      <c r="Z224" s="9">
        <v>0.336302084</v>
      </c>
      <c r="AA224" s="9">
        <v>0.31914383299999999</v>
      </c>
      <c r="AB224" s="9">
        <v>0.25573290999999998</v>
      </c>
      <c r="AC224" s="1">
        <f t="shared" si="108"/>
        <v>4</v>
      </c>
      <c r="AD224" s="1">
        <f t="shared" si="109"/>
        <v>4</v>
      </c>
      <c r="AE224" s="1">
        <f t="shared" si="110"/>
        <v>3</v>
      </c>
      <c r="AF224" s="11">
        <f t="shared" si="111"/>
        <v>3.6666666666666665</v>
      </c>
      <c r="AG224" s="8">
        <v>0.222844682509</v>
      </c>
      <c r="AH224" s="9">
        <v>0.38995397497386991</v>
      </c>
      <c r="AI224" s="1">
        <f t="shared" si="112"/>
        <v>3</v>
      </c>
      <c r="AJ224" s="1">
        <f t="shared" si="113"/>
        <v>4</v>
      </c>
      <c r="AK224" s="11">
        <f t="shared" si="114"/>
        <v>3.5</v>
      </c>
      <c r="AL224" s="10">
        <v>0</v>
      </c>
      <c r="AM224" s="4">
        <f t="shared" si="115"/>
        <v>0</v>
      </c>
      <c r="AN224" s="98">
        <v>3.112033195</v>
      </c>
      <c r="AO224" s="4">
        <f t="shared" si="116"/>
        <v>1</v>
      </c>
      <c r="AQ224" s="9">
        <v>0.72957746478873242</v>
      </c>
      <c r="AR224" s="9">
        <v>0.92519449431478151</v>
      </c>
      <c r="AS224" s="9">
        <v>0.991755005889281</v>
      </c>
      <c r="AT224" s="9">
        <v>0.76851063829787236</v>
      </c>
      <c r="AV224" s="1" t="str">
        <f t="shared" si="117"/>
        <v/>
      </c>
      <c r="AW224" s="1">
        <f t="shared" si="118"/>
        <v>4</v>
      </c>
      <c r="AX224" s="1">
        <f t="shared" si="119"/>
        <v>0</v>
      </c>
      <c r="AY224" s="1">
        <f t="shared" si="120"/>
        <v>0</v>
      </c>
      <c r="AZ224" s="1">
        <f t="shared" si="121"/>
        <v>3</v>
      </c>
      <c r="BA224" s="1" t="str">
        <f t="shared" si="122"/>
        <v/>
      </c>
      <c r="BB224" s="9">
        <f t="shared" si="94"/>
        <v>0.33333333333333331</v>
      </c>
      <c r="BC224" s="11">
        <f t="shared" si="123"/>
        <v>1.3333333333333333</v>
      </c>
      <c r="BD224" s="98">
        <v>40.300482270000003</v>
      </c>
      <c r="BE224" s="4">
        <f t="shared" si="124"/>
        <v>4</v>
      </c>
    </row>
    <row r="225" spans="1:57" x14ac:dyDescent="0.35">
      <c r="A225" s="4">
        <v>53033025601</v>
      </c>
      <c r="B225" s="97">
        <v>61.775125862390453</v>
      </c>
      <c r="C225" s="4">
        <f t="shared" si="95"/>
        <v>4</v>
      </c>
      <c r="D225" s="98">
        <v>22.504930966469431</v>
      </c>
      <c r="E225" s="4">
        <f t="shared" si="96"/>
        <v>4</v>
      </c>
      <c r="F225" s="98">
        <v>63.202099737532812</v>
      </c>
      <c r="G225" s="4">
        <f t="shared" si="97"/>
        <v>2</v>
      </c>
      <c r="H225" s="98">
        <v>35.187057633973708</v>
      </c>
      <c r="I225" s="4">
        <f t="shared" si="98"/>
        <v>2</v>
      </c>
      <c r="J225" s="98">
        <v>27.37373737373737</v>
      </c>
      <c r="K225" s="97">
        <v>13.33333333333333</v>
      </c>
      <c r="L225" s="1">
        <f t="shared" si="99"/>
        <v>4</v>
      </c>
      <c r="M225" s="1">
        <f t="shared" si="100"/>
        <v>1</v>
      </c>
      <c r="N225" s="11">
        <f t="shared" si="101"/>
        <v>2.5</v>
      </c>
      <c r="O225" s="98">
        <v>21.555099757598359</v>
      </c>
      <c r="P225" s="4">
        <f t="shared" si="102"/>
        <v>2</v>
      </c>
      <c r="Q225" s="6">
        <v>380896</v>
      </c>
      <c r="R225" s="7">
        <v>18792</v>
      </c>
      <c r="S225" s="1">
        <f t="shared" si="103"/>
        <v>3</v>
      </c>
      <c r="T225" s="1">
        <f t="shared" si="104"/>
        <v>2</v>
      </c>
      <c r="U225" s="11">
        <f t="shared" si="105"/>
        <v>2.5</v>
      </c>
      <c r="V225" s="98">
        <v>0</v>
      </c>
      <c r="W225" s="4">
        <f t="shared" si="106"/>
        <v>0</v>
      </c>
      <c r="X225" s="98">
        <v>0</v>
      </c>
      <c r="Y225" s="4">
        <f t="shared" si="107"/>
        <v>0</v>
      </c>
      <c r="Z225" s="9">
        <v>0.57302465300000005</v>
      </c>
      <c r="AA225" s="9">
        <v>0.56649008599999995</v>
      </c>
      <c r="AB225" s="9">
        <v>0.58930441600000005</v>
      </c>
      <c r="AC225" s="1">
        <f t="shared" si="108"/>
        <v>3</v>
      </c>
      <c r="AD225" s="1">
        <f t="shared" si="109"/>
        <v>3</v>
      </c>
      <c r="AE225" s="1">
        <f t="shared" si="110"/>
        <v>2</v>
      </c>
      <c r="AF225" s="11">
        <f t="shared" si="111"/>
        <v>2.6666666666666665</v>
      </c>
      <c r="AG225" s="8">
        <v>0.226992427888</v>
      </c>
      <c r="AH225" s="9">
        <v>0.5348064041575874</v>
      </c>
      <c r="AI225" s="1">
        <f t="shared" si="112"/>
        <v>3</v>
      </c>
      <c r="AJ225" s="1">
        <f t="shared" si="113"/>
        <v>3</v>
      </c>
      <c r="AK225" s="11">
        <f t="shared" si="114"/>
        <v>3</v>
      </c>
      <c r="AL225" s="10">
        <v>0</v>
      </c>
      <c r="AM225" s="4">
        <f t="shared" si="115"/>
        <v>0</v>
      </c>
      <c r="AN225" s="98">
        <v>0.38350910799999999</v>
      </c>
      <c r="AO225" s="4">
        <f t="shared" si="116"/>
        <v>0</v>
      </c>
      <c r="AP225" s="8">
        <v>0.84927314460596781</v>
      </c>
      <c r="AQ225" s="9">
        <v>0.88802816901408455</v>
      </c>
      <c r="AR225" s="9">
        <v>0.8671454219030521</v>
      </c>
      <c r="AS225" s="9">
        <v>0.86454652532390996</v>
      </c>
      <c r="AT225" s="9">
        <v>0.94042553191489364</v>
      </c>
      <c r="AV225" s="1">
        <f t="shared" si="117"/>
        <v>2</v>
      </c>
      <c r="AW225" s="1">
        <f t="shared" si="118"/>
        <v>1</v>
      </c>
      <c r="AX225" s="1">
        <f t="shared" si="119"/>
        <v>1</v>
      </c>
      <c r="AY225" s="1">
        <f t="shared" si="120"/>
        <v>1</v>
      </c>
      <c r="AZ225" s="1">
        <f t="shared" si="121"/>
        <v>0</v>
      </c>
      <c r="BA225" s="1" t="str">
        <f t="shared" si="122"/>
        <v/>
      </c>
      <c r="BB225" s="9">
        <f t="shared" si="94"/>
        <v>0.25</v>
      </c>
      <c r="BC225" s="11">
        <f t="shared" si="123"/>
        <v>1.25</v>
      </c>
      <c r="BD225" s="98">
        <v>46.477596300000002</v>
      </c>
      <c r="BE225" s="4">
        <f t="shared" si="124"/>
        <v>4</v>
      </c>
    </row>
    <row r="226" spans="1:57" x14ac:dyDescent="0.35">
      <c r="A226" s="4">
        <v>53033025602</v>
      </c>
      <c r="B226" s="97">
        <v>47.222652019186143</v>
      </c>
      <c r="C226" s="4">
        <f t="shared" si="95"/>
        <v>3</v>
      </c>
      <c r="D226" s="98">
        <v>17.056349873843569</v>
      </c>
      <c r="E226" s="4">
        <f t="shared" si="96"/>
        <v>4</v>
      </c>
      <c r="F226" s="98">
        <v>56.454849498327761</v>
      </c>
      <c r="G226" s="4">
        <f t="shared" si="97"/>
        <v>2</v>
      </c>
      <c r="H226" s="98">
        <v>4.2691415313225063</v>
      </c>
      <c r="I226" s="4">
        <f t="shared" si="98"/>
        <v>0</v>
      </c>
      <c r="J226" s="98">
        <v>14.42080378250591</v>
      </c>
      <c r="K226" s="97">
        <v>5.9101654846335698</v>
      </c>
      <c r="L226" s="1">
        <f t="shared" si="99"/>
        <v>1</v>
      </c>
      <c r="M226" s="1">
        <f t="shared" si="100"/>
        <v>0</v>
      </c>
      <c r="N226" s="11">
        <f t="shared" si="101"/>
        <v>0.5</v>
      </c>
      <c r="O226" s="98">
        <v>8.6578743211792091</v>
      </c>
      <c r="P226" s="4">
        <f t="shared" si="102"/>
        <v>1</v>
      </c>
      <c r="Q226" s="6">
        <v>315547</v>
      </c>
      <c r="R226" s="7">
        <v>4669</v>
      </c>
      <c r="S226" s="1">
        <f t="shared" si="103"/>
        <v>2</v>
      </c>
      <c r="T226" s="1">
        <f t="shared" si="104"/>
        <v>1</v>
      </c>
      <c r="U226" s="11">
        <f t="shared" si="105"/>
        <v>1.5</v>
      </c>
      <c r="V226" s="98">
        <v>0</v>
      </c>
      <c r="W226" s="4">
        <f t="shared" si="106"/>
        <v>0</v>
      </c>
      <c r="X226" s="98">
        <v>0</v>
      </c>
      <c r="Y226" s="4">
        <f t="shared" si="107"/>
        <v>0</v>
      </c>
      <c r="Z226" s="9">
        <v>0.69354153200000002</v>
      </c>
      <c r="AA226" s="9">
        <v>0.68805246900000006</v>
      </c>
      <c r="AB226" s="9">
        <v>0.62752557799999997</v>
      </c>
      <c r="AC226" s="1">
        <f t="shared" si="108"/>
        <v>2</v>
      </c>
      <c r="AD226" s="1">
        <f t="shared" si="109"/>
        <v>2</v>
      </c>
      <c r="AE226" s="1">
        <f t="shared" si="110"/>
        <v>2</v>
      </c>
      <c r="AF226" s="11">
        <f t="shared" si="111"/>
        <v>2</v>
      </c>
      <c r="AG226" s="8">
        <v>0.16537189579100001</v>
      </c>
      <c r="AH226" s="9">
        <v>0.50938492817436287</v>
      </c>
      <c r="AI226" s="1">
        <f t="shared" si="112"/>
        <v>3</v>
      </c>
      <c r="AJ226" s="1">
        <f t="shared" si="113"/>
        <v>3</v>
      </c>
      <c r="AK226" s="11">
        <f t="shared" si="114"/>
        <v>3</v>
      </c>
      <c r="AL226" s="10">
        <v>0</v>
      </c>
      <c r="AM226" s="4">
        <f t="shared" si="115"/>
        <v>0</v>
      </c>
      <c r="AN226" s="98">
        <v>1.542776999</v>
      </c>
      <c r="AO226" s="4">
        <f t="shared" si="116"/>
        <v>1</v>
      </c>
      <c r="AV226" s="1" t="str">
        <f t="shared" si="117"/>
        <v/>
      </c>
      <c r="AW226" s="1" t="str">
        <f t="shared" si="118"/>
        <v/>
      </c>
      <c r="AX226" s="1" t="str">
        <f t="shared" si="119"/>
        <v/>
      </c>
      <c r="AY226" s="1" t="str">
        <f t="shared" si="120"/>
        <v/>
      </c>
      <c r="AZ226" s="1" t="str">
        <f t="shared" si="121"/>
        <v/>
      </c>
      <c r="BA226" s="1" t="str">
        <f t="shared" si="122"/>
        <v/>
      </c>
      <c r="BB226" s="9">
        <f t="shared" si="94"/>
        <v>1</v>
      </c>
      <c r="BC226" s="11">
        <f t="shared" si="123"/>
        <v>0</v>
      </c>
      <c r="BD226" s="98">
        <v>58.934746609999998</v>
      </c>
      <c r="BE226" s="4">
        <f t="shared" si="124"/>
        <v>2</v>
      </c>
    </row>
    <row r="227" spans="1:57" x14ac:dyDescent="0.35">
      <c r="A227" s="4">
        <v>53033025701</v>
      </c>
      <c r="B227" s="97">
        <v>50.14537107880642</v>
      </c>
      <c r="C227" s="4">
        <f t="shared" si="95"/>
        <v>4</v>
      </c>
      <c r="D227" s="98">
        <v>13.46817957572768</v>
      </c>
      <c r="E227" s="4">
        <f t="shared" si="96"/>
        <v>3</v>
      </c>
      <c r="F227" s="98">
        <v>63.256006628003313</v>
      </c>
      <c r="G227" s="4">
        <f t="shared" si="97"/>
        <v>2</v>
      </c>
      <c r="H227" s="98">
        <v>69.021024967148492</v>
      </c>
      <c r="I227" s="4">
        <f t="shared" si="98"/>
        <v>4</v>
      </c>
      <c r="J227" s="98">
        <v>29.173693086003372</v>
      </c>
      <c r="K227" s="97">
        <v>18.718381112984819</v>
      </c>
      <c r="L227" s="1">
        <f t="shared" si="99"/>
        <v>4</v>
      </c>
      <c r="M227" s="1">
        <f t="shared" si="100"/>
        <v>2</v>
      </c>
      <c r="N227" s="11">
        <f t="shared" si="101"/>
        <v>3</v>
      </c>
      <c r="O227" s="98">
        <v>24.988523335883698</v>
      </c>
      <c r="P227" s="4">
        <f t="shared" si="102"/>
        <v>3</v>
      </c>
      <c r="Q227" s="6">
        <v>403353</v>
      </c>
      <c r="R227" s="7">
        <v>42957</v>
      </c>
      <c r="S227" s="1">
        <f t="shared" si="103"/>
        <v>3</v>
      </c>
      <c r="T227" s="1">
        <f t="shared" si="104"/>
        <v>2</v>
      </c>
      <c r="U227" s="11">
        <f t="shared" si="105"/>
        <v>2.5</v>
      </c>
      <c r="V227" s="98">
        <v>0</v>
      </c>
      <c r="W227" s="4">
        <f t="shared" si="106"/>
        <v>0</v>
      </c>
      <c r="X227" s="98">
        <v>9.8326367002995099</v>
      </c>
      <c r="Y227" s="4">
        <f t="shared" si="107"/>
        <v>1</v>
      </c>
      <c r="Z227" s="9">
        <v>0.71386922100000005</v>
      </c>
      <c r="AA227" s="9">
        <v>1.066582889</v>
      </c>
      <c r="AB227" s="9">
        <v>0.88962241399999997</v>
      </c>
      <c r="AC227" s="1">
        <f t="shared" si="108"/>
        <v>2</v>
      </c>
      <c r="AD227" s="1">
        <f t="shared" si="109"/>
        <v>1</v>
      </c>
      <c r="AE227" s="1">
        <f t="shared" si="110"/>
        <v>1</v>
      </c>
      <c r="AF227" s="11">
        <f t="shared" si="111"/>
        <v>1.3333333333333333</v>
      </c>
      <c r="AG227" s="8">
        <v>0.18909623246099999</v>
      </c>
      <c r="AH227" s="9">
        <v>0.57123903912590512</v>
      </c>
      <c r="AI227" s="1">
        <f t="shared" si="112"/>
        <v>3</v>
      </c>
      <c r="AJ227" s="1">
        <f t="shared" si="113"/>
        <v>3</v>
      </c>
      <c r="AK227" s="11">
        <f t="shared" si="114"/>
        <v>3</v>
      </c>
      <c r="AL227" s="10">
        <v>0</v>
      </c>
      <c r="AM227" s="4">
        <f t="shared" si="115"/>
        <v>0</v>
      </c>
      <c r="AN227" s="98">
        <v>10.413885179999999</v>
      </c>
      <c r="AO227" s="4">
        <f t="shared" si="116"/>
        <v>4</v>
      </c>
      <c r="AP227" s="8">
        <v>0.63504208110175975</v>
      </c>
      <c r="AQ227" s="9">
        <v>0.99507042253521127</v>
      </c>
      <c r="AR227" s="9">
        <v>1.008378216636745</v>
      </c>
      <c r="AS227" s="9">
        <v>1.0088339222614799</v>
      </c>
      <c r="AT227" s="9">
        <v>0.70127659574468082</v>
      </c>
      <c r="AV227" s="1">
        <f t="shared" si="117"/>
        <v>4</v>
      </c>
      <c r="AW227" s="1">
        <f t="shared" si="118"/>
        <v>0</v>
      </c>
      <c r="AX227" s="1">
        <f t="shared" si="119"/>
        <v>0</v>
      </c>
      <c r="AY227" s="1">
        <f t="shared" si="120"/>
        <v>0</v>
      </c>
      <c r="AZ227" s="1">
        <f t="shared" si="121"/>
        <v>4</v>
      </c>
      <c r="BA227" s="1" t="str">
        <f t="shared" si="122"/>
        <v/>
      </c>
      <c r="BB227" s="9">
        <f t="shared" si="94"/>
        <v>0.25</v>
      </c>
      <c r="BC227" s="11">
        <f t="shared" si="123"/>
        <v>1</v>
      </c>
      <c r="BD227" s="98">
        <v>50.045500859999997</v>
      </c>
      <c r="BE227" s="4">
        <f t="shared" si="124"/>
        <v>3</v>
      </c>
    </row>
    <row r="228" spans="1:57" x14ac:dyDescent="0.35">
      <c r="A228" s="4">
        <v>53033025702</v>
      </c>
      <c r="B228" s="97">
        <v>41.179791137454139</v>
      </c>
      <c r="C228" s="4">
        <f t="shared" si="95"/>
        <v>3</v>
      </c>
      <c r="D228" s="98">
        <v>9.3064611736810914</v>
      </c>
      <c r="E228" s="4">
        <f t="shared" si="96"/>
        <v>2</v>
      </c>
      <c r="F228" s="98">
        <v>66.257911392405063</v>
      </c>
      <c r="G228" s="4">
        <f t="shared" si="97"/>
        <v>3</v>
      </c>
      <c r="H228" s="98">
        <v>24.743892828999211</v>
      </c>
      <c r="I228" s="4">
        <f t="shared" si="98"/>
        <v>1</v>
      </c>
      <c r="J228" s="98">
        <v>14.173228346456691</v>
      </c>
      <c r="K228" s="97">
        <v>9.8425196850393704</v>
      </c>
      <c r="L228" s="1">
        <f t="shared" si="99"/>
        <v>1</v>
      </c>
      <c r="M228" s="1">
        <f t="shared" si="100"/>
        <v>0</v>
      </c>
      <c r="N228" s="11">
        <f t="shared" si="101"/>
        <v>0.5</v>
      </c>
      <c r="O228" s="98">
        <v>11.14277571957823</v>
      </c>
      <c r="P228" s="4">
        <f t="shared" si="102"/>
        <v>1</v>
      </c>
      <c r="Q228" s="6">
        <v>322602</v>
      </c>
      <c r="R228" s="7">
        <v>10673</v>
      </c>
      <c r="S228" s="1">
        <f t="shared" si="103"/>
        <v>2</v>
      </c>
      <c r="T228" s="1">
        <f t="shared" si="104"/>
        <v>1</v>
      </c>
      <c r="U228" s="11">
        <f t="shared" si="105"/>
        <v>1.5</v>
      </c>
      <c r="V228" s="98">
        <v>0</v>
      </c>
      <c r="W228" s="4">
        <f t="shared" si="106"/>
        <v>0</v>
      </c>
      <c r="X228" s="98">
        <v>0</v>
      </c>
      <c r="Y228" s="4">
        <f t="shared" si="107"/>
        <v>0</v>
      </c>
      <c r="Z228" s="9">
        <v>0.74588396599999995</v>
      </c>
      <c r="AA228" s="9">
        <v>0.959884505</v>
      </c>
      <c r="AB228" s="9">
        <v>0.88706701700000001</v>
      </c>
      <c r="AC228" s="1">
        <f t="shared" si="108"/>
        <v>2</v>
      </c>
      <c r="AD228" s="1">
        <f t="shared" si="109"/>
        <v>1</v>
      </c>
      <c r="AE228" s="1">
        <f t="shared" si="110"/>
        <v>1</v>
      </c>
      <c r="AF228" s="11">
        <f t="shared" si="111"/>
        <v>1.3333333333333333</v>
      </c>
      <c r="AG228" s="8">
        <v>0.33436009281000001</v>
      </c>
      <c r="AH228" s="9">
        <v>0.47757910790076691</v>
      </c>
      <c r="AI228" s="1">
        <f t="shared" si="112"/>
        <v>2</v>
      </c>
      <c r="AJ228" s="1">
        <f t="shared" si="113"/>
        <v>3</v>
      </c>
      <c r="AK228" s="11">
        <f t="shared" si="114"/>
        <v>2.5</v>
      </c>
      <c r="AL228" s="10">
        <v>0</v>
      </c>
      <c r="AM228" s="4">
        <f t="shared" si="115"/>
        <v>0</v>
      </c>
      <c r="AN228" s="98">
        <v>0.617283951</v>
      </c>
      <c r="AO228" s="4">
        <f t="shared" si="116"/>
        <v>0</v>
      </c>
      <c r="AQ228" s="9">
        <v>1.232394366197183</v>
      </c>
      <c r="AR228" s="9">
        <v>1.0233393177737879</v>
      </c>
      <c r="AS228" s="9">
        <v>1.03062426383981</v>
      </c>
      <c r="AT228" s="9">
        <v>0.77148936170212767</v>
      </c>
      <c r="AV228" s="1" t="str">
        <f t="shared" si="117"/>
        <v/>
      </c>
      <c r="AW228" s="1">
        <f t="shared" si="118"/>
        <v>0</v>
      </c>
      <c r="AX228" s="1">
        <f t="shared" si="119"/>
        <v>0</v>
      </c>
      <c r="AY228" s="1">
        <f t="shared" si="120"/>
        <v>0</v>
      </c>
      <c r="AZ228" s="1">
        <f t="shared" si="121"/>
        <v>3</v>
      </c>
      <c r="BA228" s="1" t="str">
        <f t="shared" si="122"/>
        <v/>
      </c>
      <c r="BB228" s="9">
        <f t="shared" si="94"/>
        <v>0.33333333333333331</v>
      </c>
      <c r="BC228" s="11">
        <f t="shared" si="123"/>
        <v>0</v>
      </c>
      <c r="BD228" s="98">
        <v>59.592840709999997</v>
      </c>
      <c r="BE228" s="4">
        <f t="shared" si="124"/>
        <v>2</v>
      </c>
    </row>
    <row r="229" spans="1:57" x14ac:dyDescent="0.35">
      <c r="A229" s="4">
        <v>53033025803</v>
      </c>
      <c r="B229" s="97">
        <v>62.446988973706532</v>
      </c>
      <c r="C229" s="4">
        <f t="shared" si="95"/>
        <v>4</v>
      </c>
      <c r="D229" s="98">
        <v>15.789473684210529</v>
      </c>
      <c r="E229" s="4">
        <f t="shared" si="96"/>
        <v>3</v>
      </c>
      <c r="F229" s="98">
        <v>78.66492146596859</v>
      </c>
      <c r="G229" s="4">
        <f t="shared" si="97"/>
        <v>3</v>
      </c>
      <c r="H229" s="98">
        <v>50.681683461766447</v>
      </c>
      <c r="I229" s="4">
        <f t="shared" si="98"/>
        <v>3</v>
      </c>
      <c r="J229" s="98">
        <v>28.888888888888889</v>
      </c>
      <c r="K229" s="97">
        <v>8.7134502923976598</v>
      </c>
      <c r="L229" s="1">
        <f t="shared" si="99"/>
        <v>4</v>
      </c>
      <c r="M229" s="1">
        <f t="shared" si="100"/>
        <v>0</v>
      </c>
      <c r="N229" s="11">
        <f t="shared" si="101"/>
        <v>2</v>
      </c>
      <c r="O229" s="98">
        <v>34.27359490986214</v>
      </c>
      <c r="P229" s="4">
        <f t="shared" si="102"/>
        <v>4</v>
      </c>
      <c r="Q229" s="6">
        <v>351558</v>
      </c>
      <c r="R229" s="7">
        <v>13459</v>
      </c>
      <c r="S229" s="1">
        <f t="shared" si="103"/>
        <v>3</v>
      </c>
      <c r="T229" s="1">
        <f t="shared" si="104"/>
        <v>2</v>
      </c>
      <c r="U229" s="11">
        <f t="shared" si="105"/>
        <v>2.5</v>
      </c>
      <c r="V229" s="98">
        <v>0</v>
      </c>
      <c r="W229" s="4">
        <f t="shared" si="106"/>
        <v>0</v>
      </c>
      <c r="X229" s="98">
        <v>0</v>
      </c>
      <c r="Y229" s="4">
        <f t="shared" si="107"/>
        <v>0</v>
      </c>
      <c r="Z229" s="9">
        <v>0.39928385700000002</v>
      </c>
      <c r="AA229" s="9">
        <v>0.93832349100000001</v>
      </c>
      <c r="AB229" s="9">
        <v>0.86817720600000003</v>
      </c>
      <c r="AC229" s="1">
        <f t="shared" si="108"/>
        <v>4</v>
      </c>
      <c r="AD229" s="1">
        <f t="shared" si="109"/>
        <v>1</v>
      </c>
      <c r="AE229" s="1">
        <f t="shared" si="110"/>
        <v>1</v>
      </c>
      <c r="AF229" s="11">
        <f t="shared" si="111"/>
        <v>2</v>
      </c>
      <c r="AG229" s="8">
        <v>0.248839156792</v>
      </c>
      <c r="AH229" s="9">
        <v>0.48465970531558789</v>
      </c>
      <c r="AI229" s="1">
        <f t="shared" si="112"/>
        <v>3</v>
      </c>
      <c r="AJ229" s="1">
        <f t="shared" si="113"/>
        <v>3</v>
      </c>
      <c r="AK229" s="11">
        <f t="shared" si="114"/>
        <v>3</v>
      </c>
      <c r="AL229" s="10">
        <v>0</v>
      </c>
      <c r="AM229" s="4">
        <f t="shared" si="115"/>
        <v>0</v>
      </c>
      <c r="AN229" s="98">
        <v>0.380434783</v>
      </c>
      <c r="AO229" s="4">
        <f t="shared" si="116"/>
        <v>0</v>
      </c>
      <c r="AQ229" s="9">
        <v>0.96056338028169019</v>
      </c>
      <c r="AR229" s="9">
        <v>0.88270496708557755</v>
      </c>
      <c r="AS229" s="9">
        <v>0.85159010600706697</v>
      </c>
      <c r="AV229" s="1" t="str">
        <f t="shared" si="117"/>
        <v/>
      </c>
      <c r="AW229" s="1">
        <f t="shared" si="118"/>
        <v>0</v>
      </c>
      <c r="AX229" s="1">
        <f t="shared" si="119"/>
        <v>1</v>
      </c>
      <c r="AY229" s="1">
        <f t="shared" si="120"/>
        <v>1</v>
      </c>
      <c r="AZ229" s="1" t="str">
        <f t="shared" si="121"/>
        <v/>
      </c>
      <c r="BA229" s="1" t="str">
        <f t="shared" si="122"/>
        <v/>
      </c>
      <c r="BB229" s="9">
        <f t="shared" si="94"/>
        <v>0.33333333333333331</v>
      </c>
      <c r="BC229" s="11">
        <f t="shared" si="123"/>
        <v>0.66666666666666663</v>
      </c>
      <c r="BD229" s="98">
        <v>39.03789141</v>
      </c>
      <c r="BE229" s="4">
        <f t="shared" si="124"/>
        <v>4</v>
      </c>
    </row>
    <row r="230" spans="1:57" x14ac:dyDescent="0.35">
      <c r="A230" s="4">
        <v>53033025804</v>
      </c>
      <c r="B230" s="97">
        <v>42.012507106310402</v>
      </c>
      <c r="C230" s="4">
        <f t="shared" si="95"/>
        <v>3</v>
      </c>
      <c r="D230" s="98">
        <v>14.16641813301521</v>
      </c>
      <c r="E230" s="4">
        <f t="shared" si="96"/>
        <v>3</v>
      </c>
      <c r="F230" s="98">
        <v>70.573139435414888</v>
      </c>
      <c r="G230" s="4">
        <f t="shared" si="97"/>
        <v>3</v>
      </c>
      <c r="H230" s="98">
        <v>19.156414762741651</v>
      </c>
      <c r="I230" s="4">
        <f t="shared" si="98"/>
        <v>1</v>
      </c>
      <c r="J230" s="98">
        <v>26.05263157894737</v>
      </c>
      <c r="K230" s="97">
        <v>10.789473684210529</v>
      </c>
      <c r="L230" s="1">
        <f t="shared" si="99"/>
        <v>4</v>
      </c>
      <c r="M230" s="1">
        <f t="shared" si="100"/>
        <v>1</v>
      </c>
      <c r="N230" s="11">
        <f t="shared" si="101"/>
        <v>2.5</v>
      </c>
      <c r="O230" s="98">
        <v>26.15122228538943</v>
      </c>
      <c r="P230" s="4">
        <f t="shared" si="102"/>
        <v>3</v>
      </c>
      <c r="Q230" s="6">
        <v>331466</v>
      </c>
      <c r="R230" s="7">
        <v>12591</v>
      </c>
      <c r="S230" s="1">
        <f t="shared" si="103"/>
        <v>3</v>
      </c>
      <c r="T230" s="1">
        <f t="shared" si="104"/>
        <v>1</v>
      </c>
      <c r="U230" s="11">
        <f t="shared" si="105"/>
        <v>2</v>
      </c>
      <c r="V230" s="98">
        <v>0</v>
      </c>
      <c r="W230" s="4">
        <f t="shared" si="106"/>
        <v>0</v>
      </c>
      <c r="X230" s="98">
        <v>0</v>
      </c>
      <c r="Y230" s="4">
        <f t="shared" si="107"/>
        <v>0</v>
      </c>
      <c r="Z230" s="9">
        <v>0.62355195699999999</v>
      </c>
      <c r="AA230" s="9">
        <v>1.115681527</v>
      </c>
      <c r="AB230" s="9">
        <v>1.0209768290000001</v>
      </c>
      <c r="AC230" s="1">
        <f t="shared" si="108"/>
        <v>2</v>
      </c>
      <c r="AD230" s="1">
        <f t="shared" si="109"/>
        <v>1</v>
      </c>
      <c r="AE230" s="1">
        <f t="shared" si="110"/>
        <v>0</v>
      </c>
      <c r="AF230" s="11">
        <f t="shared" si="111"/>
        <v>1</v>
      </c>
      <c r="AG230" s="8">
        <v>0.12837421517700001</v>
      </c>
      <c r="AH230" s="9">
        <v>0.34388554629161078</v>
      </c>
      <c r="AI230" s="1">
        <f t="shared" si="112"/>
        <v>4</v>
      </c>
      <c r="AJ230" s="1">
        <f t="shared" si="113"/>
        <v>4</v>
      </c>
      <c r="AK230" s="11">
        <f t="shared" si="114"/>
        <v>4</v>
      </c>
      <c r="AL230" s="10">
        <v>0</v>
      </c>
      <c r="AM230" s="4">
        <f t="shared" si="115"/>
        <v>0</v>
      </c>
      <c r="AN230" s="98">
        <v>0.38789759499999998</v>
      </c>
      <c r="AO230" s="4">
        <f t="shared" si="116"/>
        <v>0</v>
      </c>
      <c r="AS230" s="9">
        <v>0.83804475853945803</v>
      </c>
      <c r="AT230" s="9">
        <v>0.74468085106382975</v>
      </c>
      <c r="AV230" s="1" t="str">
        <f t="shared" si="117"/>
        <v/>
      </c>
      <c r="AW230" s="1" t="str">
        <f t="shared" si="118"/>
        <v/>
      </c>
      <c r="AX230" s="1" t="str">
        <f t="shared" si="119"/>
        <v/>
      </c>
      <c r="AY230" s="1">
        <f t="shared" si="120"/>
        <v>2</v>
      </c>
      <c r="AZ230" s="1">
        <f t="shared" si="121"/>
        <v>4</v>
      </c>
      <c r="BA230" s="1" t="str">
        <f t="shared" si="122"/>
        <v/>
      </c>
      <c r="BB230" s="9">
        <f t="shared" si="94"/>
        <v>1</v>
      </c>
      <c r="BC230" s="11">
        <f t="shared" si="123"/>
        <v>2</v>
      </c>
      <c r="BD230" s="98">
        <v>48.951653919999998</v>
      </c>
      <c r="BE230" s="4">
        <f t="shared" si="124"/>
        <v>3</v>
      </c>
    </row>
    <row r="231" spans="1:57" x14ac:dyDescent="0.35">
      <c r="A231" s="4">
        <v>53033025805</v>
      </c>
      <c r="B231" s="97">
        <v>60.297482837528612</v>
      </c>
      <c r="C231" s="4">
        <f t="shared" si="95"/>
        <v>4</v>
      </c>
      <c r="D231" s="98">
        <v>23.634079966506171</v>
      </c>
      <c r="E231" s="4">
        <f t="shared" si="96"/>
        <v>4</v>
      </c>
      <c r="F231" s="98">
        <v>64.271203656678523</v>
      </c>
      <c r="G231" s="4">
        <f t="shared" si="97"/>
        <v>2</v>
      </c>
      <c r="H231" s="98">
        <v>49.155812831644958</v>
      </c>
      <c r="I231" s="4">
        <f t="shared" si="98"/>
        <v>3</v>
      </c>
      <c r="J231" s="98">
        <v>31.64179104477612</v>
      </c>
      <c r="K231" s="97">
        <v>17.014925373134329</v>
      </c>
      <c r="L231" s="1">
        <f t="shared" si="99"/>
        <v>4</v>
      </c>
      <c r="M231" s="1">
        <f t="shared" si="100"/>
        <v>2</v>
      </c>
      <c r="N231" s="11">
        <f t="shared" si="101"/>
        <v>3</v>
      </c>
      <c r="O231" s="98">
        <v>24.466056445461479</v>
      </c>
      <c r="P231" s="4">
        <f t="shared" si="102"/>
        <v>3</v>
      </c>
      <c r="Q231" s="6">
        <v>379437</v>
      </c>
      <c r="R231" s="7">
        <v>37680</v>
      </c>
      <c r="S231" s="1">
        <f t="shared" si="103"/>
        <v>3</v>
      </c>
      <c r="T231" s="1">
        <f t="shared" si="104"/>
        <v>2</v>
      </c>
      <c r="U231" s="11">
        <f t="shared" si="105"/>
        <v>2.5</v>
      </c>
      <c r="V231" s="98">
        <v>0</v>
      </c>
      <c r="W231" s="4">
        <f t="shared" si="106"/>
        <v>0</v>
      </c>
      <c r="X231" s="98">
        <v>6.8605233862404997</v>
      </c>
      <c r="Y231" s="4">
        <f t="shared" si="107"/>
        <v>1</v>
      </c>
      <c r="Z231" s="9">
        <v>0.51322270000000003</v>
      </c>
      <c r="AA231" s="9">
        <v>0.83253017500000004</v>
      </c>
      <c r="AB231" s="9">
        <v>0.56170175700000002</v>
      </c>
      <c r="AC231" s="1">
        <f t="shared" si="108"/>
        <v>3</v>
      </c>
      <c r="AD231" s="1">
        <f t="shared" si="109"/>
        <v>1</v>
      </c>
      <c r="AE231" s="1">
        <f t="shared" si="110"/>
        <v>2</v>
      </c>
      <c r="AF231" s="11">
        <f t="shared" si="111"/>
        <v>2</v>
      </c>
      <c r="AG231" s="8">
        <v>0.51756991307099998</v>
      </c>
      <c r="AH231" s="9">
        <v>0.40748151379876479</v>
      </c>
      <c r="AI231" s="1">
        <f t="shared" si="112"/>
        <v>1</v>
      </c>
      <c r="AJ231" s="1">
        <f t="shared" si="113"/>
        <v>3</v>
      </c>
      <c r="AK231" s="11">
        <f t="shared" si="114"/>
        <v>2</v>
      </c>
      <c r="AL231" s="10">
        <v>0</v>
      </c>
      <c r="AM231" s="4">
        <f t="shared" si="115"/>
        <v>0</v>
      </c>
      <c r="AN231" s="98">
        <v>7.2198781060000004</v>
      </c>
      <c r="AO231" s="4">
        <f t="shared" si="116"/>
        <v>3</v>
      </c>
      <c r="AQ231" s="9">
        <v>0.82253521126760565</v>
      </c>
      <c r="AR231" s="9">
        <v>1.049670855774985</v>
      </c>
      <c r="AS231" s="9">
        <v>1.0435806831566501</v>
      </c>
      <c r="AV231" s="1" t="str">
        <f t="shared" si="117"/>
        <v/>
      </c>
      <c r="AW231" s="1">
        <f t="shared" si="118"/>
        <v>2</v>
      </c>
      <c r="AX231" s="1">
        <f t="shared" si="119"/>
        <v>0</v>
      </c>
      <c r="AY231" s="1">
        <f t="shared" si="120"/>
        <v>0</v>
      </c>
      <c r="AZ231" s="1" t="str">
        <f t="shared" si="121"/>
        <v/>
      </c>
      <c r="BA231" s="1" t="str">
        <f t="shared" si="122"/>
        <v/>
      </c>
      <c r="BB231" s="9">
        <f t="shared" si="94"/>
        <v>0.33333333333333331</v>
      </c>
      <c r="BC231" s="11">
        <f t="shared" si="123"/>
        <v>0.66666666666666663</v>
      </c>
      <c r="BD231" s="98">
        <v>47.726512069999998</v>
      </c>
      <c r="BE231" s="4">
        <f t="shared" si="124"/>
        <v>3</v>
      </c>
    </row>
    <row r="232" spans="1:57" x14ac:dyDescent="0.35">
      <c r="A232" s="4">
        <v>53033025806</v>
      </c>
      <c r="B232" s="97">
        <v>68.220495745468</v>
      </c>
      <c r="C232" s="4">
        <f t="shared" si="95"/>
        <v>4</v>
      </c>
      <c r="D232" s="98">
        <v>17.844914400805639</v>
      </c>
      <c r="E232" s="4">
        <f t="shared" si="96"/>
        <v>4</v>
      </c>
      <c r="F232" s="98">
        <v>61.496492595479353</v>
      </c>
      <c r="G232" s="4">
        <f t="shared" si="97"/>
        <v>2</v>
      </c>
      <c r="H232" s="98">
        <v>46.414887794198137</v>
      </c>
      <c r="I232" s="4">
        <f t="shared" si="98"/>
        <v>3</v>
      </c>
      <c r="J232" s="98">
        <v>25.095890410958908</v>
      </c>
      <c r="K232" s="97">
        <v>10.19178082191781</v>
      </c>
      <c r="L232" s="1">
        <f t="shared" si="99"/>
        <v>4</v>
      </c>
      <c r="M232" s="1">
        <f t="shared" si="100"/>
        <v>1</v>
      </c>
      <c r="N232" s="11">
        <f t="shared" si="101"/>
        <v>2.5</v>
      </c>
      <c r="O232" s="98">
        <v>23.233444321124679</v>
      </c>
      <c r="P232" s="4">
        <f t="shared" si="102"/>
        <v>2</v>
      </c>
      <c r="Q232" s="6">
        <v>406424</v>
      </c>
      <c r="R232" s="7">
        <v>65894</v>
      </c>
      <c r="S232" s="1">
        <f t="shared" si="103"/>
        <v>3</v>
      </c>
      <c r="T232" s="1">
        <f t="shared" si="104"/>
        <v>3</v>
      </c>
      <c r="U232" s="11">
        <f t="shared" si="105"/>
        <v>3</v>
      </c>
      <c r="V232" s="98">
        <v>0</v>
      </c>
      <c r="W232" s="4">
        <f t="shared" si="106"/>
        <v>0</v>
      </c>
      <c r="X232" s="98">
        <v>72.472973119978505</v>
      </c>
      <c r="Y232" s="4">
        <f t="shared" si="107"/>
        <v>4</v>
      </c>
      <c r="Z232" s="9">
        <v>0.457675726</v>
      </c>
      <c r="AA232" s="9">
        <v>0.625419842</v>
      </c>
      <c r="AB232" s="9">
        <v>0.58067895800000002</v>
      </c>
      <c r="AC232" s="1">
        <f t="shared" si="108"/>
        <v>3</v>
      </c>
      <c r="AD232" s="1">
        <f t="shared" si="109"/>
        <v>2</v>
      </c>
      <c r="AE232" s="1">
        <f t="shared" si="110"/>
        <v>2</v>
      </c>
      <c r="AF232" s="11">
        <f t="shared" si="111"/>
        <v>2.3333333333333335</v>
      </c>
      <c r="AG232" s="8">
        <v>0.157533553385</v>
      </c>
      <c r="AH232" s="9">
        <v>0.52814827307485201</v>
      </c>
      <c r="AI232" s="1">
        <f t="shared" si="112"/>
        <v>3</v>
      </c>
      <c r="AJ232" s="1">
        <f t="shared" si="113"/>
        <v>3</v>
      </c>
      <c r="AK232" s="11">
        <f t="shared" si="114"/>
        <v>3</v>
      </c>
      <c r="AL232" s="10">
        <v>0</v>
      </c>
      <c r="AM232" s="4">
        <f t="shared" si="115"/>
        <v>0</v>
      </c>
      <c r="AN232" s="98">
        <v>9.6392030159999997</v>
      </c>
      <c r="AO232" s="4">
        <f t="shared" si="116"/>
        <v>3</v>
      </c>
      <c r="AP232" s="8">
        <v>0.81943381790359604</v>
      </c>
      <c r="AQ232" s="9">
        <v>0.80140845070422539</v>
      </c>
      <c r="AR232" s="9">
        <v>0.97067624177139433</v>
      </c>
      <c r="AS232" s="9">
        <v>0.95170789163722003</v>
      </c>
      <c r="AT232" s="9">
        <v>0.99276595744680851</v>
      </c>
      <c r="AV232" s="1">
        <f t="shared" si="117"/>
        <v>2</v>
      </c>
      <c r="AW232" s="1">
        <f t="shared" si="118"/>
        <v>2</v>
      </c>
      <c r="AX232" s="1">
        <f t="shared" si="119"/>
        <v>0</v>
      </c>
      <c r="AY232" s="1">
        <f t="shared" si="120"/>
        <v>0</v>
      </c>
      <c r="AZ232" s="1">
        <f t="shared" si="121"/>
        <v>0</v>
      </c>
      <c r="BA232" s="1" t="str">
        <f t="shared" si="122"/>
        <v/>
      </c>
      <c r="BB232" s="9">
        <f t="shared" si="94"/>
        <v>0.25</v>
      </c>
      <c r="BC232" s="11">
        <f t="shared" si="123"/>
        <v>1</v>
      </c>
      <c r="BD232" s="98">
        <v>47.085794139999997</v>
      </c>
      <c r="BE232" s="4">
        <f t="shared" si="124"/>
        <v>3</v>
      </c>
    </row>
    <row r="233" spans="1:57" x14ac:dyDescent="0.35">
      <c r="A233" s="4">
        <v>53033026001</v>
      </c>
      <c r="B233" s="97">
        <v>62.601769911504427</v>
      </c>
      <c r="C233" s="4">
        <f t="shared" si="95"/>
        <v>4</v>
      </c>
      <c r="D233" s="98">
        <v>17.663499161542759</v>
      </c>
      <c r="E233" s="4">
        <f t="shared" si="96"/>
        <v>4</v>
      </c>
      <c r="F233" s="98">
        <v>62.67054350257213</v>
      </c>
      <c r="G233" s="4">
        <f t="shared" si="97"/>
        <v>2</v>
      </c>
      <c r="H233" s="98">
        <v>15.01144164759725</v>
      </c>
      <c r="I233" s="4">
        <f t="shared" si="98"/>
        <v>1</v>
      </c>
      <c r="J233" s="98">
        <v>15.56603773584906</v>
      </c>
      <c r="K233" s="97">
        <v>5.8962264150943398</v>
      </c>
      <c r="L233" s="1">
        <f t="shared" si="99"/>
        <v>2</v>
      </c>
      <c r="M233" s="1">
        <f t="shared" si="100"/>
        <v>0</v>
      </c>
      <c r="N233" s="11">
        <f t="shared" si="101"/>
        <v>1</v>
      </c>
      <c r="O233" s="98">
        <v>12.30088495575221</v>
      </c>
      <c r="P233" s="4">
        <f t="shared" si="102"/>
        <v>1</v>
      </c>
      <c r="Q233" s="6">
        <v>434338</v>
      </c>
      <c r="R233" s="7">
        <v>55153</v>
      </c>
      <c r="S233" s="1">
        <f t="shared" si="103"/>
        <v>3</v>
      </c>
      <c r="T233" s="1">
        <f t="shared" si="104"/>
        <v>3</v>
      </c>
      <c r="U233" s="11">
        <f t="shared" si="105"/>
        <v>3</v>
      </c>
      <c r="V233" s="98">
        <v>0</v>
      </c>
      <c r="W233" s="4">
        <f t="shared" si="106"/>
        <v>0</v>
      </c>
      <c r="X233" s="98">
        <v>0</v>
      </c>
      <c r="Y233" s="4">
        <f t="shared" si="107"/>
        <v>0</v>
      </c>
      <c r="Z233" s="9">
        <v>1.537676176</v>
      </c>
      <c r="AA233" s="9">
        <v>1.6096414219999999</v>
      </c>
      <c r="AB233" s="9">
        <v>0.527208754</v>
      </c>
      <c r="AC233" s="1">
        <f t="shared" si="108"/>
        <v>0</v>
      </c>
      <c r="AD233" s="1">
        <f t="shared" si="109"/>
        <v>0</v>
      </c>
      <c r="AE233" s="1">
        <f t="shared" si="110"/>
        <v>2</v>
      </c>
      <c r="AF233" s="11">
        <f t="shared" si="111"/>
        <v>0.66666666666666663</v>
      </c>
      <c r="AG233" s="8">
        <v>0.20590784721499999</v>
      </c>
      <c r="AH233" s="9">
        <v>0.30388862032246439</v>
      </c>
      <c r="AI233" s="1">
        <f t="shared" si="112"/>
        <v>3</v>
      </c>
      <c r="AJ233" s="1">
        <f t="shared" si="113"/>
        <v>4</v>
      </c>
      <c r="AK233" s="11">
        <f t="shared" si="114"/>
        <v>3.5</v>
      </c>
      <c r="AL233" s="10">
        <v>0</v>
      </c>
      <c r="AM233" s="4">
        <f t="shared" si="115"/>
        <v>0</v>
      </c>
      <c r="AN233" s="98">
        <v>2.9078363729999999</v>
      </c>
      <c r="AO233" s="4">
        <f t="shared" si="116"/>
        <v>1</v>
      </c>
      <c r="AR233" s="9">
        <v>1.01017354877319</v>
      </c>
      <c r="AS233" s="9">
        <v>0.90812720848056505</v>
      </c>
      <c r="AT233" s="9">
        <v>1.1063829787234041</v>
      </c>
      <c r="AV233" s="1" t="str">
        <f t="shared" si="117"/>
        <v/>
      </c>
      <c r="AW233" s="1" t="str">
        <f t="shared" si="118"/>
        <v/>
      </c>
      <c r="AX233" s="1">
        <f t="shared" si="119"/>
        <v>0</v>
      </c>
      <c r="AY233" s="1">
        <f t="shared" si="120"/>
        <v>0</v>
      </c>
      <c r="AZ233" s="1">
        <f t="shared" si="121"/>
        <v>0</v>
      </c>
      <c r="BA233" s="1" t="str">
        <f t="shared" si="122"/>
        <v/>
      </c>
      <c r="BB233" s="9">
        <f t="shared" si="94"/>
        <v>0.5</v>
      </c>
      <c r="BC233" s="11">
        <f t="shared" si="123"/>
        <v>0</v>
      </c>
      <c r="BD233" s="98">
        <v>60.26938294</v>
      </c>
      <c r="BE233" s="4">
        <f t="shared" si="124"/>
        <v>2</v>
      </c>
    </row>
    <row r="234" spans="1:57" x14ac:dyDescent="0.35">
      <c r="A234" s="4">
        <v>53033026002</v>
      </c>
      <c r="B234" s="97">
        <v>73.981792045999043</v>
      </c>
      <c r="C234" s="4">
        <f t="shared" si="95"/>
        <v>4</v>
      </c>
      <c r="D234" s="98">
        <v>19.452965235173821</v>
      </c>
      <c r="E234" s="4">
        <f t="shared" si="96"/>
        <v>4</v>
      </c>
      <c r="F234" s="98">
        <v>70.770979352150036</v>
      </c>
      <c r="G234" s="4">
        <f t="shared" si="97"/>
        <v>3</v>
      </c>
      <c r="H234" s="98">
        <v>54.575707154742091</v>
      </c>
      <c r="I234" s="4">
        <f t="shared" si="98"/>
        <v>3</v>
      </c>
      <c r="J234" s="98">
        <v>35.457516339869279</v>
      </c>
      <c r="K234" s="97">
        <v>22.222222222222221</v>
      </c>
      <c r="L234" s="1">
        <f t="shared" si="99"/>
        <v>4</v>
      </c>
      <c r="M234" s="1">
        <f t="shared" si="100"/>
        <v>3</v>
      </c>
      <c r="N234" s="11">
        <f t="shared" si="101"/>
        <v>3.5</v>
      </c>
      <c r="O234" s="98">
        <v>36.688036772710781</v>
      </c>
      <c r="P234" s="4">
        <f t="shared" si="102"/>
        <v>4</v>
      </c>
      <c r="Q234" s="6">
        <v>527352</v>
      </c>
      <c r="R234" s="7">
        <v>167010</v>
      </c>
      <c r="S234" s="1">
        <f t="shared" si="103"/>
        <v>4</v>
      </c>
      <c r="T234" s="1">
        <f t="shared" si="104"/>
        <v>3</v>
      </c>
      <c r="U234" s="11">
        <f t="shared" si="105"/>
        <v>3.5</v>
      </c>
      <c r="V234" s="98">
        <v>20.293546821931098</v>
      </c>
      <c r="W234" s="4">
        <f t="shared" si="106"/>
        <v>1</v>
      </c>
      <c r="X234" s="98">
        <v>8.4858296653286711</v>
      </c>
      <c r="Y234" s="4">
        <f t="shared" si="107"/>
        <v>1</v>
      </c>
      <c r="Z234" s="9">
        <v>0.67790279899999994</v>
      </c>
      <c r="AA234" s="9">
        <v>0.78284562199999996</v>
      </c>
      <c r="AB234" s="9">
        <v>0.44125742499999998</v>
      </c>
      <c r="AC234" s="1">
        <f t="shared" si="108"/>
        <v>2</v>
      </c>
      <c r="AD234" s="1">
        <f t="shared" si="109"/>
        <v>2</v>
      </c>
      <c r="AE234" s="1">
        <f t="shared" si="110"/>
        <v>3</v>
      </c>
      <c r="AF234" s="11">
        <f t="shared" si="111"/>
        <v>2.3333333333333335</v>
      </c>
      <c r="AG234" s="8">
        <v>0.20750911363399999</v>
      </c>
      <c r="AH234" s="9">
        <v>0.46476147902431642</v>
      </c>
      <c r="AI234" s="1">
        <f t="shared" si="112"/>
        <v>3</v>
      </c>
      <c r="AJ234" s="1">
        <f t="shared" si="113"/>
        <v>3</v>
      </c>
      <c r="AK234" s="11">
        <f t="shared" si="114"/>
        <v>3</v>
      </c>
      <c r="AL234" s="10">
        <v>0</v>
      </c>
      <c r="AM234" s="4">
        <f t="shared" si="115"/>
        <v>0</v>
      </c>
      <c r="AN234" s="98">
        <v>6.8790240599999999</v>
      </c>
      <c r="AO234" s="4">
        <f t="shared" si="116"/>
        <v>2</v>
      </c>
      <c r="AP234" s="8">
        <v>1</v>
      </c>
      <c r="AQ234" s="9">
        <v>0.76338028169014083</v>
      </c>
      <c r="AR234" s="9">
        <v>0.84021543985637348</v>
      </c>
      <c r="AS234" s="9">
        <v>0.79564193168433395</v>
      </c>
      <c r="AV234" s="1">
        <f t="shared" si="117"/>
        <v>0</v>
      </c>
      <c r="AW234" s="1">
        <f t="shared" si="118"/>
        <v>3</v>
      </c>
      <c r="AX234" s="1">
        <f t="shared" si="119"/>
        <v>2</v>
      </c>
      <c r="AY234" s="1">
        <f t="shared" si="120"/>
        <v>3</v>
      </c>
      <c r="AZ234" s="1" t="str">
        <f t="shared" si="121"/>
        <v/>
      </c>
      <c r="BA234" s="1" t="str">
        <f t="shared" si="122"/>
        <v/>
      </c>
      <c r="BB234" s="9">
        <f t="shared" si="94"/>
        <v>0.25</v>
      </c>
      <c r="BC234" s="11">
        <f t="shared" si="123"/>
        <v>2</v>
      </c>
      <c r="BD234" s="98">
        <v>42.030626810000001</v>
      </c>
      <c r="BE234" s="4">
        <f t="shared" si="124"/>
        <v>4</v>
      </c>
    </row>
    <row r="235" spans="1:57" x14ac:dyDescent="0.35">
      <c r="A235" s="4">
        <v>53033026100</v>
      </c>
      <c r="B235" s="97">
        <v>80.196845725127474</v>
      </c>
      <c r="C235" s="4">
        <f t="shared" si="95"/>
        <v>4</v>
      </c>
      <c r="D235" s="98">
        <v>28.356647927833709</v>
      </c>
      <c r="E235" s="4">
        <f t="shared" si="96"/>
        <v>4</v>
      </c>
      <c r="F235" s="98">
        <v>77.803083391730908</v>
      </c>
      <c r="G235" s="4">
        <f t="shared" si="97"/>
        <v>3</v>
      </c>
      <c r="H235" s="98">
        <v>57.035093473269917</v>
      </c>
      <c r="I235" s="4">
        <f t="shared" si="98"/>
        <v>3</v>
      </c>
      <c r="J235" s="98">
        <v>44.082332761578037</v>
      </c>
      <c r="K235" s="97">
        <v>17.495711835334479</v>
      </c>
      <c r="L235" s="1">
        <f t="shared" si="99"/>
        <v>4</v>
      </c>
      <c r="M235" s="1">
        <f t="shared" si="100"/>
        <v>2</v>
      </c>
      <c r="N235" s="11">
        <f t="shared" si="101"/>
        <v>3</v>
      </c>
      <c r="O235" s="98">
        <v>47.555608421553472</v>
      </c>
      <c r="P235" s="4">
        <f t="shared" si="102"/>
        <v>4</v>
      </c>
      <c r="Q235" s="6">
        <v>460633</v>
      </c>
      <c r="R235" s="7">
        <v>116602</v>
      </c>
      <c r="S235" s="1">
        <f t="shared" si="103"/>
        <v>4</v>
      </c>
      <c r="T235" s="1">
        <f t="shared" si="104"/>
        <v>3</v>
      </c>
      <c r="U235" s="11">
        <f t="shared" si="105"/>
        <v>3.5</v>
      </c>
      <c r="V235" s="98">
        <v>0</v>
      </c>
      <c r="W235" s="4">
        <f t="shared" si="106"/>
        <v>0</v>
      </c>
      <c r="X235" s="98">
        <v>0</v>
      </c>
      <c r="Y235" s="4">
        <f t="shared" si="107"/>
        <v>0</v>
      </c>
      <c r="Z235" s="9">
        <v>0.90726414499999997</v>
      </c>
      <c r="AA235" s="9">
        <v>1.248109385</v>
      </c>
      <c r="AB235" s="9">
        <v>0.58035576499999997</v>
      </c>
      <c r="AC235" s="1">
        <f t="shared" si="108"/>
        <v>1</v>
      </c>
      <c r="AD235" s="1">
        <f t="shared" si="109"/>
        <v>0</v>
      </c>
      <c r="AE235" s="1">
        <f t="shared" si="110"/>
        <v>2</v>
      </c>
      <c r="AF235" s="11">
        <f t="shared" si="111"/>
        <v>1</v>
      </c>
      <c r="AG235" s="8">
        <v>0.16188061332100001</v>
      </c>
      <c r="AH235" s="9">
        <v>0.32814807138016788</v>
      </c>
      <c r="AI235" s="1">
        <f t="shared" si="112"/>
        <v>3</v>
      </c>
      <c r="AJ235" s="1">
        <f t="shared" si="113"/>
        <v>4</v>
      </c>
      <c r="AK235" s="11">
        <f t="shared" si="114"/>
        <v>3.5</v>
      </c>
      <c r="AL235" s="10">
        <v>0</v>
      </c>
      <c r="AM235" s="4">
        <f t="shared" si="115"/>
        <v>0</v>
      </c>
      <c r="AN235" s="98">
        <v>8.1973434540000003</v>
      </c>
      <c r="AO235" s="4">
        <f t="shared" si="116"/>
        <v>3</v>
      </c>
      <c r="AP235" s="8">
        <v>0.81484315225707726</v>
      </c>
      <c r="AQ235" s="9">
        <v>0.7387323943661972</v>
      </c>
      <c r="AR235" s="9">
        <v>0.83064033512866542</v>
      </c>
      <c r="AS235" s="9">
        <v>0.91696113074204899</v>
      </c>
      <c r="AT235" s="9">
        <v>1.020425531914894</v>
      </c>
      <c r="AV235" s="1">
        <f t="shared" si="117"/>
        <v>2</v>
      </c>
      <c r="AW235" s="1">
        <f t="shared" si="118"/>
        <v>4</v>
      </c>
      <c r="AX235" s="1">
        <f t="shared" si="119"/>
        <v>2</v>
      </c>
      <c r="AY235" s="1">
        <f t="shared" si="120"/>
        <v>0</v>
      </c>
      <c r="AZ235" s="1">
        <f t="shared" si="121"/>
        <v>0</v>
      </c>
      <c r="BA235" s="1" t="str">
        <f t="shared" si="122"/>
        <v/>
      </c>
      <c r="BB235" s="9">
        <f t="shared" si="94"/>
        <v>0.25</v>
      </c>
      <c r="BC235" s="11">
        <f t="shared" si="123"/>
        <v>2</v>
      </c>
      <c r="BD235" s="98">
        <v>43.213196510000003</v>
      </c>
      <c r="BE235" s="4">
        <f t="shared" si="124"/>
        <v>4</v>
      </c>
    </row>
    <row r="236" spans="1:57" x14ac:dyDescent="0.35">
      <c r="A236" s="4">
        <v>53033026200</v>
      </c>
      <c r="B236" s="97">
        <v>56.467921896792191</v>
      </c>
      <c r="C236" s="4">
        <f t="shared" si="95"/>
        <v>4</v>
      </c>
      <c r="D236" s="98">
        <v>16.359918200408998</v>
      </c>
      <c r="E236" s="4">
        <f t="shared" si="96"/>
        <v>4</v>
      </c>
      <c r="F236" s="98">
        <v>68.957456755493212</v>
      </c>
      <c r="G236" s="4">
        <f t="shared" si="97"/>
        <v>3</v>
      </c>
      <c r="H236" s="98">
        <v>72.527472527472526</v>
      </c>
      <c r="I236" s="4">
        <f t="shared" si="98"/>
        <v>4</v>
      </c>
      <c r="J236" s="98">
        <v>32.739420935412028</v>
      </c>
      <c r="K236" s="97">
        <v>15.144766146993319</v>
      </c>
      <c r="L236" s="1">
        <f t="shared" si="99"/>
        <v>4</v>
      </c>
      <c r="M236" s="1">
        <f t="shared" si="100"/>
        <v>2</v>
      </c>
      <c r="N236" s="11">
        <f t="shared" si="101"/>
        <v>3</v>
      </c>
      <c r="O236" s="98">
        <v>23.912663755458521</v>
      </c>
      <c r="P236" s="4">
        <f t="shared" si="102"/>
        <v>2</v>
      </c>
      <c r="Q236" s="6">
        <v>521395</v>
      </c>
      <c r="R236" s="7">
        <v>229579</v>
      </c>
      <c r="S236" s="1">
        <f t="shared" si="103"/>
        <v>4</v>
      </c>
      <c r="T236" s="1">
        <f t="shared" si="104"/>
        <v>4</v>
      </c>
      <c r="U236" s="11">
        <f t="shared" si="105"/>
        <v>4</v>
      </c>
      <c r="V236" s="98">
        <v>35.57100297914598</v>
      </c>
      <c r="W236" s="4">
        <f t="shared" si="106"/>
        <v>2</v>
      </c>
      <c r="X236" s="98">
        <v>25.83321511687226</v>
      </c>
      <c r="Y236" s="4">
        <f t="shared" si="107"/>
        <v>2</v>
      </c>
      <c r="Z236" s="9">
        <v>0.69692765199999995</v>
      </c>
      <c r="AA236" s="9">
        <v>0.59774382699999995</v>
      </c>
      <c r="AB236" s="9">
        <v>0.49938131200000002</v>
      </c>
      <c r="AC236" s="1">
        <f t="shared" si="108"/>
        <v>2</v>
      </c>
      <c r="AD236" s="1">
        <f t="shared" si="109"/>
        <v>3</v>
      </c>
      <c r="AE236" s="1">
        <f t="shared" si="110"/>
        <v>3</v>
      </c>
      <c r="AF236" s="11">
        <f t="shared" si="111"/>
        <v>2.6666666666666665</v>
      </c>
      <c r="AG236" s="8">
        <v>0.26662743544200002</v>
      </c>
      <c r="AH236" s="9">
        <v>0.1697695514657116</v>
      </c>
      <c r="AI236" s="1">
        <f t="shared" si="112"/>
        <v>3</v>
      </c>
      <c r="AJ236" s="1">
        <f t="shared" si="113"/>
        <v>4</v>
      </c>
      <c r="AK236" s="11">
        <f t="shared" si="114"/>
        <v>3.5</v>
      </c>
      <c r="AL236" s="10">
        <v>0</v>
      </c>
      <c r="AM236" s="4">
        <f t="shared" si="115"/>
        <v>0</v>
      </c>
      <c r="AN236" s="98">
        <v>3.975265018</v>
      </c>
      <c r="AO236" s="4">
        <f t="shared" si="116"/>
        <v>1</v>
      </c>
      <c r="AP236" s="8">
        <v>1.0053557765876051</v>
      </c>
      <c r="AQ236" s="9">
        <v>0.78521126760563376</v>
      </c>
      <c r="AR236" s="9">
        <v>0.78276481149012567</v>
      </c>
      <c r="AV236" s="1">
        <f t="shared" si="117"/>
        <v>0</v>
      </c>
      <c r="AW236" s="1">
        <f t="shared" si="118"/>
        <v>3</v>
      </c>
      <c r="AX236" s="1">
        <f t="shared" si="119"/>
        <v>3</v>
      </c>
      <c r="AY236" s="1" t="str">
        <f t="shared" si="120"/>
        <v/>
      </c>
      <c r="AZ236" s="1" t="str">
        <f t="shared" si="121"/>
        <v/>
      </c>
      <c r="BA236" s="1" t="str">
        <f t="shared" si="122"/>
        <v/>
      </c>
      <c r="BB236" s="9">
        <f t="shared" si="94"/>
        <v>0.33333333333333331</v>
      </c>
      <c r="BC236" s="11">
        <f t="shared" si="123"/>
        <v>2</v>
      </c>
      <c r="BD236" s="98">
        <v>56.243445080000001</v>
      </c>
      <c r="BE236" s="4">
        <f t="shared" si="124"/>
        <v>2</v>
      </c>
    </row>
    <row r="237" spans="1:57" x14ac:dyDescent="0.35">
      <c r="A237" s="4">
        <v>53033026300</v>
      </c>
      <c r="B237" s="97">
        <v>73.803526448362717</v>
      </c>
      <c r="C237" s="4">
        <f t="shared" si="95"/>
        <v>4</v>
      </c>
      <c r="D237" s="98">
        <v>19.459102902374671</v>
      </c>
      <c r="E237" s="4">
        <f t="shared" si="96"/>
        <v>4</v>
      </c>
      <c r="F237" s="98">
        <v>79.803395889186774</v>
      </c>
      <c r="G237" s="4">
        <f t="shared" si="97"/>
        <v>3</v>
      </c>
      <c r="H237" s="98">
        <v>35.454545454545453</v>
      </c>
      <c r="I237" s="4">
        <f t="shared" si="98"/>
        <v>2</v>
      </c>
      <c r="J237" s="98">
        <v>25.321100917431199</v>
      </c>
      <c r="K237" s="97">
        <v>17.798165137614681</v>
      </c>
      <c r="L237" s="1">
        <f t="shared" si="99"/>
        <v>4</v>
      </c>
      <c r="M237" s="1">
        <f t="shared" si="100"/>
        <v>2</v>
      </c>
      <c r="N237" s="11">
        <f t="shared" si="101"/>
        <v>3</v>
      </c>
      <c r="O237" s="98">
        <v>20.088161209068009</v>
      </c>
      <c r="P237" s="4">
        <f t="shared" si="102"/>
        <v>2</v>
      </c>
      <c r="Q237" s="6">
        <v>570108</v>
      </c>
      <c r="R237" s="7">
        <v>44095</v>
      </c>
      <c r="S237" s="1">
        <f t="shared" si="103"/>
        <v>4</v>
      </c>
      <c r="T237" s="1">
        <f t="shared" si="104"/>
        <v>3</v>
      </c>
      <c r="U237" s="11">
        <f t="shared" si="105"/>
        <v>3.5</v>
      </c>
      <c r="V237" s="98">
        <v>0</v>
      </c>
      <c r="W237" s="4">
        <f t="shared" si="106"/>
        <v>0</v>
      </c>
      <c r="X237" s="98">
        <v>0</v>
      </c>
      <c r="Y237" s="4">
        <f t="shared" si="107"/>
        <v>0</v>
      </c>
      <c r="Z237" s="9">
        <v>0.70438629200000002</v>
      </c>
      <c r="AA237" s="9">
        <v>1.1518947349999999</v>
      </c>
      <c r="AB237" s="9">
        <v>0.86970381200000002</v>
      </c>
      <c r="AC237" s="1">
        <f t="shared" si="108"/>
        <v>2</v>
      </c>
      <c r="AD237" s="1">
        <f t="shared" si="109"/>
        <v>1</v>
      </c>
      <c r="AE237" s="1">
        <f t="shared" si="110"/>
        <v>1</v>
      </c>
      <c r="AF237" s="11">
        <f t="shared" si="111"/>
        <v>1.3333333333333333</v>
      </c>
      <c r="AG237" s="8">
        <v>8.9550212556299996E-2</v>
      </c>
      <c r="AH237" s="9">
        <v>1.1491635557561799</v>
      </c>
      <c r="AI237" s="1">
        <f t="shared" si="112"/>
        <v>4</v>
      </c>
      <c r="AJ237" s="1">
        <f t="shared" si="113"/>
        <v>0</v>
      </c>
      <c r="AK237" s="11">
        <f t="shared" si="114"/>
        <v>2</v>
      </c>
      <c r="AL237" s="10">
        <v>0</v>
      </c>
      <c r="AM237" s="4">
        <f t="shared" si="115"/>
        <v>0</v>
      </c>
      <c r="AN237" s="98">
        <v>4.326923077</v>
      </c>
      <c r="AO237" s="4">
        <f t="shared" si="116"/>
        <v>2</v>
      </c>
      <c r="AR237" s="9">
        <v>0.73010173548773194</v>
      </c>
      <c r="AS237" s="9">
        <v>0.71319199057714899</v>
      </c>
      <c r="AV237" s="1" t="str">
        <f t="shared" si="117"/>
        <v/>
      </c>
      <c r="AW237" s="1" t="str">
        <f t="shared" si="118"/>
        <v/>
      </c>
      <c r="AX237" s="1">
        <f t="shared" si="119"/>
        <v>4</v>
      </c>
      <c r="AY237" s="1">
        <f t="shared" si="120"/>
        <v>4</v>
      </c>
      <c r="AZ237" s="1" t="str">
        <f t="shared" si="121"/>
        <v/>
      </c>
      <c r="BA237" s="1" t="str">
        <f t="shared" si="122"/>
        <v/>
      </c>
      <c r="BB237" s="9">
        <f t="shared" si="94"/>
        <v>0.5</v>
      </c>
      <c r="BC237" s="11">
        <f t="shared" si="123"/>
        <v>4</v>
      </c>
      <c r="BD237" s="98">
        <v>46.124355780000002</v>
      </c>
      <c r="BE237" s="4">
        <f t="shared" si="124"/>
        <v>4</v>
      </c>
    </row>
    <row r="238" spans="1:57" x14ac:dyDescent="0.35">
      <c r="A238" s="4">
        <v>53033026400</v>
      </c>
      <c r="B238" s="97">
        <v>71.757006209095493</v>
      </c>
      <c r="C238" s="4">
        <f t="shared" si="95"/>
        <v>4</v>
      </c>
      <c r="D238" s="98">
        <v>23.97098821396192</v>
      </c>
      <c r="E238" s="4">
        <f t="shared" si="96"/>
        <v>4</v>
      </c>
      <c r="F238" s="98">
        <v>81.296928327645048</v>
      </c>
      <c r="G238" s="4">
        <f t="shared" si="97"/>
        <v>4</v>
      </c>
      <c r="H238" s="98">
        <v>58.229426433915208</v>
      </c>
      <c r="I238" s="4">
        <f t="shared" si="98"/>
        <v>3</v>
      </c>
      <c r="J238" s="98">
        <v>42.448979591836732</v>
      </c>
      <c r="K238" s="97">
        <v>24.285714285714288</v>
      </c>
      <c r="L238" s="1">
        <f t="shared" si="99"/>
        <v>4</v>
      </c>
      <c r="M238" s="1">
        <f t="shared" si="100"/>
        <v>3</v>
      </c>
      <c r="N238" s="11">
        <f t="shared" si="101"/>
        <v>3.5</v>
      </c>
      <c r="O238" s="98">
        <v>43.833080935554442</v>
      </c>
      <c r="P238" s="4">
        <f t="shared" si="102"/>
        <v>4</v>
      </c>
      <c r="Q238" s="6">
        <v>636797</v>
      </c>
      <c r="R238" s="7">
        <v>42169</v>
      </c>
      <c r="S238" s="1">
        <f t="shared" si="103"/>
        <v>4</v>
      </c>
      <c r="T238" s="1">
        <f t="shared" si="104"/>
        <v>2</v>
      </c>
      <c r="U238" s="11">
        <f t="shared" si="105"/>
        <v>3</v>
      </c>
      <c r="V238" s="98">
        <v>0</v>
      </c>
      <c r="W238" s="4">
        <f t="shared" si="106"/>
        <v>0</v>
      </c>
      <c r="X238" s="98">
        <v>0</v>
      </c>
      <c r="Y238" s="4">
        <f t="shared" si="107"/>
        <v>0</v>
      </c>
      <c r="Z238" s="9">
        <v>0.56144198099999998</v>
      </c>
      <c r="AA238" s="9">
        <v>0.82262223300000004</v>
      </c>
      <c r="AB238" s="9">
        <v>0.483468232</v>
      </c>
      <c r="AC238" s="1">
        <f t="shared" si="108"/>
        <v>3</v>
      </c>
      <c r="AD238" s="1">
        <f t="shared" si="109"/>
        <v>1</v>
      </c>
      <c r="AE238" s="1">
        <f t="shared" si="110"/>
        <v>3</v>
      </c>
      <c r="AF238" s="11">
        <f t="shared" si="111"/>
        <v>2.3333333333333335</v>
      </c>
      <c r="AG238" s="8">
        <v>0.279871790984</v>
      </c>
      <c r="AH238" s="9">
        <v>0.34833935481973771</v>
      </c>
      <c r="AI238" s="1">
        <f t="shared" si="112"/>
        <v>3</v>
      </c>
      <c r="AJ238" s="1">
        <f t="shared" si="113"/>
        <v>4</v>
      </c>
      <c r="AK238" s="11">
        <f t="shared" si="114"/>
        <v>3.5</v>
      </c>
      <c r="AL238" s="10">
        <v>0</v>
      </c>
      <c r="AM238" s="4">
        <f t="shared" si="115"/>
        <v>0</v>
      </c>
      <c r="AN238" s="98">
        <v>5.2005288670000001</v>
      </c>
      <c r="AO238" s="4">
        <f t="shared" si="116"/>
        <v>2</v>
      </c>
      <c r="AP238" s="8">
        <v>0.62739097169089519</v>
      </c>
      <c r="AQ238" s="9">
        <v>0.81056338028169017</v>
      </c>
      <c r="AR238" s="9">
        <v>0.85577498503889882</v>
      </c>
      <c r="AS238" s="9">
        <v>0.46054181389870402</v>
      </c>
      <c r="AV238" s="1">
        <f t="shared" si="117"/>
        <v>4</v>
      </c>
      <c r="AW238" s="1">
        <f t="shared" si="118"/>
        <v>2</v>
      </c>
      <c r="AX238" s="1">
        <f t="shared" si="119"/>
        <v>1</v>
      </c>
      <c r="AY238" s="1">
        <f t="shared" si="120"/>
        <v>4</v>
      </c>
      <c r="AZ238" s="1" t="str">
        <f t="shared" si="121"/>
        <v/>
      </c>
      <c r="BA238" s="1" t="str">
        <f t="shared" si="122"/>
        <v/>
      </c>
      <c r="BB238" s="9">
        <f t="shared" si="94"/>
        <v>0.25</v>
      </c>
      <c r="BC238" s="11">
        <f t="shared" si="123"/>
        <v>2.75</v>
      </c>
      <c r="BD238" s="98">
        <v>40.89097683</v>
      </c>
      <c r="BE238" s="4">
        <f t="shared" si="124"/>
        <v>4</v>
      </c>
    </row>
    <row r="239" spans="1:57" x14ac:dyDescent="0.35">
      <c r="A239" s="4">
        <v>53033026500</v>
      </c>
      <c r="B239" s="97">
        <v>70.766736159369941</v>
      </c>
      <c r="C239" s="4">
        <f t="shared" si="95"/>
        <v>4</v>
      </c>
      <c r="D239" s="98">
        <v>28.003899585669028</v>
      </c>
      <c r="E239" s="4">
        <f t="shared" si="96"/>
        <v>4</v>
      </c>
      <c r="F239" s="98">
        <v>84.446800989749022</v>
      </c>
      <c r="G239" s="4">
        <f t="shared" si="97"/>
        <v>4</v>
      </c>
      <c r="H239" s="98">
        <v>59.712230215827333</v>
      </c>
      <c r="I239" s="4">
        <f t="shared" si="98"/>
        <v>3</v>
      </c>
      <c r="J239" s="98">
        <v>35.36423841059603</v>
      </c>
      <c r="K239" s="97">
        <v>12.251655629139069</v>
      </c>
      <c r="L239" s="1">
        <f t="shared" si="99"/>
        <v>4</v>
      </c>
      <c r="M239" s="1">
        <f t="shared" si="100"/>
        <v>1</v>
      </c>
      <c r="N239" s="11">
        <f t="shared" si="101"/>
        <v>2.5</v>
      </c>
      <c r="O239" s="98">
        <v>55.715948777648428</v>
      </c>
      <c r="P239" s="4">
        <f t="shared" si="102"/>
        <v>4</v>
      </c>
      <c r="Q239" s="6">
        <v>484964</v>
      </c>
      <c r="R239" s="7">
        <v>89551</v>
      </c>
      <c r="S239" s="1">
        <f t="shared" si="103"/>
        <v>4</v>
      </c>
      <c r="T239" s="1">
        <f t="shared" si="104"/>
        <v>3</v>
      </c>
      <c r="U239" s="11">
        <f t="shared" si="105"/>
        <v>3.5</v>
      </c>
      <c r="V239" s="98">
        <v>0</v>
      </c>
      <c r="W239" s="4">
        <f t="shared" si="106"/>
        <v>0</v>
      </c>
      <c r="X239" s="98">
        <v>11.700335680538609</v>
      </c>
      <c r="Y239" s="4">
        <f t="shared" si="107"/>
        <v>1</v>
      </c>
      <c r="Z239" s="9">
        <v>0.83298049699999999</v>
      </c>
      <c r="AA239" s="9">
        <v>0.79360887999999996</v>
      </c>
      <c r="AB239" s="9">
        <v>0.54934584399999997</v>
      </c>
      <c r="AC239" s="1">
        <f t="shared" si="108"/>
        <v>1</v>
      </c>
      <c r="AD239" s="1">
        <f t="shared" si="109"/>
        <v>2</v>
      </c>
      <c r="AE239" s="1">
        <f t="shared" si="110"/>
        <v>2</v>
      </c>
      <c r="AF239" s="11">
        <f t="shared" si="111"/>
        <v>1.6666666666666667</v>
      </c>
      <c r="AG239" s="8">
        <v>0.300712604577</v>
      </c>
      <c r="AH239" s="9">
        <v>0.40373438327081879</v>
      </c>
      <c r="AI239" s="1">
        <f t="shared" si="112"/>
        <v>2</v>
      </c>
      <c r="AJ239" s="1">
        <f t="shared" si="113"/>
        <v>3</v>
      </c>
      <c r="AK239" s="11">
        <f t="shared" si="114"/>
        <v>2.5</v>
      </c>
      <c r="AL239" s="10">
        <v>0</v>
      </c>
      <c r="AM239" s="4">
        <f t="shared" si="115"/>
        <v>0</v>
      </c>
      <c r="AN239" s="98">
        <v>5.7222609909999997</v>
      </c>
      <c r="AO239" s="4">
        <f t="shared" si="116"/>
        <v>2</v>
      </c>
      <c r="AQ239" s="9">
        <v>0.28028169014084509</v>
      </c>
      <c r="AR239" s="9">
        <v>0.63674446439257926</v>
      </c>
      <c r="AS239" s="9">
        <v>0.52591283863368599</v>
      </c>
      <c r="AT239" s="9">
        <v>0.17106382978723411</v>
      </c>
      <c r="AV239" s="1" t="str">
        <f t="shared" si="117"/>
        <v/>
      </c>
      <c r="AW239" s="1">
        <f t="shared" si="118"/>
        <v>4</v>
      </c>
      <c r="AX239" s="1">
        <f t="shared" si="119"/>
        <v>4</v>
      </c>
      <c r="AY239" s="1">
        <f t="shared" si="120"/>
        <v>4</v>
      </c>
      <c r="AZ239" s="1">
        <f t="shared" si="121"/>
        <v>4</v>
      </c>
      <c r="BA239" s="1" t="str">
        <f t="shared" si="122"/>
        <v/>
      </c>
      <c r="BB239" s="9">
        <f t="shared" si="94"/>
        <v>0.33333333333333331</v>
      </c>
      <c r="BC239" s="11">
        <f t="shared" si="123"/>
        <v>4</v>
      </c>
      <c r="BD239" s="98">
        <v>52.417740000000002</v>
      </c>
      <c r="BE239" s="4">
        <f t="shared" si="124"/>
        <v>3</v>
      </c>
    </row>
    <row r="240" spans="1:57" x14ac:dyDescent="0.35">
      <c r="A240" s="4">
        <v>53033026600</v>
      </c>
      <c r="B240" s="97">
        <v>44.507658643326039</v>
      </c>
      <c r="C240" s="4">
        <f t="shared" si="95"/>
        <v>3</v>
      </c>
      <c r="D240" s="98">
        <v>7.4243813015582054</v>
      </c>
      <c r="E240" s="4">
        <f t="shared" si="96"/>
        <v>1</v>
      </c>
      <c r="F240" s="98">
        <v>63.37522441651705</v>
      </c>
      <c r="G240" s="4">
        <f t="shared" si="97"/>
        <v>2</v>
      </c>
      <c r="H240" s="98">
        <v>31.202600216684719</v>
      </c>
      <c r="I240" s="4">
        <f t="shared" si="98"/>
        <v>2</v>
      </c>
      <c r="J240" s="98">
        <v>26.88524590163934</v>
      </c>
      <c r="K240" s="97">
        <v>16.174863387978139</v>
      </c>
      <c r="L240" s="1">
        <f t="shared" si="99"/>
        <v>4</v>
      </c>
      <c r="M240" s="1">
        <f t="shared" si="100"/>
        <v>2</v>
      </c>
      <c r="N240" s="11">
        <f t="shared" si="101"/>
        <v>3</v>
      </c>
      <c r="O240" s="98">
        <v>23.68070953436807</v>
      </c>
      <c r="P240" s="4">
        <f t="shared" si="102"/>
        <v>2</v>
      </c>
      <c r="Q240" s="6">
        <v>400927</v>
      </c>
      <c r="R240" s="7">
        <v>151358</v>
      </c>
      <c r="S240" s="1">
        <f t="shared" si="103"/>
        <v>3</v>
      </c>
      <c r="T240" s="1">
        <f t="shared" si="104"/>
        <v>3</v>
      </c>
      <c r="U240" s="11">
        <f t="shared" si="105"/>
        <v>3</v>
      </c>
      <c r="V240" s="98">
        <v>16.520700636942671</v>
      </c>
      <c r="W240" s="4">
        <f t="shared" si="106"/>
        <v>1</v>
      </c>
      <c r="X240" s="98">
        <v>57.064926507920092</v>
      </c>
      <c r="Y240" s="4">
        <f t="shared" si="107"/>
        <v>3</v>
      </c>
      <c r="Z240" s="9">
        <v>0.34485714499999998</v>
      </c>
      <c r="AA240" s="9">
        <v>0.21199241399999999</v>
      </c>
      <c r="AB240" s="9">
        <v>0.293787091</v>
      </c>
      <c r="AC240" s="1">
        <f t="shared" si="108"/>
        <v>4</v>
      </c>
      <c r="AD240" s="1">
        <f t="shared" si="109"/>
        <v>4</v>
      </c>
      <c r="AE240" s="1">
        <f t="shared" si="110"/>
        <v>3</v>
      </c>
      <c r="AF240" s="11">
        <f t="shared" si="111"/>
        <v>3.6666666666666665</v>
      </c>
      <c r="AG240" s="8">
        <v>0.148116556619</v>
      </c>
      <c r="AH240" s="9">
        <v>0.68626768833648999</v>
      </c>
      <c r="AI240" s="1">
        <f t="shared" si="112"/>
        <v>4</v>
      </c>
      <c r="AJ240" s="1">
        <f t="shared" si="113"/>
        <v>2</v>
      </c>
      <c r="AK240" s="11">
        <f t="shared" si="114"/>
        <v>3</v>
      </c>
      <c r="AL240" s="10">
        <v>0</v>
      </c>
      <c r="AM240" s="4">
        <f t="shared" si="115"/>
        <v>0</v>
      </c>
      <c r="AN240" s="98">
        <v>8.5648148150000001</v>
      </c>
      <c r="AO240" s="4">
        <f t="shared" si="116"/>
        <v>3</v>
      </c>
      <c r="AQ240" s="9">
        <v>0.63380281690140849</v>
      </c>
      <c r="AR240" s="9">
        <v>0.72531418312387796</v>
      </c>
      <c r="AS240" s="9">
        <v>0.95288574793875103</v>
      </c>
      <c r="AV240" s="1" t="str">
        <f t="shared" si="117"/>
        <v/>
      </c>
      <c r="AW240" s="1">
        <f t="shared" si="118"/>
        <v>4</v>
      </c>
      <c r="AX240" s="1">
        <f t="shared" si="119"/>
        <v>4</v>
      </c>
      <c r="AY240" s="1">
        <f t="shared" si="120"/>
        <v>0</v>
      </c>
      <c r="AZ240" s="1" t="str">
        <f t="shared" si="121"/>
        <v/>
      </c>
      <c r="BA240" s="1" t="str">
        <f t="shared" si="122"/>
        <v/>
      </c>
      <c r="BB240" s="9">
        <f t="shared" si="94"/>
        <v>0.33333333333333331</v>
      </c>
      <c r="BC240" s="11">
        <f t="shared" si="123"/>
        <v>2.6666666666666665</v>
      </c>
      <c r="BD240" s="98">
        <v>56.091765600000002</v>
      </c>
      <c r="BE240" s="4">
        <f t="shared" si="124"/>
        <v>2</v>
      </c>
    </row>
    <row r="241" spans="1:57" x14ac:dyDescent="0.35">
      <c r="A241" s="4">
        <v>53033026700</v>
      </c>
      <c r="B241" s="97">
        <v>43.522483940042832</v>
      </c>
      <c r="C241" s="4">
        <f t="shared" si="95"/>
        <v>3</v>
      </c>
      <c r="D241" s="98">
        <v>21.213861765269002</v>
      </c>
      <c r="E241" s="4">
        <f t="shared" si="96"/>
        <v>4</v>
      </c>
      <c r="F241" s="98">
        <v>61.358655953250562</v>
      </c>
      <c r="G241" s="4">
        <f t="shared" si="97"/>
        <v>2</v>
      </c>
      <c r="H241" s="98">
        <v>28.994974874371859</v>
      </c>
      <c r="I241" s="4">
        <f t="shared" si="98"/>
        <v>1</v>
      </c>
      <c r="J241" s="98">
        <v>25.192802056555269</v>
      </c>
      <c r="K241" s="97">
        <v>15.93830334190231</v>
      </c>
      <c r="L241" s="1">
        <f t="shared" si="99"/>
        <v>4</v>
      </c>
      <c r="M241" s="1">
        <f t="shared" si="100"/>
        <v>2</v>
      </c>
      <c r="N241" s="11">
        <f t="shared" si="101"/>
        <v>3</v>
      </c>
      <c r="O241" s="98">
        <v>26.456354185337869</v>
      </c>
      <c r="P241" s="4">
        <f t="shared" si="102"/>
        <v>3</v>
      </c>
      <c r="Q241" s="6">
        <v>400046</v>
      </c>
      <c r="R241" s="7">
        <v>50857</v>
      </c>
      <c r="S241" s="1">
        <f t="shared" si="103"/>
        <v>3</v>
      </c>
      <c r="T241" s="1">
        <f t="shared" si="104"/>
        <v>3</v>
      </c>
      <c r="U241" s="11">
        <f t="shared" si="105"/>
        <v>3</v>
      </c>
      <c r="V241" s="98">
        <v>0</v>
      </c>
      <c r="W241" s="4">
        <f t="shared" si="106"/>
        <v>0</v>
      </c>
      <c r="X241" s="98">
        <v>30.980709652354239</v>
      </c>
      <c r="Y241" s="4">
        <f t="shared" si="107"/>
        <v>2</v>
      </c>
      <c r="Z241" s="9">
        <v>0.78842108600000005</v>
      </c>
      <c r="AA241" s="9">
        <v>0.49833197600000001</v>
      </c>
      <c r="AB241" s="9">
        <v>0.45292439000000001</v>
      </c>
      <c r="AC241" s="1">
        <f t="shared" si="108"/>
        <v>2</v>
      </c>
      <c r="AD241" s="1">
        <f t="shared" si="109"/>
        <v>3</v>
      </c>
      <c r="AE241" s="1">
        <f t="shared" si="110"/>
        <v>3</v>
      </c>
      <c r="AF241" s="11">
        <f t="shared" si="111"/>
        <v>2.6666666666666665</v>
      </c>
      <c r="AG241" s="8">
        <v>0.14633998823200001</v>
      </c>
      <c r="AH241" s="9">
        <v>0.44707876498555699</v>
      </c>
      <c r="AI241" s="1">
        <f t="shared" si="112"/>
        <v>4</v>
      </c>
      <c r="AJ241" s="1">
        <f t="shared" si="113"/>
        <v>3</v>
      </c>
      <c r="AK241" s="11">
        <f t="shared" si="114"/>
        <v>3.5</v>
      </c>
      <c r="AL241" s="10">
        <v>0</v>
      </c>
      <c r="AM241" s="4">
        <f t="shared" si="115"/>
        <v>0</v>
      </c>
      <c r="AN241" s="98">
        <v>2.2062350120000001</v>
      </c>
      <c r="AO241" s="4">
        <f t="shared" si="116"/>
        <v>1</v>
      </c>
      <c r="AR241" s="9">
        <v>0.76301615798922806</v>
      </c>
      <c r="AS241" s="9">
        <v>0.65135453474675997</v>
      </c>
      <c r="AV241" s="1" t="str">
        <f t="shared" si="117"/>
        <v/>
      </c>
      <c r="AW241" s="1" t="str">
        <f t="shared" si="118"/>
        <v/>
      </c>
      <c r="AX241" s="1">
        <f t="shared" si="119"/>
        <v>3</v>
      </c>
      <c r="AY241" s="1">
        <f t="shared" si="120"/>
        <v>4</v>
      </c>
      <c r="AZ241" s="1" t="str">
        <f t="shared" si="121"/>
        <v/>
      </c>
      <c r="BA241" s="1" t="str">
        <f t="shared" si="122"/>
        <v/>
      </c>
      <c r="BB241" s="9">
        <f t="shared" si="94"/>
        <v>0.5</v>
      </c>
      <c r="BC241" s="11">
        <f t="shared" si="123"/>
        <v>3.5</v>
      </c>
      <c r="BD241" s="98">
        <v>55.269051439999998</v>
      </c>
      <c r="BE241" s="4">
        <f t="shared" si="124"/>
        <v>2</v>
      </c>
    </row>
    <row r="242" spans="1:57" x14ac:dyDescent="0.35">
      <c r="A242" s="4">
        <v>53033026801</v>
      </c>
      <c r="B242" s="97">
        <v>65.340158520475569</v>
      </c>
      <c r="C242" s="4">
        <f t="shared" si="95"/>
        <v>4</v>
      </c>
      <c r="D242" s="98">
        <v>23.363331568731251</v>
      </c>
      <c r="E242" s="4">
        <f t="shared" si="96"/>
        <v>4</v>
      </c>
      <c r="F242" s="98">
        <v>78.1577747378021</v>
      </c>
      <c r="G242" s="4">
        <f t="shared" si="97"/>
        <v>3</v>
      </c>
      <c r="H242" s="98">
        <v>57.136563876651977</v>
      </c>
      <c r="I242" s="4">
        <f t="shared" si="98"/>
        <v>3</v>
      </c>
      <c r="J242" s="98">
        <v>39.814814814814817</v>
      </c>
      <c r="K242" s="97">
        <v>24.537037037037042</v>
      </c>
      <c r="L242" s="1">
        <f t="shared" si="99"/>
        <v>4</v>
      </c>
      <c r="M242" s="1">
        <f t="shared" si="100"/>
        <v>3</v>
      </c>
      <c r="N242" s="11">
        <f t="shared" si="101"/>
        <v>3.5</v>
      </c>
      <c r="O242" s="98">
        <v>33.760826115922718</v>
      </c>
      <c r="P242" s="4">
        <f t="shared" si="102"/>
        <v>4</v>
      </c>
      <c r="Q242" s="6">
        <v>440710</v>
      </c>
      <c r="R242" s="7">
        <v>95069</v>
      </c>
      <c r="S242" s="1">
        <f t="shared" si="103"/>
        <v>3</v>
      </c>
      <c r="T242" s="1">
        <f t="shared" si="104"/>
        <v>3</v>
      </c>
      <c r="U242" s="11">
        <f t="shared" si="105"/>
        <v>3</v>
      </c>
      <c r="V242" s="98">
        <v>0</v>
      </c>
      <c r="W242" s="4">
        <f t="shared" si="106"/>
        <v>0</v>
      </c>
      <c r="X242" s="98">
        <v>25.557175924146339</v>
      </c>
      <c r="Y242" s="4">
        <f t="shared" si="107"/>
        <v>2</v>
      </c>
      <c r="Z242" s="9">
        <v>0.84498351299999996</v>
      </c>
      <c r="AA242" s="9">
        <v>0.50611372099999996</v>
      </c>
      <c r="AB242" s="9">
        <v>0.36075058799999998</v>
      </c>
      <c r="AC242" s="1">
        <f t="shared" si="108"/>
        <v>1</v>
      </c>
      <c r="AD242" s="1">
        <f t="shared" si="109"/>
        <v>3</v>
      </c>
      <c r="AE242" s="1">
        <f t="shared" si="110"/>
        <v>3</v>
      </c>
      <c r="AF242" s="11">
        <f t="shared" si="111"/>
        <v>2.3333333333333335</v>
      </c>
      <c r="AG242" s="8">
        <v>0.16283277827199999</v>
      </c>
      <c r="AH242" s="9">
        <v>0.33017619370410561</v>
      </c>
      <c r="AI242" s="1">
        <f t="shared" si="112"/>
        <v>3</v>
      </c>
      <c r="AJ242" s="1">
        <f t="shared" si="113"/>
        <v>4</v>
      </c>
      <c r="AK242" s="11">
        <f t="shared" si="114"/>
        <v>3.5</v>
      </c>
      <c r="AL242" s="10">
        <v>0</v>
      </c>
      <c r="AM242" s="4">
        <f t="shared" si="115"/>
        <v>0</v>
      </c>
      <c r="AN242" s="98">
        <v>2.6391554699999999</v>
      </c>
      <c r="AO242" s="4">
        <f t="shared" si="116"/>
        <v>1</v>
      </c>
      <c r="AP242" s="8">
        <v>0.72838561591430762</v>
      </c>
      <c r="AQ242" s="9">
        <v>0.7359154929577465</v>
      </c>
      <c r="AR242" s="9">
        <v>0.93357271095152605</v>
      </c>
      <c r="AT242" s="9">
        <v>0.94765957446808513</v>
      </c>
      <c r="AV242" s="1">
        <f t="shared" si="117"/>
        <v>4</v>
      </c>
      <c r="AW242" s="1">
        <f t="shared" si="118"/>
        <v>4</v>
      </c>
      <c r="AX242" s="1">
        <f t="shared" si="119"/>
        <v>0</v>
      </c>
      <c r="AY242" s="1" t="str">
        <f t="shared" si="120"/>
        <v/>
      </c>
      <c r="AZ242" s="1">
        <f t="shared" si="121"/>
        <v>0</v>
      </c>
      <c r="BA242" s="1" t="str">
        <f t="shared" si="122"/>
        <v/>
      </c>
      <c r="BB242" s="9">
        <f t="shared" si="94"/>
        <v>0.33333333333333331</v>
      </c>
      <c r="BC242" s="11">
        <f t="shared" si="123"/>
        <v>2.6666666666666665</v>
      </c>
      <c r="BD242" s="98">
        <v>41.310729870000003</v>
      </c>
      <c r="BE242" s="4">
        <f t="shared" si="124"/>
        <v>4</v>
      </c>
    </row>
    <row r="243" spans="1:57" x14ac:dyDescent="0.35">
      <c r="A243" s="4">
        <v>53033026802</v>
      </c>
      <c r="B243" s="97">
        <v>67.233888486603917</v>
      </c>
      <c r="C243" s="4">
        <f t="shared" si="95"/>
        <v>4</v>
      </c>
      <c r="D243" s="98">
        <v>31.73617846750728</v>
      </c>
      <c r="E243" s="4">
        <f t="shared" si="96"/>
        <v>4</v>
      </c>
      <c r="F243" s="98">
        <v>74.841554147147974</v>
      </c>
      <c r="G243" s="4">
        <f t="shared" si="97"/>
        <v>3</v>
      </c>
      <c r="H243" s="98">
        <v>42.887473460721871</v>
      </c>
      <c r="I243" s="4">
        <f t="shared" si="98"/>
        <v>2</v>
      </c>
      <c r="J243" s="98">
        <v>35.911602209944753</v>
      </c>
      <c r="K243" s="97">
        <v>13.8121546961326</v>
      </c>
      <c r="L243" s="1">
        <f t="shared" si="99"/>
        <v>4</v>
      </c>
      <c r="M243" s="1">
        <f t="shared" si="100"/>
        <v>1</v>
      </c>
      <c r="N243" s="11">
        <f t="shared" si="101"/>
        <v>2.5</v>
      </c>
      <c r="O243" s="98">
        <v>37.032987060324402</v>
      </c>
      <c r="P243" s="4">
        <f t="shared" si="102"/>
        <v>4</v>
      </c>
      <c r="Q243" s="6">
        <v>448130</v>
      </c>
      <c r="R243" s="7">
        <v>56174</v>
      </c>
      <c r="S243" s="1">
        <f t="shared" si="103"/>
        <v>3</v>
      </c>
      <c r="T243" s="1">
        <f t="shared" si="104"/>
        <v>3</v>
      </c>
      <c r="U243" s="11">
        <f t="shared" si="105"/>
        <v>3</v>
      </c>
      <c r="V243" s="98">
        <v>0</v>
      </c>
      <c r="W243" s="4">
        <f t="shared" si="106"/>
        <v>0</v>
      </c>
      <c r="X243" s="98">
        <v>28.43753214849146</v>
      </c>
      <c r="Y243" s="4">
        <f t="shared" si="107"/>
        <v>2</v>
      </c>
      <c r="Z243" s="9">
        <v>0.65697749000000005</v>
      </c>
      <c r="AA243" s="9">
        <v>0.396097478</v>
      </c>
      <c r="AB243" s="9">
        <v>0.42525124600000003</v>
      </c>
      <c r="AC243" s="1">
        <f t="shared" si="108"/>
        <v>2</v>
      </c>
      <c r="AD243" s="1">
        <f t="shared" si="109"/>
        <v>4</v>
      </c>
      <c r="AE243" s="1">
        <f t="shared" si="110"/>
        <v>3</v>
      </c>
      <c r="AF243" s="11">
        <f t="shared" si="111"/>
        <v>3</v>
      </c>
      <c r="AG243" s="8">
        <v>0.181186866557</v>
      </c>
      <c r="AH243" s="9">
        <v>0.23632199440780069</v>
      </c>
      <c r="AI243" s="1">
        <f t="shared" si="112"/>
        <v>3</v>
      </c>
      <c r="AJ243" s="1">
        <f t="shared" si="113"/>
        <v>4</v>
      </c>
      <c r="AK243" s="11">
        <f t="shared" si="114"/>
        <v>3.5</v>
      </c>
      <c r="AL243" s="10">
        <v>0</v>
      </c>
      <c r="AM243" s="4">
        <f t="shared" si="115"/>
        <v>0</v>
      </c>
      <c r="AN243" s="98">
        <v>4.9155908640000003</v>
      </c>
      <c r="AO243" s="4">
        <f t="shared" si="116"/>
        <v>2</v>
      </c>
      <c r="AQ243" s="9">
        <v>0.65</v>
      </c>
      <c r="AR243" s="9">
        <v>0.66726511071214845</v>
      </c>
      <c r="AS243" s="9">
        <v>0.98645465253239095</v>
      </c>
      <c r="AT243" s="9">
        <v>0.47872340425531917</v>
      </c>
      <c r="AU243" s="9">
        <v>0.40899170667830642</v>
      </c>
      <c r="AV243" s="1" t="str">
        <f t="shared" si="117"/>
        <v/>
      </c>
      <c r="AW243" s="1">
        <f t="shared" si="118"/>
        <v>4</v>
      </c>
      <c r="AX243" s="1">
        <f t="shared" si="119"/>
        <v>4</v>
      </c>
      <c r="AY243" s="1">
        <f t="shared" si="120"/>
        <v>0</v>
      </c>
      <c r="AZ243" s="1">
        <f t="shared" si="121"/>
        <v>4</v>
      </c>
      <c r="BA243" s="1">
        <f t="shared" si="122"/>
        <v>4</v>
      </c>
      <c r="BB243" s="9">
        <f t="shared" si="94"/>
        <v>0.33333333333333331</v>
      </c>
      <c r="BC243" s="11">
        <f t="shared" si="123"/>
        <v>2.6666666666666665</v>
      </c>
      <c r="BD243" s="98">
        <v>39.289588000000002</v>
      </c>
      <c r="BE243" s="4">
        <f t="shared" si="124"/>
        <v>4</v>
      </c>
    </row>
    <row r="244" spans="1:57" x14ac:dyDescent="0.35">
      <c r="A244" s="4">
        <v>53033027000</v>
      </c>
      <c r="B244" s="97">
        <v>49.209361163820361</v>
      </c>
      <c r="C244" s="4">
        <f t="shared" si="95"/>
        <v>3</v>
      </c>
      <c r="D244" s="98">
        <v>15.052700922266141</v>
      </c>
      <c r="E244" s="4">
        <f t="shared" si="96"/>
        <v>3</v>
      </c>
      <c r="F244" s="98">
        <v>82.832618025751074</v>
      </c>
      <c r="G244" s="4">
        <f t="shared" si="97"/>
        <v>4</v>
      </c>
      <c r="H244" s="98">
        <v>34.729064039408868</v>
      </c>
      <c r="I244" s="4">
        <f t="shared" si="98"/>
        <v>2</v>
      </c>
      <c r="J244" s="98">
        <v>36.324786324786317</v>
      </c>
      <c r="K244" s="97">
        <v>18.29059829059829</v>
      </c>
      <c r="L244" s="1">
        <f t="shared" si="99"/>
        <v>4</v>
      </c>
      <c r="M244" s="1">
        <f t="shared" si="100"/>
        <v>2</v>
      </c>
      <c r="N244" s="11">
        <f t="shared" si="101"/>
        <v>3</v>
      </c>
      <c r="O244" s="98">
        <v>31.499051233396589</v>
      </c>
      <c r="P244" s="4">
        <f t="shared" si="102"/>
        <v>3</v>
      </c>
      <c r="Q244" s="6">
        <v>497104</v>
      </c>
      <c r="R244" s="7">
        <v>82707</v>
      </c>
      <c r="S244" s="1">
        <f t="shared" si="103"/>
        <v>4</v>
      </c>
      <c r="T244" s="1">
        <f t="shared" si="104"/>
        <v>3</v>
      </c>
      <c r="U244" s="11">
        <f t="shared" si="105"/>
        <v>3.5</v>
      </c>
      <c r="V244" s="98">
        <v>0</v>
      </c>
      <c r="W244" s="4">
        <f t="shared" si="106"/>
        <v>0</v>
      </c>
      <c r="X244" s="98">
        <v>0</v>
      </c>
      <c r="Y244" s="4">
        <f t="shared" si="107"/>
        <v>0</v>
      </c>
      <c r="Z244" s="9">
        <v>0.86054165800000004</v>
      </c>
      <c r="AA244" s="9">
        <v>0.73310431499999995</v>
      </c>
      <c r="AB244" s="9">
        <v>0.45801241999999998</v>
      </c>
      <c r="AC244" s="1">
        <f t="shared" si="108"/>
        <v>1</v>
      </c>
      <c r="AD244" s="1">
        <f t="shared" si="109"/>
        <v>2</v>
      </c>
      <c r="AE244" s="1">
        <f t="shared" si="110"/>
        <v>3</v>
      </c>
      <c r="AF244" s="11">
        <f t="shared" si="111"/>
        <v>2</v>
      </c>
      <c r="AG244" s="8">
        <v>0.24899893976199999</v>
      </c>
      <c r="AH244" s="9">
        <v>0.49255338503930163</v>
      </c>
      <c r="AI244" s="1">
        <f t="shared" si="112"/>
        <v>3</v>
      </c>
      <c r="AJ244" s="1">
        <f t="shared" si="113"/>
        <v>3</v>
      </c>
      <c r="AK244" s="11">
        <f t="shared" si="114"/>
        <v>3</v>
      </c>
      <c r="AL244" s="10">
        <v>0</v>
      </c>
      <c r="AM244" s="4">
        <f t="shared" si="115"/>
        <v>0</v>
      </c>
      <c r="AN244" s="98">
        <v>17.612687810000001</v>
      </c>
      <c r="AO244" s="4">
        <f t="shared" si="116"/>
        <v>4</v>
      </c>
      <c r="AQ244" s="9">
        <v>0.82253521126760565</v>
      </c>
      <c r="AR244" s="9">
        <v>0.6834230999401556</v>
      </c>
      <c r="AS244" s="9">
        <v>0.67785630153121301</v>
      </c>
      <c r="AT244" s="9">
        <v>0.63446808510638297</v>
      </c>
      <c r="AV244" s="1" t="str">
        <f t="shared" si="117"/>
        <v/>
      </c>
      <c r="AW244" s="1">
        <f t="shared" si="118"/>
        <v>2</v>
      </c>
      <c r="AX244" s="1">
        <f t="shared" si="119"/>
        <v>4</v>
      </c>
      <c r="AY244" s="1">
        <f t="shared" si="120"/>
        <v>4</v>
      </c>
      <c r="AZ244" s="1">
        <f t="shared" si="121"/>
        <v>4</v>
      </c>
      <c r="BA244" s="1" t="str">
        <f t="shared" si="122"/>
        <v/>
      </c>
      <c r="BB244" s="9">
        <f t="shared" si="94"/>
        <v>0.33333333333333331</v>
      </c>
      <c r="BC244" s="11">
        <f t="shared" si="123"/>
        <v>3.333333333333333</v>
      </c>
      <c r="BD244" s="98">
        <v>45.234920000000002</v>
      </c>
      <c r="BE244" s="4">
        <f t="shared" si="124"/>
        <v>4</v>
      </c>
    </row>
    <row r="245" spans="1:57" x14ac:dyDescent="0.35">
      <c r="A245" s="4">
        <v>53033027100</v>
      </c>
      <c r="B245" s="97">
        <v>55.250659630606847</v>
      </c>
      <c r="C245" s="4">
        <f t="shared" si="95"/>
        <v>4</v>
      </c>
      <c r="D245" s="98">
        <v>23.34686774941995</v>
      </c>
      <c r="E245" s="4">
        <f t="shared" si="96"/>
        <v>4</v>
      </c>
      <c r="F245" s="98">
        <v>75.686274509803923</v>
      </c>
      <c r="G245" s="4">
        <f t="shared" si="97"/>
        <v>3</v>
      </c>
      <c r="H245" s="98">
        <v>52.716143840856923</v>
      </c>
      <c r="I245" s="4">
        <f t="shared" si="98"/>
        <v>3</v>
      </c>
      <c r="J245" s="98">
        <v>39.609375</v>
      </c>
      <c r="K245" s="97">
        <v>22.578125</v>
      </c>
      <c r="L245" s="1">
        <f t="shared" si="99"/>
        <v>4</v>
      </c>
      <c r="M245" s="1">
        <f t="shared" si="100"/>
        <v>3</v>
      </c>
      <c r="N245" s="11">
        <f t="shared" si="101"/>
        <v>3.5</v>
      </c>
      <c r="O245" s="98">
        <v>35.868673050615598</v>
      </c>
      <c r="P245" s="4">
        <f t="shared" si="102"/>
        <v>4</v>
      </c>
      <c r="Q245" s="6">
        <v>532113</v>
      </c>
      <c r="R245" s="7">
        <v>89932</v>
      </c>
      <c r="S245" s="1">
        <f t="shared" si="103"/>
        <v>4</v>
      </c>
      <c r="T245" s="1">
        <f t="shared" si="104"/>
        <v>3</v>
      </c>
      <c r="U245" s="11">
        <f t="shared" si="105"/>
        <v>3.5</v>
      </c>
      <c r="V245" s="98">
        <v>0</v>
      </c>
      <c r="W245" s="4">
        <f t="shared" si="106"/>
        <v>0</v>
      </c>
      <c r="X245" s="98">
        <v>0</v>
      </c>
      <c r="Y245" s="4">
        <f t="shared" si="107"/>
        <v>0</v>
      </c>
      <c r="Z245" s="9">
        <v>0.56157542000000005</v>
      </c>
      <c r="AA245" s="9">
        <v>0.96875543099999994</v>
      </c>
      <c r="AB245" s="9">
        <v>0.467510172</v>
      </c>
      <c r="AC245" s="1">
        <f t="shared" si="108"/>
        <v>3</v>
      </c>
      <c r="AD245" s="1">
        <f t="shared" si="109"/>
        <v>1</v>
      </c>
      <c r="AE245" s="1">
        <f t="shared" si="110"/>
        <v>3</v>
      </c>
      <c r="AF245" s="11">
        <f t="shared" si="111"/>
        <v>2.3333333333333335</v>
      </c>
      <c r="AG245" s="8">
        <v>0.21447490342600001</v>
      </c>
      <c r="AH245" s="9">
        <v>0.280126583948828</v>
      </c>
      <c r="AI245" s="1">
        <f t="shared" si="112"/>
        <v>3</v>
      </c>
      <c r="AJ245" s="1">
        <f t="shared" si="113"/>
        <v>4</v>
      </c>
      <c r="AK245" s="11">
        <f t="shared" si="114"/>
        <v>3.5</v>
      </c>
      <c r="AL245" s="10">
        <v>0</v>
      </c>
      <c r="AM245" s="4">
        <f t="shared" si="115"/>
        <v>0</v>
      </c>
      <c r="AN245" s="98">
        <v>4.5146726859999999</v>
      </c>
      <c r="AO245" s="4">
        <f t="shared" si="116"/>
        <v>2</v>
      </c>
      <c r="AP245" s="8">
        <v>0.75057383320581483</v>
      </c>
      <c r="AQ245" s="9">
        <v>0.64859154929577467</v>
      </c>
      <c r="AR245" s="9">
        <v>0.95332136445242366</v>
      </c>
      <c r="AS245" s="9">
        <v>0.91224970553592399</v>
      </c>
      <c r="AV245" s="1">
        <f t="shared" si="117"/>
        <v>3</v>
      </c>
      <c r="AW245" s="1">
        <f t="shared" si="118"/>
        <v>4</v>
      </c>
      <c r="AX245" s="1">
        <f t="shared" si="119"/>
        <v>0</v>
      </c>
      <c r="AY245" s="1">
        <f t="shared" si="120"/>
        <v>0</v>
      </c>
      <c r="AZ245" s="1" t="str">
        <f t="shared" si="121"/>
        <v/>
      </c>
      <c r="BA245" s="1" t="str">
        <f t="shared" si="122"/>
        <v/>
      </c>
      <c r="BB245" s="9">
        <f t="shared" si="94"/>
        <v>0.25</v>
      </c>
      <c r="BC245" s="11">
        <f t="shared" si="123"/>
        <v>1.75</v>
      </c>
      <c r="BD245" s="98">
        <v>40.534072070000001</v>
      </c>
      <c r="BE245" s="4">
        <f t="shared" si="124"/>
        <v>4</v>
      </c>
    </row>
    <row r="246" spans="1:57" x14ac:dyDescent="0.35">
      <c r="A246" s="4">
        <v>53033027200</v>
      </c>
      <c r="B246" s="97">
        <v>66.551326412918115</v>
      </c>
      <c r="C246" s="4">
        <f t="shared" si="95"/>
        <v>4</v>
      </c>
      <c r="D246" s="98">
        <v>33.388773388773387</v>
      </c>
      <c r="E246" s="4">
        <f t="shared" si="96"/>
        <v>4</v>
      </c>
      <c r="F246" s="98">
        <v>77.275329135661124</v>
      </c>
      <c r="G246" s="4">
        <f t="shared" si="97"/>
        <v>3</v>
      </c>
      <c r="H246" s="98">
        <v>44.781553398058257</v>
      </c>
      <c r="I246" s="4">
        <f t="shared" si="98"/>
        <v>2</v>
      </c>
      <c r="J246" s="98">
        <v>39.636363636363633</v>
      </c>
      <c r="K246" s="97">
        <v>25.939393939393941</v>
      </c>
      <c r="L246" s="1">
        <f t="shared" si="99"/>
        <v>4</v>
      </c>
      <c r="M246" s="1">
        <f t="shared" si="100"/>
        <v>4</v>
      </c>
      <c r="N246" s="11">
        <f t="shared" si="101"/>
        <v>4</v>
      </c>
      <c r="O246" s="98">
        <v>32.416731216111543</v>
      </c>
      <c r="P246" s="4">
        <f t="shared" si="102"/>
        <v>4</v>
      </c>
      <c r="Q246" s="6">
        <v>590771</v>
      </c>
      <c r="R246" s="7">
        <v>103390</v>
      </c>
      <c r="S246" s="1">
        <f t="shared" si="103"/>
        <v>4</v>
      </c>
      <c r="T246" s="1">
        <f t="shared" si="104"/>
        <v>3</v>
      </c>
      <c r="U246" s="11">
        <f t="shared" si="105"/>
        <v>3.5</v>
      </c>
      <c r="V246" s="98">
        <v>0</v>
      </c>
      <c r="W246" s="4">
        <f t="shared" si="106"/>
        <v>0</v>
      </c>
      <c r="X246" s="98">
        <v>0</v>
      </c>
      <c r="Y246" s="4">
        <f t="shared" si="107"/>
        <v>0</v>
      </c>
      <c r="Z246" s="9">
        <v>0.334180529</v>
      </c>
      <c r="AA246" s="9">
        <v>0.78953965199999998</v>
      </c>
      <c r="AB246" s="9">
        <v>0.450558289</v>
      </c>
      <c r="AC246" s="1">
        <f t="shared" si="108"/>
        <v>4</v>
      </c>
      <c r="AD246" s="1">
        <f t="shared" si="109"/>
        <v>2</v>
      </c>
      <c r="AE246" s="1">
        <f t="shared" si="110"/>
        <v>3</v>
      </c>
      <c r="AF246" s="11">
        <f t="shared" si="111"/>
        <v>3</v>
      </c>
      <c r="AG246" s="8">
        <v>0.21167893419600001</v>
      </c>
      <c r="AH246" s="9">
        <v>0.50356545453277202</v>
      </c>
      <c r="AI246" s="1">
        <f t="shared" si="112"/>
        <v>3</v>
      </c>
      <c r="AJ246" s="1">
        <f t="shared" si="113"/>
        <v>3</v>
      </c>
      <c r="AK246" s="11">
        <f t="shared" si="114"/>
        <v>3</v>
      </c>
      <c r="AL246" s="10">
        <v>0</v>
      </c>
      <c r="AM246" s="4">
        <f t="shared" si="115"/>
        <v>0</v>
      </c>
      <c r="AN246" s="98">
        <v>10.15625</v>
      </c>
      <c r="AO246" s="4">
        <f t="shared" si="116"/>
        <v>4</v>
      </c>
      <c r="AP246" s="8">
        <v>0.80795715378729915</v>
      </c>
      <c r="AQ246" s="9">
        <v>0.70070422535211263</v>
      </c>
      <c r="AR246" s="9">
        <v>0.92519449431478151</v>
      </c>
      <c r="AS246" s="9">
        <v>0.83451118963486404</v>
      </c>
      <c r="AV246" s="1">
        <f t="shared" si="117"/>
        <v>2</v>
      </c>
      <c r="AW246" s="1">
        <f t="shared" si="118"/>
        <v>4</v>
      </c>
      <c r="AX246" s="1">
        <f t="shared" si="119"/>
        <v>0</v>
      </c>
      <c r="AY246" s="1">
        <f t="shared" si="120"/>
        <v>2</v>
      </c>
      <c r="AZ246" s="1" t="str">
        <f t="shared" si="121"/>
        <v/>
      </c>
      <c r="BA246" s="1" t="str">
        <f t="shared" si="122"/>
        <v/>
      </c>
      <c r="BB246" s="9">
        <f t="shared" si="94"/>
        <v>0.25</v>
      </c>
      <c r="BC246" s="11">
        <f t="shared" si="123"/>
        <v>2</v>
      </c>
      <c r="BD246" s="98">
        <v>42.720202530000002</v>
      </c>
      <c r="BE246" s="4">
        <f t="shared" si="124"/>
        <v>4</v>
      </c>
    </row>
    <row r="247" spans="1:57" x14ac:dyDescent="0.35">
      <c r="A247" s="4">
        <v>53033027300</v>
      </c>
      <c r="B247" s="97">
        <v>71.043229724901749</v>
      </c>
      <c r="C247" s="4">
        <f t="shared" si="95"/>
        <v>4</v>
      </c>
      <c r="D247" s="98">
        <v>35.642994241842622</v>
      </c>
      <c r="E247" s="4">
        <f t="shared" si="96"/>
        <v>4</v>
      </c>
      <c r="F247" s="98">
        <v>76.840731070496076</v>
      </c>
      <c r="G247" s="4">
        <f t="shared" si="97"/>
        <v>3</v>
      </c>
      <c r="H247" s="98">
        <v>46.2547840349918</v>
      </c>
      <c r="I247" s="4">
        <f t="shared" si="98"/>
        <v>3</v>
      </c>
      <c r="J247" s="98">
        <v>37.486338797814213</v>
      </c>
      <c r="K247" s="97">
        <v>10.21857923497268</v>
      </c>
      <c r="L247" s="1">
        <f t="shared" si="99"/>
        <v>4</v>
      </c>
      <c r="M247" s="1">
        <f t="shared" si="100"/>
        <v>1</v>
      </c>
      <c r="N247" s="11">
        <f t="shared" si="101"/>
        <v>2.5</v>
      </c>
      <c r="O247" s="98">
        <v>30.743122543765629</v>
      </c>
      <c r="P247" s="4">
        <f t="shared" si="102"/>
        <v>3</v>
      </c>
      <c r="Q247" s="6">
        <v>510656</v>
      </c>
      <c r="R247" s="7">
        <v>111391</v>
      </c>
      <c r="S247" s="1">
        <f t="shared" si="103"/>
        <v>4</v>
      </c>
      <c r="T247" s="1">
        <f t="shared" si="104"/>
        <v>3</v>
      </c>
      <c r="U247" s="11">
        <f t="shared" si="105"/>
        <v>3.5</v>
      </c>
      <c r="V247" s="98">
        <v>0</v>
      </c>
      <c r="W247" s="4">
        <f t="shared" si="106"/>
        <v>0</v>
      </c>
      <c r="X247" s="98">
        <v>0</v>
      </c>
      <c r="Y247" s="4">
        <f t="shared" si="107"/>
        <v>0</v>
      </c>
      <c r="Z247" s="9">
        <v>0.35652596600000003</v>
      </c>
      <c r="AA247" s="9">
        <v>0.55381685700000005</v>
      </c>
      <c r="AB247" s="9">
        <v>0.411405576</v>
      </c>
      <c r="AC247" s="1">
        <f t="shared" si="108"/>
        <v>4</v>
      </c>
      <c r="AD247" s="1">
        <f t="shared" si="109"/>
        <v>3</v>
      </c>
      <c r="AE247" s="1">
        <f t="shared" si="110"/>
        <v>3</v>
      </c>
      <c r="AF247" s="11">
        <f t="shared" si="111"/>
        <v>3.3333333333333335</v>
      </c>
      <c r="AG247" s="8">
        <v>0.20879258749900001</v>
      </c>
      <c r="AH247" s="9">
        <v>0.28287089709488472</v>
      </c>
      <c r="AI247" s="1">
        <f t="shared" si="112"/>
        <v>3</v>
      </c>
      <c r="AJ247" s="1">
        <f t="shared" si="113"/>
        <v>4</v>
      </c>
      <c r="AK247" s="11">
        <f t="shared" si="114"/>
        <v>3.5</v>
      </c>
      <c r="AL247" s="10">
        <v>0</v>
      </c>
      <c r="AM247" s="4">
        <f t="shared" si="115"/>
        <v>0</v>
      </c>
      <c r="AN247" s="98">
        <v>4.9574361539999998</v>
      </c>
      <c r="AO247" s="4">
        <f t="shared" si="116"/>
        <v>2</v>
      </c>
      <c r="AQ247" s="9">
        <v>0.72253521126760567</v>
      </c>
      <c r="AR247" s="9">
        <v>0.73010173548773194</v>
      </c>
      <c r="AS247" s="9">
        <v>0.65783274440518202</v>
      </c>
      <c r="AV247" s="1" t="str">
        <f t="shared" si="117"/>
        <v/>
      </c>
      <c r="AW247" s="1">
        <f t="shared" si="118"/>
        <v>4</v>
      </c>
      <c r="AX247" s="1">
        <f t="shared" si="119"/>
        <v>4</v>
      </c>
      <c r="AY247" s="1">
        <f t="shared" si="120"/>
        <v>4</v>
      </c>
      <c r="AZ247" s="1" t="str">
        <f t="shared" si="121"/>
        <v/>
      </c>
      <c r="BA247" s="1" t="str">
        <f t="shared" si="122"/>
        <v/>
      </c>
      <c r="BB247" s="9">
        <f t="shared" si="94"/>
        <v>0.33333333333333331</v>
      </c>
      <c r="BC247" s="11">
        <f t="shared" si="123"/>
        <v>4</v>
      </c>
      <c r="BD247" s="98">
        <v>37.688575370000002</v>
      </c>
      <c r="BE247" s="4">
        <f t="shared" si="124"/>
        <v>4</v>
      </c>
    </row>
    <row r="248" spans="1:57" x14ac:dyDescent="0.35">
      <c r="A248" s="4">
        <v>53033027400</v>
      </c>
      <c r="B248" s="97">
        <v>56.203976435935203</v>
      </c>
      <c r="C248" s="4">
        <f t="shared" si="95"/>
        <v>4</v>
      </c>
      <c r="D248" s="98">
        <v>18.802255492902979</v>
      </c>
      <c r="E248" s="4">
        <f t="shared" si="96"/>
        <v>4</v>
      </c>
      <c r="F248" s="98">
        <v>73.75101269241155</v>
      </c>
      <c r="G248" s="4">
        <f t="shared" si="97"/>
        <v>3</v>
      </c>
      <c r="H248" s="98">
        <v>21.0075026795284</v>
      </c>
      <c r="I248" s="4">
        <f t="shared" si="98"/>
        <v>1</v>
      </c>
      <c r="J248" s="98">
        <v>30.833333333333339</v>
      </c>
      <c r="K248" s="97">
        <v>13.33333333333333</v>
      </c>
      <c r="L248" s="1">
        <f t="shared" si="99"/>
        <v>4</v>
      </c>
      <c r="M248" s="1">
        <f t="shared" si="100"/>
        <v>1</v>
      </c>
      <c r="N248" s="11">
        <f t="shared" si="101"/>
        <v>2.5</v>
      </c>
      <c r="O248" s="98">
        <v>28.020660394761119</v>
      </c>
      <c r="P248" s="4">
        <f t="shared" si="102"/>
        <v>3</v>
      </c>
      <c r="Q248" s="6">
        <v>483883</v>
      </c>
      <c r="R248" s="7">
        <v>112521</v>
      </c>
      <c r="S248" s="1">
        <f t="shared" si="103"/>
        <v>4</v>
      </c>
      <c r="T248" s="1">
        <f t="shared" si="104"/>
        <v>3</v>
      </c>
      <c r="U248" s="11">
        <f t="shared" si="105"/>
        <v>3.5</v>
      </c>
      <c r="V248" s="98">
        <v>0</v>
      </c>
      <c r="W248" s="4">
        <f t="shared" si="106"/>
        <v>0</v>
      </c>
      <c r="X248" s="98">
        <v>0.85571593884945973</v>
      </c>
      <c r="Y248" s="4">
        <f t="shared" si="107"/>
        <v>0</v>
      </c>
      <c r="Z248" s="9">
        <v>0.55799755900000003</v>
      </c>
      <c r="AA248" s="9">
        <v>0.47480665900000002</v>
      </c>
      <c r="AB248" s="9">
        <v>0.47016024200000001</v>
      </c>
      <c r="AC248" s="1">
        <f t="shared" si="108"/>
        <v>3</v>
      </c>
      <c r="AD248" s="1">
        <f t="shared" si="109"/>
        <v>3</v>
      </c>
      <c r="AE248" s="1">
        <f t="shared" si="110"/>
        <v>3</v>
      </c>
      <c r="AF248" s="11">
        <f t="shared" si="111"/>
        <v>3</v>
      </c>
      <c r="AG248" s="8">
        <v>0.21090060922699999</v>
      </c>
      <c r="AH248" s="9">
        <v>0.44865048218741033</v>
      </c>
      <c r="AI248" s="1">
        <f t="shared" si="112"/>
        <v>3</v>
      </c>
      <c r="AJ248" s="1">
        <f t="shared" si="113"/>
        <v>3</v>
      </c>
      <c r="AK248" s="11">
        <f t="shared" si="114"/>
        <v>3</v>
      </c>
      <c r="AL248" s="10">
        <v>0</v>
      </c>
      <c r="AM248" s="4">
        <f t="shared" si="115"/>
        <v>0</v>
      </c>
      <c r="AN248" s="98">
        <v>9.9894847529999993</v>
      </c>
      <c r="AO248" s="4">
        <f t="shared" si="116"/>
        <v>3</v>
      </c>
      <c r="AQ248" s="9">
        <v>0.721830985915493</v>
      </c>
      <c r="AR248" s="9">
        <v>1.059844404548175</v>
      </c>
      <c r="AS248" s="9">
        <v>1.1336866902237901</v>
      </c>
      <c r="AT248" s="9">
        <v>0.83276595744680848</v>
      </c>
      <c r="AV248" s="1" t="str">
        <f t="shared" si="117"/>
        <v/>
      </c>
      <c r="AW248" s="1">
        <f t="shared" si="118"/>
        <v>4</v>
      </c>
      <c r="AX248" s="1">
        <f t="shared" si="119"/>
        <v>0</v>
      </c>
      <c r="AY248" s="1">
        <f t="shared" si="120"/>
        <v>0</v>
      </c>
      <c r="AZ248" s="1">
        <f t="shared" si="121"/>
        <v>2</v>
      </c>
      <c r="BA248" s="1" t="str">
        <f t="shared" si="122"/>
        <v/>
      </c>
      <c r="BB248" s="9">
        <f t="shared" si="94"/>
        <v>0.33333333333333331</v>
      </c>
      <c r="BC248" s="11">
        <f t="shared" si="123"/>
        <v>1.3333333333333333</v>
      </c>
      <c r="BD248" s="98">
        <v>44.607362010000003</v>
      </c>
      <c r="BE248" s="4">
        <f t="shared" si="124"/>
        <v>4</v>
      </c>
    </row>
    <row r="249" spans="1:57" x14ac:dyDescent="0.35">
      <c r="A249" s="4">
        <v>53033027500</v>
      </c>
      <c r="B249" s="97">
        <v>53.422931541369167</v>
      </c>
      <c r="C249" s="4">
        <f t="shared" si="95"/>
        <v>4</v>
      </c>
      <c r="D249" s="98">
        <v>18.66929306193915</v>
      </c>
      <c r="E249" s="4">
        <f t="shared" si="96"/>
        <v>4</v>
      </c>
      <c r="F249" s="98">
        <v>82.159221076746846</v>
      </c>
      <c r="G249" s="4">
        <f t="shared" si="97"/>
        <v>4</v>
      </c>
      <c r="H249" s="98">
        <v>45.935190449118821</v>
      </c>
      <c r="I249" s="4">
        <f t="shared" si="98"/>
        <v>3</v>
      </c>
      <c r="J249" s="98">
        <v>38.171428571428571</v>
      </c>
      <c r="K249" s="97">
        <v>18</v>
      </c>
      <c r="L249" s="1">
        <f t="shared" si="99"/>
        <v>4</v>
      </c>
      <c r="M249" s="1">
        <f t="shared" si="100"/>
        <v>2</v>
      </c>
      <c r="N249" s="11">
        <f t="shared" si="101"/>
        <v>3</v>
      </c>
      <c r="O249" s="98">
        <v>30.986827898941922</v>
      </c>
      <c r="P249" s="4">
        <f t="shared" si="102"/>
        <v>3</v>
      </c>
      <c r="Q249" s="6">
        <v>460725</v>
      </c>
      <c r="R249" s="7">
        <v>75087</v>
      </c>
      <c r="S249" s="1">
        <f t="shared" si="103"/>
        <v>4</v>
      </c>
      <c r="T249" s="1">
        <f t="shared" si="104"/>
        <v>3</v>
      </c>
      <c r="U249" s="11">
        <f t="shared" si="105"/>
        <v>3.5</v>
      </c>
      <c r="V249" s="98">
        <v>0.25762980578676181</v>
      </c>
      <c r="W249" s="4">
        <f t="shared" si="106"/>
        <v>0</v>
      </c>
      <c r="X249" s="98">
        <v>40.362975463020959</v>
      </c>
      <c r="Y249" s="4">
        <f t="shared" si="107"/>
        <v>2</v>
      </c>
      <c r="Z249" s="9">
        <v>0.30425474200000002</v>
      </c>
      <c r="AA249" s="9">
        <v>0.33417499099999998</v>
      </c>
      <c r="AB249" s="9">
        <v>0.36641332300000001</v>
      </c>
      <c r="AC249" s="1">
        <f t="shared" si="108"/>
        <v>4</v>
      </c>
      <c r="AD249" s="1">
        <f t="shared" si="109"/>
        <v>4</v>
      </c>
      <c r="AE249" s="1">
        <f t="shared" si="110"/>
        <v>3</v>
      </c>
      <c r="AF249" s="11">
        <f t="shared" si="111"/>
        <v>3.6666666666666665</v>
      </c>
      <c r="AG249" s="8">
        <v>0.17388385540099999</v>
      </c>
      <c r="AH249" s="9">
        <v>0.3774345054842751</v>
      </c>
      <c r="AI249" s="1">
        <f t="shared" si="112"/>
        <v>3</v>
      </c>
      <c r="AJ249" s="1">
        <f t="shared" si="113"/>
        <v>4</v>
      </c>
      <c r="AK249" s="11">
        <f t="shared" si="114"/>
        <v>3.5</v>
      </c>
      <c r="AL249" s="10">
        <v>0</v>
      </c>
      <c r="AM249" s="4">
        <f t="shared" si="115"/>
        <v>0</v>
      </c>
      <c r="AN249" s="98">
        <v>3.3177812339999999</v>
      </c>
      <c r="AO249" s="4">
        <f t="shared" si="116"/>
        <v>1</v>
      </c>
      <c r="AQ249" s="9">
        <v>0.68521126760563378</v>
      </c>
      <c r="AR249" s="9">
        <v>0.7025733093955715</v>
      </c>
      <c r="AS249" s="9">
        <v>0.71731448763250805</v>
      </c>
      <c r="AT249" s="9">
        <v>0.95744680851063835</v>
      </c>
      <c r="AU249" s="9">
        <v>0.88825840244434739</v>
      </c>
      <c r="AV249" s="1" t="str">
        <f t="shared" si="117"/>
        <v/>
      </c>
      <c r="AW249" s="1">
        <f t="shared" si="118"/>
        <v>4</v>
      </c>
      <c r="AX249" s="1">
        <f t="shared" si="119"/>
        <v>4</v>
      </c>
      <c r="AY249" s="1">
        <f t="shared" si="120"/>
        <v>4</v>
      </c>
      <c r="AZ249" s="1">
        <f t="shared" si="121"/>
        <v>0</v>
      </c>
      <c r="BA249" s="1">
        <f t="shared" si="122"/>
        <v>1</v>
      </c>
      <c r="BB249" s="9">
        <f t="shared" si="94"/>
        <v>0.33333333333333331</v>
      </c>
      <c r="BC249" s="11">
        <f t="shared" si="123"/>
        <v>4</v>
      </c>
      <c r="BD249" s="98">
        <v>48.248510539999998</v>
      </c>
      <c r="BE249" s="4">
        <f t="shared" si="124"/>
        <v>3</v>
      </c>
    </row>
    <row r="250" spans="1:57" x14ac:dyDescent="0.35">
      <c r="A250" s="4">
        <v>53033027600</v>
      </c>
      <c r="B250" s="97">
        <v>44.330338040222507</v>
      </c>
      <c r="C250" s="4">
        <f t="shared" si="95"/>
        <v>3</v>
      </c>
      <c r="D250" s="98">
        <v>17.542235593612592</v>
      </c>
      <c r="E250" s="4">
        <f t="shared" si="96"/>
        <v>4</v>
      </c>
      <c r="F250" s="98">
        <v>66.008771929824562</v>
      </c>
      <c r="G250" s="4">
        <f t="shared" si="97"/>
        <v>3</v>
      </c>
      <c r="H250" s="98">
        <v>47.473560517038777</v>
      </c>
      <c r="I250" s="4">
        <f t="shared" si="98"/>
        <v>3</v>
      </c>
      <c r="J250" s="98">
        <v>28.387096774193552</v>
      </c>
      <c r="K250" s="97">
        <v>16.656891495601169</v>
      </c>
      <c r="L250" s="1">
        <f t="shared" si="99"/>
        <v>4</v>
      </c>
      <c r="M250" s="1">
        <f t="shared" si="100"/>
        <v>2</v>
      </c>
      <c r="N250" s="11">
        <f t="shared" si="101"/>
        <v>3</v>
      </c>
      <c r="O250" s="98">
        <v>26.876090750436301</v>
      </c>
      <c r="P250" s="4">
        <f t="shared" si="102"/>
        <v>3</v>
      </c>
      <c r="Q250" s="6">
        <v>424406</v>
      </c>
      <c r="R250" s="7">
        <v>24167</v>
      </c>
      <c r="S250" s="1">
        <f t="shared" si="103"/>
        <v>3</v>
      </c>
      <c r="T250" s="1">
        <f t="shared" si="104"/>
        <v>2</v>
      </c>
      <c r="U250" s="11">
        <f t="shared" si="105"/>
        <v>2.5</v>
      </c>
      <c r="V250" s="98">
        <v>0</v>
      </c>
      <c r="W250" s="4">
        <f t="shared" si="106"/>
        <v>0</v>
      </c>
      <c r="X250" s="98">
        <v>24.825576474024921</v>
      </c>
      <c r="Y250" s="4">
        <f t="shared" si="107"/>
        <v>2</v>
      </c>
      <c r="Z250" s="9">
        <v>0.56249196099999998</v>
      </c>
      <c r="AA250" s="9">
        <v>0.88549794699999995</v>
      </c>
      <c r="AB250" s="9">
        <v>0.392768801</v>
      </c>
      <c r="AC250" s="1">
        <f t="shared" si="108"/>
        <v>3</v>
      </c>
      <c r="AD250" s="1">
        <f t="shared" si="109"/>
        <v>1</v>
      </c>
      <c r="AE250" s="1">
        <f t="shared" si="110"/>
        <v>3</v>
      </c>
      <c r="AF250" s="11">
        <f t="shared" si="111"/>
        <v>2.3333333333333335</v>
      </c>
      <c r="AG250" s="8">
        <v>6.2966763431200001E-2</v>
      </c>
      <c r="AH250" s="9">
        <v>0.72635345833415399</v>
      </c>
      <c r="AI250" s="1">
        <f t="shared" si="112"/>
        <v>4</v>
      </c>
      <c r="AJ250" s="1">
        <f t="shared" si="113"/>
        <v>2</v>
      </c>
      <c r="AK250" s="11">
        <f t="shared" si="114"/>
        <v>3</v>
      </c>
      <c r="AL250" s="10">
        <v>0</v>
      </c>
      <c r="AM250" s="4">
        <f t="shared" si="115"/>
        <v>0</v>
      </c>
      <c r="AN250" s="98">
        <v>0.92091007599999997</v>
      </c>
      <c r="AO250" s="4">
        <f t="shared" si="116"/>
        <v>0</v>
      </c>
      <c r="AP250" s="8">
        <v>1.01071155317521</v>
      </c>
      <c r="AR250" s="9">
        <v>0.82525433871932974</v>
      </c>
      <c r="AS250" s="9">
        <v>0.74381625441696098</v>
      </c>
      <c r="AT250" s="9">
        <v>1.4897872340425531</v>
      </c>
      <c r="AV250" s="1">
        <f t="shared" si="117"/>
        <v>0</v>
      </c>
      <c r="AW250" s="1" t="str">
        <f t="shared" si="118"/>
        <v/>
      </c>
      <c r="AX250" s="1">
        <f t="shared" si="119"/>
        <v>2</v>
      </c>
      <c r="AY250" s="1">
        <f t="shared" si="120"/>
        <v>4</v>
      </c>
      <c r="AZ250" s="1">
        <f t="shared" si="121"/>
        <v>0</v>
      </c>
      <c r="BA250" s="1" t="str">
        <f t="shared" si="122"/>
        <v/>
      </c>
      <c r="BB250" s="9">
        <f t="shared" si="94"/>
        <v>0.33333333333333331</v>
      </c>
      <c r="BC250" s="11">
        <f t="shared" si="123"/>
        <v>2</v>
      </c>
      <c r="BD250" s="98">
        <v>42.504776479999997</v>
      </c>
      <c r="BE250" s="4">
        <f t="shared" si="124"/>
        <v>4</v>
      </c>
    </row>
    <row r="251" spans="1:57" x14ac:dyDescent="0.35">
      <c r="A251" s="4">
        <v>53033027701</v>
      </c>
      <c r="B251" s="97">
        <v>11.694915254237291</v>
      </c>
      <c r="C251" s="4">
        <f t="shared" si="95"/>
        <v>0</v>
      </c>
      <c r="D251" s="98">
        <v>2.0272904483430798</v>
      </c>
      <c r="E251" s="4">
        <f t="shared" si="96"/>
        <v>0</v>
      </c>
      <c r="F251" s="98">
        <v>47.284421152929973</v>
      </c>
      <c r="G251" s="4">
        <f t="shared" si="97"/>
        <v>1</v>
      </c>
      <c r="H251" s="98">
        <v>28.535139712108379</v>
      </c>
      <c r="I251" s="4">
        <f t="shared" si="98"/>
        <v>1</v>
      </c>
      <c r="J251" s="98">
        <v>23.55658198614319</v>
      </c>
      <c r="K251" s="97">
        <v>15.935334872979221</v>
      </c>
      <c r="L251" s="1">
        <f t="shared" si="99"/>
        <v>3</v>
      </c>
      <c r="M251" s="1">
        <f t="shared" si="100"/>
        <v>2</v>
      </c>
      <c r="N251" s="11">
        <f t="shared" si="101"/>
        <v>2.5</v>
      </c>
      <c r="O251" s="98">
        <v>22.98479087452472</v>
      </c>
      <c r="P251" s="4">
        <f t="shared" si="102"/>
        <v>2</v>
      </c>
      <c r="Q251" s="6">
        <v>1515</v>
      </c>
      <c r="R251" s="7">
        <v>0</v>
      </c>
      <c r="S251" s="1">
        <f t="shared" si="103"/>
        <v>0</v>
      </c>
      <c r="T251" s="1">
        <f t="shared" si="104"/>
        <v>0</v>
      </c>
      <c r="U251" s="11">
        <f t="shared" si="105"/>
        <v>0</v>
      </c>
      <c r="V251" s="98">
        <v>0.58027079303675055</v>
      </c>
      <c r="W251" s="4">
        <f t="shared" si="106"/>
        <v>0</v>
      </c>
      <c r="X251" s="98">
        <v>1.579664631163838</v>
      </c>
      <c r="Y251" s="4">
        <f t="shared" si="107"/>
        <v>0</v>
      </c>
      <c r="Z251" s="9">
        <v>1.125776656</v>
      </c>
      <c r="AA251" s="9">
        <v>1.0814751549999999</v>
      </c>
      <c r="AB251" s="9">
        <v>0.88809731999999997</v>
      </c>
      <c r="AC251" s="1">
        <f t="shared" si="108"/>
        <v>1</v>
      </c>
      <c r="AD251" s="1">
        <f t="shared" si="109"/>
        <v>1</v>
      </c>
      <c r="AE251" s="1">
        <f t="shared" si="110"/>
        <v>1</v>
      </c>
      <c r="AF251" s="11">
        <f t="shared" si="111"/>
        <v>1</v>
      </c>
      <c r="AG251" s="8">
        <v>0.13551306959100001</v>
      </c>
      <c r="AH251" s="9">
        <v>2.721520838434107</v>
      </c>
      <c r="AI251" s="1">
        <f t="shared" si="112"/>
        <v>4</v>
      </c>
      <c r="AJ251" s="1">
        <f t="shared" si="113"/>
        <v>0</v>
      </c>
      <c r="AK251" s="11">
        <f t="shared" si="114"/>
        <v>2</v>
      </c>
      <c r="AL251" s="10">
        <v>0</v>
      </c>
      <c r="AM251" s="4">
        <f t="shared" si="115"/>
        <v>0</v>
      </c>
      <c r="AN251" s="98">
        <v>2.7246848309999998</v>
      </c>
      <c r="AO251" s="4">
        <f t="shared" si="116"/>
        <v>1</v>
      </c>
      <c r="AP251" s="8">
        <v>0.48048967100229528</v>
      </c>
      <c r="AQ251" s="9">
        <v>0.45070422535211269</v>
      </c>
      <c r="AR251" s="9">
        <v>0.59844404548174746</v>
      </c>
      <c r="AS251" s="9">
        <v>0.82921083627797398</v>
      </c>
      <c r="AV251" s="1">
        <f t="shared" si="117"/>
        <v>4</v>
      </c>
      <c r="AW251" s="1">
        <f t="shared" si="118"/>
        <v>4</v>
      </c>
      <c r="AX251" s="1">
        <f t="shared" si="119"/>
        <v>4</v>
      </c>
      <c r="AY251" s="1">
        <f t="shared" si="120"/>
        <v>2</v>
      </c>
      <c r="AZ251" s="1" t="str">
        <f t="shared" si="121"/>
        <v/>
      </c>
      <c r="BA251" s="1" t="str">
        <f t="shared" si="122"/>
        <v/>
      </c>
      <c r="BB251" s="9">
        <f t="shared" si="94"/>
        <v>0.25</v>
      </c>
      <c r="BC251" s="11">
        <f t="shared" si="123"/>
        <v>3.5</v>
      </c>
      <c r="BD251" s="98">
        <v>78.332172389999997</v>
      </c>
      <c r="BE251" s="4">
        <f t="shared" si="124"/>
        <v>0</v>
      </c>
    </row>
    <row r="252" spans="1:57" x14ac:dyDescent="0.35">
      <c r="A252" s="4">
        <v>53033027702</v>
      </c>
      <c r="B252" s="97">
        <v>4.3364786187512552</v>
      </c>
      <c r="C252" s="4">
        <f t="shared" si="95"/>
        <v>0</v>
      </c>
      <c r="D252" s="98">
        <v>0.83844580777096123</v>
      </c>
      <c r="E252" s="4">
        <f t="shared" si="96"/>
        <v>0</v>
      </c>
      <c r="F252" s="98">
        <v>47.107843137254903</v>
      </c>
      <c r="G252" s="4">
        <f t="shared" si="97"/>
        <v>1</v>
      </c>
      <c r="H252" s="98">
        <v>11.12076455256299</v>
      </c>
      <c r="I252" s="4">
        <f t="shared" si="98"/>
        <v>0</v>
      </c>
      <c r="J252" s="98">
        <v>16.27408993576017</v>
      </c>
      <c r="K252" s="97">
        <v>8.1370449678800867</v>
      </c>
      <c r="L252" s="1">
        <f t="shared" si="99"/>
        <v>2</v>
      </c>
      <c r="M252" s="1">
        <f t="shared" si="100"/>
        <v>0</v>
      </c>
      <c r="N252" s="11">
        <f t="shared" si="101"/>
        <v>1</v>
      </c>
      <c r="O252" s="98">
        <v>16.291230893000812</v>
      </c>
      <c r="P252" s="4">
        <f t="shared" si="102"/>
        <v>2</v>
      </c>
      <c r="Q252" s="6">
        <v>2370</v>
      </c>
      <c r="R252" s="7">
        <v>0</v>
      </c>
      <c r="S252" s="1">
        <f t="shared" si="103"/>
        <v>0</v>
      </c>
      <c r="T252" s="1">
        <f t="shared" si="104"/>
        <v>0</v>
      </c>
      <c r="U252" s="11">
        <f t="shared" si="105"/>
        <v>0</v>
      </c>
      <c r="V252" s="98">
        <v>1.312649164677804</v>
      </c>
      <c r="W252" s="4">
        <f t="shared" si="106"/>
        <v>0</v>
      </c>
      <c r="X252" s="98">
        <v>1.95089093764572</v>
      </c>
      <c r="Y252" s="4">
        <f t="shared" si="107"/>
        <v>0</v>
      </c>
      <c r="Z252" s="9">
        <v>2.826382486</v>
      </c>
      <c r="AA252" s="9">
        <v>2.8147525080000002</v>
      </c>
      <c r="AB252" s="9">
        <v>1.302920517</v>
      </c>
      <c r="AC252" s="1">
        <f t="shared" si="108"/>
        <v>0</v>
      </c>
      <c r="AD252" s="1">
        <f t="shared" si="109"/>
        <v>0</v>
      </c>
      <c r="AE252" s="1">
        <f t="shared" si="110"/>
        <v>0</v>
      </c>
      <c r="AF252" s="11">
        <f t="shared" si="111"/>
        <v>0</v>
      </c>
      <c r="AG252" s="8">
        <v>0.330557188552</v>
      </c>
      <c r="AH252" s="9">
        <v>3.453713893455693</v>
      </c>
      <c r="AI252" s="1">
        <f t="shared" si="112"/>
        <v>2</v>
      </c>
      <c r="AJ252" s="1">
        <f t="shared" si="113"/>
        <v>0</v>
      </c>
      <c r="AK252" s="11">
        <f t="shared" si="114"/>
        <v>1</v>
      </c>
      <c r="AL252" s="10">
        <v>0</v>
      </c>
      <c r="AM252" s="4">
        <f t="shared" si="115"/>
        <v>0</v>
      </c>
      <c r="AN252" s="98">
        <v>0.226654578</v>
      </c>
      <c r="AO252" s="4">
        <f t="shared" si="116"/>
        <v>0</v>
      </c>
      <c r="AT252" s="9">
        <v>0.95319148936170217</v>
      </c>
      <c r="AV252" s="1" t="str">
        <f t="shared" si="117"/>
        <v/>
      </c>
      <c r="AW252" s="1" t="str">
        <f t="shared" si="118"/>
        <v/>
      </c>
      <c r="AX252" s="1" t="str">
        <f t="shared" si="119"/>
        <v/>
      </c>
      <c r="AY252" s="1" t="str">
        <f t="shared" si="120"/>
        <v/>
      </c>
      <c r="AZ252" s="1">
        <f t="shared" si="121"/>
        <v>0</v>
      </c>
      <c r="BA252" s="1" t="str">
        <f t="shared" si="122"/>
        <v/>
      </c>
      <c r="BB252" s="9">
        <f t="shared" si="94"/>
        <v>1</v>
      </c>
      <c r="BC252" s="11">
        <f t="shared" si="123"/>
        <v>0</v>
      </c>
      <c r="BD252" s="98">
        <v>83.001739029999996</v>
      </c>
      <c r="BE252" s="4">
        <f t="shared" si="124"/>
        <v>0</v>
      </c>
    </row>
    <row r="253" spans="1:57" x14ac:dyDescent="0.35">
      <c r="A253" s="4">
        <v>53033027800</v>
      </c>
      <c r="B253" s="97">
        <v>8.9185185185185194</v>
      </c>
      <c r="C253" s="4">
        <f t="shared" si="95"/>
        <v>0</v>
      </c>
      <c r="D253" s="98">
        <v>1.0021922956467271</v>
      </c>
      <c r="E253" s="4">
        <f t="shared" si="96"/>
        <v>0</v>
      </c>
      <c r="F253" s="98">
        <v>46.058394160583937</v>
      </c>
      <c r="G253" s="4">
        <f t="shared" si="97"/>
        <v>1</v>
      </c>
      <c r="H253" s="98">
        <v>9.2395167022032698</v>
      </c>
      <c r="I253" s="4">
        <f t="shared" si="98"/>
        <v>0</v>
      </c>
      <c r="J253" s="98">
        <v>14.063604240282681</v>
      </c>
      <c r="K253" s="97">
        <v>8.8339222614840995</v>
      </c>
      <c r="L253" s="1">
        <f t="shared" si="99"/>
        <v>1</v>
      </c>
      <c r="M253" s="1">
        <f t="shared" si="100"/>
        <v>0</v>
      </c>
      <c r="N253" s="11">
        <f t="shared" si="101"/>
        <v>0.5</v>
      </c>
      <c r="O253" s="98">
        <v>7.0518518518518523</v>
      </c>
      <c r="P253" s="4">
        <f t="shared" si="102"/>
        <v>0</v>
      </c>
      <c r="Q253" s="6">
        <v>408883</v>
      </c>
      <c r="R253" s="7">
        <v>7904</v>
      </c>
      <c r="S253" s="1">
        <f t="shared" si="103"/>
        <v>3</v>
      </c>
      <c r="T253" s="1">
        <f t="shared" si="104"/>
        <v>1</v>
      </c>
      <c r="U253" s="11">
        <f t="shared" si="105"/>
        <v>2</v>
      </c>
      <c r="V253" s="98">
        <v>0</v>
      </c>
      <c r="W253" s="4">
        <f t="shared" si="106"/>
        <v>0</v>
      </c>
      <c r="X253" s="98">
        <v>0</v>
      </c>
      <c r="Y253" s="4">
        <f t="shared" si="107"/>
        <v>0</v>
      </c>
      <c r="Z253" s="9">
        <v>0.80411511300000005</v>
      </c>
      <c r="AA253" s="9">
        <v>1.325511248</v>
      </c>
      <c r="AB253" s="9">
        <v>0.81495541699999996</v>
      </c>
      <c r="AC253" s="1">
        <f t="shared" si="108"/>
        <v>1</v>
      </c>
      <c r="AD253" s="1">
        <f t="shared" si="109"/>
        <v>0</v>
      </c>
      <c r="AE253" s="1">
        <f t="shared" si="110"/>
        <v>1</v>
      </c>
      <c r="AF253" s="11">
        <f t="shared" si="111"/>
        <v>0.66666666666666663</v>
      </c>
      <c r="AG253" s="8">
        <v>0.333935465672</v>
      </c>
      <c r="AH253" s="9">
        <v>0.90109272429748988</v>
      </c>
      <c r="AI253" s="1">
        <f t="shared" si="112"/>
        <v>2</v>
      </c>
      <c r="AJ253" s="1">
        <f t="shared" si="113"/>
        <v>1</v>
      </c>
      <c r="AK253" s="11">
        <f t="shared" si="114"/>
        <v>1.5</v>
      </c>
      <c r="AL253" s="10">
        <v>0</v>
      </c>
      <c r="AM253" s="4">
        <f t="shared" si="115"/>
        <v>0</v>
      </c>
      <c r="AN253" s="98">
        <v>2.2790055250000001</v>
      </c>
      <c r="AO253" s="4">
        <f t="shared" si="116"/>
        <v>1</v>
      </c>
      <c r="AQ253" s="9">
        <v>0.20140845070422539</v>
      </c>
      <c r="AS253" s="9">
        <v>1.02120141342756</v>
      </c>
      <c r="AV253" s="1" t="str">
        <f t="shared" si="117"/>
        <v/>
      </c>
      <c r="AW253" s="1">
        <f t="shared" si="118"/>
        <v>4</v>
      </c>
      <c r="AX253" s="1" t="str">
        <f t="shared" si="119"/>
        <v/>
      </c>
      <c r="AY253" s="1">
        <f t="shared" si="120"/>
        <v>0</v>
      </c>
      <c r="AZ253" s="1" t="str">
        <f t="shared" si="121"/>
        <v/>
      </c>
      <c r="BA253" s="1" t="str">
        <f t="shared" si="122"/>
        <v/>
      </c>
      <c r="BB253" s="9">
        <f t="shared" si="94"/>
        <v>0.5</v>
      </c>
      <c r="BC253" s="11">
        <f t="shared" si="123"/>
        <v>2</v>
      </c>
      <c r="BD253" s="98">
        <v>77.639763180000003</v>
      </c>
      <c r="BE253" s="4">
        <f t="shared" si="124"/>
        <v>0</v>
      </c>
    </row>
    <row r="254" spans="1:57" x14ac:dyDescent="0.35">
      <c r="A254" s="4">
        <v>53033027900</v>
      </c>
      <c r="B254" s="97">
        <v>43.698206555349408</v>
      </c>
      <c r="C254" s="4">
        <f t="shared" si="95"/>
        <v>3</v>
      </c>
      <c r="D254" s="98">
        <v>9.3947121191786334</v>
      </c>
      <c r="E254" s="4">
        <f t="shared" si="96"/>
        <v>2</v>
      </c>
      <c r="F254" s="98">
        <v>68.312829525483309</v>
      </c>
      <c r="G254" s="4">
        <f t="shared" si="97"/>
        <v>3</v>
      </c>
      <c r="H254" s="98">
        <v>53.443022547227301</v>
      </c>
      <c r="I254" s="4">
        <f t="shared" si="98"/>
        <v>3</v>
      </c>
      <c r="J254" s="98">
        <v>30.702028081123249</v>
      </c>
      <c r="K254" s="97">
        <v>16.848673946957881</v>
      </c>
      <c r="L254" s="1">
        <f t="shared" si="99"/>
        <v>4</v>
      </c>
      <c r="M254" s="1">
        <f t="shared" si="100"/>
        <v>2</v>
      </c>
      <c r="N254" s="11">
        <f t="shared" si="101"/>
        <v>3</v>
      </c>
      <c r="O254" s="98">
        <v>22.854662698412699</v>
      </c>
      <c r="P254" s="4">
        <f t="shared" si="102"/>
        <v>2</v>
      </c>
      <c r="Q254" s="6">
        <v>460745</v>
      </c>
      <c r="R254" s="7">
        <v>124340</v>
      </c>
      <c r="S254" s="1">
        <f t="shared" si="103"/>
        <v>4</v>
      </c>
      <c r="T254" s="1">
        <f t="shared" si="104"/>
        <v>3</v>
      </c>
      <c r="U254" s="11">
        <f t="shared" si="105"/>
        <v>3.5</v>
      </c>
      <c r="V254" s="98">
        <v>37.850531841414558</v>
      </c>
      <c r="W254" s="4">
        <f t="shared" si="106"/>
        <v>2</v>
      </c>
      <c r="X254" s="98">
        <v>39.715856193120757</v>
      </c>
      <c r="Y254" s="4">
        <f t="shared" si="107"/>
        <v>2</v>
      </c>
      <c r="Z254" s="9">
        <v>0.31970880800000001</v>
      </c>
      <c r="AA254" s="9">
        <v>0.57468065099999999</v>
      </c>
      <c r="AB254" s="9">
        <v>0.31922115699999998</v>
      </c>
      <c r="AC254" s="1">
        <f t="shared" si="108"/>
        <v>4</v>
      </c>
      <c r="AD254" s="1">
        <f t="shared" si="109"/>
        <v>3</v>
      </c>
      <c r="AE254" s="1">
        <f t="shared" si="110"/>
        <v>3</v>
      </c>
      <c r="AF254" s="11">
        <f t="shared" si="111"/>
        <v>3.3333333333333335</v>
      </c>
      <c r="AG254" s="8">
        <v>0.29279019677700002</v>
      </c>
      <c r="AH254" s="9">
        <v>0.29920859974472491</v>
      </c>
      <c r="AI254" s="1">
        <f t="shared" si="112"/>
        <v>3</v>
      </c>
      <c r="AJ254" s="1">
        <f t="shared" si="113"/>
        <v>4</v>
      </c>
      <c r="AK254" s="11">
        <f t="shared" si="114"/>
        <v>3.5</v>
      </c>
      <c r="AL254" s="10">
        <v>0</v>
      </c>
      <c r="AM254" s="4">
        <f t="shared" si="115"/>
        <v>0</v>
      </c>
      <c r="AN254" s="98">
        <v>6.5638233509999999</v>
      </c>
      <c r="AO254" s="4">
        <f t="shared" si="116"/>
        <v>2</v>
      </c>
      <c r="AP254" s="8">
        <v>0.5654169854628921</v>
      </c>
      <c r="AQ254" s="9">
        <v>0.6816901408450704</v>
      </c>
      <c r="AR254" s="9">
        <v>0.77498503889886294</v>
      </c>
      <c r="AS254" s="9">
        <v>0.80388692579505305</v>
      </c>
      <c r="AV254" s="1">
        <f t="shared" si="117"/>
        <v>4</v>
      </c>
      <c r="AW254" s="1">
        <f t="shared" si="118"/>
        <v>4</v>
      </c>
      <c r="AX254" s="1">
        <f t="shared" si="119"/>
        <v>3</v>
      </c>
      <c r="AY254" s="1">
        <f t="shared" si="120"/>
        <v>2</v>
      </c>
      <c r="AZ254" s="1" t="str">
        <f t="shared" si="121"/>
        <v/>
      </c>
      <c r="BA254" s="1" t="str">
        <f t="shared" si="122"/>
        <v/>
      </c>
      <c r="BB254" s="9">
        <f t="shared" si="94"/>
        <v>0.25</v>
      </c>
      <c r="BC254" s="11">
        <f t="shared" si="123"/>
        <v>3.25</v>
      </c>
      <c r="BD254" s="98">
        <v>59.042596420000002</v>
      </c>
      <c r="BE254" s="4">
        <f t="shared" si="124"/>
        <v>2</v>
      </c>
    </row>
    <row r="255" spans="1:57" x14ac:dyDescent="0.35">
      <c r="A255" s="4">
        <v>53033028000</v>
      </c>
      <c r="B255" s="97">
        <v>70.04092181779022</v>
      </c>
      <c r="C255" s="4">
        <f t="shared" si="95"/>
        <v>4</v>
      </c>
      <c r="D255" s="98">
        <v>25.9337561663143</v>
      </c>
      <c r="E255" s="4">
        <f t="shared" si="96"/>
        <v>4</v>
      </c>
      <c r="F255" s="98">
        <v>84.375</v>
      </c>
      <c r="G255" s="4">
        <f t="shared" si="97"/>
        <v>4</v>
      </c>
      <c r="H255" s="98">
        <v>79.202453987730053</v>
      </c>
      <c r="I255" s="4">
        <f t="shared" si="98"/>
        <v>4</v>
      </c>
      <c r="J255" s="98">
        <v>35.638629283489102</v>
      </c>
      <c r="K255" s="97">
        <v>22.679127725856699</v>
      </c>
      <c r="L255" s="1">
        <f t="shared" si="99"/>
        <v>4</v>
      </c>
      <c r="M255" s="1">
        <f t="shared" si="100"/>
        <v>3</v>
      </c>
      <c r="N255" s="11">
        <f t="shared" si="101"/>
        <v>3.5</v>
      </c>
      <c r="O255" s="98">
        <v>41.826405341374112</v>
      </c>
      <c r="P255" s="4">
        <f t="shared" si="102"/>
        <v>4</v>
      </c>
      <c r="Q255" s="6">
        <v>490635</v>
      </c>
      <c r="R255" s="7">
        <v>153685</v>
      </c>
      <c r="S255" s="1">
        <f t="shared" si="103"/>
        <v>4</v>
      </c>
      <c r="T255" s="1">
        <f t="shared" si="104"/>
        <v>3</v>
      </c>
      <c r="U255" s="11">
        <f t="shared" si="105"/>
        <v>3.5</v>
      </c>
      <c r="V255" s="98">
        <v>64.123196448390672</v>
      </c>
      <c r="W255" s="4">
        <f t="shared" si="106"/>
        <v>4</v>
      </c>
      <c r="X255" s="98">
        <v>48.470312600569329</v>
      </c>
      <c r="Y255" s="4">
        <f t="shared" si="107"/>
        <v>3</v>
      </c>
      <c r="Z255" s="9">
        <v>0.38862641199999998</v>
      </c>
      <c r="AA255" s="9">
        <v>0.32630943299999998</v>
      </c>
      <c r="AB255" s="9">
        <v>0.31841868099999998</v>
      </c>
      <c r="AC255" s="1">
        <f t="shared" si="108"/>
        <v>4</v>
      </c>
      <c r="AD255" s="1">
        <f t="shared" si="109"/>
        <v>4</v>
      </c>
      <c r="AE255" s="1">
        <f t="shared" si="110"/>
        <v>3</v>
      </c>
      <c r="AF255" s="11">
        <f t="shared" si="111"/>
        <v>3.6666666666666665</v>
      </c>
      <c r="AG255" s="8">
        <v>0.151286985653</v>
      </c>
      <c r="AH255" s="9">
        <v>0.58187497790789888</v>
      </c>
      <c r="AI255" s="1">
        <f t="shared" si="112"/>
        <v>3</v>
      </c>
      <c r="AJ255" s="1">
        <f t="shared" si="113"/>
        <v>3</v>
      </c>
      <c r="AK255" s="11">
        <f t="shared" si="114"/>
        <v>3</v>
      </c>
      <c r="AL255" s="10">
        <v>0</v>
      </c>
      <c r="AM255" s="4">
        <f t="shared" si="115"/>
        <v>0</v>
      </c>
      <c r="AN255" s="98">
        <v>5.0065019509999997</v>
      </c>
      <c r="AO255" s="4">
        <f t="shared" si="116"/>
        <v>2</v>
      </c>
      <c r="AP255" s="8">
        <v>0.68324407039020663</v>
      </c>
      <c r="AQ255" s="9">
        <v>0.81971830985915495</v>
      </c>
      <c r="AR255" s="9">
        <v>0.86654697785757029</v>
      </c>
      <c r="AS255" s="9">
        <v>0.82332155477031799</v>
      </c>
      <c r="AV255" s="1">
        <f t="shared" si="117"/>
        <v>4</v>
      </c>
      <c r="AW255" s="1">
        <f t="shared" si="118"/>
        <v>2</v>
      </c>
      <c r="AX255" s="1">
        <f t="shared" si="119"/>
        <v>1</v>
      </c>
      <c r="AY255" s="1">
        <f t="shared" si="120"/>
        <v>2</v>
      </c>
      <c r="AZ255" s="1" t="str">
        <f t="shared" si="121"/>
        <v/>
      </c>
      <c r="BA255" s="1" t="str">
        <f t="shared" si="122"/>
        <v/>
      </c>
      <c r="BB255" s="9">
        <f t="shared" si="94"/>
        <v>0.25</v>
      </c>
      <c r="BC255" s="11">
        <f t="shared" si="123"/>
        <v>2.25</v>
      </c>
      <c r="BD255" s="98">
        <v>34.481081629999998</v>
      </c>
      <c r="BE255" s="4">
        <f t="shared" si="124"/>
        <v>4</v>
      </c>
    </row>
    <row r="256" spans="1:57" x14ac:dyDescent="0.35">
      <c r="A256" s="4">
        <v>53033028100</v>
      </c>
      <c r="B256" s="97">
        <v>75.927889713679747</v>
      </c>
      <c r="C256" s="4">
        <f t="shared" si="95"/>
        <v>4</v>
      </c>
      <c r="D256" s="98">
        <v>33.05375524208921</v>
      </c>
      <c r="E256" s="4">
        <f t="shared" si="96"/>
        <v>4</v>
      </c>
      <c r="F256" s="98">
        <v>87.360178970917218</v>
      </c>
      <c r="G256" s="4">
        <f t="shared" si="97"/>
        <v>4</v>
      </c>
      <c r="H256" s="98">
        <v>64.191616766467064</v>
      </c>
      <c r="I256" s="4">
        <f t="shared" si="98"/>
        <v>4</v>
      </c>
      <c r="J256" s="98">
        <v>29.570552147239269</v>
      </c>
      <c r="K256" s="97">
        <v>15.460122699386501</v>
      </c>
      <c r="L256" s="1">
        <f t="shared" si="99"/>
        <v>4</v>
      </c>
      <c r="M256" s="1">
        <f t="shared" si="100"/>
        <v>2</v>
      </c>
      <c r="N256" s="11">
        <f t="shared" si="101"/>
        <v>3</v>
      </c>
      <c r="O256" s="98">
        <v>33.898904206433372</v>
      </c>
      <c r="P256" s="4">
        <f t="shared" si="102"/>
        <v>4</v>
      </c>
      <c r="Q256" s="6">
        <v>520301</v>
      </c>
      <c r="R256" s="7">
        <v>164627</v>
      </c>
      <c r="S256" s="1">
        <f t="shared" si="103"/>
        <v>4</v>
      </c>
      <c r="T256" s="1">
        <f t="shared" si="104"/>
        <v>3</v>
      </c>
      <c r="U256" s="11">
        <f t="shared" si="105"/>
        <v>3.5</v>
      </c>
      <c r="V256" s="98">
        <v>39.157811885084612</v>
      </c>
      <c r="W256" s="4">
        <f t="shared" si="106"/>
        <v>2</v>
      </c>
      <c r="X256" s="98">
        <v>46.86024835410997</v>
      </c>
      <c r="Y256" s="4">
        <f t="shared" si="107"/>
        <v>3</v>
      </c>
      <c r="Z256" s="9">
        <v>0.455111667</v>
      </c>
      <c r="AA256" s="9">
        <v>0.28161695599999997</v>
      </c>
      <c r="AB256" s="9">
        <v>0.248831199</v>
      </c>
      <c r="AC256" s="1">
        <f t="shared" si="108"/>
        <v>3</v>
      </c>
      <c r="AD256" s="1">
        <f t="shared" si="109"/>
        <v>4</v>
      </c>
      <c r="AE256" s="1">
        <f t="shared" si="110"/>
        <v>4</v>
      </c>
      <c r="AF256" s="11">
        <f t="shared" si="111"/>
        <v>3.6666666666666665</v>
      </c>
      <c r="AG256" s="8">
        <v>0.43314666104499999</v>
      </c>
      <c r="AH256" s="9">
        <v>0.55180535522296315</v>
      </c>
      <c r="AI256" s="1">
        <f t="shared" si="112"/>
        <v>2</v>
      </c>
      <c r="AJ256" s="1">
        <f t="shared" si="113"/>
        <v>3</v>
      </c>
      <c r="AK256" s="11">
        <f t="shared" si="114"/>
        <v>2.5</v>
      </c>
      <c r="AL256" s="10">
        <v>0</v>
      </c>
      <c r="AM256" s="4">
        <f t="shared" si="115"/>
        <v>0</v>
      </c>
      <c r="AN256" s="98">
        <v>37.36526946</v>
      </c>
      <c r="AO256" s="4">
        <f t="shared" si="116"/>
        <v>4</v>
      </c>
      <c r="AP256" s="8">
        <v>0.79342004590665649</v>
      </c>
      <c r="AQ256" s="9">
        <v>0.74577464788732395</v>
      </c>
      <c r="AR256" s="9">
        <v>0.76481149012567329</v>
      </c>
      <c r="AS256" s="9">
        <v>0.84511189634864503</v>
      </c>
      <c r="AT256" s="9">
        <v>1.0374468085106381</v>
      </c>
      <c r="AU256" s="9">
        <v>1.1348756001745961</v>
      </c>
      <c r="AV256" s="1">
        <f t="shared" si="117"/>
        <v>3</v>
      </c>
      <c r="AW256" s="1">
        <f t="shared" si="118"/>
        <v>4</v>
      </c>
      <c r="AX256" s="1">
        <f t="shared" si="119"/>
        <v>3</v>
      </c>
      <c r="AY256" s="1">
        <f t="shared" si="120"/>
        <v>2</v>
      </c>
      <c r="AZ256" s="1">
        <f t="shared" si="121"/>
        <v>0</v>
      </c>
      <c r="BA256" s="1">
        <f t="shared" si="122"/>
        <v>0</v>
      </c>
      <c r="BB256" s="9">
        <f t="shared" si="94"/>
        <v>0.25</v>
      </c>
      <c r="BC256" s="11">
        <f t="shared" si="123"/>
        <v>3</v>
      </c>
      <c r="BD256" s="98">
        <v>35.93344767</v>
      </c>
      <c r="BE256" s="4">
        <f t="shared" si="124"/>
        <v>4</v>
      </c>
    </row>
    <row r="257" spans="1:57" x14ac:dyDescent="0.35">
      <c r="A257" s="4">
        <v>53033028200</v>
      </c>
      <c r="B257" s="97">
        <v>70.688259109311744</v>
      </c>
      <c r="C257" s="4">
        <f t="shared" si="95"/>
        <v>4</v>
      </c>
      <c r="D257" s="98">
        <v>24.85751863217887</v>
      </c>
      <c r="E257" s="4">
        <f t="shared" si="96"/>
        <v>4</v>
      </c>
      <c r="F257" s="98">
        <v>78.211284513805523</v>
      </c>
      <c r="G257" s="4">
        <f t="shared" si="97"/>
        <v>3</v>
      </c>
      <c r="H257" s="98">
        <v>74.334811529933489</v>
      </c>
      <c r="I257" s="4">
        <f t="shared" si="98"/>
        <v>4</v>
      </c>
      <c r="J257" s="98">
        <v>34.736842105263158</v>
      </c>
      <c r="K257" s="97">
        <v>19.667590027700829</v>
      </c>
      <c r="L257" s="1">
        <f t="shared" si="99"/>
        <v>4</v>
      </c>
      <c r="M257" s="1">
        <f t="shared" si="100"/>
        <v>2</v>
      </c>
      <c r="N257" s="11">
        <f t="shared" si="101"/>
        <v>3</v>
      </c>
      <c r="O257" s="98">
        <v>44.696356275303643</v>
      </c>
      <c r="P257" s="4">
        <f t="shared" si="102"/>
        <v>4</v>
      </c>
      <c r="Q257" s="6">
        <v>539053</v>
      </c>
      <c r="R257" s="7">
        <v>178756</v>
      </c>
      <c r="S257" s="1">
        <f t="shared" si="103"/>
        <v>4</v>
      </c>
      <c r="T257" s="1">
        <f t="shared" si="104"/>
        <v>3</v>
      </c>
      <c r="U257" s="11">
        <f t="shared" si="105"/>
        <v>3.5</v>
      </c>
      <c r="V257" s="98">
        <v>54.617899468737228</v>
      </c>
      <c r="W257" s="4">
        <f t="shared" si="106"/>
        <v>3</v>
      </c>
      <c r="X257" s="98">
        <v>61.880293581437542</v>
      </c>
      <c r="Y257" s="4">
        <f t="shared" si="107"/>
        <v>4</v>
      </c>
      <c r="Z257" s="9">
        <v>0.502236075</v>
      </c>
      <c r="AA257" s="9">
        <v>0.35230483800000001</v>
      </c>
      <c r="AB257" s="9">
        <v>0.33353000900000002</v>
      </c>
      <c r="AC257" s="1">
        <f t="shared" si="108"/>
        <v>3</v>
      </c>
      <c r="AD257" s="1">
        <f t="shared" si="109"/>
        <v>4</v>
      </c>
      <c r="AE257" s="1">
        <f t="shared" si="110"/>
        <v>3</v>
      </c>
      <c r="AF257" s="11">
        <f t="shared" si="111"/>
        <v>3.3333333333333335</v>
      </c>
      <c r="AG257" s="8">
        <v>0.33433997872799998</v>
      </c>
      <c r="AH257" s="9">
        <v>0.325465777994699</v>
      </c>
      <c r="AI257" s="1">
        <f t="shared" si="112"/>
        <v>2</v>
      </c>
      <c r="AJ257" s="1">
        <f t="shared" si="113"/>
        <v>4</v>
      </c>
      <c r="AK257" s="11">
        <f t="shared" si="114"/>
        <v>3</v>
      </c>
      <c r="AL257" s="10">
        <v>0</v>
      </c>
      <c r="AM257" s="4">
        <f t="shared" si="115"/>
        <v>0</v>
      </c>
      <c r="AN257" s="98">
        <v>7.6762402090000004</v>
      </c>
      <c r="AO257" s="4">
        <f t="shared" si="116"/>
        <v>3</v>
      </c>
      <c r="AP257" s="8">
        <v>0.76740627390971694</v>
      </c>
      <c r="AQ257" s="9">
        <v>0.85281690140845068</v>
      </c>
      <c r="AR257" s="9">
        <v>0.9239976062238181</v>
      </c>
      <c r="AT257" s="9">
        <v>0.7978723404255319</v>
      </c>
      <c r="AV257" s="1">
        <f t="shared" si="117"/>
        <v>3</v>
      </c>
      <c r="AW257" s="1">
        <f t="shared" si="118"/>
        <v>1</v>
      </c>
      <c r="AX257" s="1">
        <f t="shared" si="119"/>
        <v>0</v>
      </c>
      <c r="AY257" s="1" t="str">
        <f t="shared" si="120"/>
        <v/>
      </c>
      <c r="AZ257" s="1">
        <f t="shared" si="121"/>
        <v>3</v>
      </c>
      <c r="BA257" s="1" t="str">
        <f t="shared" si="122"/>
        <v/>
      </c>
      <c r="BB257" s="9">
        <f t="shared" si="94"/>
        <v>0.33333333333333331</v>
      </c>
      <c r="BC257" s="11">
        <f t="shared" si="123"/>
        <v>1.3333333333333333</v>
      </c>
      <c r="BD257" s="98">
        <v>38.110327789999999</v>
      </c>
      <c r="BE257" s="4">
        <f t="shared" si="124"/>
        <v>4</v>
      </c>
    </row>
    <row r="258" spans="1:57" x14ac:dyDescent="0.35">
      <c r="A258" s="4">
        <v>53033028300</v>
      </c>
      <c r="B258" s="97">
        <v>57.585370404926287</v>
      </c>
      <c r="C258" s="4">
        <f t="shared" si="95"/>
        <v>4</v>
      </c>
      <c r="D258" s="98">
        <v>16.568742655699179</v>
      </c>
      <c r="E258" s="4">
        <f t="shared" si="96"/>
        <v>4</v>
      </c>
      <c r="F258" s="98">
        <v>66.173091651774314</v>
      </c>
      <c r="G258" s="4">
        <f t="shared" si="97"/>
        <v>3</v>
      </c>
      <c r="H258" s="98">
        <v>29.592350276799198</v>
      </c>
      <c r="I258" s="4">
        <f t="shared" si="98"/>
        <v>1</v>
      </c>
      <c r="J258" s="98">
        <v>21.58163265306122</v>
      </c>
      <c r="K258" s="97">
        <v>9.4387755102040813</v>
      </c>
      <c r="L258" s="1">
        <f t="shared" si="99"/>
        <v>3</v>
      </c>
      <c r="M258" s="1">
        <f t="shared" si="100"/>
        <v>0</v>
      </c>
      <c r="N258" s="11">
        <f t="shared" si="101"/>
        <v>1.5</v>
      </c>
      <c r="O258" s="98">
        <v>22.376052385406918</v>
      </c>
      <c r="P258" s="4">
        <f t="shared" si="102"/>
        <v>2</v>
      </c>
      <c r="Q258" s="6">
        <v>478547</v>
      </c>
      <c r="R258" s="7">
        <v>89553</v>
      </c>
      <c r="S258" s="1">
        <f t="shared" si="103"/>
        <v>4</v>
      </c>
      <c r="T258" s="1">
        <f t="shared" si="104"/>
        <v>3</v>
      </c>
      <c r="U258" s="11">
        <f t="shared" si="105"/>
        <v>3.5</v>
      </c>
      <c r="V258" s="98">
        <v>0</v>
      </c>
      <c r="W258" s="4">
        <f t="shared" si="106"/>
        <v>0</v>
      </c>
      <c r="X258" s="98">
        <v>0.79274467886440625</v>
      </c>
      <c r="Y258" s="4">
        <f t="shared" si="107"/>
        <v>0</v>
      </c>
      <c r="Z258" s="9">
        <v>0.69018132099999996</v>
      </c>
      <c r="AA258" s="9">
        <v>0.69746986799999999</v>
      </c>
      <c r="AB258" s="9">
        <v>0.61460334400000005</v>
      </c>
      <c r="AC258" s="1">
        <f t="shared" si="108"/>
        <v>2</v>
      </c>
      <c r="AD258" s="1">
        <f t="shared" si="109"/>
        <v>2</v>
      </c>
      <c r="AE258" s="1">
        <f t="shared" si="110"/>
        <v>2</v>
      </c>
      <c r="AF258" s="11">
        <f t="shared" si="111"/>
        <v>2</v>
      </c>
      <c r="AG258" s="8">
        <v>0.23699234178</v>
      </c>
      <c r="AH258" s="9">
        <v>0.49240768561057452</v>
      </c>
      <c r="AI258" s="1">
        <f t="shared" si="112"/>
        <v>3</v>
      </c>
      <c r="AJ258" s="1">
        <f t="shared" si="113"/>
        <v>3</v>
      </c>
      <c r="AK258" s="11">
        <f t="shared" si="114"/>
        <v>3</v>
      </c>
      <c r="AL258" s="10">
        <v>0</v>
      </c>
      <c r="AM258" s="4">
        <f t="shared" si="115"/>
        <v>0</v>
      </c>
      <c r="AN258" s="98">
        <v>3.2309322030000001</v>
      </c>
      <c r="AO258" s="4">
        <f t="shared" si="116"/>
        <v>1</v>
      </c>
      <c r="AQ258" s="9">
        <v>1.0485915492957749</v>
      </c>
      <c r="AR258" s="9">
        <v>1.0562537402752841</v>
      </c>
      <c r="AS258" s="9">
        <v>0.99469964664310895</v>
      </c>
      <c r="AV258" s="1" t="str">
        <f t="shared" si="117"/>
        <v/>
      </c>
      <c r="AW258" s="1">
        <f t="shared" si="118"/>
        <v>0</v>
      </c>
      <c r="AX258" s="1">
        <f t="shared" si="119"/>
        <v>0</v>
      </c>
      <c r="AY258" s="1">
        <f t="shared" si="120"/>
        <v>0</v>
      </c>
      <c r="AZ258" s="1" t="str">
        <f t="shared" si="121"/>
        <v/>
      </c>
      <c r="BA258" s="1" t="str">
        <f t="shared" si="122"/>
        <v/>
      </c>
      <c r="BB258" s="9">
        <f t="shared" si="94"/>
        <v>0.33333333333333331</v>
      </c>
      <c r="BC258" s="11">
        <f t="shared" si="123"/>
        <v>0</v>
      </c>
      <c r="BD258" s="98">
        <v>57.719267010000003</v>
      </c>
      <c r="BE258" s="4">
        <f t="shared" si="124"/>
        <v>2</v>
      </c>
    </row>
    <row r="259" spans="1:57" x14ac:dyDescent="0.35">
      <c r="A259" s="4">
        <v>53033028402</v>
      </c>
      <c r="B259" s="97">
        <v>71.420443770149816</v>
      </c>
      <c r="C259" s="4">
        <f t="shared" si="95"/>
        <v>4</v>
      </c>
      <c r="D259" s="98">
        <v>28.331953642384111</v>
      </c>
      <c r="E259" s="4">
        <f t="shared" si="96"/>
        <v>4</v>
      </c>
      <c r="F259" s="98">
        <v>76.286549707602333</v>
      </c>
      <c r="G259" s="4">
        <f t="shared" si="97"/>
        <v>3</v>
      </c>
      <c r="H259" s="98">
        <v>59.786276715410573</v>
      </c>
      <c r="I259" s="4">
        <f t="shared" si="98"/>
        <v>3</v>
      </c>
      <c r="J259" s="98">
        <v>38.434782608695649</v>
      </c>
      <c r="K259" s="97">
        <v>17.275362318840578</v>
      </c>
      <c r="L259" s="1">
        <f t="shared" si="99"/>
        <v>4</v>
      </c>
      <c r="M259" s="1">
        <f t="shared" si="100"/>
        <v>2</v>
      </c>
      <c r="N259" s="11">
        <f t="shared" si="101"/>
        <v>3</v>
      </c>
      <c r="O259" s="98">
        <v>42.120289303387892</v>
      </c>
      <c r="P259" s="4">
        <f t="shared" si="102"/>
        <v>4</v>
      </c>
      <c r="Q259" s="6">
        <v>488860</v>
      </c>
      <c r="R259" s="7">
        <v>128497</v>
      </c>
      <c r="S259" s="1">
        <f t="shared" si="103"/>
        <v>4</v>
      </c>
      <c r="T259" s="1">
        <f t="shared" si="104"/>
        <v>3</v>
      </c>
      <c r="U259" s="11">
        <f t="shared" si="105"/>
        <v>3.5</v>
      </c>
      <c r="V259" s="98">
        <v>41.188601424821897</v>
      </c>
      <c r="W259" s="4">
        <f t="shared" si="106"/>
        <v>2</v>
      </c>
      <c r="X259" s="98">
        <v>31.85961867404281</v>
      </c>
      <c r="Y259" s="4">
        <f t="shared" si="107"/>
        <v>2</v>
      </c>
      <c r="Z259" s="9">
        <v>0.48455205299999998</v>
      </c>
      <c r="AA259" s="9">
        <v>0.35166836299999998</v>
      </c>
      <c r="AB259" s="9">
        <v>0.38432930900000001</v>
      </c>
      <c r="AC259" s="1">
        <f t="shared" si="108"/>
        <v>3</v>
      </c>
      <c r="AD259" s="1">
        <f t="shared" si="109"/>
        <v>4</v>
      </c>
      <c r="AE259" s="1">
        <f t="shared" si="110"/>
        <v>3</v>
      </c>
      <c r="AF259" s="11">
        <f t="shared" si="111"/>
        <v>3.3333333333333335</v>
      </c>
      <c r="AG259" s="8">
        <v>0.37957623002200003</v>
      </c>
      <c r="AH259" s="9">
        <v>0.34257331333040358</v>
      </c>
      <c r="AI259" s="1">
        <f t="shared" si="112"/>
        <v>2</v>
      </c>
      <c r="AJ259" s="1">
        <f t="shared" si="113"/>
        <v>4</v>
      </c>
      <c r="AK259" s="11">
        <f t="shared" si="114"/>
        <v>3</v>
      </c>
      <c r="AL259" s="10">
        <v>0</v>
      </c>
      <c r="AM259" s="4">
        <f t="shared" si="115"/>
        <v>0</v>
      </c>
      <c r="AN259" s="98">
        <v>10.45751634</v>
      </c>
      <c r="AO259" s="4">
        <f t="shared" si="116"/>
        <v>4</v>
      </c>
      <c r="AP259" s="8">
        <v>0.79495026778882938</v>
      </c>
      <c r="AQ259" s="9">
        <v>0.60845070422535208</v>
      </c>
      <c r="AR259" s="9">
        <v>0.63674446439257926</v>
      </c>
      <c r="AS259" s="9">
        <v>0.899293286219081</v>
      </c>
      <c r="AT259" s="9">
        <v>1.095744680851064</v>
      </c>
      <c r="AV259" s="1">
        <f t="shared" si="117"/>
        <v>3</v>
      </c>
      <c r="AW259" s="1">
        <f t="shared" si="118"/>
        <v>4</v>
      </c>
      <c r="AX259" s="1">
        <f t="shared" si="119"/>
        <v>4</v>
      </c>
      <c r="AY259" s="1">
        <f t="shared" si="120"/>
        <v>1</v>
      </c>
      <c r="AZ259" s="1">
        <f t="shared" si="121"/>
        <v>0</v>
      </c>
      <c r="BA259" s="1" t="str">
        <f t="shared" si="122"/>
        <v/>
      </c>
      <c r="BB259" s="9">
        <f t="shared" ref="BB259:BB322" si="125">IF(COUNTBLANK(AV259:AY259)=4,1,1/(4-COUNTBLANK(AV259:AY259)))</f>
        <v>0.25</v>
      </c>
      <c r="BC259" s="11">
        <f t="shared" si="123"/>
        <v>3</v>
      </c>
      <c r="BD259" s="98">
        <v>38.436571049999998</v>
      </c>
      <c r="BE259" s="4">
        <f t="shared" si="124"/>
        <v>4</v>
      </c>
    </row>
    <row r="260" spans="1:57" x14ac:dyDescent="0.35">
      <c r="A260" s="4">
        <v>53033028403</v>
      </c>
      <c r="B260" s="97">
        <v>68.607149833951937</v>
      </c>
      <c r="C260" s="4">
        <f t="shared" ref="C260:C323" si="126">IF(AND(B260&gt;=0,B260&lt;=20),0,IF(AND(B260&gt;20,B260&lt;=30),1,IF(AND(B260&gt;30,B260&lt;=40),2,IF(AND(B260&gt;40,B260&lt;=50),3,4))))</f>
        <v>4</v>
      </c>
      <c r="D260" s="98">
        <v>20.674933929660501</v>
      </c>
      <c r="E260" s="4">
        <f t="shared" ref="E260:E323" si="127">IF(AND(D260&gt;=0, D260&lt;=4),0,IF(AND(D260&gt;4,D260&lt;=8),1,IF(AND(D260&gt;8,D260&lt;=12),2,IF(AND(D260&gt;12,D260&lt;=16),3,4))))</f>
        <v>4</v>
      </c>
      <c r="F260" s="98">
        <v>77.333683933736523</v>
      </c>
      <c r="G260" s="4">
        <f t="shared" ref="G260:G323" si="128">IF(AND(F260&gt;=0, F260&lt;=35),0,IF(AND(F260&gt;35,F260&lt;=50),1,IF(AND(F260&gt;50,F260&lt;=65),2,IF(AND(F260&gt;65,F260&lt;=80),3,4))))</f>
        <v>3</v>
      </c>
      <c r="H260" s="98">
        <v>47.558685446009392</v>
      </c>
      <c r="I260" s="4">
        <f t="shared" ref="I260:I323" si="129">IF(AND(H260&gt;=0, H260&lt;=15),0,IF(AND(H260&gt;15,H260&lt;=30),1,IF(AND(H260&gt;30,H260&lt;=45),2,IF(AND(H260&gt;45,H260&lt;=60),3,4))))</f>
        <v>3</v>
      </c>
      <c r="J260" s="98">
        <v>34.156769596199517</v>
      </c>
      <c r="K260" s="97">
        <v>8.5510688836104514</v>
      </c>
      <c r="L260" s="1">
        <f t="shared" ref="L260:L323" si="130">IF(AND(J260&gt;=0, J260&lt;=10),0,IF(AND(J260&gt;10,J260&lt;=15),1,IF(AND(J260&gt;15,J260&lt;=20),2,IF(AND(J260&gt;20,J260&lt;=25),3,4))))</f>
        <v>4</v>
      </c>
      <c r="M260" s="1">
        <f t="shared" ref="M260:M323" si="131">IF(AND(K260&gt;=0, K260&lt;=10),0,IF(AND(K260&gt;10,K260&lt;=15),1,IF(AND(K260&gt;15,K260&lt;=20),2,IF(AND(K260&gt;20,K260&lt;=25),3,4))))</f>
        <v>0</v>
      </c>
      <c r="N260" s="11">
        <f t="shared" ref="N260:N323" si="132">SUM(L260:M260)/2</f>
        <v>2</v>
      </c>
      <c r="O260" s="98">
        <v>31.318466353677621</v>
      </c>
      <c r="P260" s="4">
        <f t="shared" ref="P260:P323" si="133">IF(AND(O260&gt;=0, O260&lt;=8),0,IF(AND(O260&gt;8,O260&lt;=16),1,IF(AND(O260&gt;16,O260&lt;=24),2,IF(AND(O260&gt;24,O260&lt;=32),3,4))))</f>
        <v>3</v>
      </c>
      <c r="Q260" s="6">
        <v>481326</v>
      </c>
      <c r="R260" s="7">
        <v>111847</v>
      </c>
      <c r="S260" s="1">
        <f t="shared" ref="S260:S323" si="134">IF(AND(Q260&gt;=0, Q260&lt;=75000),0,IF(AND(Q260&gt;75000,Q260&lt;=200000),1,IF(AND(Q260&gt;200000,Q260&lt;=325000),2,IF(AND(Q260&gt;325000,Q260&lt;=450000),3,4))))</f>
        <v>4</v>
      </c>
      <c r="T260" s="1">
        <f t="shared" ref="T260:T323" si="135">IF(AND(R260&gt;=0, R260&lt;=1000),0,IF(AND(R260&gt;1000,R260&lt;=13000),1,IF(AND(R260&gt;13000,R260&lt;=43000),2,IF(AND(R260&gt;43000,R260&lt;=200000),3,4))))</f>
        <v>3</v>
      </c>
      <c r="U260" s="11">
        <f t="shared" ref="U260:U323" si="136">SUM(S260:T260)/2</f>
        <v>3.5</v>
      </c>
      <c r="V260" s="98">
        <v>6.4245331505910563</v>
      </c>
      <c r="W260" s="4">
        <f t="shared" ref="W260:W323" si="137">IF(AND(V260&gt;=0, V260&lt;=6),0,IF(AND(V260&gt;6,V260&lt;=24),1,IF(AND(V260&gt;24,V260&lt;=42),2,IF(AND(V260&gt;42,V260&lt;=60),3,4))))</f>
        <v>1</v>
      </c>
      <c r="X260" s="98">
        <v>28.15665618028277</v>
      </c>
      <c r="Y260" s="4">
        <f t="shared" ref="Y260:Y323" si="138">IF(AND(X260&gt;=0, X260&lt;=6),0,IF(AND(X260&gt;6,X260&lt;=24),1,IF(AND(X260&gt;24,X260&lt;=42),2,IF(AND(X260&gt;42,X260&lt;=60),3,4))))</f>
        <v>2</v>
      </c>
      <c r="Z260" s="9">
        <v>0.52671596499999995</v>
      </c>
      <c r="AA260" s="9">
        <v>0.81487354000000001</v>
      </c>
      <c r="AB260" s="9">
        <v>0.33466273699999999</v>
      </c>
      <c r="AC260" s="1">
        <f t="shared" ref="AC260:AC323" si="139">IF(AND(Z260&gt;1.2),0,IF(AND(Z260&lt;=1.2, Z260&gt;0.8),1, IF(AND(Z260&lt;=0.8,Z260&gt;0.6), 2, IF(AND(Z260&lt;=0.6,Z260&gt;0.4),3,4))))</f>
        <v>3</v>
      </c>
      <c r="AD260" s="1">
        <f t="shared" ref="AD260:AD323" si="140">IF(AND(AA260&gt;1.2),0,IF(AND(AA260&lt;=1.2, AA260&gt;0.8),1, IF(AND(AA260&lt;=0.8,AA260&gt;0.6), 2, IF(AND(AA260&lt;=0.6,AA260&gt;0.4),3,4))))</f>
        <v>1</v>
      </c>
      <c r="AE260" s="1">
        <f t="shared" ref="AE260:AE323" si="141">IF(AND(AB260&gt;1),0,IF(AND(AB260&lt;=1, AB260&gt;0.75),1, IF(AND(AB260&lt;=0.75,AB260&gt;0.5), 2, IF(AND(AB260&lt;=0.5,AB260&gt;0.25),3,4))))</f>
        <v>3</v>
      </c>
      <c r="AF260" s="11">
        <f t="shared" ref="AF260:AF323" si="142">SUM(AC260:AE260)/3</f>
        <v>2.3333333333333335</v>
      </c>
      <c r="AG260" s="8">
        <v>0.396598693113</v>
      </c>
      <c r="AH260" s="9">
        <v>0.29110361465002033</v>
      </c>
      <c r="AI260" s="1">
        <f t="shared" ref="AI260:AI323" si="143">IF(AND(AG260&gt;0.6),0,IF(AND(AG260&lt;=0.6, AG260&gt;0.45),1, IF(AND(AG260&lt;=0.45,AG260&gt;0.3), 2, IF(AND(AG260&lt;=0.3,AG260&gt;0.15),3,4))))</f>
        <v>2</v>
      </c>
      <c r="AJ260" s="1">
        <f t="shared" ref="AJ260:AJ323" si="144">IF(AND(AH260&gt;1),0,IF(AND(AH260&lt;=1, AH260&gt;0.8),1, IF(AND(AH260&lt;=0.8,AH260&gt;0.6), 2, IF(AND(AH260&lt;=0.6,AH260&gt;0.4),3,4))))</f>
        <v>4</v>
      </c>
      <c r="AK260" s="11">
        <f t="shared" ref="AK260:AK323" si="145">SUM(AI260:AJ260)/2</f>
        <v>3</v>
      </c>
      <c r="AL260" s="10">
        <v>0</v>
      </c>
      <c r="AM260" s="4">
        <f t="shared" ref="AM260:AM323" si="146">4*AL260</f>
        <v>0</v>
      </c>
      <c r="AN260" s="98">
        <v>10.31902324</v>
      </c>
      <c r="AO260" s="4">
        <f t="shared" ref="AO260:AO323" si="147">IF(AND(AN260&gt;=0, AN260&lt;=1),0,IF(AND(AN260&gt;1,AN260&lt;=4),1,IF(AND(AN260&gt;4,AN260&lt;=7),2,IF(AND(AN260&gt;7,AN260&lt;=10),3,4))))</f>
        <v>4</v>
      </c>
      <c r="AP260" s="8">
        <v>0.58071920428462132</v>
      </c>
      <c r="AQ260" s="9">
        <v>0.61338028169014081</v>
      </c>
      <c r="AR260" s="9">
        <v>0.80011968880909634</v>
      </c>
      <c r="AS260" s="9">
        <v>0.67608951707891596</v>
      </c>
      <c r="AV260" s="1">
        <f t="shared" ref="AV260:AV323" si="148">IF(AND(AP260&gt;0.9),0,IF(AND(AP260&lt;=0.9, AP260&gt;0.85),1, IF(AND(AP260&lt;=0.85,AP260&gt;0.8), 2, IF(AND(AP260&lt;=0.8,AP260&gt;0.75),3,IF(AND(ISBLANK(AP260)),"",4)))))</f>
        <v>4</v>
      </c>
      <c r="AW260" s="1">
        <f t="shared" ref="AW260:AW323" si="149">IF(AND(AQ260&gt;0.9),0,IF(AND(AQ260&lt;=0.9, AQ260&gt;0.85),1, IF(AND(AQ260&lt;=0.85,AQ260&gt;0.8), 2, IF(AND(AQ260&lt;=0.8,AQ260&gt;0.75),3,IF(AND(ISBLANK(AQ260)),"",4)))))</f>
        <v>4</v>
      </c>
      <c r="AX260" s="1">
        <f t="shared" ref="AX260:AX323" si="150">IF(AND(AR260&gt;0.9),0,IF(AND(AR260&lt;=0.9, AR260&gt;0.85),1, IF(AND(AR260&lt;=0.85,AR260&gt;0.8), 2, IF(AND(AR260&lt;=0.8,AR260&gt;0.75),3,IF(AND(ISBLANK(AR260)),"",4)))))</f>
        <v>2</v>
      </c>
      <c r="AY260" s="1">
        <f t="shared" ref="AY260:AY323" si="151">IF(AND(AS260&gt;0.9),0,IF(AND(AS260&lt;=0.9, AS260&gt;0.85),1, IF(AND(AS260&lt;=0.85,AS260&gt;0.8), 2, IF(AND(AS260&lt;=0.8,AS260&gt;0.75),3,IF(AND(ISBLANK(AS260)),"",4)))))</f>
        <v>4</v>
      </c>
      <c r="AZ260" s="1" t="str">
        <f t="shared" ref="AZ260:AZ323" si="152">IF(AND(AT260&gt;0.9),0,IF(AND(AT260&lt;=0.9, AT260&gt;0.85),1, IF(AND(AT260&lt;=0.85,AT260&gt;0.8), 2, IF(AND(AT260&lt;=0.8,AT260&gt;0.75),3,IF(AND(ISBLANK(AT260)),"",4)))))</f>
        <v/>
      </c>
      <c r="BA260" s="1" t="str">
        <f t="shared" ref="BA260:BA323" si="153">IF(AND(AU260&gt;0.9),0,IF(AND(AU260&lt;=0.9, AU260&gt;0.85),1, IF(AND(AU260&lt;=0.85,AU260&gt;0.8), 2, IF(AND(AU260&lt;=0.8,AU260&gt;0.75),3,IF(AND(ISBLANK(AU260)),"",4)))))</f>
        <v/>
      </c>
      <c r="BB260" s="9">
        <f t="shared" si="125"/>
        <v>0.25</v>
      </c>
      <c r="BC260" s="11">
        <f t="shared" ref="BC260:BC323" si="154">BB260*SUM(AV260:AY260)</f>
        <v>3.5</v>
      </c>
      <c r="BD260" s="98">
        <v>33.208171370000002</v>
      </c>
      <c r="BE260" s="4">
        <f t="shared" ref="BE260:BE323" si="155">IF(AND(BD260&gt;68),0,IF(AND(BD260&lt;=68, BD260&gt;61),1, IF(AND(BD260&lt;=61,BD260&gt;54), 2, IF(AND(BD260&lt;=54,BD260&gt;47),3,4))))</f>
        <v>4</v>
      </c>
    </row>
    <row r="261" spans="1:57" x14ac:dyDescent="0.35">
      <c r="A261" s="4">
        <v>53033028500</v>
      </c>
      <c r="B261" s="97">
        <v>59.425070688030161</v>
      </c>
      <c r="C261" s="4">
        <f t="shared" si="126"/>
        <v>4</v>
      </c>
      <c r="D261" s="98">
        <v>14.22825540472599</v>
      </c>
      <c r="E261" s="4">
        <f t="shared" si="127"/>
        <v>3</v>
      </c>
      <c r="F261" s="98">
        <v>75.72451414933515</v>
      </c>
      <c r="G261" s="4">
        <f t="shared" si="128"/>
        <v>3</v>
      </c>
      <c r="H261" s="98">
        <v>47.377725397760763</v>
      </c>
      <c r="I261" s="4">
        <f t="shared" si="129"/>
        <v>3</v>
      </c>
      <c r="J261" s="98">
        <v>32.072072072072082</v>
      </c>
      <c r="K261" s="97">
        <v>12.01201201201201</v>
      </c>
      <c r="L261" s="1">
        <f t="shared" si="130"/>
        <v>4</v>
      </c>
      <c r="M261" s="1">
        <f t="shared" si="131"/>
        <v>1</v>
      </c>
      <c r="N261" s="11">
        <f t="shared" si="132"/>
        <v>2.5</v>
      </c>
      <c r="O261" s="98">
        <v>18.4593369902218</v>
      </c>
      <c r="P261" s="4">
        <f t="shared" si="133"/>
        <v>2</v>
      </c>
      <c r="Q261" s="6">
        <v>460846</v>
      </c>
      <c r="R261" s="7">
        <v>67426</v>
      </c>
      <c r="S261" s="1">
        <f t="shared" si="134"/>
        <v>4</v>
      </c>
      <c r="T261" s="1">
        <f t="shared" si="135"/>
        <v>3</v>
      </c>
      <c r="U261" s="11">
        <f t="shared" si="136"/>
        <v>3.5</v>
      </c>
      <c r="V261" s="98">
        <v>0</v>
      </c>
      <c r="W261" s="4">
        <f t="shared" si="137"/>
        <v>0</v>
      </c>
      <c r="X261" s="98">
        <v>6.8348166749116553E-5</v>
      </c>
      <c r="Y261" s="4">
        <f t="shared" si="138"/>
        <v>0</v>
      </c>
      <c r="Z261" s="9">
        <v>0.474423121</v>
      </c>
      <c r="AA261" s="9">
        <v>0.40681224399999999</v>
      </c>
      <c r="AB261" s="9">
        <v>0.45987946400000002</v>
      </c>
      <c r="AC261" s="1">
        <f t="shared" si="139"/>
        <v>3</v>
      </c>
      <c r="AD261" s="1">
        <f t="shared" si="140"/>
        <v>3</v>
      </c>
      <c r="AE261" s="1">
        <f t="shared" si="141"/>
        <v>3</v>
      </c>
      <c r="AF261" s="11">
        <f t="shared" si="142"/>
        <v>3</v>
      </c>
      <c r="AG261" s="8">
        <v>0.14106649379799999</v>
      </c>
      <c r="AH261" s="9">
        <v>0.33420970672932082</v>
      </c>
      <c r="AI261" s="1">
        <f t="shared" si="143"/>
        <v>4</v>
      </c>
      <c r="AJ261" s="1">
        <f t="shared" si="144"/>
        <v>4</v>
      </c>
      <c r="AK261" s="11">
        <f t="shared" si="145"/>
        <v>4</v>
      </c>
      <c r="AL261" s="10">
        <v>0</v>
      </c>
      <c r="AM261" s="4">
        <f t="shared" si="146"/>
        <v>0</v>
      </c>
      <c r="AN261" s="98">
        <v>1.8023255810000001</v>
      </c>
      <c r="AO261" s="4">
        <f t="shared" si="147"/>
        <v>1</v>
      </c>
      <c r="AQ261" s="9">
        <v>0.79225352112676062</v>
      </c>
      <c r="AR261" s="9">
        <v>0.85936564931178938</v>
      </c>
      <c r="AS261" s="9">
        <v>0.97762073027090601</v>
      </c>
      <c r="AT261" s="9">
        <v>0.96723404255319145</v>
      </c>
      <c r="AV261" s="1" t="str">
        <f t="shared" si="148"/>
        <v/>
      </c>
      <c r="AW261" s="1">
        <f t="shared" si="149"/>
        <v>3</v>
      </c>
      <c r="AX261" s="1">
        <f t="shared" si="150"/>
        <v>1</v>
      </c>
      <c r="AY261" s="1">
        <f t="shared" si="151"/>
        <v>0</v>
      </c>
      <c r="AZ261" s="1">
        <f t="shared" si="152"/>
        <v>0</v>
      </c>
      <c r="BA261" s="1" t="str">
        <f t="shared" si="153"/>
        <v/>
      </c>
      <c r="BB261" s="9">
        <f t="shared" si="125"/>
        <v>0.33333333333333331</v>
      </c>
      <c r="BC261" s="11">
        <f t="shared" si="154"/>
        <v>1.3333333333333333</v>
      </c>
      <c r="BD261" s="98">
        <v>46.904187350000001</v>
      </c>
      <c r="BE261" s="4">
        <f t="shared" si="155"/>
        <v>4</v>
      </c>
    </row>
    <row r="262" spans="1:57" x14ac:dyDescent="0.35">
      <c r="A262" s="4">
        <v>53033028600</v>
      </c>
      <c r="B262" s="97">
        <v>17.504598405885961</v>
      </c>
      <c r="C262" s="4">
        <f t="shared" si="126"/>
        <v>0</v>
      </c>
      <c r="D262" s="98">
        <v>1.981332896675946</v>
      </c>
      <c r="E262" s="4">
        <f t="shared" si="127"/>
        <v>0</v>
      </c>
      <c r="F262" s="98">
        <v>48.467583497053049</v>
      </c>
      <c r="G262" s="4">
        <f t="shared" si="128"/>
        <v>1</v>
      </c>
      <c r="H262" s="98">
        <v>37.372708757637483</v>
      </c>
      <c r="I262" s="4">
        <f t="shared" si="129"/>
        <v>2</v>
      </c>
      <c r="J262" s="98">
        <v>24.691358024691361</v>
      </c>
      <c r="K262" s="97">
        <v>9.5238095238095237</v>
      </c>
      <c r="L262" s="1">
        <f t="shared" si="130"/>
        <v>3</v>
      </c>
      <c r="M262" s="1">
        <f t="shared" si="131"/>
        <v>0</v>
      </c>
      <c r="N262" s="11">
        <f t="shared" si="132"/>
        <v>1.5</v>
      </c>
      <c r="O262" s="98">
        <v>14.239730226854689</v>
      </c>
      <c r="P262" s="4">
        <f t="shared" si="133"/>
        <v>1</v>
      </c>
      <c r="Q262" s="6">
        <v>461122</v>
      </c>
      <c r="R262" s="7">
        <v>27920</v>
      </c>
      <c r="S262" s="1">
        <f t="shared" si="134"/>
        <v>4</v>
      </c>
      <c r="T262" s="1">
        <f t="shared" si="135"/>
        <v>2</v>
      </c>
      <c r="U262" s="11">
        <f t="shared" si="136"/>
        <v>3</v>
      </c>
      <c r="V262" s="98">
        <v>0</v>
      </c>
      <c r="W262" s="4">
        <f t="shared" si="137"/>
        <v>0</v>
      </c>
      <c r="X262" s="98">
        <v>1.106626356357219E-2</v>
      </c>
      <c r="Y262" s="4">
        <f t="shared" si="138"/>
        <v>0</v>
      </c>
      <c r="Z262" s="9">
        <v>0.612614718</v>
      </c>
      <c r="AA262" s="9">
        <v>0.37410259099999998</v>
      </c>
      <c r="AB262" s="9">
        <v>0.371764188</v>
      </c>
      <c r="AC262" s="1">
        <f t="shared" si="139"/>
        <v>2</v>
      </c>
      <c r="AD262" s="1">
        <f t="shared" si="140"/>
        <v>4</v>
      </c>
      <c r="AE262" s="1">
        <f t="shared" si="141"/>
        <v>3</v>
      </c>
      <c r="AF262" s="11">
        <f t="shared" si="142"/>
        <v>3</v>
      </c>
      <c r="AG262" s="8">
        <v>0.13897161349699999</v>
      </c>
      <c r="AH262" s="9">
        <v>1.006571613707868</v>
      </c>
      <c r="AI262" s="1">
        <f t="shared" si="143"/>
        <v>4</v>
      </c>
      <c r="AJ262" s="1">
        <f t="shared" si="144"/>
        <v>0</v>
      </c>
      <c r="AK262" s="11">
        <f t="shared" si="145"/>
        <v>2</v>
      </c>
      <c r="AL262" s="10">
        <v>0</v>
      </c>
      <c r="AM262" s="4">
        <f t="shared" si="146"/>
        <v>0</v>
      </c>
      <c r="AN262" s="98">
        <v>4.5591559909999999</v>
      </c>
      <c r="AO262" s="4">
        <f t="shared" si="147"/>
        <v>2</v>
      </c>
      <c r="AP262" s="8">
        <v>1.2027543993879111</v>
      </c>
      <c r="AQ262" s="9">
        <v>0.80140845070422539</v>
      </c>
      <c r="AR262" s="9">
        <v>0.82704967085577497</v>
      </c>
      <c r="AV262" s="1">
        <f t="shared" si="148"/>
        <v>0</v>
      </c>
      <c r="AW262" s="1">
        <f t="shared" si="149"/>
        <v>2</v>
      </c>
      <c r="AX262" s="1">
        <f t="shared" si="150"/>
        <v>2</v>
      </c>
      <c r="AY262" s="1" t="str">
        <f t="shared" si="151"/>
        <v/>
      </c>
      <c r="AZ262" s="1" t="str">
        <f t="shared" si="152"/>
        <v/>
      </c>
      <c r="BA262" s="1" t="str">
        <f t="shared" si="153"/>
        <v/>
      </c>
      <c r="BB262" s="9">
        <f t="shared" si="125"/>
        <v>0.33333333333333331</v>
      </c>
      <c r="BC262" s="11">
        <f t="shared" si="154"/>
        <v>1.3333333333333333</v>
      </c>
      <c r="BD262" s="98">
        <v>70.902167320000004</v>
      </c>
      <c r="BE262" s="4">
        <f t="shared" si="155"/>
        <v>0</v>
      </c>
    </row>
    <row r="263" spans="1:57" x14ac:dyDescent="0.35">
      <c r="A263" s="4">
        <v>53033028700</v>
      </c>
      <c r="B263" s="97">
        <v>38.544574725479237</v>
      </c>
      <c r="C263" s="4">
        <f t="shared" si="126"/>
        <v>2</v>
      </c>
      <c r="D263" s="98">
        <v>7.0445020953901416</v>
      </c>
      <c r="E263" s="4">
        <f t="shared" si="127"/>
        <v>1</v>
      </c>
      <c r="F263" s="98">
        <v>68.301687763713076</v>
      </c>
      <c r="G263" s="4">
        <f t="shared" si="128"/>
        <v>3</v>
      </c>
      <c r="H263" s="98">
        <v>13.038612199216571</v>
      </c>
      <c r="I263" s="4">
        <f t="shared" si="129"/>
        <v>0</v>
      </c>
      <c r="J263" s="98">
        <v>20.83565459610028</v>
      </c>
      <c r="K263" s="97">
        <v>9.1922005571030638</v>
      </c>
      <c r="L263" s="1">
        <f t="shared" si="130"/>
        <v>3</v>
      </c>
      <c r="M263" s="1">
        <f t="shared" si="131"/>
        <v>0</v>
      </c>
      <c r="N263" s="11">
        <f t="shared" si="132"/>
        <v>1.5</v>
      </c>
      <c r="O263" s="98">
        <v>17.950159265504968</v>
      </c>
      <c r="P263" s="4">
        <f t="shared" si="133"/>
        <v>2</v>
      </c>
      <c r="Q263" s="6">
        <v>477692</v>
      </c>
      <c r="R263" s="7">
        <v>53566</v>
      </c>
      <c r="S263" s="1">
        <f t="shared" si="134"/>
        <v>4</v>
      </c>
      <c r="T263" s="1">
        <f t="shared" si="135"/>
        <v>3</v>
      </c>
      <c r="U263" s="11">
        <f t="shared" si="136"/>
        <v>3.5</v>
      </c>
      <c r="V263" s="98">
        <v>0</v>
      </c>
      <c r="W263" s="4">
        <f t="shared" si="137"/>
        <v>0</v>
      </c>
      <c r="X263" s="98">
        <v>0</v>
      </c>
      <c r="Y263" s="4">
        <f t="shared" si="138"/>
        <v>0</v>
      </c>
      <c r="Z263" s="9">
        <v>1.2211506459999999</v>
      </c>
      <c r="AA263" s="9">
        <v>0.50847964000000001</v>
      </c>
      <c r="AB263" s="9">
        <v>0.51081499600000002</v>
      </c>
      <c r="AC263" s="1">
        <f t="shared" si="139"/>
        <v>0</v>
      </c>
      <c r="AD263" s="1">
        <f t="shared" si="140"/>
        <v>3</v>
      </c>
      <c r="AE263" s="1">
        <f t="shared" si="141"/>
        <v>2</v>
      </c>
      <c r="AF263" s="11">
        <f t="shared" si="142"/>
        <v>1.6666666666666667</v>
      </c>
      <c r="AG263" s="8">
        <v>0.22390164825799999</v>
      </c>
      <c r="AH263" s="9">
        <v>0.31909114561589952</v>
      </c>
      <c r="AI263" s="1">
        <f t="shared" si="143"/>
        <v>3</v>
      </c>
      <c r="AJ263" s="1">
        <f t="shared" si="144"/>
        <v>4</v>
      </c>
      <c r="AK263" s="11">
        <f t="shared" si="145"/>
        <v>3.5</v>
      </c>
      <c r="AL263" s="10">
        <v>0</v>
      </c>
      <c r="AM263" s="4">
        <f t="shared" si="146"/>
        <v>0</v>
      </c>
      <c r="AN263" s="98">
        <v>0.79030558500000003</v>
      </c>
      <c r="AO263" s="4">
        <f t="shared" si="147"/>
        <v>0</v>
      </c>
      <c r="AS263" s="9">
        <v>0.94228504122497003</v>
      </c>
      <c r="AV263" s="1" t="str">
        <f t="shared" si="148"/>
        <v/>
      </c>
      <c r="AW263" s="1" t="str">
        <f t="shared" si="149"/>
        <v/>
      </c>
      <c r="AX263" s="1" t="str">
        <f t="shared" si="150"/>
        <v/>
      </c>
      <c r="AY263" s="1">
        <f t="shared" si="151"/>
        <v>0</v>
      </c>
      <c r="AZ263" s="1" t="str">
        <f t="shared" si="152"/>
        <v/>
      </c>
      <c r="BA263" s="1" t="str">
        <f t="shared" si="153"/>
        <v/>
      </c>
      <c r="BB263" s="9">
        <f t="shared" si="125"/>
        <v>1</v>
      </c>
      <c r="BC263" s="11">
        <f t="shared" si="154"/>
        <v>0</v>
      </c>
      <c r="BD263" s="98">
        <v>63.912379940000001</v>
      </c>
      <c r="BE263" s="4">
        <f t="shared" si="155"/>
        <v>1</v>
      </c>
    </row>
    <row r="264" spans="1:57" x14ac:dyDescent="0.35">
      <c r="A264" s="4">
        <v>53033028801</v>
      </c>
      <c r="B264" s="97">
        <v>53.189655172413786</v>
      </c>
      <c r="C264" s="4">
        <f t="shared" si="126"/>
        <v>4</v>
      </c>
      <c r="D264" s="98">
        <v>14.04037360650798</v>
      </c>
      <c r="E264" s="4">
        <f t="shared" si="127"/>
        <v>3</v>
      </c>
      <c r="F264" s="98">
        <v>80.124951190941047</v>
      </c>
      <c r="G264" s="4">
        <f t="shared" si="128"/>
        <v>4</v>
      </c>
      <c r="H264" s="98">
        <v>45.883777239709453</v>
      </c>
      <c r="I264" s="4">
        <f t="shared" si="129"/>
        <v>3</v>
      </c>
      <c r="J264" s="98">
        <v>31.518987341772149</v>
      </c>
      <c r="K264" s="97">
        <v>14.81012658227848</v>
      </c>
      <c r="L264" s="1">
        <f t="shared" si="130"/>
        <v>4</v>
      </c>
      <c r="M264" s="1">
        <f t="shared" si="131"/>
        <v>1</v>
      </c>
      <c r="N264" s="11">
        <f t="shared" si="132"/>
        <v>2.5</v>
      </c>
      <c r="O264" s="98">
        <v>24.18274911382434</v>
      </c>
      <c r="P264" s="4">
        <f t="shared" si="133"/>
        <v>3</v>
      </c>
      <c r="Q264" s="6">
        <v>451505</v>
      </c>
      <c r="R264" s="7">
        <v>63540</v>
      </c>
      <c r="S264" s="1">
        <f t="shared" si="134"/>
        <v>4</v>
      </c>
      <c r="T264" s="1">
        <f t="shared" si="135"/>
        <v>3</v>
      </c>
      <c r="U264" s="11">
        <f t="shared" si="136"/>
        <v>3.5</v>
      </c>
      <c r="V264" s="98">
        <v>26.565464895635671</v>
      </c>
      <c r="W264" s="4">
        <f t="shared" si="137"/>
        <v>2</v>
      </c>
      <c r="X264" s="98">
        <v>31.69865325789565</v>
      </c>
      <c r="Y264" s="4">
        <f t="shared" si="138"/>
        <v>2</v>
      </c>
      <c r="Z264" s="9">
        <v>0.93445110499999995</v>
      </c>
      <c r="AA264" s="9">
        <v>0.67368892499999999</v>
      </c>
      <c r="AB264" s="9">
        <v>0.53321898199999995</v>
      </c>
      <c r="AC264" s="1">
        <f t="shared" si="139"/>
        <v>1</v>
      </c>
      <c r="AD264" s="1">
        <f t="shared" si="140"/>
        <v>2</v>
      </c>
      <c r="AE264" s="1">
        <f t="shared" si="141"/>
        <v>2</v>
      </c>
      <c r="AF264" s="11">
        <f t="shared" si="142"/>
        <v>1.6666666666666667</v>
      </c>
      <c r="AG264" s="8">
        <v>0.106470960546</v>
      </c>
      <c r="AH264" s="9">
        <v>0.70074606853666255</v>
      </c>
      <c r="AI264" s="1">
        <f t="shared" si="143"/>
        <v>4</v>
      </c>
      <c r="AJ264" s="1">
        <f t="shared" si="144"/>
        <v>2</v>
      </c>
      <c r="AK264" s="11">
        <f t="shared" si="145"/>
        <v>3</v>
      </c>
      <c r="AL264" s="10">
        <v>0</v>
      </c>
      <c r="AM264" s="4">
        <f t="shared" si="146"/>
        <v>0</v>
      </c>
      <c r="AN264" s="98">
        <v>2.0227560050000002</v>
      </c>
      <c r="AO264" s="4">
        <f t="shared" si="147"/>
        <v>1</v>
      </c>
      <c r="AP264" s="8">
        <v>0.74751338944146906</v>
      </c>
      <c r="AQ264" s="9">
        <v>0.9373239436619718</v>
      </c>
      <c r="AR264" s="9">
        <v>0.8671454219030521</v>
      </c>
      <c r="AS264" s="9">
        <v>0.19434628975265</v>
      </c>
      <c r="AV264" s="1">
        <f t="shared" si="148"/>
        <v>4</v>
      </c>
      <c r="AW264" s="1">
        <f t="shared" si="149"/>
        <v>0</v>
      </c>
      <c r="AX264" s="1">
        <f t="shared" si="150"/>
        <v>1</v>
      </c>
      <c r="AY264" s="1">
        <f t="shared" si="151"/>
        <v>4</v>
      </c>
      <c r="AZ264" s="1" t="str">
        <f t="shared" si="152"/>
        <v/>
      </c>
      <c r="BA264" s="1" t="str">
        <f t="shared" si="153"/>
        <v/>
      </c>
      <c r="BB264" s="9">
        <f t="shared" si="125"/>
        <v>0.25</v>
      </c>
      <c r="BC264" s="11">
        <f t="shared" si="154"/>
        <v>2.25</v>
      </c>
      <c r="BD264" s="98">
        <v>51.206241200000001</v>
      </c>
      <c r="BE264" s="4">
        <f t="shared" si="155"/>
        <v>3</v>
      </c>
    </row>
    <row r="265" spans="1:57" x14ac:dyDescent="0.35">
      <c r="A265" s="4">
        <v>53033028802</v>
      </c>
      <c r="B265" s="97">
        <v>73.187473187473188</v>
      </c>
      <c r="C265" s="4">
        <f t="shared" si="126"/>
        <v>4</v>
      </c>
      <c r="D265" s="98">
        <v>32.450008128759549</v>
      </c>
      <c r="E265" s="4">
        <f t="shared" si="127"/>
        <v>4</v>
      </c>
      <c r="F265" s="98">
        <v>82.131590806669678</v>
      </c>
      <c r="G265" s="4">
        <f t="shared" si="128"/>
        <v>4</v>
      </c>
      <c r="H265" s="98">
        <v>70.533333333333331</v>
      </c>
      <c r="I265" s="4">
        <f t="shared" si="129"/>
        <v>4</v>
      </c>
      <c r="J265" s="98">
        <v>38.061674008810577</v>
      </c>
      <c r="K265" s="97">
        <v>16.519823788546262</v>
      </c>
      <c r="L265" s="1">
        <f t="shared" si="130"/>
        <v>4</v>
      </c>
      <c r="M265" s="1">
        <f t="shared" si="131"/>
        <v>2</v>
      </c>
      <c r="N265" s="11">
        <f t="shared" si="132"/>
        <v>3</v>
      </c>
      <c r="O265" s="98">
        <v>44.391511476829798</v>
      </c>
      <c r="P265" s="4">
        <f t="shared" si="133"/>
        <v>4</v>
      </c>
      <c r="Q265" s="6">
        <v>459607</v>
      </c>
      <c r="R265" s="7">
        <v>78028</v>
      </c>
      <c r="S265" s="1">
        <f t="shared" si="134"/>
        <v>4</v>
      </c>
      <c r="T265" s="1">
        <f t="shared" si="135"/>
        <v>3</v>
      </c>
      <c r="U265" s="11">
        <f t="shared" si="136"/>
        <v>3.5</v>
      </c>
      <c r="V265" s="98">
        <v>43.405496698909872</v>
      </c>
      <c r="W265" s="4">
        <f t="shared" si="137"/>
        <v>3</v>
      </c>
      <c r="X265" s="98">
        <v>46.209936372155909</v>
      </c>
      <c r="Y265" s="4">
        <f t="shared" si="138"/>
        <v>3</v>
      </c>
      <c r="Z265" s="9">
        <v>0.51023472800000003</v>
      </c>
      <c r="AA265" s="9">
        <v>0.56732888299999995</v>
      </c>
      <c r="AB265" s="9">
        <v>0.47778708600000003</v>
      </c>
      <c r="AC265" s="1">
        <f t="shared" si="139"/>
        <v>3</v>
      </c>
      <c r="AD265" s="1">
        <f t="shared" si="140"/>
        <v>3</v>
      </c>
      <c r="AE265" s="1">
        <f t="shared" si="141"/>
        <v>3</v>
      </c>
      <c r="AF265" s="11">
        <f t="shared" si="142"/>
        <v>3</v>
      </c>
      <c r="AG265" s="8">
        <v>0.33054290097900002</v>
      </c>
      <c r="AH265" s="9">
        <v>0.30950256437648749</v>
      </c>
      <c r="AI265" s="1">
        <f t="shared" si="143"/>
        <v>2</v>
      </c>
      <c r="AJ265" s="1">
        <f t="shared" si="144"/>
        <v>4</v>
      </c>
      <c r="AK265" s="11">
        <f t="shared" si="145"/>
        <v>3</v>
      </c>
      <c r="AL265" s="10">
        <v>0</v>
      </c>
      <c r="AM265" s="4">
        <f t="shared" si="146"/>
        <v>0</v>
      </c>
      <c r="AN265" s="98">
        <v>9.5655989469999998</v>
      </c>
      <c r="AO265" s="4">
        <f t="shared" si="147"/>
        <v>3</v>
      </c>
      <c r="AP265" s="8">
        <v>0.80642693190512627</v>
      </c>
      <c r="AQ265" s="9">
        <v>0.86901408450704221</v>
      </c>
      <c r="AR265" s="9">
        <v>0.89048473967684016</v>
      </c>
      <c r="AS265" s="9">
        <v>0.91637220259128305</v>
      </c>
      <c r="AV265" s="1">
        <f t="shared" si="148"/>
        <v>2</v>
      </c>
      <c r="AW265" s="1">
        <f t="shared" si="149"/>
        <v>1</v>
      </c>
      <c r="AX265" s="1">
        <f t="shared" si="150"/>
        <v>1</v>
      </c>
      <c r="AY265" s="1">
        <f t="shared" si="151"/>
        <v>0</v>
      </c>
      <c r="AZ265" s="1" t="str">
        <f t="shared" si="152"/>
        <v/>
      </c>
      <c r="BA265" s="1" t="str">
        <f t="shared" si="153"/>
        <v/>
      </c>
      <c r="BB265" s="9">
        <f t="shared" si="125"/>
        <v>0.25</v>
      </c>
      <c r="BC265" s="11">
        <f t="shared" si="154"/>
        <v>1</v>
      </c>
      <c r="BD265" s="98">
        <v>35.415556940000002</v>
      </c>
      <c r="BE265" s="4">
        <f t="shared" si="155"/>
        <v>4</v>
      </c>
    </row>
    <row r="266" spans="1:57" x14ac:dyDescent="0.35">
      <c r="A266" s="4">
        <v>53033028901</v>
      </c>
      <c r="B266" s="97">
        <v>25.314937012597479</v>
      </c>
      <c r="C266" s="4">
        <f t="shared" si="126"/>
        <v>1</v>
      </c>
      <c r="D266" s="98">
        <v>8.4073604060913709</v>
      </c>
      <c r="E266" s="4">
        <f t="shared" si="127"/>
        <v>2</v>
      </c>
      <c r="F266" s="98">
        <v>66.740823136818676</v>
      </c>
      <c r="G266" s="4">
        <f t="shared" si="128"/>
        <v>3</v>
      </c>
      <c r="H266" s="98">
        <v>47.949336550060309</v>
      </c>
      <c r="I266" s="4">
        <f t="shared" si="129"/>
        <v>3</v>
      </c>
      <c r="J266" s="98">
        <v>24.534161490683228</v>
      </c>
      <c r="K266" s="97">
        <v>13.04347826086957</v>
      </c>
      <c r="L266" s="1">
        <f t="shared" si="130"/>
        <v>3</v>
      </c>
      <c r="M266" s="1">
        <f t="shared" si="131"/>
        <v>1</v>
      </c>
      <c r="N266" s="11">
        <f t="shared" si="132"/>
        <v>2</v>
      </c>
      <c r="O266" s="98">
        <v>13.61035832580548</v>
      </c>
      <c r="P266" s="4">
        <f t="shared" si="133"/>
        <v>1</v>
      </c>
      <c r="Q266" s="6">
        <v>412053</v>
      </c>
      <c r="R266" s="7">
        <v>54029</v>
      </c>
      <c r="S266" s="1">
        <f t="shared" si="134"/>
        <v>3</v>
      </c>
      <c r="T266" s="1">
        <f t="shared" si="135"/>
        <v>3</v>
      </c>
      <c r="U266" s="11">
        <f t="shared" si="136"/>
        <v>3</v>
      </c>
      <c r="V266" s="98">
        <v>0.37377803335250143</v>
      </c>
      <c r="W266" s="4">
        <f t="shared" si="137"/>
        <v>0</v>
      </c>
      <c r="X266" s="98">
        <v>0.65522382407912616</v>
      </c>
      <c r="Y266" s="4">
        <f t="shared" si="138"/>
        <v>0</v>
      </c>
      <c r="Z266" s="9">
        <v>0.60530183199999998</v>
      </c>
      <c r="AA266" s="9">
        <v>0.50477715400000001</v>
      </c>
      <c r="AB266" s="9">
        <v>0.19466323999999999</v>
      </c>
      <c r="AC266" s="1">
        <f t="shared" si="139"/>
        <v>2</v>
      </c>
      <c r="AD266" s="1">
        <f t="shared" si="140"/>
        <v>3</v>
      </c>
      <c r="AE266" s="1">
        <f t="shared" si="141"/>
        <v>4</v>
      </c>
      <c r="AF266" s="11">
        <f t="shared" si="142"/>
        <v>3</v>
      </c>
      <c r="AG266" s="8">
        <v>0.129295719058</v>
      </c>
      <c r="AH266" s="9">
        <v>0.81792839663545813</v>
      </c>
      <c r="AI266" s="1">
        <f t="shared" si="143"/>
        <v>4</v>
      </c>
      <c r="AJ266" s="1">
        <f t="shared" si="144"/>
        <v>1</v>
      </c>
      <c r="AK266" s="11">
        <f t="shared" si="145"/>
        <v>2.5</v>
      </c>
      <c r="AL266" s="10">
        <v>0</v>
      </c>
      <c r="AM266" s="4">
        <f t="shared" si="146"/>
        <v>0</v>
      </c>
      <c r="AN266" s="98">
        <v>4.6272493570000002</v>
      </c>
      <c r="AO266" s="4">
        <f t="shared" si="147"/>
        <v>2</v>
      </c>
      <c r="AQ266" s="9">
        <v>0.97323943661971835</v>
      </c>
      <c r="AR266" s="9">
        <v>0.85278276481149018</v>
      </c>
      <c r="AS266" s="9">
        <v>1.22025912838633</v>
      </c>
      <c r="AV266" s="1" t="str">
        <f t="shared" si="148"/>
        <v/>
      </c>
      <c r="AW266" s="1">
        <f t="shared" si="149"/>
        <v>0</v>
      </c>
      <c r="AX266" s="1">
        <f t="shared" si="150"/>
        <v>1</v>
      </c>
      <c r="AY266" s="1">
        <f t="shared" si="151"/>
        <v>0</v>
      </c>
      <c r="AZ266" s="1" t="str">
        <f t="shared" si="152"/>
        <v/>
      </c>
      <c r="BA266" s="1" t="str">
        <f t="shared" si="153"/>
        <v/>
      </c>
      <c r="BB266" s="9">
        <f t="shared" si="125"/>
        <v>0.33333333333333331</v>
      </c>
      <c r="BC266" s="11">
        <f t="shared" si="154"/>
        <v>0.33333333333333331</v>
      </c>
      <c r="BD266" s="98">
        <v>66.091503450000005</v>
      </c>
      <c r="BE266" s="4">
        <f t="shared" si="155"/>
        <v>1</v>
      </c>
    </row>
    <row r="267" spans="1:57" x14ac:dyDescent="0.35">
      <c r="A267" s="4">
        <v>53033028902</v>
      </c>
      <c r="B267" s="97">
        <v>73.802895322939861</v>
      </c>
      <c r="C267" s="4">
        <f t="shared" si="126"/>
        <v>4</v>
      </c>
      <c r="D267" s="98">
        <v>22.66234722426741</v>
      </c>
      <c r="E267" s="4">
        <f t="shared" si="127"/>
        <v>4</v>
      </c>
      <c r="F267" s="98">
        <v>82.045977011494259</v>
      </c>
      <c r="G267" s="4">
        <f t="shared" si="128"/>
        <v>4</v>
      </c>
      <c r="H267" s="98">
        <v>66.216768916155416</v>
      </c>
      <c r="I267" s="4">
        <f t="shared" si="129"/>
        <v>4</v>
      </c>
      <c r="J267" s="98">
        <v>34.693877551020407</v>
      </c>
      <c r="K267" s="97">
        <v>9.183673469387756</v>
      </c>
      <c r="L267" s="1">
        <f t="shared" si="130"/>
        <v>4</v>
      </c>
      <c r="M267" s="1">
        <f t="shared" si="131"/>
        <v>0</v>
      </c>
      <c r="N267" s="11">
        <f t="shared" si="132"/>
        <v>2</v>
      </c>
      <c r="O267" s="98">
        <v>47.143665158371043</v>
      </c>
      <c r="P267" s="4">
        <f t="shared" si="133"/>
        <v>4</v>
      </c>
      <c r="Q267" s="6">
        <v>434425</v>
      </c>
      <c r="R267" s="7">
        <v>64239</v>
      </c>
      <c r="S267" s="1">
        <f t="shared" si="134"/>
        <v>3</v>
      </c>
      <c r="T267" s="1">
        <f t="shared" si="135"/>
        <v>3</v>
      </c>
      <c r="U267" s="11">
        <f t="shared" si="136"/>
        <v>3</v>
      </c>
      <c r="V267" s="98">
        <v>69.562419562419564</v>
      </c>
      <c r="W267" s="4">
        <f t="shared" si="137"/>
        <v>4</v>
      </c>
      <c r="X267" s="98">
        <v>49.898014215130722</v>
      </c>
      <c r="Y267" s="4">
        <f t="shared" si="138"/>
        <v>3</v>
      </c>
      <c r="Z267" s="9">
        <v>0.414526124</v>
      </c>
      <c r="AA267" s="9">
        <v>0.64876881900000005</v>
      </c>
      <c r="AB267" s="9">
        <v>0.27156876800000002</v>
      </c>
      <c r="AC267" s="1">
        <f t="shared" si="139"/>
        <v>3</v>
      </c>
      <c r="AD267" s="1">
        <f t="shared" si="140"/>
        <v>2</v>
      </c>
      <c r="AE267" s="1">
        <f t="shared" si="141"/>
        <v>3</v>
      </c>
      <c r="AF267" s="11">
        <f t="shared" si="142"/>
        <v>2.6666666666666665</v>
      </c>
      <c r="AG267" s="8">
        <v>7.7780541684999996E-2</v>
      </c>
      <c r="AH267" s="9">
        <v>0.19622906248379021</v>
      </c>
      <c r="AI267" s="1">
        <f t="shared" si="143"/>
        <v>4</v>
      </c>
      <c r="AJ267" s="1">
        <f t="shared" si="144"/>
        <v>4</v>
      </c>
      <c r="AK267" s="11">
        <f t="shared" si="145"/>
        <v>4</v>
      </c>
      <c r="AL267" s="10">
        <v>0</v>
      </c>
      <c r="AM267" s="4">
        <f t="shared" si="146"/>
        <v>0</v>
      </c>
      <c r="AN267" s="98">
        <v>39.512195120000001</v>
      </c>
      <c r="AO267" s="4">
        <f t="shared" si="147"/>
        <v>4</v>
      </c>
      <c r="AP267" s="8">
        <v>0.72685539403213462</v>
      </c>
      <c r="AQ267" s="9">
        <v>0.75633802816901408</v>
      </c>
      <c r="AR267" s="9">
        <v>0.68701376421304605</v>
      </c>
      <c r="AV267" s="1">
        <f t="shared" si="148"/>
        <v>4</v>
      </c>
      <c r="AW267" s="1">
        <f t="shared" si="149"/>
        <v>3</v>
      </c>
      <c r="AX267" s="1">
        <f t="shared" si="150"/>
        <v>4</v>
      </c>
      <c r="AY267" s="1" t="str">
        <f t="shared" si="151"/>
        <v/>
      </c>
      <c r="AZ267" s="1" t="str">
        <f t="shared" si="152"/>
        <v/>
      </c>
      <c r="BA267" s="1" t="str">
        <f t="shared" si="153"/>
        <v/>
      </c>
      <c r="BB267" s="9">
        <f t="shared" si="125"/>
        <v>0.33333333333333331</v>
      </c>
      <c r="BC267" s="11">
        <f t="shared" si="154"/>
        <v>3.6666666666666665</v>
      </c>
      <c r="BD267" s="98">
        <v>34.085000579999999</v>
      </c>
      <c r="BE267" s="4">
        <f t="shared" si="155"/>
        <v>4</v>
      </c>
    </row>
    <row r="268" spans="1:57" x14ac:dyDescent="0.35">
      <c r="A268" s="4">
        <v>53033029001</v>
      </c>
      <c r="B268" s="97">
        <v>32.137643378519293</v>
      </c>
      <c r="C268" s="4">
        <f t="shared" si="126"/>
        <v>2</v>
      </c>
      <c r="D268" s="98">
        <v>5.614859094790777</v>
      </c>
      <c r="E268" s="4">
        <f t="shared" si="127"/>
        <v>1</v>
      </c>
      <c r="F268" s="98">
        <v>69.060773480662988</v>
      </c>
      <c r="G268" s="4">
        <f t="shared" si="128"/>
        <v>3</v>
      </c>
      <c r="H268" s="98">
        <v>27.268362938070091</v>
      </c>
      <c r="I268" s="4">
        <f t="shared" si="129"/>
        <v>1</v>
      </c>
      <c r="J268" s="98">
        <v>24.7</v>
      </c>
      <c r="K268" s="97">
        <v>16.45</v>
      </c>
      <c r="L268" s="1">
        <f t="shared" si="130"/>
        <v>3</v>
      </c>
      <c r="M268" s="1">
        <f t="shared" si="131"/>
        <v>2</v>
      </c>
      <c r="N268" s="11">
        <f t="shared" si="132"/>
        <v>2.5</v>
      </c>
      <c r="O268" s="98">
        <v>18.487037824054401</v>
      </c>
      <c r="P268" s="4">
        <f t="shared" si="133"/>
        <v>2</v>
      </c>
      <c r="Q268" s="6">
        <v>371188</v>
      </c>
      <c r="R268" s="7">
        <v>29874</v>
      </c>
      <c r="S268" s="1">
        <f t="shared" si="134"/>
        <v>3</v>
      </c>
      <c r="T268" s="1">
        <f t="shared" si="135"/>
        <v>2</v>
      </c>
      <c r="U268" s="11">
        <f t="shared" si="136"/>
        <v>2.5</v>
      </c>
      <c r="V268" s="98">
        <v>0</v>
      </c>
      <c r="W268" s="4">
        <f t="shared" si="137"/>
        <v>0</v>
      </c>
      <c r="X268" s="98">
        <v>0</v>
      </c>
      <c r="Y268" s="4">
        <f t="shared" si="138"/>
        <v>0</v>
      </c>
      <c r="Z268" s="9">
        <v>0.69887348900000001</v>
      </c>
      <c r="AA268" s="9">
        <v>1.212280491</v>
      </c>
      <c r="AB268" s="9">
        <v>0.74144005899999998</v>
      </c>
      <c r="AC268" s="1">
        <f t="shared" si="139"/>
        <v>2</v>
      </c>
      <c r="AD268" s="1">
        <f t="shared" si="140"/>
        <v>0</v>
      </c>
      <c r="AE268" s="1">
        <f t="shared" si="141"/>
        <v>2</v>
      </c>
      <c r="AF268" s="11">
        <f t="shared" si="142"/>
        <v>1.3333333333333333</v>
      </c>
      <c r="AG268" s="8">
        <v>0.18248333087499999</v>
      </c>
      <c r="AH268" s="9">
        <v>0.52868997913155036</v>
      </c>
      <c r="AI268" s="1">
        <f t="shared" si="143"/>
        <v>3</v>
      </c>
      <c r="AJ268" s="1">
        <f t="shared" si="144"/>
        <v>3</v>
      </c>
      <c r="AK268" s="11">
        <f t="shared" si="145"/>
        <v>3</v>
      </c>
      <c r="AL268" s="10">
        <v>0</v>
      </c>
      <c r="AM268" s="4">
        <f t="shared" si="146"/>
        <v>0</v>
      </c>
      <c r="AN268" s="98">
        <v>0.87313816099999997</v>
      </c>
      <c r="AO268" s="4">
        <f t="shared" si="147"/>
        <v>0</v>
      </c>
      <c r="AP268" s="8">
        <v>0.6342769701606733</v>
      </c>
      <c r="AQ268" s="9">
        <v>1.0309859154929579</v>
      </c>
      <c r="AR268" s="9">
        <v>1.05804907241173</v>
      </c>
      <c r="AS268" s="9">
        <v>1.06654888103651</v>
      </c>
      <c r="AV268" s="1">
        <f t="shared" si="148"/>
        <v>4</v>
      </c>
      <c r="AW268" s="1">
        <f t="shared" si="149"/>
        <v>0</v>
      </c>
      <c r="AX268" s="1">
        <f t="shared" si="150"/>
        <v>0</v>
      </c>
      <c r="AY268" s="1">
        <f t="shared" si="151"/>
        <v>0</v>
      </c>
      <c r="AZ268" s="1" t="str">
        <f t="shared" si="152"/>
        <v/>
      </c>
      <c r="BA268" s="1" t="str">
        <f t="shared" si="153"/>
        <v/>
      </c>
      <c r="BB268" s="9">
        <f t="shared" si="125"/>
        <v>0.25</v>
      </c>
      <c r="BC268" s="11">
        <f t="shared" si="154"/>
        <v>1</v>
      </c>
      <c r="BD268" s="98">
        <v>63.476220339999998</v>
      </c>
      <c r="BE268" s="4">
        <f t="shared" si="155"/>
        <v>1</v>
      </c>
    </row>
    <row r="269" spans="1:57" x14ac:dyDescent="0.35">
      <c r="A269" s="4">
        <v>53033029003</v>
      </c>
      <c r="B269" s="97">
        <v>59.501229364243059</v>
      </c>
      <c r="C269" s="4">
        <f t="shared" si="126"/>
        <v>4</v>
      </c>
      <c r="D269" s="98">
        <v>23.540280857354031</v>
      </c>
      <c r="E269" s="4">
        <f t="shared" si="127"/>
        <v>4</v>
      </c>
      <c r="F269" s="98">
        <v>83.285577841451769</v>
      </c>
      <c r="G269" s="4">
        <f t="shared" si="128"/>
        <v>4</v>
      </c>
      <c r="H269" s="98">
        <v>52.28102189781022</v>
      </c>
      <c r="I269" s="4">
        <f t="shared" si="129"/>
        <v>3</v>
      </c>
      <c r="J269" s="98">
        <v>43.283582089552233</v>
      </c>
      <c r="K269" s="97">
        <v>15.4228855721393</v>
      </c>
      <c r="L269" s="1">
        <f t="shared" si="130"/>
        <v>4</v>
      </c>
      <c r="M269" s="1">
        <f t="shared" si="131"/>
        <v>2</v>
      </c>
      <c r="N269" s="11">
        <f t="shared" si="132"/>
        <v>3</v>
      </c>
      <c r="O269" s="98">
        <v>40.10241921243157</v>
      </c>
      <c r="P269" s="4">
        <f t="shared" si="133"/>
        <v>4</v>
      </c>
      <c r="Q269" s="6">
        <v>386130</v>
      </c>
      <c r="R269" s="7">
        <v>55584</v>
      </c>
      <c r="S269" s="1">
        <f t="shared" si="134"/>
        <v>3</v>
      </c>
      <c r="T269" s="1">
        <f t="shared" si="135"/>
        <v>3</v>
      </c>
      <c r="U269" s="11">
        <f t="shared" si="136"/>
        <v>3</v>
      </c>
      <c r="V269" s="98">
        <v>32.578875171467757</v>
      </c>
      <c r="W269" s="4">
        <f t="shared" si="137"/>
        <v>2</v>
      </c>
      <c r="X269" s="98">
        <v>40.07046190384316</v>
      </c>
      <c r="Y269" s="4">
        <f t="shared" si="138"/>
        <v>2</v>
      </c>
      <c r="Z269" s="9">
        <v>0.36334720999999998</v>
      </c>
      <c r="AA269" s="9">
        <v>0.68642242600000003</v>
      </c>
      <c r="AB269" s="9">
        <v>0.398938089</v>
      </c>
      <c r="AC269" s="1">
        <f t="shared" si="139"/>
        <v>4</v>
      </c>
      <c r="AD269" s="1">
        <f t="shared" si="140"/>
        <v>2</v>
      </c>
      <c r="AE269" s="1">
        <f t="shared" si="141"/>
        <v>3</v>
      </c>
      <c r="AF269" s="11">
        <f t="shared" si="142"/>
        <v>3</v>
      </c>
      <c r="AG269" s="8">
        <v>0.10686414487699999</v>
      </c>
      <c r="AH269" s="9">
        <v>0.24122581755370159</v>
      </c>
      <c r="AI269" s="1">
        <f t="shared" si="143"/>
        <v>4</v>
      </c>
      <c r="AJ269" s="1">
        <f t="shared" si="144"/>
        <v>4</v>
      </c>
      <c r="AK269" s="11">
        <f t="shared" si="145"/>
        <v>4</v>
      </c>
      <c r="AL269" s="10">
        <v>0</v>
      </c>
      <c r="AM269" s="4">
        <f t="shared" si="146"/>
        <v>0</v>
      </c>
      <c r="AN269" s="98">
        <v>3.984997656</v>
      </c>
      <c r="AO269" s="4">
        <f t="shared" si="147"/>
        <v>1</v>
      </c>
      <c r="AQ269" s="9">
        <v>0.8380281690140845</v>
      </c>
      <c r="AR269" s="9">
        <v>0.86056253740275279</v>
      </c>
      <c r="AS269" s="9">
        <v>1.0883392226148401</v>
      </c>
      <c r="AT269" s="9">
        <v>0.58765957446808514</v>
      </c>
      <c r="AV269" s="1" t="str">
        <f t="shared" si="148"/>
        <v/>
      </c>
      <c r="AW269" s="1">
        <f t="shared" si="149"/>
        <v>2</v>
      </c>
      <c r="AX269" s="1">
        <f t="shared" si="150"/>
        <v>1</v>
      </c>
      <c r="AY269" s="1">
        <f t="shared" si="151"/>
        <v>0</v>
      </c>
      <c r="AZ269" s="1">
        <f t="shared" si="152"/>
        <v>4</v>
      </c>
      <c r="BA269" s="1" t="str">
        <f t="shared" si="153"/>
        <v/>
      </c>
      <c r="BB269" s="9">
        <f t="shared" si="125"/>
        <v>0.33333333333333331</v>
      </c>
      <c r="BC269" s="11">
        <f t="shared" si="154"/>
        <v>1</v>
      </c>
      <c r="BD269" s="98">
        <v>41.902031139999998</v>
      </c>
      <c r="BE269" s="4">
        <f t="shared" si="155"/>
        <v>4</v>
      </c>
    </row>
    <row r="270" spans="1:57" x14ac:dyDescent="0.35">
      <c r="A270" s="4">
        <v>53033029004</v>
      </c>
      <c r="B270" s="97">
        <v>65.962795374560073</v>
      </c>
      <c r="C270" s="4">
        <f t="shared" si="126"/>
        <v>4</v>
      </c>
      <c r="D270" s="98">
        <v>35.400736335315777</v>
      </c>
      <c r="E270" s="4">
        <f t="shared" si="127"/>
        <v>4</v>
      </c>
      <c r="F270" s="98">
        <v>89.504504504504496</v>
      </c>
      <c r="G270" s="4">
        <f t="shared" si="128"/>
        <v>4</v>
      </c>
      <c r="H270" s="98">
        <v>63.601532567049823</v>
      </c>
      <c r="I270" s="4">
        <f t="shared" si="129"/>
        <v>4</v>
      </c>
      <c r="J270" s="98">
        <v>45.20754716981132</v>
      </c>
      <c r="K270" s="97">
        <v>30.188679245283019</v>
      </c>
      <c r="L270" s="1">
        <f t="shared" si="130"/>
        <v>4</v>
      </c>
      <c r="M270" s="1">
        <f t="shared" si="131"/>
        <v>4</v>
      </c>
      <c r="N270" s="11">
        <f t="shared" si="132"/>
        <v>4</v>
      </c>
      <c r="O270" s="98">
        <v>59.832529814767817</v>
      </c>
      <c r="P270" s="4">
        <f t="shared" si="133"/>
        <v>4</v>
      </c>
      <c r="Q270" s="6">
        <v>390334</v>
      </c>
      <c r="R270" s="7">
        <v>62852</v>
      </c>
      <c r="S270" s="1">
        <f t="shared" si="134"/>
        <v>3</v>
      </c>
      <c r="T270" s="1">
        <f t="shared" si="135"/>
        <v>3</v>
      </c>
      <c r="U270" s="11">
        <f t="shared" si="136"/>
        <v>3</v>
      </c>
      <c r="V270" s="98">
        <v>53.698913605794097</v>
      </c>
      <c r="W270" s="4">
        <f t="shared" si="137"/>
        <v>3</v>
      </c>
      <c r="X270" s="98">
        <v>75.194206084314743</v>
      </c>
      <c r="Y270" s="4">
        <f t="shared" si="138"/>
        <v>4</v>
      </c>
      <c r="Z270" s="9">
        <v>0.300812199</v>
      </c>
      <c r="AA270" s="9">
        <v>0.55701385299999995</v>
      </c>
      <c r="AB270" s="9">
        <v>0.314806592</v>
      </c>
      <c r="AC270" s="1">
        <f t="shared" si="139"/>
        <v>4</v>
      </c>
      <c r="AD270" s="1">
        <f t="shared" si="140"/>
        <v>3</v>
      </c>
      <c r="AE270" s="1">
        <f t="shared" si="141"/>
        <v>3</v>
      </c>
      <c r="AF270" s="11">
        <f t="shared" si="142"/>
        <v>3.3333333333333335</v>
      </c>
      <c r="AG270" s="8">
        <v>0.20628091195199999</v>
      </c>
      <c r="AH270" s="9">
        <v>0.6253124014058371</v>
      </c>
      <c r="AI270" s="1">
        <f t="shared" si="143"/>
        <v>3</v>
      </c>
      <c r="AJ270" s="1">
        <f t="shared" si="144"/>
        <v>2</v>
      </c>
      <c r="AK270" s="11">
        <f t="shared" si="145"/>
        <v>2.5</v>
      </c>
      <c r="AL270" s="10">
        <v>0</v>
      </c>
      <c r="AM270" s="4">
        <f t="shared" si="146"/>
        <v>0</v>
      </c>
      <c r="AN270" s="98">
        <v>16.853094710000001</v>
      </c>
      <c r="AO270" s="4">
        <f t="shared" si="147"/>
        <v>4</v>
      </c>
      <c r="AQ270" s="9">
        <v>0.61971830985915488</v>
      </c>
      <c r="AR270" s="9">
        <v>0.60323159784560143</v>
      </c>
      <c r="AS270" s="9">
        <v>0.68610129564193101</v>
      </c>
      <c r="AV270" s="1" t="str">
        <f t="shared" si="148"/>
        <v/>
      </c>
      <c r="AW270" s="1">
        <f t="shared" si="149"/>
        <v>4</v>
      </c>
      <c r="AX270" s="1">
        <f t="shared" si="150"/>
        <v>4</v>
      </c>
      <c r="AY270" s="1">
        <f t="shared" si="151"/>
        <v>4</v>
      </c>
      <c r="AZ270" s="1" t="str">
        <f t="shared" si="152"/>
        <v/>
      </c>
      <c r="BA270" s="1" t="str">
        <f t="shared" si="153"/>
        <v/>
      </c>
      <c r="BB270" s="9">
        <f t="shared" si="125"/>
        <v>0.33333333333333331</v>
      </c>
      <c r="BC270" s="11">
        <f t="shared" si="154"/>
        <v>4</v>
      </c>
      <c r="BD270" s="98">
        <v>23.14436263</v>
      </c>
      <c r="BE270" s="4">
        <f t="shared" si="155"/>
        <v>4</v>
      </c>
    </row>
    <row r="271" spans="1:57" x14ac:dyDescent="0.35">
      <c r="A271" s="4">
        <v>53033029101</v>
      </c>
      <c r="B271" s="97">
        <v>64.92335437330928</v>
      </c>
      <c r="C271" s="4">
        <f t="shared" si="126"/>
        <v>4</v>
      </c>
      <c r="D271" s="98">
        <v>14.977404777275661</v>
      </c>
      <c r="E271" s="4">
        <f t="shared" si="127"/>
        <v>3</v>
      </c>
      <c r="F271" s="98">
        <v>61.271929824561397</v>
      </c>
      <c r="G271" s="4">
        <f t="shared" si="128"/>
        <v>2</v>
      </c>
      <c r="H271" s="98">
        <v>27.508090614886729</v>
      </c>
      <c r="I271" s="4">
        <f t="shared" si="129"/>
        <v>1</v>
      </c>
      <c r="J271" s="98">
        <v>23.43612334801762</v>
      </c>
      <c r="K271" s="97">
        <v>10.308370044052859</v>
      </c>
      <c r="L271" s="1">
        <f t="shared" si="130"/>
        <v>3</v>
      </c>
      <c r="M271" s="1">
        <f t="shared" si="131"/>
        <v>1</v>
      </c>
      <c r="N271" s="11">
        <f t="shared" si="132"/>
        <v>2</v>
      </c>
      <c r="O271" s="98">
        <v>30.117222723174031</v>
      </c>
      <c r="P271" s="4">
        <f t="shared" si="133"/>
        <v>3</v>
      </c>
      <c r="Q271" s="6">
        <v>450988</v>
      </c>
      <c r="R271" s="7">
        <v>53508</v>
      </c>
      <c r="S271" s="1">
        <f t="shared" si="134"/>
        <v>4</v>
      </c>
      <c r="T271" s="1">
        <f t="shared" si="135"/>
        <v>3</v>
      </c>
      <c r="U271" s="11">
        <f t="shared" si="136"/>
        <v>3.5</v>
      </c>
      <c r="V271" s="98">
        <v>0</v>
      </c>
      <c r="W271" s="4">
        <f t="shared" si="137"/>
        <v>0</v>
      </c>
      <c r="X271" s="98">
        <v>12.05719840920969</v>
      </c>
      <c r="Y271" s="4">
        <f t="shared" si="138"/>
        <v>1</v>
      </c>
      <c r="Z271" s="9">
        <v>0.68655799399999995</v>
      </c>
      <c r="AA271" s="9">
        <v>0.76063462599999998</v>
      </c>
      <c r="AB271" s="9">
        <v>0.49407920900000002</v>
      </c>
      <c r="AC271" s="1">
        <f t="shared" si="139"/>
        <v>2</v>
      </c>
      <c r="AD271" s="1">
        <f t="shared" si="140"/>
        <v>2</v>
      </c>
      <c r="AE271" s="1">
        <f t="shared" si="141"/>
        <v>3</v>
      </c>
      <c r="AF271" s="11">
        <f t="shared" si="142"/>
        <v>2.3333333333333335</v>
      </c>
      <c r="AG271" s="8">
        <v>0.12146369559</v>
      </c>
      <c r="AH271" s="9">
        <v>0.31209209309322428</v>
      </c>
      <c r="AI271" s="1">
        <f t="shared" si="143"/>
        <v>4</v>
      </c>
      <c r="AJ271" s="1">
        <f t="shared" si="144"/>
        <v>4</v>
      </c>
      <c r="AK271" s="11">
        <f t="shared" si="145"/>
        <v>4</v>
      </c>
      <c r="AL271" s="10">
        <v>0</v>
      </c>
      <c r="AM271" s="4">
        <f t="shared" si="146"/>
        <v>0</v>
      </c>
      <c r="AN271" s="98">
        <v>1.1781011779999999</v>
      </c>
      <c r="AO271" s="4">
        <f t="shared" si="147"/>
        <v>1</v>
      </c>
      <c r="AR271" s="9">
        <v>1.07181328545781</v>
      </c>
      <c r="AS271" s="9">
        <v>0.88339222614840895</v>
      </c>
      <c r="AU271" s="9">
        <v>1.09122653862942</v>
      </c>
      <c r="AV271" s="1" t="str">
        <f t="shared" si="148"/>
        <v/>
      </c>
      <c r="AW271" s="1" t="str">
        <f t="shared" si="149"/>
        <v/>
      </c>
      <c r="AX271" s="1">
        <f t="shared" si="150"/>
        <v>0</v>
      </c>
      <c r="AY271" s="1">
        <f t="shared" si="151"/>
        <v>1</v>
      </c>
      <c r="AZ271" s="1" t="str">
        <f t="shared" si="152"/>
        <v/>
      </c>
      <c r="BA271" s="1">
        <f t="shared" si="153"/>
        <v>0</v>
      </c>
      <c r="BB271" s="9">
        <f t="shared" si="125"/>
        <v>0.5</v>
      </c>
      <c r="BC271" s="11">
        <f t="shared" si="154"/>
        <v>0.5</v>
      </c>
      <c r="BD271" s="98">
        <v>47.51676604</v>
      </c>
      <c r="BE271" s="4">
        <f t="shared" si="155"/>
        <v>3</v>
      </c>
    </row>
    <row r="272" spans="1:57" x14ac:dyDescent="0.35">
      <c r="A272" s="4">
        <v>53033029102</v>
      </c>
      <c r="B272" s="97">
        <v>56.928917949799619</v>
      </c>
      <c r="C272" s="4">
        <f t="shared" si="126"/>
        <v>4</v>
      </c>
      <c r="D272" s="98">
        <v>12.578890097932531</v>
      </c>
      <c r="E272" s="4">
        <f t="shared" si="127"/>
        <v>3</v>
      </c>
      <c r="F272" s="98">
        <v>77.625036560397774</v>
      </c>
      <c r="G272" s="4">
        <f t="shared" si="128"/>
        <v>3</v>
      </c>
      <c r="H272" s="98">
        <v>28.700486448922859</v>
      </c>
      <c r="I272" s="4">
        <f t="shared" si="129"/>
        <v>1</v>
      </c>
      <c r="J272" s="98">
        <v>15.632183908045979</v>
      </c>
      <c r="K272" s="97">
        <v>9.9616858237547881</v>
      </c>
      <c r="L272" s="1">
        <f t="shared" si="130"/>
        <v>2</v>
      </c>
      <c r="M272" s="1">
        <f t="shared" si="131"/>
        <v>0</v>
      </c>
      <c r="N272" s="11">
        <f t="shared" si="132"/>
        <v>1</v>
      </c>
      <c r="O272" s="98">
        <v>18.395219803670511</v>
      </c>
      <c r="P272" s="4">
        <f t="shared" si="133"/>
        <v>2</v>
      </c>
      <c r="Q272" s="6">
        <v>421804</v>
      </c>
      <c r="R272" s="7">
        <v>33157</v>
      </c>
      <c r="S272" s="1">
        <f t="shared" si="134"/>
        <v>3</v>
      </c>
      <c r="T272" s="1">
        <f t="shared" si="135"/>
        <v>2</v>
      </c>
      <c r="U272" s="11">
        <f t="shared" si="136"/>
        <v>2.5</v>
      </c>
      <c r="V272" s="98">
        <v>0</v>
      </c>
      <c r="W272" s="4">
        <f t="shared" si="137"/>
        <v>0</v>
      </c>
      <c r="X272" s="98">
        <v>16.978547656796191</v>
      </c>
      <c r="Y272" s="4">
        <f t="shared" si="138"/>
        <v>1</v>
      </c>
      <c r="Z272" s="9">
        <v>0.71505437800000005</v>
      </c>
      <c r="AA272" s="9">
        <v>0.617930117</v>
      </c>
      <c r="AB272" s="9">
        <v>0.62109753999999995</v>
      </c>
      <c r="AC272" s="1">
        <f t="shared" si="139"/>
        <v>2</v>
      </c>
      <c r="AD272" s="1">
        <f t="shared" si="140"/>
        <v>2</v>
      </c>
      <c r="AE272" s="1">
        <f t="shared" si="141"/>
        <v>2</v>
      </c>
      <c r="AF272" s="11">
        <f t="shared" si="142"/>
        <v>2</v>
      </c>
      <c r="AG272" s="8">
        <v>0.17740399441800001</v>
      </c>
      <c r="AH272" s="9">
        <v>0.33928057028207292</v>
      </c>
      <c r="AI272" s="1">
        <f t="shared" si="143"/>
        <v>3</v>
      </c>
      <c r="AJ272" s="1">
        <f t="shared" si="144"/>
        <v>4</v>
      </c>
      <c r="AK272" s="11">
        <f t="shared" si="145"/>
        <v>3.5</v>
      </c>
      <c r="AL272" s="10">
        <v>0</v>
      </c>
      <c r="AM272" s="4">
        <f t="shared" si="146"/>
        <v>0</v>
      </c>
      <c r="AN272" s="98">
        <v>0.86035737899999998</v>
      </c>
      <c r="AO272" s="4">
        <f t="shared" si="147"/>
        <v>0</v>
      </c>
      <c r="AQ272" s="9">
        <v>0.84577464788732393</v>
      </c>
      <c r="AR272" s="9">
        <v>0.88330341113105926</v>
      </c>
      <c r="AS272" s="9">
        <v>0.96878680800942196</v>
      </c>
      <c r="AV272" s="1" t="str">
        <f t="shared" si="148"/>
        <v/>
      </c>
      <c r="AW272" s="1">
        <f t="shared" si="149"/>
        <v>2</v>
      </c>
      <c r="AX272" s="1">
        <f t="shared" si="150"/>
        <v>1</v>
      </c>
      <c r="AY272" s="1">
        <f t="shared" si="151"/>
        <v>0</v>
      </c>
      <c r="AZ272" s="1" t="str">
        <f t="shared" si="152"/>
        <v/>
      </c>
      <c r="BA272" s="1" t="str">
        <f t="shared" si="153"/>
        <v/>
      </c>
      <c r="BB272" s="9">
        <f t="shared" si="125"/>
        <v>0.33333333333333331</v>
      </c>
      <c r="BC272" s="11">
        <f t="shared" si="154"/>
        <v>1</v>
      </c>
      <c r="BD272" s="98">
        <v>51.264237870000002</v>
      </c>
      <c r="BE272" s="4">
        <f t="shared" si="155"/>
        <v>3</v>
      </c>
    </row>
    <row r="273" spans="1:57" x14ac:dyDescent="0.35">
      <c r="A273" s="4">
        <v>53033029203</v>
      </c>
      <c r="B273" s="97">
        <v>60.504201680672267</v>
      </c>
      <c r="C273" s="4">
        <f t="shared" si="126"/>
        <v>4</v>
      </c>
      <c r="D273" s="98">
        <v>13.77613776137761</v>
      </c>
      <c r="E273" s="4">
        <f t="shared" si="127"/>
        <v>3</v>
      </c>
      <c r="F273" s="98">
        <v>83.671399594320491</v>
      </c>
      <c r="G273" s="4">
        <f t="shared" si="128"/>
        <v>4</v>
      </c>
      <c r="H273" s="98">
        <v>72.570194384449252</v>
      </c>
      <c r="I273" s="4">
        <f t="shared" si="129"/>
        <v>4</v>
      </c>
      <c r="J273" s="98">
        <v>41.235521235521233</v>
      </c>
      <c r="K273" s="97">
        <v>19.691119691119692</v>
      </c>
      <c r="L273" s="1">
        <f t="shared" si="130"/>
        <v>4</v>
      </c>
      <c r="M273" s="1">
        <f t="shared" si="131"/>
        <v>2</v>
      </c>
      <c r="N273" s="11">
        <f t="shared" si="132"/>
        <v>3</v>
      </c>
      <c r="O273" s="98">
        <v>37.372122762148337</v>
      </c>
      <c r="P273" s="4">
        <f t="shared" si="133"/>
        <v>4</v>
      </c>
      <c r="Q273" s="6">
        <v>423645</v>
      </c>
      <c r="R273" s="7">
        <v>127606</v>
      </c>
      <c r="S273" s="1">
        <f t="shared" si="134"/>
        <v>3</v>
      </c>
      <c r="T273" s="1">
        <f t="shared" si="135"/>
        <v>3</v>
      </c>
      <c r="U273" s="11">
        <f t="shared" si="136"/>
        <v>3</v>
      </c>
      <c r="V273" s="98">
        <v>22.49645390070922</v>
      </c>
      <c r="W273" s="4">
        <f t="shared" si="137"/>
        <v>1</v>
      </c>
      <c r="X273" s="98">
        <v>83.402420780097458</v>
      </c>
      <c r="Y273" s="4">
        <f t="shared" si="138"/>
        <v>4</v>
      </c>
      <c r="Z273" s="9">
        <v>0.30236695400000002</v>
      </c>
      <c r="AA273" s="9">
        <v>0.37620909299999999</v>
      </c>
      <c r="AB273" s="9">
        <v>0.238161398</v>
      </c>
      <c r="AC273" s="1">
        <f t="shared" si="139"/>
        <v>4</v>
      </c>
      <c r="AD273" s="1">
        <f t="shared" si="140"/>
        <v>4</v>
      </c>
      <c r="AE273" s="1">
        <f t="shared" si="141"/>
        <v>4</v>
      </c>
      <c r="AF273" s="11">
        <f t="shared" si="142"/>
        <v>4</v>
      </c>
      <c r="AG273" s="8">
        <v>9.5917010267100006E-2</v>
      </c>
      <c r="AH273" s="9">
        <v>0.39798414478861621</v>
      </c>
      <c r="AI273" s="1">
        <f t="shared" si="143"/>
        <v>4</v>
      </c>
      <c r="AJ273" s="1">
        <f t="shared" si="144"/>
        <v>4</v>
      </c>
      <c r="AK273" s="11">
        <f t="shared" si="145"/>
        <v>4</v>
      </c>
      <c r="AL273" s="10">
        <v>0</v>
      </c>
      <c r="AM273" s="4">
        <f t="shared" si="146"/>
        <v>0</v>
      </c>
      <c r="AN273" s="98">
        <v>27.347498290000001</v>
      </c>
      <c r="AO273" s="4">
        <f t="shared" si="147"/>
        <v>4</v>
      </c>
      <c r="AP273" s="8">
        <v>0.66564651874521807</v>
      </c>
      <c r="AQ273" s="9">
        <v>0.97887323943661975</v>
      </c>
      <c r="AR273" s="9">
        <v>0.70556552962298025</v>
      </c>
      <c r="AS273" s="9">
        <v>0.78916372202591201</v>
      </c>
      <c r="AV273" s="1">
        <f t="shared" si="148"/>
        <v>4</v>
      </c>
      <c r="AW273" s="1">
        <f t="shared" si="149"/>
        <v>0</v>
      </c>
      <c r="AX273" s="1">
        <f t="shared" si="150"/>
        <v>4</v>
      </c>
      <c r="AY273" s="1">
        <f t="shared" si="151"/>
        <v>3</v>
      </c>
      <c r="AZ273" s="1" t="str">
        <f t="shared" si="152"/>
        <v/>
      </c>
      <c r="BA273" s="1" t="str">
        <f t="shared" si="153"/>
        <v/>
      </c>
      <c r="BB273" s="9">
        <f t="shared" si="125"/>
        <v>0.25</v>
      </c>
      <c r="BC273" s="11">
        <f t="shared" si="154"/>
        <v>2.75</v>
      </c>
      <c r="BD273" s="98">
        <v>34.630339560000003</v>
      </c>
      <c r="BE273" s="4">
        <f t="shared" si="155"/>
        <v>4</v>
      </c>
    </row>
    <row r="274" spans="1:57" x14ac:dyDescent="0.35">
      <c r="A274" s="4">
        <v>53033029204</v>
      </c>
      <c r="B274" s="97">
        <v>55.607476635514018</v>
      </c>
      <c r="C274" s="4">
        <f t="shared" si="126"/>
        <v>4</v>
      </c>
      <c r="D274" s="98">
        <v>19.81198260137505</v>
      </c>
      <c r="E274" s="4">
        <f t="shared" si="127"/>
        <v>4</v>
      </c>
      <c r="F274" s="98">
        <v>73.40720221606648</v>
      </c>
      <c r="G274" s="4">
        <f t="shared" si="128"/>
        <v>3</v>
      </c>
      <c r="H274" s="98">
        <v>60.392927308447938</v>
      </c>
      <c r="I274" s="4">
        <f t="shared" si="129"/>
        <v>4</v>
      </c>
      <c r="J274" s="98">
        <v>27.47474747474747</v>
      </c>
      <c r="K274" s="97">
        <v>14.343434343434341</v>
      </c>
      <c r="L274" s="1">
        <f t="shared" si="130"/>
        <v>4</v>
      </c>
      <c r="M274" s="1">
        <f t="shared" si="131"/>
        <v>1</v>
      </c>
      <c r="N274" s="11">
        <f t="shared" si="132"/>
        <v>2.5</v>
      </c>
      <c r="O274" s="98">
        <v>30.376449133776209</v>
      </c>
      <c r="P274" s="4">
        <f t="shared" si="133"/>
        <v>3</v>
      </c>
      <c r="Q274" s="6">
        <v>407314</v>
      </c>
      <c r="R274" s="7">
        <v>61577</v>
      </c>
      <c r="S274" s="1">
        <f t="shared" si="134"/>
        <v>3</v>
      </c>
      <c r="T274" s="1">
        <f t="shared" si="135"/>
        <v>3</v>
      </c>
      <c r="U274" s="11">
        <f t="shared" si="136"/>
        <v>3</v>
      </c>
      <c r="V274" s="98">
        <v>0.927643784786642</v>
      </c>
      <c r="W274" s="4">
        <f t="shared" si="137"/>
        <v>0</v>
      </c>
      <c r="X274" s="98">
        <v>16.650629228139859</v>
      </c>
      <c r="Y274" s="4">
        <f t="shared" si="138"/>
        <v>1</v>
      </c>
      <c r="Z274" s="9">
        <v>0.61794637500000005</v>
      </c>
      <c r="AA274" s="9">
        <v>0.57949583000000005</v>
      </c>
      <c r="AB274" s="9">
        <v>0.60065446499999997</v>
      </c>
      <c r="AC274" s="1">
        <f t="shared" si="139"/>
        <v>2</v>
      </c>
      <c r="AD274" s="1">
        <f t="shared" si="140"/>
        <v>3</v>
      </c>
      <c r="AE274" s="1">
        <f t="shared" si="141"/>
        <v>2</v>
      </c>
      <c r="AF274" s="11">
        <f t="shared" si="142"/>
        <v>2.3333333333333335</v>
      </c>
      <c r="AG274" s="8">
        <v>0.231187020907</v>
      </c>
      <c r="AH274" s="9">
        <v>0.58315315848371241</v>
      </c>
      <c r="AI274" s="1">
        <f t="shared" si="143"/>
        <v>3</v>
      </c>
      <c r="AJ274" s="1">
        <f t="shared" si="144"/>
        <v>3</v>
      </c>
      <c r="AK274" s="11">
        <f t="shared" si="145"/>
        <v>3</v>
      </c>
      <c r="AL274" s="10">
        <v>0</v>
      </c>
      <c r="AM274" s="4">
        <f t="shared" si="146"/>
        <v>0</v>
      </c>
      <c r="AN274" s="98">
        <v>13.851618</v>
      </c>
      <c r="AO274" s="4">
        <f t="shared" si="147"/>
        <v>4</v>
      </c>
      <c r="AQ274" s="9">
        <v>0.86478873239436616</v>
      </c>
      <c r="AR274" s="9">
        <v>0.93357271095152605</v>
      </c>
      <c r="AS274" s="9">
        <v>0.85276796230859797</v>
      </c>
      <c r="AV274" s="1" t="str">
        <f t="shared" si="148"/>
        <v/>
      </c>
      <c r="AW274" s="1">
        <f t="shared" si="149"/>
        <v>1</v>
      </c>
      <c r="AX274" s="1">
        <f t="shared" si="150"/>
        <v>0</v>
      </c>
      <c r="AY274" s="1">
        <f t="shared" si="151"/>
        <v>1</v>
      </c>
      <c r="AZ274" s="1" t="str">
        <f t="shared" si="152"/>
        <v/>
      </c>
      <c r="BA274" s="1" t="str">
        <f t="shared" si="153"/>
        <v/>
      </c>
      <c r="BB274" s="9">
        <f t="shared" si="125"/>
        <v>0.33333333333333331</v>
      </c>
      <c r="BC274" s="11">
        <f t="shared" si="154"/>
        <v>0.66666666666666663</v>
      </c>
      <c r="BD274" s="98">
        <v>39.866382080000001</v>
      </c>
      <c r="BE274" s="4">
        <f t="shared" si="155"/>
        <v>4</v>
      </c>
    </row>
    <row r="275" spans="1:57" x14ac:dyDescent="0.35">
      <c r="A275" s="4">
        <v>53033029205</v>
      </c>
      <c r="B275" s="97">
        <v>57.386698057680988</v>
      </c>
      <c r="C275" s="4">
        <f t="shared" si="126"/>
        <v>4</v>
      </c>
      <c r="D275" s="98">
        <v>18.292435611437838</v>
      </c>
      <c r="E275" s="4">
        <f t="shared" si="127"/>
        <v>4</v>
      </c>
      <c r="F275" s="98">
        <v>68.915040183696902</v>
      </c>
      <c r="G275" s="4">
        <f t="shared" si="128"/>
        <v>3</v>
      </c>
      <c r="H275" s="98">
        <v>41.438848920863308</v>
      </c>
      <c r="I275" s="4">
        <f t="shared" si="129"/>
        <v>2</v>
      </c>
      <c r="J275" s="98">
        <v>32.493827160493829</v>
      </c>
      <c r="K275" s="97">
        <v>11.555555555555561</v>
      </c>
      <c r="L275" s="1">
        <f t="shared" si="130"/>
        <v>4</v>
      </c>
      <c r="M275" s="1">
        <f t="shared" si="131"/>
        <v>1</v>
      </c>
      <c r="N275" s="11">
        <f t="shared" si="132"/>
        <v>2.5</v>
      </c>
      <c r="O275" s="98">
        <v>27.251324308416709</v>
      </c>
      <c r="P275" s="4">
        <f t="shared" si="133"/>
        <v>3</v>
      </c>
      <c r="Q275" s="6">
        <v>458013</v>
      </c>
      <c r="R275" s="7">
        <v>108092</v>
      </c>
      <c r="S275" s="1">
        <f t="shared" si="134"/>
        <v>4</v>
      </c>
      <c r="T275" s="1">
        <f t="shared" si="135"/>
        <v>3</v>
      </c>
      <c r="U275" s="11">
        <f t="shared" si="136"/>
        <v>3.5</v>
      </c>
      <c r="V275" s="98">
        <v>0</v>
      </c>
      <c r="W275" s="4">
        <f t="shared" si="137"/>
        <v>0</v>
      </c>
      <c r="X275" s="98">
        <v>23.877431312497251</v>
      </c>
      <c r="Y275" s="4">
        <f t="shared" si="138"/>
        <v>1</v>
      </c>
      <c r="Z275" s="9">
        <v>0.66413522400000002</v>
      </c>
      <c r="AA275" s="9">
        <v>0.59509129699999996</v>
      </c>
      <c r="AB275" s="9">
        <v>0.49752182499999997</v>
      </c>
      <c r="AC275" s="1">
        <f t="shared" si="139"/>
        <v>2</v>
      </c>
      <c r="AD275" s="1">
        <f t="shared" si="140"/>
        <v>3</v>
      </c>
      <c r="AE275" s="1">
        <f t="shared" si="141"/>
        <v>3</v>
      </c>
      <c r="AF275" s="11">
        <f t="shared" si="142"/>
        <v>2.6666666666666665</v>
      </c>
      <c r="AG275" s="8">
        <v>0.28007845646399998</v>
      </c>
      <c r="AH275" s="9">
        <v>0.24771831177503401</v>
      </c>
      <c r="AI275" s="1">
        <f t="shared" si="143"/>
        <v>3</v>
      </c>
      <c r="AJ275" s="1">
        <f t="shared" si="144"/>
        <v>4</v>
      </c>
      <c r="AK275" s="11">
        <f t="shared" si="145"/>
        <v>3.5</v>
      </c>
      <c r="AL275" s="10">
        <v>0</v>
      </c>
      <c r="AM275" s="4">
        <f t="shared" si="146"/>
        <v>0</v>
      </c>
      <c r="AN275" s="98">
        <v>4.5310375999999999E-2</v>
      </c>
      <c r="AO275" s="4">
        <f t="shared" si="147"/>
        <v>0</v>
      </c>
      <c r="AQ275" s="9">
        <v>0.88380281690140849</v>
      </c>
      <c r="AR275" s="9">
        <v>1.0077797725912629</v>
      </c>
      <c r="AS275" s="9">
        <v>0.995288574793875</v>
      </c>
      <c r="AV275" s="1" t="str">
        <f t="shared" si="148"/>
        <v/>
      </c>
      <c r="AW275" s="1">
        <f t="shared" si="149"/>
        <v>1</v>
      </c>
      <c r="AX275" s="1">
        <f t="shared" si="150"/>
        <v>0</v>
      </c>
      <c r="AY275" s="1">
        <f t="shared" si="151"/>
        <v>0</v>
      </c>
      <c r="AZ275" s="1" t="str">
        <f t="shared" si="152"/>
        <v/>
      </c>
      <c r="BA275" s="1" t="str">
        <f t="shared" si="153"/>
        <v/>
      </c>
      <c r="BB275" s="9">
        <f t="shared" si="125"/>
        <v>0.33333333333333331</v>
      </c>
      <c r="BC275" s="11">
        <f t="shared" si="154"/>
        <v>0.33333333333333331</v>
      </c>
      <c r="BD275" s="98">
        <v>44.576814069999998</v>
      </c>
      <c r="BE275" s="4">
        <f t="shared" si="155"/>
        <v>4</v>
      </c>
    </row>
    <row r="276" spans="1:57" x14ac:dyDescent="0.35">
      <c r="A276" s="4">
        <v>53033029206</v>
      </c>
      <c r="B276" s="97">
        <v>67.29868913857679</v>
      </c>
      <c r="C276" s="4">
        <f t="shared" si="126"/>
        <v>4</v>
      </c>
      <c r="D276" s="98">
        <v>23.314315352697101</v>
      </c>
      <c r="E276" s="4">
        <f t="shared" si="127"/>
        <v>4</v>
      </c>
      <c r="F276" s="98">
        <v>85.99051441079898</v>
      </c>
      <c r="G276" s="4">
        <f t="shared" si="128"/>
        <v>4</v>
      </c>
      <c r="H276" s="98">
        <v>86.302083333333329</v>
      </c>
      <c r="I276" s="4">
        <f t="shared" si="129"/>
        <v>4</v>
      </c>
      <c r="J276" s="98">
        <v>50.858585858585862</v>
      </c>
      <c r="K276" s="97">
        <v>28.737373737373741</v>
      </c>
      <c r="L276" s="1">
        <f t="shared" si="130"/>
        <v>4</v>
      </c>
      <c r="M276" s="1">
        <f t="shared" si="131"/>
        <v>4</v>
      </c>
      <c r="N276" s="11">
        <f t="shared" si="132"/>
        <v>4</v>
      </c>
      <c r="O276" s="98">
        <v>48.770685579196218</v>
      </c>
      <c r="P276" s="4">
        <f t="shared" si="133"/>
        <v>4</v>
      </c>
      <c r="Q276" s="6">
        <v>459644</v>
      </c>
      <c r="R276" s="7">
        <v>117406</v>
      </c>
      <c r="S276" s="1">
        <f t="shared" si="134"/>
        <v>4</v>
      </c>
      <c r="T276" s="1">
        <f t="shared" si="135"/>
        <v>3</v>
      </c>
      <c r="U276" s="11">
        <f t="shared" si="136"/>
        <v>3.5</v>
      </c>
      <c r="V276" s="98">
        <v>0</v>
      </c>
      <c r="W276" s="4">
        <f t="shared" si="137"/>
        <v>0</v>
      </c>
      <c r="X276" s="98">
        <v>1.5677515740721439</v>
      </c>
      <c r="Y276" s="4">
        <f t="shared" si="138"/>
        <v>0</v>
      </c>
      <c r="Z276" s="9">
        <v>0.649406551</v>
      </c>
      <c r="AA276" s="9">
        <v>0.60704797499999996</v>
      </c>
      <c r="AB276" s="9">
        <v>0.525380191</v>
      </c>
      <c r="AC276" s="1">
        <f t="shared" si="139"/>
        <v>2</v>
      </c>
      <c r="AD276" s="1">
        <f t="shared" si="140"/>
        <v>2</v>
      </c>
      <c r="AE276" s="1">
        <f t="shared" si="141"/>
        <v>2</v>
      </c>
      <c r="AF276" s="11">
        <f t="shared" si="142"/>
        <v>2</v>
      </c>
      <c r="AG276" s="8">
        <v>0.28814364255500002</v>
      </c>
      <c r="AH276" s="9">
        <v>0.29570268651654269</v>
      </c>
      <c r="AI276" s="1">
        <f t="shared" si="143"/>
        <v>3</v>
      </c>
      <c r="AJ276" s="1">
        <f t="shared" si="144"/>
        <v>4</v>
      </c>
      <c r="AK276" s="11">
        <f t="shared" si="145"/>
        <v>3.5</v>
      </c>
      <c r="AL276" s="10">
        <v>0</v>
      </c>
      <c r="AM276" s="4">
        <f t="shared" si="146"/>
        <v>0</v>
      </c>
      <c r="AN276" s="98">
        <v>19.895013120000002</v>
      </c>
      <c r="AO276" s="4">
        <f t="shared" si="147"/>
        <v>4</v>
      </c>
      <c r="AP276" s="8">
        <v>0.73680183626625861</v>
      </c>
      <c r="AQ276" s="9">
        <v>0.62676056338028174</v>
      </c>
      <c r="AR276" s="9">
        <v>0.85637342908438063</v>
      </c>
      <c r="AS276" s="9">
        <v>0.73203769140164898</v>
      </c>
      <c r="AV276" s="1">
        <f t="shared" si="148"/>
        <v>4</v>
      </c>
      <c r="AW276" s="1">
        <f t="shared" si="149"/>
        <v>4</v>
      </c>
      <c r="AX276" s="1">
        <f t="shared" si="150"/>
        <v>1</v>
      </c>
      <c r="AY276" s="1">
        <f t="shared" si="151"/>
        <v>4</v>
      </c>
      <c r="AZ276" s="1" t="str">
        <f t="shared" si="152"/>
        <v/>
      </c>
      <c r="BA276" s="1" t="str">
        <f t="shared" si="153"/>
        <v/>
      </c>
      <c r="BB276" s="9">
        <f t="shared" si="125"/>
        <v>0.25</v>
      </c>
      <c r="BC276" s="11">
        <f t="shared" si="154"/>
        <v>3.25</v>
      </c>
      <c r="BD276" s="98">
        <v>31.137830059999999</v>
      </c>
      <c r="BE276" s="4">
        <f t="shared" si="155"/>
        <v>4</v>
      </c>
    </row>
    <row r="277" spans="1:57" x14ac:dyDescent="0.35">
      <c r="A277" s="4">
        <v>53033029303</v>
      </c>
      <c r="B277" s="97">
        <v>55.857908847184987</v>
      </c>
      <c r="C277" s="4">
        <f t="shared" si="126"/>
        <v>4</v>
      </c>
      <c r="D277" s="98">
        <v>9.1280462036906602</v>
      </c>
      <c r="E277" s="4">
        <f t="shared" si="127"/>
        <v>2</v>
      </c>
      <c r="F277" s="98">
        <v>59.966405375139978</v>
      </c>
      <c r="G277" s="4">
        <f t="shared" si="128"/>
        <v>2</v>
      </c>
      <c r="H277" s="98">
        <v>44.040602488539619</v>
      </c>
      <c r="I277" s="4">
        <f t="shared" si="129"/>
        <v>2</v>
      </c>
      <c r="J277" s="98">
        <v>25.245901639344272</v>
      </c>
      <c r="K277" s="97">
        <v>10.49180327868852</v>
      </c>
      <c r="L277" s="1">
        <f t="shared" si="130"/>
        <v>4</v>
      </c>
      <c r="M277" s="1">
        <f t="shared" si="131"/>
        <v>1</v>
      </c>
      <c r="N277" s="11">
        <f t="shared" si="132"/>
        <v>2.5</v>
      </c>
      <c r="O277" s="98">
        <v>20.789795087528841</v>
      </c>
      <c r="P277" s="4">
        <f t="shared" si="133"/>
        <v>2</v>
      </c>
      <c r="Q277" s="6">
        <v>382296</v>
      </c>
      <c r="R277" s="7">
        <v>40300</v>
      </c>
      <c r="S277" s="1">
        <f t="shared" si="134"/>
        <v>3</v>
      </c>
      <c r="T277" s="1">
        <f t="shared" si="135"/>
        <v>2</v>
      </c>
      <c r="U277" s="11">
        <f t="shared" si="136"/>
        <v>2.5</v>
      </c>
      <c r="V277" s="98">
        <v>0</v>
      </c>
      <c r="W277" s="4">
        <f t="shared" si="137"/>
        <v>0</v>
      </c>
      <c r="X277" s="98">
        <v>43.562388351719051</v>
      </c>
      <c r="Y277" s="4">
        <f t="shared" si="138"/>
        <v>3</v>
      </c>
      <c r="Z277" s="9">
        <v>0.43865245200000003</v>
      </c>
      <c r="AA277" s="9">
        <v>0.48834962100000001</v>
      </c>
      <c r="AB277" s="9">
        <v>0.48137906400000002</v>
      </c>
      <c r="AC277" s="1">
        <f t="shared" si="139"/>
        <v>3</v>
      </c>
      <c r="AD277" s="1">
        <f t="shared" si="140"/>
        <v>3</v>
      </c>
      <c r="AE277" s="1">
        <f t="shared" si="141"/>
        <v>3</v>
      </c>
      <c r="AF277" s="11">
        <f t="shared" si="142"/>
        <v>3</v>
      </c>
      <c r="AG277" s="8">
        <v>0.52514111285999998</v>
      </c>
      <c r="AH277" s="9">
        <v>0.73281317468176932</v>
      </c>
      <c r="AI277" s="1">
        <f t="shared" si="143"/>
        <v>1</v>
      </c>
      <c r="AJ277" s="1">
        <f t="shared" si="144"/>
        <v>2</v>
      </c>
      <c r="AK277" s="11">
        <f t="shared" si="145"/>
        <v>1.5</v>
      </c>
      <c r="AL277" s="10">
        <v>0</v>
      </c>
      <c r="AM277" s="4">
        <f t="shared" si="146"/>
        <v>0</v>
      </c>
      <c r="AN277" s="98">
        <v>3.3108522379999998</v>
      </c>
      <c r="AO277" s="4">
        <f t="shared" si="147"/>
        <v>1</v>
      </c>
      <c r="AQ277" s="9">
        <v>0.95070422535211263</v>
      </c>
      <c r="AR277" s="9">
        <v>1.0089766606822259</v>
      </c>
      <c r="AS277" s="9">
        <v>0.83274440518256698</v>
      </c>
      <c r="AT277" s="9">
        <v>0.48425531914893621</v>
      </c>
      <c r="AV277" s="1" t="str">
        <f t="shared" si="148"/>
        <v/>
      </c>
      <c r="AW277" s="1">
        <f t="shared" si="149"/>
        <v>0</v>
      </c>
      <c r="AX277" s="1">
        <f t="shared" si="150"/>
        <v>0</v>
      </c>
      <c r="AY277" s="1">
        <f t="shared" si="151"/>
        <v>2</v>
      </c>
      <c r="AZ277" s="1">
        <f t="shared" si="152"/>
        <v>4</v>
      </c>
      <c r="BA277" s="1" t="str">
        <f t="shared" si="153"/>
        <v/>
      </c>
      <c r="BB277" s="9">
        <f t="shared" si="125"/>
        <v>0.33333333333333331</v>
      </c>
      <c r="BC277" s="11">
        <f t="shared" si="154"/>
        <v>0.66666666666666663</v>
      </c>
      <c r="BD277" s="98">
        <v>48.35165344</v>
      </c>
      <c r="BE277" s="4">
        <f t="shared" si="155"/>
        <v>3</v>
      </c>
    </row>
    <row r="278" spans="1:57" x14ac:dyDescent="0.35">
      <c r="A278" s="4">
        <v>53033029304</v>
      </c>
      <c r="B278" s="97">
        <v>49.501477104874454</v>
      </c>
      <c r="C278" s="4">
        <f t="shared" si="126"/>
        <v>3</v>
      </c>
      <c r="D278" s="98">
        <v>12.121212121212119</v>
      </c>
      <c r="E278" s="4">
        <f t="shared" si="127"/>
        <v>3</v>
      </c>
      <c r="F278" s="98">
        <v>59.244126659857002</v>
      </c>
      <c r="G278" s="4">
        <f t="shared" si="128"/>
        <v>2</v>
      </c>
      <c r="H278" s="98">
        <v>26.618332470222679</v>
      </c>
      <c r="I278" s="4">
        <f t="shared" si="129"/>
        <v>1</v>
      </c>
      <c r="J278" s="98">
        <v>16.458333333333329</v>
      </c>
      <c r="K278" s="97">
        <v>6.71875</v>
      </c>
      <c r="L278" s="1">
        <f t="shared" si="130"/>
        <v>2</v>
      </c>
      <c r="M278" s="1">
        <f t="shared" si="131"/>
        <v>0</v>
      </c>
      <c r="N278" s="11">
        <f t="shared" si="132"/>
        <v>1</v>
      </c>
      <c r="O278" s="98">
        <v>15.37608575124746</v>
      </c>
      <c r="P278" s="4">
        <f t="shared" si="133"/>
        <v>1</v>
      </c>
      <c r="Q278" s="6">
        <v>330623</v>
      </c>
      <c r="R278" s="7">
        <v>2903</v>
      </c>
      <c r="S278" s="1">
        <f t="shared" si="134"/>
        <v>3</v>
      </c>
      <c r="T278" s="1">
        <f t="shared" si="135"/>
        <v>1</v>
      </c>
      <c r="U278" s="11">
        <f t="shared" si="136"/>
        <v>2</v>
      </c>
      <c r="V278" s="98">
        <v>0</v>
      </c>
      <c r="W278" s="4">
        <f t="shared" si="137"/>
        <v>0</v>
      </c>
      <c r="X278" s="98">
        <v>0</v>
      </c>
      <c r="Y278" s="4">
        <f t="shared" si="138"/>
        <v>0</v>
      </c>
      <c r="Z278" s="9">
        <v>0.68369447000000005</v>
      </c>
      <c r="AA278" s="9">
        <v>0.86348172199999995</v>
      </c>
      <c r="AB278" s="9">
        <v>0.72352213499999996</v>
      </c>
      <c r="AC278" s="1">
        <f t="shared" si="139"/>
        <v>2</v>
      </c>
      <c r="AD278" s="1">
        <f t="shared" si="140"/>
        <v>1</v>
      </c>
      <c r="AE278" s="1">
        <f t="shared" si="141"/>
        <v>2</v>
      </c>
      <c r="AF278" s="11">
        <f t="shared" si="142"/>
        <v>1.6666666666666667</v>
      </c>
      <c r="AG278" s="8">
        <v>0.21582904594300001</v>
      </c>
      <c r="AH278" s="9">
        <v>0.4386642799703504</v>
      </c>
      <c r="AI278" s="1">
        <f t="shared" si="143"/>
        <v>3</v>
      </c>
      <c r="AJ278" s="1">
        <f t="shared" si="144"/>
        <v>3</v>
      </c>
      <c r="AK278" s="11">
        <f t="shared" si="145"/>
        <v>3</v>
      </c>
      <c r="AL278" s="10">
        <v>0</v>
      </c>
      <c r="AM278" s="4">
        <f t="shared" si="146"/>
        <v>0</v>
      </c>
      <c r="AN278" s="98">
        <v>4.8580786030000001</v>
      </c>
      <c r="AO278" s="4">
        <f t="shared" si="147"/>
        <v>2</v>
      </c>
      <c r="AQ278" s="9">
        <v>1.164788732394366</v>
      </c>
      <c r="AR278" s="9">
        <v>0.9497307001795332</v>
      </c>
      <c r="AS278" s="9">
        <v>1.0535924617196699</v>
      </c>
      <c r="AT278" s="9">
        <v>0.77361702127659571</v>
      </c>
      <c r="AV278" s="1" t="str">
        <f t="shared" si="148"/>
        <v/>
      </c>
      <c r="AW278" s="1">
        <f t="shared" si="149"/>
        <v>0</v>
      </c>
      <c r="AX278" s="1">
        <f t="shared" si="150"/>
        <v>0</v>
      </c>
      <c r="AY278" s="1">
        <f t="shared" si="151"/>
        <v>0</v>
      </c>
      <c r="AZ278" s="1">
        <f t="shared" si="152"/>
        <v>3</v>
      </c>
      <c r="BA278" s="1" t="str">
        <f t="shared" si="153"/>
        <v/>
      </c>
      <c r="BB278" s="9">
        <f t="shared" si="125"/>
        <v>0.33333333333333331</v>
      </c>
      <c r="BC278" s="11">
        <f t="shared" si="154"/>
        <v>0</v>
      </c>
      <c r="BD278" s="98">
        <v>58.755669380000001</v>
      </c>
      <c r="BE278" s="4">
        <f t="shared" si="155"/>
        <v>2</v>
      </c>
    </row>
    <row r="279" spans="1:57" x14ac:dyDescent="0.35">
      <c r="A279" s="4">
        <v>53033029305</v>
      </c>
      <c r="B279" s="97">
        <v>57.313861623174532</v>
      </c>
      <c r="C279" s="4">
        <f t="shared" si="126"/>
        <v>4</v>
      </c>
      <c r="D279" s="98">
        <v>17.06755373592631</v>
      </c>
      <c r="E279" s="4">
        <f t="shared" si="127"/>
        <v>4</v>
      </c>
      <c r="F279" s="98">
        <v>58.997955010224942</v>
      </c>
      <c r="G279" s="4">
        <f t="shared" si="128"/>
        <v>2</v>
      </c>
      <c r="H279" s="98">
        <v>19.123204837490551</v>
      </c>
      <c r="I279" s="4">
        <f t="shared" si="129"/>
        <v>1</v>
      </c>
      <c r="J279" s="98">
        <v>12.56505576208178</v>
      </c>
      <c r="K279" s="97">
        <v>7.8066914498141262</v>
      </c>
      <c r="L279" s="1">
        <f t="shared" si="130"/>
        <v>1</v>
      </c>
      <c r="M279" s="1">
        <f t="shared" si="131"/>
        <v>0</v>
      </c>
      <c r="N279" s="11">
        <f t="shared" si="132"/>
        <v>0.5</v>
      </c>
      <c r="O279" s="98">
        <v>18.186203569705739</v>
      </c>
      <c r="P279" s="4">
        <f t="shared" si="133"/>
        <v>2</v>
      </c>
      <c r="Q279" s="6">
        <v>398158</v>
      </c>
      <c r="R279" s="7">
        <v>36946</v>
      </c>
      <c r="S279" s="1">
        <f t="shared" si="134"/>
        <v>3</v>
      </c>
      <c r="T279" s="1">
        <f t="shared" si="135"/>
        <v>2</v>
      </c>
      <c r="U279" s="11">
        <f t="shared" si="136"/>
        <v>2.5</v>
      </c>
      <c r="V279" s="98">
        <v>0</v>
      </c>
      <c r="W279" s="4">
        <f t="shared" si="137"/>
        <v>0</v>
      </c>
      <c r="X279" s="98">
        <v>20.97972933094881</v>
      </c>
      <c r="Y279" s="4">
        <f t="shared" si="138"/>
        <v>1</v>
      </c>
      <c r="Z279" s="9">
        <v>0.62725613800000002</v>
      </c>
      <c r="AA279" s="9">
        <v>0.52080081499999997</v>
      </c>
      <c r="AB279" s="9">
        <v>0.59443212000000001</v>
      </c>
      <c r="AC279" s="1">
        <f t="shared" si="139"/>
        <v>2</v>
      </c>
      <c r="AD279" s="1">
        <f t="shared" si="140"/>
        <v>3</v>
      </c>
      <c r="AE279" s="1">
        <f t="shared" si="141"/>
        <v>2</v>
      </c>
      <c r="AF279" s="11">
        <f t="shared" si="142"/>
        <v>2.3333333333333335</v>
      </c>
      <c r="AG279" s="8">
        <v>0.25372419505100002</v>
      </c>
      <c r="AH279" s="9">
        <v>0.34455072958604849</v>
      </c>
      <c r="AI279" s="1">
        <f t="shared" si="143"/>
        <v>3</v>
      </c>
      <c r="AJ279" s="1">
        <f t="shared" si="144"/>
        <v>4</v>
      </c>
      <c r="AK279" s="11">
        <f t="shared" si="145"/>
        <v>3.5</v>
      </c>
      <c r="AL279" s="10">
        <v>0</v>
      </c>
      <c r="AM279" s="4">
        <f t="shared" si="146"/>
        <v>0</v>
      </c>
      <c r="AN279" s="98">
        <v>5.7624736470000002</v>
      </c>
      <c r="AO279" s="4">
        <f t="shared" si="147"/>
        <v>2</v>
      </c>
      <c r="AR279" s="9">
        <v>0.82286056253740281</v>
      </c>
      <c r="AS279" s="9">
        <v>0.73792697290930498</v>
      </c>
      <c r="AV279" s="1" t="str">
        <f t="shared" si="148"/>
        <v/>
      </c>
      <c r="AW279" s="1" t="str">
        <f t="shared" si="149"/>
        <v/>
      </c>
      <c r="AX279" s="1">
        <f t="shared" si="150"/>
        <v>2</v>
      </c>
      <c r="AY279" s="1">
        <f t="shared" si="151"/>
        <v>4</v>
      </c>
      <c r="AZ279" s="1" t="str">
        <f t="shared" si="152"/>
        <v/>
      </c>
      <c r="BA279" s="1" t="str">
        <f t="shared" si="153"/>
        <v/>
      </c>
      <c r="BB279" s="9">
        <f t="shared" si="125"/>
        <v>0.5</v>
      </c>
      <c r="BC279" s="11">
        <f t="shared" si="154"/>
        <v>3</v>
      </c>
      <c r="BD279" s="98">
        <v>56.138635860000001</v>
      </c>
      <c r="BE279" s="4">
        <f t="shared" si="155"/>
        <v>2</v>
      </c>
    </row>
    <row r="280" spans="1:57" x14ac:dyDescent="0.35">
      <c r="A280" s="4">
        <v>53033029306</v>
      </c>
      <c r="B280" s="97">
        <v>47.310969116080933</v>
      </c>
      <c r="C280" s="4">
        <f t="shared" si="126"/>
        <v>3</v>
      </c>
      <c r="D280" s="98">
        <v>22.426154287353029</v>
      </c>
      <c r="E280" s="4">
        <f t="shared" si="127"/>
        <v>4</v>
      </c>
      <c r="F280" s="98">
        <v>76.025354213273673</v>
      </c>
      <c r="G280" s="4">
        <f t="shared" si="128"/>
        <v>3</v>
      </c>
      <c r="H280" s="98">
        <v>24.813710879284649</v>
      </c>
      <c r="I280" s="4">
        <f t="shared" si="129"/>
        <v>1</v>
      </c>
      <c r="J280" s="98">
        <v>13.2806324110672</v>
      </c>
      <c r="K280" s="97">
        <v>6.0869565217391308</v>
      </c>
      <c r="L280" s="1">
        <f t="shared" si="130"/>
        <v>1</v>
      </c>
      <c r="M280" s="1">
        <f t="shared" si="131"/>
        <v>0</v>
      </c>
      <c r="N280" s="11">
        <f t="shared" si="132"/>
        <v>0.5</v>
      </c>
      <c r="O280" s="98">
        <v>10.37811745776348</v>
      </c>
      <c r="P280" s="4">
        <f t="shared" si="133"/>
        <v>1</v>
      </c>
      <c r="Q280" s="6">
        <v>371142</v>
      </c>
      <c r="R280" s="7">
        <v>31566</v>
      </c>
      <c r="S280" s="1">
        <f t="shared" si="134"/>
        <v>3</v>
      </c>
      <c r="T280" s="1">
        <f t="shared" si="135"/>
        <v>2</v>
      </c>
      <c r="U280" s="11">
        <f t="shared" si="136"/>
        <v>2.5</v>
      </c>
      <c r="V280" s="98">
        <v>0</v>
      </c>
      <c r="W280" s="4">
        <f t="shared" si="137"/>
        <v>0</v>
      </c>
      <c r="X280" s="98">
        <v>23.942924323479438</v>
      </c>
      <c r="Y280" s="4">
        <f t="shared" si="138"/>
        <v>1</v>
      </c>
      <c r="Z280" s="9">
        <v>0.50383869299999995</v>
      </c>
      <c r="AA280" s="9">
        <v>0.59754193899999997</v>
      </c>
      <c r="AB280" s="9">
        <v>0.54998333200000005</v>
      </c>
      <c r="AC280" s="1">
        <f t="shared" si="139"/>
        <v>3</v>
      </c>
      <c r="AD280" s="1">
        <f t="shared" si="140"/>
        <v>3</v>
      </c>
      <c r="AE280" s="1">
        <f t="shared" si="141"/>
        <v>2</v>
      </c>
      <c r="AF280" s="11">
        <f t="shared" si="142"/>
        <v>2.6666666666666665</v>
      </c>
      <c r="AG280" s="8">
        <v>0.25560996339499997</v>
      </c>
      <c r="AH280" s="9">
        <v>0.34874273019711138</v>
      </c>
      <c r="AI280" s="1">
        <f t="shared" si="143"/>
        <v>3</v>
      </c>
      <c r="AJ280" s="1">
        <f t="shared" si="144"/>
        <v>4</v>
      </c>
      <c r="AK280" s="11">
        <f t="shared" si="145"/>
        <v>3.5</v>
      </c>
      <c r="AL280" s="10">
        <v>0</v>
      </c>
      <c r="AM280" s="4">
        <f t="shared" si="146"/>
        <v>0</v>
      </c>
      <c r="AN280" s="98">
        <v>5.8905058910000001</v>
      </c>
      <c r="AO280" s="4">
        <f t="shared" si="147"/>
        <v>2</v>
      </c>
      <c r="AR280" s="9">
        <v>0.9742669060442849</v>
      </c>
      <c r="AT280" s="9">
        <v>0.92340425531914894</v>
      </c>
      <c r="AV280" s="1" t="str">
        <f t="shared" si="148"/>
        <v/>
      </c>
      <c r="AW280" s="1" t="str">
        <f t="shared" si="149"/>
        <v/>
      </c>
      <c r="AX280" s="1">
        <f t="shared" si="150"/>
        <v>0</v>
      </c>
      <c r="AY280" s="1" t="str">
        <f t="shared" si="151"/>
        <v/>
      </c>
      <c r="AZ280" s="1">
        <f t="shared" si="152"/>
        <v>0</v>
      </c>
      <c r="BA280" s="1" t="str">
        <f t="shared" si="153"/>
        <v/>
      </c>
      <c r="BB280" s="9">
        <f t="shared" si="125"/>
        <v>1</v>
      </c>
      <c r="BC280" s="11">
        <f t="shared" si="154"/>
        <v>0</v>
      </c>
      <c r="BD280" s="98">
        <v>50.190528290000003</v>
      </c>
      <c r="BE280" s="4">
        <f t="shared" si="155"/>
        <v>3</v>
      </c>
    </row>
    <row r="281" spans="1:57" x14ac:dyDescent="0.35">
      <c r="A281" s="4">
        <v>53033029307</v>
      </c>
      <c r="B281" s="97">
        <v>42.165044042651843</v>
      </c>
      <c r="C281" s="4">
        <f t="shared" si="126"/>
        <v>3</v>
      </c>
      <c r="D281" s="98">
        <v>14.135998050207171</v>
      </c>
      <c r="E281" s="4">
        <f t="shared" si="127"/>
        <v>3</v>
      </c>
      <c r="F281" s="98">
        <v>68.885915021746399</v>
      </c>
      <c r="G281" s="4">
        <f t="shared" si="128"/>
        <v>3</v>
      </c>
      <c r="H281" s="98">
        <v>14.88871834228703</v>
      </c>
      <c r="I281" s="4">
        <f t="shared" si="129"/>
        <v>0</v>
      </c>
      <c r="J281" s="98">
        <v>14.609375</v>
      </c>
      <c r="K281" s="97">
        <v>9.21875</v>
      </c>
      <c r="L281" s="1">
        <f t="shared" si="130"/>
        <v>1</v>
      </c>
      <c r="M281" s="1">
        <f t="shared" si="131"/>
        <v>0</v>
      </c>
      <c r="N281" s="11">
        <f t="shared" si="132"/>
        <v>0.5</v>
      </c>
      <c r="O281" s="98">
        <v>12.12686567164179</v>
      </c>
      <c r="P281" s="4">
        <f t="shared" si="133"/>
        <v>1</v>
      </c>
      <c r="Q281" s="6">
        <v>329435</v>
      </c>
      <c r="R281" s="7">
        <v>202</v>
      </c>
      <c r="S281" s="1">
        <f t="shared" si="134"/>
        <v>3</v>
      </c>
      <c r="T281" s="1">
        <f t="shared" si="135"/>
        <v>0</v>
      </c>
      <c r="U281" s="11">
        <f t="shared" si="136"/>
        <v>1.5</v>
      </c>
      <c r="V281" s="98">
        <v>0</v>
      </c>
      <c r="W281" s="4">
        <f t="shared" si="137"/>
        <v>0</v>
      </c>
      <c r="X281" s="98">
        <v>0</v>
      </c>
      <c r="Y281" s="4">
        <f t="shared" si="138"/>
        <v>0</v>
      </c>
      <c r="Z281" s="9">
        <v>1.285509118</v>
      </c>
      <c r="AA281" s="9">
        <v>1.452655193</v>
      </c>
      <c r="AB281" s="9">
        <v>1.2606042150000001</v>
      </c>
      <c r="AC281" s="1">
        <f t="shared" si="139"/>
        <v>0</v>
      </c>
      <c r="AD281" s="1">
        <f t="shared" si="140"/>
        <v>0</v>
      </c>
      <c r="AE281" s="1">
        <f t="shared" si="141"/>
        <v>0</v>
      </c>
      <c r="AF281" s="11">
        <f t="shared" si="142"/>
        <v>0</v>
      </c>
      <c r="AG281" s="8">
        <v>0.13467552038200001</v>
      </c>
      <c r="AH281" s="9">
        <v>0.35267487293326227</v>
      </c>
      <c r="AI281" s="1">
        <f t="shared" si="143"/>
        <v>4</v>
      </c>
      <c r="AJ281" s="1">
        <f t="shared" si="144"/>
        <v>4</v>
      </c>
      <c r="AK281" s="11">
        <f t="shared" si="145"/>
        <v>4</v>
      </c>
      <c r="AL281" s="10">
        <v>0</v>
      </c>
      <c r="AM281" s="4">
        <f t="shared" si="146"/>
        <v>0</v>
      </c>
      <c r="AN281" s="98">
        <v>2.229054573</v>
      </c>
      <c r="AO281" s="4">
        <f t="shared" si="147"/>
        <v>1</v>
      </c>
      <c r="AS281" s="9">
        <v>0.86277974087161302</v>
      </c>
      <c r="AT281" s="9">
        <v>0.85106382978723405</v>
      </c>
      <c r="AV281" s="1" t="str">
        <f t="shared" si="148"/>
        <v/>
      </c>
      <c r="AW281" s="1" t="str">
        <f t="shared" si="149"/>
        <v/>
      </c>
      <c r="AX281" s="1" t="str">
        <f t="shared" si="150"/>
        <v/>
      </c>
      <c r="AY281" s="1">
        <f t="shared" si="151"/>
        <v>1</v>
      </c>
      <c r="AZ281" s="1">
        <f t="shared" si="152"/>
        <v>1</v>
      </c>
      <c r="BA281" s="1" t="str">
        <f t="shared" si="153"/>
        <v/>
      </c>
      <c r="BB281" s="9">
        <f t="shared" si="125"/>
        <v>1</v>
      </c>
      <c r="BC281" s="11">
        <f t="shared" si="154"/>
        <v>1</v>
      </c>
      <c r="BD281" s="98">
        <v>58.145190720000002</v>
      </c>
      <c r="BE281" s="4">
        <f t="shared" si="155"/>
        <v>2</v>
      </c>
    </row>
    <row r="282" spans="1:57" x14ac:dyDescent="0.35">
      <c r="A282" s="4">
        <v>53033029403</v>
      </c>
      <c r="B282" s="97">
        <v>61.901595744680847</v>
      </c>
      <c r="C282" s="4">
        <f t="shared" si="126"/>
        <v>4</v>
      </c>
      <c r="D282" s="98">
        <v>21.375965511047241</v>
      </c>
      <c r="E282" s="4">
        <f t="shared" si="127"/>
        <v>4</v>
      </c>
      <c r="F282" s="98">
        <v>73.811881188118804</v>
      </c>
      <c r="G282" s="4">
        <f t="shared" si="128"/>
        <v>3</v>
      </c>
      <c r="H282" s="98">
        <v>31.367690782953421</v>
      </c>
      <c r="I282" s="4">
        <f t="shared" si="129"/>
        <v>2</v>
      </c>
      <c r="J282" s="98">
        <v>23.05263157894737</v>
      </c>
      <c r="K282" s="97">
        <v>12.315789473684211</v>
      </c>
      <c r="L282" s="1">
        <f t="shared" si="130"/>
        <v>3</v>
      </c>
      <c r="M282" s="1">
        <f t="shared" si="131"/>
        <v>1</v>
      </c>
      <c r="N282" s="11">
        <f t="shared" si="132"/>
        <v>2</v>
      </c>
      <c r="O282" s="98">
        <v>24.137350614374679</v>
      </c>
      <c r="P282" s="4">
        <f t="shared" si="133"/>
        <v>3</v>
      </c>
      <c r="Q282" s="6">
        <v>381325</v>
      </c>
      <c r="R282" s="7">
        <v>42961</v>
      </c>
      <c r="S282" s="1">
        <f t="shared" si="134"/>
        <v>3</v>
      </c>
      <c r="T282" s="1">
        <f t="shared" si="135"/>
        <v>2</v>
      </c>
      <c r="U282" s="11">
        <f t="shared" si="136"/>
        <v>2.5</v>
      </c>
      <c r="V282" s="98">
        <v>0</v>
      </c>
      <c r="W282" s="4">
        <f t="shared" si="137"/>
        <v>0</v>
      </c>
      <c r="X282" s="98">
        <v>50.693539556259417</v>
      </c>
      <c r="Y282" s="4">
        <f t="shared" si="138"/>
        <v>3</v>
      </c>
      <c r="Z282" s="9">
        <v>0.48844484300000002</v>
      </c>
      <c r="AA282" s="9">
        <v>0.475949703</v>
      </c>
      <c r="AB282" s="9">
        <v>0.39580227099999998</v>
      </c>
      <c r="AC282" s="1">
        <f t="shared" si="139"/>
        <v>3</v>
      </c>
      <c r="AD282" s="1">
        <f t="shared" si="140"/>
        <v>3</v>
      </c>
      <c r="AE282" s="1">
        <f t="shared" si="141"/>
        <v>3</v>
      </c>
      <c r="AF282" s="11">
        <f t="shared" si="142"/>
        <v>3</v>
      </c>
      <c r="AG282" s="8">
        <v>0.40585072321600002</v>
      </c>
      <c r="AH282" s="9">
        <v>0.39064407535136941</v>
      </c>
      <c r="AI282" s="1">
        <f t="shared" si="143"/>
        <v>2</v>
      </c>
      <c r="AJ282" s="1">
        <f t="shared" si="144"/>
        <v>4</v>
      </c>
      <c r="AK282" s="11">
        <f t="shared" si="145"/>
        <v>3</v>
      </c>
      <c r="AL282" s="10">
        <v>0</v>
      </c>
      <c r="AM282" s="4">
        <f t="shared" si="146"/>
        <v>0</v>
      </c>
      <c r="AN282" s="98">
        <v>12.9895885</v>
      </c>
      <c r="AO282" s="4">
        <f t="shared" si="147"/>
        <v>4</v>
      </c>
      <c r="AP282" s="8">
        <v>0.74215761285386384</v>
      </c>
      <c r="AQ282" s="9">
        <v>1.0098591549295779</v>
      </c>
      <c r="AR282" s="9">
        <v>0.80191502094554157</v>
      </c>
      <c r="AS282" s="9">
        <v>1.0818610129564099</v>
      </c>
      <c r="AT282" s="9">
        <v>0.97148936170212763</v>
      </c>
      <c r="AV282" s="1">
        <f t="shared" si="148"/>
        <v>4</v>
      </c>
      <c r="AW282" s="1">
        <f t="shared" si="149"/>
        <v>0</v>
      </c>
      <c r="AX282" s="1">
        <f t="shared" si="150"/>
        <v>2</v>
      </c>
      <c r="AY282" s="1">
        <f t="shared" si="151"/>
        <v>0</v>
      </c>
      <c r="AZ282" s="1">
        <f t="shared" si="152"/>
        <v>0</v>
      </c>
      <c r="BA282" s="1" t="str">
        <f t="shared" si="153"/>
        <v/>
      </c>
      <c r="BB282" s="9">
        <f t="shared" si="125"/>
        <v>0.25</v>
      </c>
      <c r="BC282" s="11">
        <f t="shared" si="154"/>
        <v>1.5</v>
      </c>
      <c r="BD282" s="98">
        <v>45.042105239999998</v>
      </c>
      <c r="BE282" s="4">
        <f t="shared" si="155"/>
        <v>4</v>
      </c>
    </row>
    <row r="283" spans="1:57" x14ac:dyDescent="0.35">
      <c r="A283" s="4">
        <v>53033029405</v>
      </c>
      <c r="B283" s="97">
        <v>47.343911693687481</v>
      </c>
      <c r="C283" s="4">
        <f t="shared" si="126"/>
        <v>3</v>
      </c>
      <c r="D283" s="98">
        <v>18.104693140794222</v>
      </c>
      <c r="E283" s="4">
        <f t="shared" si="127"/>
        <v>4</v>
      </c>
      <c r="F283" s="98">
        <v>69.916297390448051</v>
      </c>
      <c r="G283" s="4">
        <f t="shared" si="128"/>
        <v>3</v>
      </c>
      <c r="H283" s="98">
        <v>9.8654708520179373</v>
      </c>
      <c r="I283" s="4">
        <f t="shared" si="129"/>
        <v>0</v>
      </c>
      <c r="J283" s="98">
        <v>19.028571428571428</v>
      </c>
      <c r="K283" s="97">
        <v>8.7999999999999989</v>
      </c>
      <c r="L283" s="1">
        <f t="shared" si="130"/>
        <v>2</v>
      </c>
      <c r="M283" s="1">
        <f t="shared" si="131"/>
        <v>0</v>
      </c>
      <c r="N283" s="11">
        <f t="shared" si="132"/>
        <v>1</v>
      </c>
      <c r="O283" s="98">
        <v>14.50804080926855</v>
      </c>
      <c r="P283" s="4">
        <f t="shared" si="133"/>
        <v>1</v>
      </c>
      <c r="Q283" s="6">
        <v>343384</v>
      </c>
      <c r="R283" s="7">
        <v>2304</v>
      </c>
      <c r="S283" s="1">
        <f t="shared" si="134"/>
        <v>3</v>
      </c>
      <c r="T283" s="1">
        <f t="shared" si="135"/>
        <v>1</v>
      </c>
      <c r="U283" s="11">
        <f t="shared" si="136"/>
        <v>2</v>
      </c>
      <c r="V283" s="98">
        <v>0</v>
      </c>
      <c r="W283" s="4">
        <f t="shared" si="137"/>
        <v>0</v>
      </c>
      <c r="X283" s="98">
        <v>0</v>
      </c>
      <c r="Y283" s="4">
        <f t="shared" si="138"/>
        <v>0</v>
      </c>
      <c r="Z283" s="9">
        <v>1.042179846</v>
      </c>
      <c r="AA283" s="9">
        <v>1.015068887</v>
      </c>
      <c r="AB283" s="9">
        <v>1.0039984980000001</v>
      </c>
      <c r="AC283" s="1">
        <f t="shared" si="139"/>
        <v>1</v>
      </c>
      <c r="AD283" s="1">
        <f t="shared" si="140"/>
        <v>1</v>
      </c>
      <c r="AE283" s="1">
        <f t="shared" si="141"/>
        <v>0</v>
      </c>
      <c r="AF283" s="11">
        <f t="shared" si="142"/>
        <v>0.66666666666666663</v>
      </c>
      <c r="AG283" s="8">
        <v>0.257443411417</v>
      </c>
      <c r="AH283" s="9">
        <v>0.2350228239827418</v>
      </c>
      <c r="AI283" s="1">
        <f t="shared" si="143"/>
        <v>3</v>
      </c>
      <c r="AJ283" s="1">
        <f t="shared" si="144"/>
        <v>4</v>
      </c>
      <c r="AK283" s="11">
        <f t="shared" si="145"/>
        <v>3.5</v>
      </c>
      <c r="AL283" s="10">
        <v>0</v>
      </c>
      <c r="AM283" s="4">
        <f t="shared" si="146"/>
        <v>0</v>
      </c>
      <c r="AN283" s="98">
        <v>3.1016042779999999</v>
      </c>
      <c r="AO283" s="4">
        <f t="shared" si="147"/>
        <v>1</v>
      </c>
      <c r="AS283" s="9">
        <v>1.0159010600706699</v>
      </c>
      <c r="AT283" s="9">
        <v>0.82765957446808514</v>
      </c>
      <c r="AV283" s="1" t="str">
        <f t="shared" si="148"/>
        <v/>
      </c>
      <c r="AW283" s="1" t="str">
        <f t="shared" si="149"/>
        <v/>
      </c>
      <c r="AX283" s="1" t="str">
        <f t="shared" si="150"/>
        <v/>
      </c>
      <c r="AY283" s="1">
        <f t="shared" si="151"/>
        <v>0</v>
      </c>
      <c r="AZ283" s="1">
        <f t="shared" si="152"/>
        <v>2</v>
      </c>
      <c r="BA283" s="1" t="str">
        <f t="shared" si="153"/>
        <v/>
      </c>
      <c r="BB283" s="9">
        <f t="shared" si="125"/>
        <v>1</v>
      </c>
      <c r="BC283" s="11">
        <f t="shared" si="154"/>
        <v>0</v>
      </c>
      <c r="BD283" s="98">
        <v>53.093989729999997</v>
      </c>
      <c r="BE283" s="4">
        <f t="shared" si="155"/>
        <v>3</v>
      </c>
    </row>
    <row r="284" spans="1:57" x14ac:dyDescent="0.35">
      <c r="A284" s="4">
        <v>53033029406</v>
      </c>
      <c r="B284" s="97">
        <v>57.591422554087693</v>
      </c>
      <c r="C284" s="4">
        <f t="shared" si="126"/>
        <v>4</v>
      </c>
      <c r="D284" s="98">
        <v>14.546199549272689</v>
      </c>
      <c r="E284" s="4">
        <f t="shared" si="127"/>
        <v>3</v>
      </c>
      <c r="F284" s="98">
        <v>64.22018348623854</v>
      </c>
      <c r="G284" s="4">
        <f t="shared" si="128"/>
        <v>2</v>
      </c>
      <c r="H284" s="98">
        <v>23.22421247683755</v>
      </c>
      <c r="I284" s="4">
        <f t="shared" si="129"/>
        <v>1</v>
      </c>
      <c r="J284" s="98">
        <v>23.02469135802469</v>
      </c>
      <c r="K284" s="97">
        <v>15</v>
      </c>
      <c r="L284" s="1">
        <f t="shared" si="130"/>
        <v>3</v>
      </c>
      <c r="M284" s="1">
        <f t="shared" si="131"/>
        <v>1</v>
      </c>
      <c r="N284" s="11">
        <f t="shared" si="132"/>
        <v>2</v>
      </c>
      <c r="O284" s="98">
        <v>12.291786329695579</v>
      </c>
      <c r="P284" s="4">
        <f t="shared" si="133"/>
        <v>1</v>
      </c>
      <c r="Q284" s="6">
        <v>324670</v>
      </c>
      <c r="R284" s="7">
        <v>1963</v>
      </c>
      <c r="S284" s="1">
        <f t="shared" si="134"/>
        <v>2</v>
      </c>
      <c r="T284" s="1">
        <f t="shared" si="135"/>
        <v>1</v>
      </c>
      <c r="U284" s="11">
        <f t="shared" si="136"/>
        <v>1.5</v>
      </c>
      <c r="V284" s="98">
        <v>0</v>
      </c>
      <c r="W284" s="4">
        <f t="shared" si="137"/>
        <v>0</v>
      </c>
      <c r="X284" s="98">
        <v>0</v>
      </c>
      <c r="Y284" s="4">
        <f t="shared" si="138"/>
        <v>0</v>
      </c>
      <c r="Z284" s="9">
        <v>1.3445251869999999</v>
      </c>
      <c r="AA284" s="9">
        <v>0.88074209400000003</v>
      </c>
      <c r="AB284" s="9">
        <v>0.859992961</v>
      </c>
      <c r="AC284" s="1">
        <f t="shared" si="139"/>
        <v>0</v>
      </c>
      <c r="AD284" s="1">
        <f t="shared" si="140"/>
        <v>1</v>
      </c>
      <c r="AE284" s="1">
        <f t="shared" si="141"/>
        <v>1</v>
      </c>
      <c r="AF284" s="11">
        <f t="shared" si="142"/>
        <v>0.66666666666666663</v>
      </c>
      <c r="AG284" s="8">
        <v>0.170349962223</v>
      </c>
      <c r="AH284" s="9">
        <v>0.35648318104298271</v>
      </c>
      <c r="AI284" s="1">
        <f t="shared" si="143"/>
        <v>3</v>
      </c>
      <c r="AJ284" s="1">
        <f t="shared" si="144"/>
        <v>4</v>
      </c>
      <c r="AK284" s="11">
        <f t="shared" si="145"/>
        <v>3.5</v>
      </c>
      <c r="AL284" s="10">
        <v>0</v>
      </c>
      <c r="AM284" s="4">
        <f t="shared" si="146"/>
        <v>0</v>
      </c>
      <c r="AN284" s="98">
        <v>1.570996979</v>
      </c>
      <c r="AO284" s="4">
        <f t="shared" si="147"/>
        <v>1</v>
      </c>
      <c r="AQ284" s="9">
        <v>0.91267605633802817</v>
      </c>
      <c r="AR284" s="9">
        <v>0.99940155595451829</v>
      </c>
      <c r="AS284" s="9">
        <v>0.97644287396937501</v>
      </c>
      <c r="AT284" s="9">
        <v>0.63106382978723408</v>
      </c>
      <c r="AV284" s="1" t="str">
        <f t="shared" si="148"/>
        <v/>
      </c>
      <c r="AW284" s="1">
        <f t="shared" si="149"/>
        <v>0</v>
      </c>
      <c r="AX284" s="1">
        <f t="shared" si="150"/>
        <v>0</v>
      </c>
      <c r="AY284" s="1">
        <f t="shared" si="151"/>
        <v>0</v>
      </c>
      <c r="AZ284" s="1">
        <f t="shared" si="152"/>
        <v>4</v>
      </c>
      <c r="BA284" s="1" t="str">
        <f t="shared" si="153"/>
        <v/>
      </c>
      <c r="BB284" s="9">
        <f t="shared" si="125"/>
        <v>0.33333333333333331</v>
      </c>
      <c r="BC284" s="11">
        <f t="shared" si="154"/>
        <v>0</v>
      </c>
      <c r="BD284" s="98">
        <v>54.111873549999999</v>
      </c>
      <c r="BE284" s="4">
        <f t="shared" si="155"/>
        <v>2</v>
      </c>
    </row>
    <row r="285" spans="1:57" x14ac:dyDescent="0.35">
      <c r="A285" s="4">
        <v>53033029407</v>
      </c>
      <c r="B285" s="97">
        <v>59.144125958821157</v>
      </c>
      <c r="C285" s="4">
        <f t="shared" si="126"/>
        <v>4</v>
      </c>
      <c r="D285" s="98">
        <v>30.013736263736259</v>
      </c>
      <c r="E285" s="4">
        <f t="shared" si="127"/>
        <v>4</v>
      </c>
      <c r="F285" s="98">
        <v>80.675422138836765</v>
      </c>
      <c r="G285" s="4">
        <f t="shared" si="128"/>
        <v>4</v>
      </c>
      <c r="H285" s="98">
        <v>52.058264724509193</v>
      </c>
      <c r="I285" s="4">
        <f t="shared" si="129"/>
        <v>3</v>
      </c>
      <c r="J285" s="98">
        <v>42.29299363057325</v>
      </c>
      <c r="K285" s="97">
        <v>22.165605095541402</v>
      </c>
      <c r="L285" s="1">
        <f t="shared" si="130"/>
        <v>4</v>
      </c>
      <c r="M285" s="1">
        <f t="shared" si="131"/>
        <v>3</v>
      </c>
      <c r="N285" s="11">
        <f t="shared" si="132"/>
        <v>3.5</v>
      </c>
      <c r="O285" s="98">
        <v>41.554682654537942</v>
      </c>
      <c r="P285" s="4">
        <f t="shared" si="133"/>
        <v>4</v>
      </c>
      <c r="Q285" s="6">
        <v>368775</v>
      </c>
      <c r="R285" s="7">
        <v>46348</v>
      </c>
      <c r="S285" s="1">
        <f t="shared" si="134"/>
        <v>3</v>
      </c>
      <c r="T285" s="1">
        <f t="shared" si="135"/>
        <v>3</v>
      </c>
      <c r="U285" s="11">
        <f t="shared" si="136"/>
        <v>3</v>
      </c>
      <c r="V285" s="98">
        <v>0</v>
      </c>
      <c r="W285" s="4">
        <f t="shared" si="137"/>
        <v>0</v>
      </c>
      <c r="X285" s="98">
        <v>84.449349197635115</v>
      </c>
      <c r="Y285" s="4">
        <f t="shared" si="138"/>
        <v>4</v>
      </c>
      <c r="Z285" s="9">
        <v>0.636735724</v>
      </c>
      <c r="AA285" s="9">
        <v>0.39581221500000002</v>
      </c>
      <c r="AB285" s="9">
        <v>0.38099852299999998</v>
      </c>
      <c r="AC285" s="1">
        <f t="shared" si="139"/>
        <v>2</v>
      </c>
      <c r="AD285" s="1">
        <f t="shared" si="140"/>
        <v>4</v>
      </c>
      <c r="AE285" s="1">
        <f t="shared" si="141"/>
        <v>3</v>
      </c>
      <c r="AF285" s="11">
        <f t="shared" si="142"/>
        <v>3</v>
      </c>
      <c r="AG285" s="8">
        <v>0.21578746593699999</v>
      </c>
      <c r="AH285" s="9">
        <v>0.37500013443614377</v>
      </c>
      <c r="AI285" s="1">
        <f t="shared" si="143"/>
        <v>3</v>
      </c>
      <c r="AJ285" s="1">
        <f t="shared" si="144"/>
        <v>4</v>
      </c>
      <c r="AK285" s="11">
        <f t="shared" si="145"/>
        <v>3.5</v>
      </c>
      <c r="AL285" s="10">
        <v>0</v>
      </c>
      <c r="AM285" s="4">
        <f t="shared" si="146"/>
        <v>0</v>
      </c>
      <c r="AN285" s="98">
        <v>4.0123456790000001</v>
      </c>
      <c r="AO285" s="4">
        <f t="shared" si="147"/>
        <v>2</v>
      </c>
      <c r="AQ285" s="9">
        <v>0.7359154929577465</v>
      </c>
      <c r="AR285" s="9">
        <v>0.71035308198683422</v>
      </c>
      <c r="AS285" s="9">
        <v>0.77502944640753801</v>
      </c>
      <c r="AV285" s="1" t="str">
        <f t="shared" si="148"/>
        <v/>
      </c>
      <c r="AW285" s="1">
        <f t="shared" si="149"/>
        <v>4</v>
      </c>
      <c r="AX285" s="1">
        <f t="shared" si="150"/>
        <v>4</v>
      </c>
      <c r="AY285" s="1">
        <f t="shared" si="151"/>
        <v>3</v>
      </c>
      <c r="AZ285" s="1" t="str">
        <f t="shared" si="152"/>
        <v/>
      </c>
      <c r="BA285" s="1" t="str">
        <f t="shared" si="153"/>
        <v/>
      </c>
      <c r="BB285" s="9">
        <f t="shared" si="125"/>
        <v>0.33333333333333331</v>
      </c>
      <c r="BC285" s="11">
        <f t="shared" si="154"/>
        <v>3.6666666666666665</v>
      </c>
      <c r="BD285" s="98">
        <v>36.615374029999998</v>
      </c>
      <c r="BE285" s="4">
        <f t="shared" si="155"/>
        <v>4</v>
      </c>
    </row>
    <row r="286" spans="1:57" x14ac:dyDescent="0.35">
      <c r="A286" s="4">
        <v>53033029408</v>
      </c>
      <c r="B286" s="97">
        <v>68.338634695375575</v>
      </c>
      <c r="C286" s="4">
        <f t="shared" si="126"/>
        <v>4</v>
      </c>
      <c r="D286" s="98">
        <v>21.725407680168331</v>
      </c>
      <c r="E286" s="4">
        <f t="shared" si="127"/>
        <v>4</v>
      </c>
      <c r="F286" s="98">
        <v>80.717804363124557</v>
      </c>
      <c r="G286" s="4">
        <f t="shared" si="128"/>
        <v>4</v>
      </c>
      <c r="H286" s="98">
        <v>46.257585974376262</v>
      </c>
      <c r="I286" s="4">
        <f t="shared" si="129"/>
        <v>3</v>
      </c>
      <c r="J286" s="98">
        <v>40.735785953177263</v>
      </c>
      <c r="K286" s="97">
        <v>23.34448160535117</v>
      </c>
      <c r="L286" s="1">
        <f t="shared" si="130"/>
        <v>4</v>
      </c>
      <c r="M286" s="1">
        <f t="shared" si="131"/>
        <v>3</v>
      </c>
      <c r="N286" s="11">
        <f t="shared" si="132"/>
        <v>3.5</v>
      </c>
      <c r="O286" s="98">
        <v>37.582578908735023</v>
      </c>
      <c r="P286" s="4">
        <f t="shared" si="133"/>
        <v>4</v>
      </c>
      <c r="Q286" s="6">
        <v>361595</v>
      </c>
      <c r="R286" s="7">
        <v>25943</v>
      </c>
      <c r="S286" s="1">
        <f t="shared" si="134"/>
        <v>3</v>
      </c>
      <c r="T286" s="1">
        <f t="shared" si="135"/>
        <v>2</v>
      </c>
      <c r="U286" s="11">
        <f t="shared" si="136"/>
        <v>2.5</v>
      </c>
      <c r="V286" s="98">
        <v>0</v>
      </c>
      <c r="W286" s="4">
        <f t="shared" si="137"/>
        <v>0</v>
      </c>
      <c r="X286" s="98">
        <v>8.0420247855938864</v>
      </c>
      <c r="Y286" s="4">
        <f t="shared" si="138"/>
        <v>1</v>
      </c>
      <c r="Z286" s="9">
        <v>0.75028056399999998</v>
      </c>
      <c r="AA286" s="9">
        <v>0.43900931199999998</v>
      </c>
      <c r="AB286" s="9">
        <v>0.42768706099999998</v>
      </c>
      <c r="AC286" s="1">
        <f t="shared" si="139"/>
        <v>2</v>
      </c>
      <c r="AD286" s="1">
        <f t="shared" si="140"/>
        <v>3</v>
      </c>
      <c r="AE286" s="1">
        <f t="shared" si="141"/>
        <v>3</v>
      </c>
      <c r="AF286" s="11">
        <f t="shared" si="142"/>
        <v>2.6666666666666665</v>
      </c>
      <c r="AG286" s="8">
        <v>0.247703768165</v>
      </c>
      <c r="AH286" s="9">
        <v>0.2896141307153679</v>
      </c>
      <c r="AI286" s="1">
        <f t="shared" si="143"/>
        <v>3</v>
      </c>
      <c r="AJ286" s="1">
        <f t="shared" si="144"/>
        <v>4</v>
      </c>
      <c r="AK286" s="11">
        <f t="shared" si="145"/>
        <v>3.5</v>
      </c>
      <c r="AL286" s="10">
        <v>0</v>
      </c>
      <c r="AM286" s="4">
        <f t="shared" si="146"/>
        <v>0</v>
      </c>
      <c r="AN286" s="98">
        <v>0.88888888899999996</v>
      </c>
      <c r="AO286" s="4">
        <f t="shared" si="147"/>
        <v>0</v>
      </c>
      <c r="AQ286" s="9">
        <v>0.88028169014084512</v>
      </c>
      <c r="AR286" s="9">
        <v>0.84679832435667268</v>
      </c>
      <c r="AS286" s="9">
        <v>0.91519434628975205</v>
      </c>
      <c r="AT286" s="9">
        <v>0.73148936170212764</v>
      </c>
      <c r="AV286" s="1" t="str">
        <f t="shared" si="148"/>
        <v/>
      </c>
      <c r="AW286" s="1">
        <f t="shared" si="149"/>
        <v>1</v>
      </c>
      <c r="AX286" s="1">
        <f t="shared" si="150"/>
        <v>2</v>
      </c>
      <c r="AY286" s="1">
        <f t="shared" si="151"/>
        <v>0</v>
      </c>
      <c r="AZ286" s="1">
        <f t="shared" si="152"/>
        <v>4</v>
      </c>
      <c r="BA286" s="1" t="str">
        <f t="shared" si="153"/>
        <v/>
      </c>
      <c r="BB286" s="9">
        <f t="shared" si="125"/>
        <v>0.33333333333333331</v>
      </c>
      <c r="BC286" s="11">
        <f t="shared" si="154"/>
        <v>1</v>
      </c>
      <c r="BD286" s="98">
        <v>35.803270040000001</v>
      </c>
      <c r="BE286" s="4">
        <f t="shared" si="155"/>
        <v>4</v>
      </c>
    </row>
    <row r="287" spans="1:57" x14ac:dyDescent="0.35">
      <c r="A287" s="4">
        <v>53033029502</v>
      </c>
      <c r="B287" s="97">
        <v>56.24597138068841</v>
      </c>
      <c r="C287" s="4">
        <f t="shared" si="126"/>
        <v>4</v>
      </c>
      <c r="D287" s="98">
        <v>19.761570827489479</v>
      </c>
      <c r="E287" s="4">
        <f t="shared" si="127"/>
        <v>4</v>
      </c>
      <c r="F287" s="98">
        <v>72.521075873143317</v>
      </c>
      <c r="G287" s="4">
        <f t="shared" si="128"/>
        <v>3</v>
      </c>
      <c r="H287" s="98">
        <v>13.41248900615655</v>
      </c>
      <c r="I287" s="4">
        <f t="shared" si="129"/>
        <v>0</v>
      </c>
      <c r="J287" s="98">
        <v>23.364485981308409</v>
      </c>
      <c r="K287" s="97">
        <v>10.98130841121495</v>
      </c>
      <c r="L287" s="1">
        <f t="shared" si="130"/>
        <v>3</v>
      </c>
      <c r="M287" s="1">
        <f t="shared" si="131"/>
        <v>1</v>
      </c>
      <c r="N287" s="11">
        <f t="shared" si="132"/>
        <v>2</v>
      </c>
      <c r="O287" s="98">
        <v>24.983885522753638</v>
      </c>
      <c r="P287" s="4">
        <f t="shared" si="133"/>
        <v>3</v>
      </c>
      <c r="Q287" s="6">
        <v>318295</v>
      </c>
      <c r="R287" s="7">
        <v>18652</v>
      </c>
      <c r="S287" s="1">
        <f t="shared" si="134"/>
        <v>2</v>
      </c>
      <c r="T287" s="1">
        <f t="shared" si="135"/>
        <v>2</v>
      </c>
      <c r="U287" s="11">
        <f t="shared" si="136"/>
        <v>2</v>
      </c>
      <c r="V287" s="98">
        <v>0</v>
      </c>
      <c r="W287" s="4">
        <f t="shared" si="137"/>
        <v>0</v>
      </c>
      <c r="X287" s="98">
        <v>15.01704633961374</v>
      </c>
      <c r="Y287" s="4">
        <f t="shared" si="138"/>
        <v>1</v>
      </c>
      <c r="Z287" s="9">
        <v>0.93360716099999996</v>
      </c>
      <c r="AA287" s="9">
        <v>0.706377912</v>
      </c>
      <c r="AB287" s="9">
        <v>0.50416530900000001</v>
      </c>
      <c r="AC287" s="1">
        <f t="shared" si="139"/>
        <v>1</v>
      </c>
      <c r="AD287" s="1">
        <f t="shared" si="140"/>
        <v>2</v>
      </c>
      <c r="AE287" s="1">
        <f t="shared" si="141"/>
        <v>2</v>
      </c>
      <c r="AF287" s="11">
        <f t="shared" si="142"/>
        <v>1.6666666666666667</v>
      </c>
      <c r="AG287" s="8">
        <v>0.11557896156</v>
      </c>
      <c r="AH287" s="9">
        <v>0.3351749625330826</v>
      </c>
      <c r="AI287" s="1">
        <f t="shared" si="143"/>
        <v>4</v>
      </c>
      <c r="AJ287" s="1">
        <f t="shared" si="144"/>
        <v>4</v>
      </c>
      <c r="AK287" s="11">
        <f t="shared" si="145"/>
        <v>4</v>
      </c>
      <c r="AL287" s="10">
        <v>0</v>
      </c>
      <c r="AM287" s="4">
        <f t="shared" si="146"/>
        <v>0</v>
      </c>
      <c r="AN287" s="98">
        <v>2.310536044</v>
      </c>
      <c r="AO287" s="4">
        <f t="shared" si="147"/>
        <v>1</v>
      </c>
      <c r="AS287" s="9">
        <v>1.04534746760895</v>
      </c>
      <c r="AV287" s="1" t="str">
        <f t="shared" si="148"/>
        <v/>
      </c>
      <c r="AW287" s="1" t="str">
        <f t="shared" si="149"/>
        <v/>
      </c>
      <c r="AX287" s="1" t="str">
        <f t="shared" si="150"/>
        <v/>
      </c>
      <c r="AY287" s="1">
        <f t="shared" si="151"/>
        <v>0</v>
      </c>
      <c r="AZ287" s="1" t="str">
        <f t="shared" si="152"/>
        <v/>
      </c>
      <c r="BA287" s="1" t="str">
        <f t="shared" si="153"/>
        <v/>
      </c>
      <c r="BB287" s="9">
        <f t="shared" si="125"/>
        <v>1</v>
      </c>
      <c r="BC287" s="11">
        <f t="shared" si="154"/>
        <v>0</v>
      </c>
      <c r="BD287" s="98">
        <v>55.081242240000002</v>
      </c>
      <c r="BE287" s="4">
        <f t="shared" si="155"/>
        <v>2</v>
      </c>
    </row>
    <row r="288" spans="1:57" x14ac:dyDescent="0.35">
      <c r="A288" s="4">
        <v>53033029503</v>
      </c>
      <c r="B288" s="97">
        <v>68.701949860724227</v>
      </c>
      <c r="C288" s="4">
        <f t="shared" si="126"/>
        <v>4</v>
      </c>
      <c r="D288" s="98">
        <v>27.619980411361411</v>
      </c>
      <c r="E288" s="4">
        <f t="shared" si="127"/>
        <v>4</v>
      </c>
      <c r="F288" s="98">
        <v>83.922068463219219</v>
      </c>
      <c r="G288" s="4">
        <f t="shared" si="128"/>
        <v>4</v>
      </c>
      <c r="H288" s="98">
        <v>75.189706367535464</v>
      </c>
      <c r="I288" s="4">
        <f t="shared" si="129"/>
        <v>4</v>
      </c>
      <c r="J288" s="98">
        <v>41.278065630397244</v>
      </c>
      <c r="K288" s="97">
        <v>19.17098445595855</v>
      </c>
      <c r="L288" s="1">
        <f t="shared" si="130"/>
        <v>4</v>
      </c>
      <c r="M288" s="1">
        <f t="shared" si="131"/>
        <v>2</v>
      </c>
      <c r="N288" s="11">
        <f t="shared" si="132"/>
        <v>3</v>
      </c>
      <c r="O288" s="98">
        <v>50.208216094541363</v>
      </c>
      <c r="P288" s="4">
        <f t="shared" si="133"/>
        <v>4</v>
      </c>
      <c r="Q288" s="6">
        <v>376882</v>
      </c>
      <c r="R288" s="7">
        <v>44273</v>
      </c>
      <c r="S288" s="1">
        <f t="shared" si="134"/>
        <v>3</v>
      </c>
      <c r="T288" s="1">
        <f t="shared" si="135"/>
        <v>3</v>
      </c>
      <c r="U288" s="11">
        <f t="shared" si="136"/>
        <v>3</v>
      </c>
      <c r="V288" s="98">
        <v>0</v>
      </c>
      <c r="W288" s="4">
        <f t="shared" si="137"/>
        <v>0</v>
      </c>
      <c r="X288" s="98">
        <v>65.983779076299413</v>
      </c>
      <c r="Y288" s="4">
        <f t="shared" si="138"/>
        <v>4</v>
      </c>
      <c r="Z288" s="9">
        <v>0.31795905099999999</v>
      </c>
      <c r="AA288" s="9">
        <v>0.30138736599999999</v>
      </c>
      <c r="AB288" s="9">
        <v>0.27412865800000003</v>
      </c>
      <c r="AC288" s="1">
        <f t="shared" si="139"/>
        <v>4</v>
      </c>
      <c r="AD288" s="1">
        <f t="shared" si="140"/>
        <v>4</v>
      </c>
      <c r="AE288" s="1">
        <f t="shared" si="141"/>
        <v>3</v>
      </c>
      <c r="AF288" s="11">
        <f t="shared" si="142"/>
        <v>3.6666666666666665</v>
      </c>
      <c r="AG288" s="8">
        <v>0.158246635819</v>
      </c>
      <c r="AH288" s="9">
        <v>0.18546690839032459</v>
      </c>
      <c r="AI288" s="1">
        <f t="shared" si="143"/>
        <v>3</v>
      </c>
      <c r="AJ288" s="1">
        <f t="shared" si="144"/>
        <v>4</v>
      </c>
      <c r="AK288" s="11">
        <f t="shared" si="145"/>
        <v>3.5</v>
      </c>
      <c r="AL288" s="10">
        <v>0</v>
      </c>
      <c r="AM288" s="4">
        <f t="shared" si="146"/>
        <v>0</v>
      </c>
      <c r="AN288" s="98">
        <v>2.5456919060000001</v>
      </c>
      <c r="AO288" s="4">
        <f t="shared" si="147"/>
        <v>1</v>
      </c>
      <c r="AP288" s="8">
        <v>0.76970160673297627</v>
      </c>
      <c r="AQ288" s="9">
        <v>0.75</v>
      </c>
      <c r="AR288" s="9">
        <v>0.83482944344703769</v>
      </c>
      <c r="AS288" s="9">
        <v>0.81154299175500499</v>
      </c>
      <c r="AV288" s="1">
        <f t="shared" si="148"/>
        <v>3</v>
      </c>
      <c r="AW288" s="1">
        <f t="shared" si="149"/>
        <v>4</v>
      </c>
      <c r="AX288" s="1">
        <f t="shared" si="150"/>
        <v>2</v>
      </c>
      <c r="AY288" s="1">
        <f t="shared" si="151"/>
        <v>2</v>
      </c>
      <c r="AZ288" s="1" t="str">
        <f t="shared" si="152"/>
        <v/>
      </c>
      <c r="BA288" s="1" t="str">
        <f t="shared" si="153"/>
        <v/>
      </c>
      <c r="BB288" s="9">
        <f t="shared" si="125"/>
        <v>0.25</v>
      </c>
      <c r="BC288" s="11">
        <f t="shared" si="154"/>
        <v>2.75</v>
      </c>
      <c r="BD288" s="98">
        <v>29.148596479999998</v>
      </c>
      <c r="BE288" s="4">
        <f t="shared" si="155"/>
        <v>4</v>
      </c>
    </row>
    <row r="289" spans="1:57" x14ac:dyDescent="0.35">
      <c r="A289" s="4">
        <v>53033029504</v>
      </c>
      <c r="B289" s="97">
        <v>67.838107928047961</v>
      </c>
      <c r="C289" s="4">
        <f t="shared" si="126"/>
        <v>4</v>
      </c>
      <c r="D289" s="98">
        <v>24.404550302168499</v>
      </c>
      <c r="E289" s="4">
        <f t="shared" si="127"/>
        <v>4</v>
      </c>
      <c r="F289" s="98">
        <v>79.630125971589379</v>
      </c>
      <c r="G289" s="4">
        <f t="shared" si="128"/>
        <v>3</v>
      </c>
      <c r="H289" s="98">
        <v>75.535459305092814</v>
      </c>
      <c r="I289" s="4">
        <f t="shared" si="129"/>
        <v>4</v>
      </c>
      <c r="J289" s="98">
        <v>56.059850374064837</v>
      </c>
      <c r="K289" s="97">
        <v>32.668329177057359</v>
      </c>
      <c r="L289" s="1">
        <f t="shared" si="130"/>
        <v>4</v>
      </c>
      <c r="M289" s="1">
        <f t="shared" si="131"/>
        <v>4</v>
      </c>
      <c r="N289" s="11">
        <f t="shared" si="132"/>
        <v>4</v>
      </c>
      <c r="O289" s="98">
        <v>44.204355108877721</v>
      </c>
      <c r="P289" s="4">
        <f t="shared" si="133"/>
        <v>4</v>
      </c>
      <c r="Q289" s="6">
        <v>363315</v>
      </c>
      <c r="R289" s="7">
        <v>48769</v>
      </c>
      <c r="S289" s="1">
        <f t="shared" si="134"/>
        <v>3</v>
      </c>
      <c r="T289" s="1">
        <f t="shared" si="135"/>
        <v>3</v>
      </c>
      <c r="U289" s="11">
        <f t="shared" si="136"/>
        <v>3</v>
      </c>
      <c r="V289" s="98">
        <v>0</v>
      </c>
      <c r="W289" s="4">
        <f t="shared" si="137"/>
        <v>0</v>
      </c>
      <c r="X289" s="98">
        <v>12.885862620099889</v>
      </c>
      <c r="Y289" s="4">
        <f t="shared" si="138"/>
        <v>1</v>
      </c>
      <c r="Z289" s="9">
        <v>0.41530624199999999</v>
      </c>
      <c r="AA289" s="9">
        <v>0.28425607899999999</v>
      </c>
      <c r="AB289" s="9">
        <v>0.25768750499999998</v>
      </c>
      <c r="AC289" s="1">
        <f t="shared" si="139"/>
        <v>3</v>
      </c>
      <c r="AD289" s="1">
        <f t="shared" si="140"/>
        <v>4</v>
      </c>
      <c r="AE289" s="1">
        <f t="shared" si="141"/>
        <v>3</v>
      </c>
      <c r="AF289" s="11">
        <f t="shared" si="142"/>
        <v>3.3333333333333335</v>
      </c>
      <c r="AG289" s="8">
        <v>0.22489302380000001</v>
      </c>
      <c r="AH289" s="9">
        <v>0.32188125685835378</v>
      </c>
      <c r="AI289" s="1">
        <f t="shared" si="143"/>
        <v>3</v>
      </c>
      <c r="AJ289" s="1">
        <f t="shared" si="144"/>
        <v>4</v>
      </c>
      <c r="AK289" s="11">
        <f t="shared" si="145"/>
        <v>3.5</v>
      </c>
      <c r="AL289" s="10">
        <v>0</v>
      </c>
      <c r="AM289" s="4">
        <f t="shared" si="146"/>
        <v>0</v>
      </c>
      <c r="AN289" s="98">
        <v>1.900132567</v>
      </c>
      <c r="AO289" s="4">
        <f t="shared" si="147"/>
        <v>1</v>
      </c>
      <c r="AP289" s="8">
        <v>1.2716143840856919</v>
      </c>
      <c r="AQ289" s="9">
        <v>0.897887323943662</v>
      </c>
      <c r="AR289" s="9">
        <v>0.9048473967684022</v>
      </c>
      <c r="AS289" s="9">
        <v>0.94581861012956403</v>
      </c>
      <c r="AV289" s="1">
        <f t="shared" si="148"/>
        <v>0</v>
      </c>
      <c r="AW289" s="1">
        <f t="shared" si="149"/>
        <v>1</v>
      </c>
      <c r="AX289" s="1">
        <f t="shared" si="150"/>
        <v>0</v>
      </c>
      <c r="AY289" s="1">
        <f t="shared" si="151"/>
        <v>0</v>
      </c>
      <c r="AZ289" s="1" t="str">
        <f t="shared" si="152"/>
        <v/>
      </c>
      <c r="BA289" s="1" t="str">
        <f t="shared" si="153"/>
        <v/>
      </c>
      <c r="BB289" s="9">
        <f t="shared" si="125"/>
        <v>0.25</v>
      </c>
      <c r="BC289" s="11">
        <f t="shared" si="154"/>
        <v>0.25</v>
      </c>
      <c r="BD289" s="98">
        <v>35.521230789999997</v>
      </c>
      <c r="BE289" s="4">
        <f t="shared" si="155"/>
        <v>4</v>
      </c>
    </row>
    <row r="290" spans="1:57" x14ac:dyDescent="0.35">
      <c r="A290" s="4">
        <v>53033029601</v>
      </c>
      <c r="B290" s="97">
        <v>61.229875956716818</v>
      </c>
      <c r="C290" s="4">
        <f t="shared" si="126"/>
        <v>4</v>
      </c>
      <c r="D290" s="98">
        <v>22.273554528909418</v>
      </c>
      <c r="E290" s="4">
        <f t="shared" si="127"/>
        <v>4</v>
      </c>
      <c r="F290" s="98">
        <v>76.580004227436064</v>
      </c>
      <c r="G290" s="4">
        <f t="shared" si="128"/>
        <v>3</v>
      </c>
      <c r="H290" s="98">
        <v>38.228545204222122</v>
      </c>
      <c r="I290" s="4">
        <f t="shared" si="129"/>
        <v>2</v>
      </c>
      <c r="J290" s="98">
        <v>32.281553398058257</v>
      </c>
      <c r="K290" s="97">
        <v>7.5242718446601939</v>
      </c>
      <c r="L290" s="1">
        <f t="shared" si="130"/>
        <v>4</v>
      </c>
      <c r="M290" s="1">
        <f t="shared" si="131"/>
        <v>0</v>
      </c>
      <c r="N290" s="11">
        <f t="shared" si="132"/>
        <v>2</v>
      </c>
      <c r="O290" s="98">
        <v>39.153998678122939</v>
      </c>
      <c r="P290" s="4">
        <f t="shared" si="133"/>
        <v>4</v>
      </c>
      <c r="Q290" s="6">
        <v>303318</v>
      </c>
      <c r="R290" s="7">
        <v>12030</v>
      </c>
      <c r="S290" s="1">
        <f t="shared" si="134"/>
        <v>2</v>
      </c>
      <c r="T290" s="1">
        <f t="shared" si="135"/>
        <v>1</v>
      </c>
      <c r="U290" s="11">
        <f t="shared" si="136"/>
        <v>1.5</v>
      </c>
      <c r="V290" s="98">
        <v>0</v>
      </c>
      <c r="W290" s="4">
        <f t="shared" si="137"/>
        <v>0</v>
      </c>
      <c r="X290" s="98">
        <v>40.438011358361933</v>
      </c>
      <c r="Y290" s="4">
        <f t="shared" si="138"/>
        <v>2</v>
      </c>
      <c r="Z290" s="9">
        <v>0.55124478700000001</v>
      </c>
      <c r="AA290" s="9">
        <v>0.59078963600000001</v>
      </c>
      <c r="AB290" s="9">
        <v>0.42721888299999999</v>
      </c>
      <c r="AC290" s="1">
        <f t="shared" si="139"/>
        <v>3</v>
      </c>
      <c r="AD290" s="1">
        <f t="shared" si="140"/>
        <v>3</v>
      </c>
      <c r="AE290" s="1">
        <f t="shared" si="141"/>
        <v>3</v>
      </c>
      <c r="AF290" s="11">
        <f t="shared" si="142"/>
        <v>3</v>
      </c>
      <c r="AG290" s="8">
        <v>8.4034081691199997E-2</v>
      </c>
      <c r="AH290" s="9">
        <v>0.25520793955397131</v>
      </c>
      <c r="AI290" s="1">
        <f t="shared" si="143"/>
        <v>4</v>
      </c>
      <c r="AJ290" s="1">
        <f t="shared" si="144"/>
        <v>4</v>
      </c>
      <c r="AK290" s="11">
        <f t="shared" si="145"/>
        <v>4</v>
      </c>
      <c r="AL290" s="10">
        <v>0</v>
      </c>
      <c r="AM290" s="4">
        <f t="shared" si="146"/>
        <v>0</v>
      </c>
      <c r="AN290" s="98">
        <v>7.2529465100000001</v>
      </c>
      <c r="AO290" s="4">
        <f t="shared" si="147"/>
        <v>3</v>
      </c>
      <c r="AR290" s="9">
        <v>0.80849790544584077</v>
      </c>
      <c r="AS290" s="9">
        <v>0.96878680800942196</v>
      </c>
      <c r="AT290" s="9">
        <v>0.82212765957446809</v>
      </c>
      <c r="AV290" s="1" t="str">
        <f t="shared" si="148"/>
        <v/>
      </c>
      <c r="AW290" s="1" t="str">
        <f t="shared" si="149"/>
        <v/>
      </c>
      <c r="AX290" s="1">
        <f t="shared" si="150"/>
        <v>2</v>
      </c>
      <c r="AY290" s="1">
        <f t="shared" si="151"/>
        <v>0</v>
      </c>
      <c r="AZ290" s="1">
        <f t="shared" si="152"/>
        <v>2</v>
      </c>
      <c r="BA290" s="1" t="str">
        <f t="shared" si="153"/>
        <v/>
      </c>
      <c r="BB290" s="9">
        <f t="shared" si="125"/>
        <v>0.5</v>
      </c>
      <c r="BC290" s="11">
        <f t="shared" si="154"/>
        <v>1</v>
      </c>
      <c r="BD290" s="98">
        <v>42.00263794</v>
      </c>
      <c r="BE290" s="4">
        <f t="shared" si="155"/>
        <v>4</v>
      </c>
    </row>
    <row r="291" spans="1:57" x14ac:dyDescent="0.35">
      <c r="A291" s="4">
        <v>53033029602</v>
      </c>
      <c r="B291" s="97">
        <v>39.313522962021288</v>
      </c>
      <c r="C291" s="4">
        <f t="shared" si="126"/>
        <v>2</v>
      </c>
      <c r="D291" s="98">
        <v>14.74991493705342</v>
      </c>
      <c r="E291" s="4">
        <f t="shared" si="127"/>
        <v>3</v>
      </c>
      <c r="F291" s="98">
        <v>65.590384162149419</v>
      </c>
      <c r="G291" s="4">
        <f t="shared" si="128"/>
        <v>3</v>
      </c>
      <c r="H291" s="98">
        <v>11.04859335038363</v>
      </c>
      <c r="I291" s="4">
        <f t="shared" si="129"/>
        <v>0</v>
      </c>
      <c r="J291" s="98">
        <v>13.35051546391753</v>
      </c>
      <c r="K291" s="97">
        <v>7.8865979381443294</v>
      </c>
      <c r="L291" s="1">
        <f t="shared" si="130"/>
        <v>1</v>
      </c>
      <c r="M291" s="1">
        <f t="shared" si="131"/>
        <v>0</v>
      </c>
      <c r="N291" s="11">
        <f t="shared" si="132"/>
        <v>0.5</v>
      </c>
      <c r="O291" s="98">
        <v>16.923565866836171</v>
      </c>
      <c r="P291" s="4">
        <f t="shared" si="133"/>
        <v>2</v>
      </c>
      <c r="Q291" s="6">
        <v>247116</v>
      </c>
      <c r="R291" s="7">
        <v>7673</v>
      </c>
      <c r="S291" s="1">
        <f t="shared" si="134"/>
        <v>2</v>
      </c>
      <c r="T291" s="1">
        <f t="shared" si="135"/>
        <v>1</v>
      </c>
      <c r="U291" s="11">
        <f t="shared" si="136"/>
        <v>1.5</v>
      </c>
      <c r="V291" s="98">
        <v>0</v>
      </c>
      <c r="W291" s="4">
        <f t="shared" si="137"/>
        <v>0</v>
      </c>
      <c r="X291" s="98">
        <v>28.366067370014601</v>
      </c>
      <c r="Y291" s="4">
        <f t="shared" si="138"/>
        <v>2</v>
      </c>
      <c r="Z291" s="9">
        <v>0.98337737199999997</v>
      </c>
      <c r="AA291" s="9">
        <v>1.140101526</v>
      </c>
      <c r="AB291" s="9">
        <v>0.639638763</v>
      </c>
      <c r="AC291" s="1">
        <f t="shared" si="139"/>
        <v>1</v>
      </c>
      <c r="AD291" s="1">
        <f t="shared" si="140"/>
        <v>1</v>
      </c>
      <c r="AE291" s="1">
        <f t="shared" si="141"/>
        <v>2</v>
      </c>
      <c r="AF291" s="11">
        <f t="shared" si="142"/>
        <v>1.3333333333333333</v>
      </c>
      <c r="AG291" s="8">
        <v>0.158264500547</v>
      </c>
      <c r="AH291" s="9">
        <v>0.50959928780698061</v>
      </c>
      <c r="AI291" s="1">
        <f t="shared" si="143"/>
        <v>3</v>
      </c>
      <c r="AJ291" s="1">
        <f t="shared" si="144"/>
        <v>3</v>
      </c>
      <c r="AK291" s="11">
        <f t="shared" si="145"/>
        <v>3</v>
      </c>
      <c r="AL291" s="10">
        <v>0</v>
      </c>
      <c r="AM291" s="4">
        <f t="shared" si="146"/>
        <v>0</v>
      </c>
      <c r="AN291" s="98">
        <v>2.3391812870000002</v>
      </c>
      <c r="AO291" s="4">
        <f t="shared" si="147"/>
        <v>1</v>
      </c>
      <c r="AT291" s="9">
        <v>0.85914893617021282</v>
      </c>
      <c r="AU291" s="9">
        <v>1.1405499781754691</v>
      </c>
      <c r="AV291" s="1" t="str">
        <f t="shared" si="148"/>
        <v/>
      </c>
      <c r="AW291" s="1" t="str">
        <f t="shared" si="149"/>
        <v/>
      </c>
      <c r="AX291" s="1" t="str">
        <f t="shared" si="150"/>
        <v/>
      </c>
      <c r="AY291" s="1" t="str">
        <f t="shared" si="151"/>
        <v/>
      </c>
      <c r="AZ291" s="1">
        <f t="shared" si="152"/>
        <v>1</v>
      </c>
      <c r="BA291" s="1">
        <f t="shared" si="153"/>
        <v>0</v>
      </c>
      <c r="BB291" s="9">
        <f t="shared" si="125"/>
        <v>1</v>
      </c>
      <c r="BC291" s="11">
        <f t="shared" si="154"/>
        <v>0</v>
      </c>
      <c r="BD291" s="98">
        <v>55.609625559999998</v>
      </c>
      <c r="BE291" s="4">
        <f t="shared" si="155"/>
        <v>2</v>
      </c>
    </row>
    <row r="292" spans="1:57" x14ac:dyDescent="0.35">
      <c r="A292" s="4">
        <v>53033029700</v>
      </c>
      <c r="B292" s="97">
        <v>45.538261997405968</v>
      </c>
      <c r="C292" s="4">
        <f t="shared" si="126"/>
        <v>3</v>
      </c>
      <c r="D292" s="98">
        <v>17.840703026921471</v>
      </c>
      <c r="E292" s="4">
        <f t="shared" si="127"/>
        <v>4</v>
      </c>
      <c r="F292" s="98">
        <v>81.16760828625236</v>
      </c>
      <c r="G292" s="4">
        <f t="shared" si="128"/>
        <v>4</v>
      </c>
      <c r="H292" s="98">
        <v>52.610030706243613</v>
      </c>
      <c r="I292" s="4">
        <f t="shared" si="129"/>
        <v>3</v>
      </c>
      <c r="J292" s="98">
        <v>40.695652173913047</v>
      </c>
      <c r="K292" s="97">
        <v>18.60869565217391</v>
      </c>
      <c r="L292" s="1">
        <f t="shared" si="130"/>
        <v>4</v>
      </c>
      <c r="M292" s="1">
        <f t="shared" si="131"/>
        <v>2</v>
      </c>
      <c r="N292" s="11">
        <f t="shared" si="132"/>
        <v>3</v>
      </c>
      <c r="O292" s="98">
        <v>44.499200852424082</v>
      </c>
      <c r="P292" s="4">
        <f t="shared" si="133"/>
        <v>4</v>
      </c>
      <c r="Q292" s="6">
        <v>399889</v>
      </c>
      <c r="R292" s="7">
        <v>46975</v>
      </c>
      <c r="S292" s="1">
        <f t="shared" si="134"/>
        <v>3</v>
      </c>
      <c r="T292" s="1">
        <f t="shared" si="135"/>
        <v>3</v>
      </c>
      <c r="U292" s="11">
        <f t="shared" si="136"/>
        <v>3</v>
      </c>
      <c r="V292" s="98">
        <v>0.22239665096807951</v>
      </c>
      <c r="W292" s="4">
        <f t="shared" si="137"/>
        <v>0</v>
      </c>
      <c r="X292" s="98">
        <v>23.984340929168159</v>
      </c>
      <c r="Y292" s="4">
        <f t="shared" si="138"/>
        <v>1</v>
      </c>
      <c r="Z292" s="9">
        <v>0.512270475</v>
      </c>
      <c r="AA292" s="9">
        <v>0.431633037</v>
      </c>
      <c r="AB292" s="9">
        <v>0.43868555199999998</v>
      </c>
      <c r="AC292" s="1">
        <f t="shared" si="139"/>
        <v>3</v>
      </c>
      <c r="AD292" s="1">
        <f t="shared" si="140"/>
        <v>3</v>
      </c>
      <c r="AE292" s="1">
        <f t="shared" si="141"/>
        <v>3</v>
      </c>
      <c r="AF292" s="11">
        <f t="shared" si="142"/>
        <v>3</v>
      </c>
      <c r="AG292" s="8">
        <v>0.17146713479199999</v>
      </c>
      <c r="AH292" s="9">
        <v>0.63236486434010097</v>
      </c>
      <c r="AI292" s="1">
        <f t="shared" si="143"/>
        <v>3</v>
      </c>
      <c r="AJ292" s="1">
        <f t="shared" si="144"/>
        <v>2</v>
      </c>
      <c r="AK292" s="11">
        <f t="shared" si="145"/>
        <v>2.5</v>
      </c>
      <c r="AL292" s="10">
        <v>0</v>
      </c>
      <c r="AM292" s="4">
        <f t="shared" si="146"/>
        <v>0</v>
      </c>
      <c r="AN292" s="98">
        <v>10.098132319999999</v>
      </c>
      <c r="AO292" s="4">
        <f t="shared" si="147"/>
        <v>4</v>
      </c>
      <c r="AP292" s="8">
        <v>0.55547054322876821</v>
      </c>
      <c r="AQ292" s="9">
        <v>0.58380281690140845</v>
      </c>
      <c r="AR292" s="9">
        <v>0.66128067025733095</v>
      </c>
      <c r="AS292" s="9">
        <v>0.72025912838633599</v>
      </c>
      <c r="AV292" s="1">
        <f t="shared" si="148"/>
        <v>4</v>
      </c>
      <c r="AW292" s="1">
        <f t="shared" si="149"/>
        <v>4</v>
      </c>
      <c r="AX292" s="1">
        <f t="shared" si="150"/>
        <v>4</v>
      </c>
      <c r="AY292" s="1">
        <f t="shared" si="151"/>
        <v>4</v>
      </c>
      <c r="AZ292" s="1" t="str">
        <f t="shared" si="152"/>
        <v/>
      </c>
      <c r="BA292" s="1" t="str">
        <f t="shared" si="153"/>
        <v/>
      </c>
      <c r="BB292" s="9">
        <f t="shared" si="125"/>
        <v>0.25</v>
      </c>
      <c r="BC292" s="11">
        <f t="shared" si="154"/>
        <v>4</v>
      </c>
      <c r="BD292" s="98">
        <v>44.056047530000001</v>
      </c>
      <c r="BE292" s="4">
        <f t="shared" si="155"/>
        <v>4</v>
      </c>
    </row>
    <row r="293" spans="1:57" x14ac:dyDescent="0.35">
      <c r="A293" s="4">
        <v>53033029801</v>
      </c>
      <c r="B293" s="97">
        <v>49.724546011018163</v>
      </c>
      <c r="C293" s="4">
        <f t="shared" si="126"/>
        <v>3</v>
      </c>
      <c r="D293" s="98">
        <v>13.4433962264151</v>
      </c>
      <c r="E293" s="4">
        <f t="shared" si="127"/>
        <v>3</v>
      </c>
      <c r="F293" s="98">
        <v>70.784252944823308</v>
      </c>
      <c r="G293" s="4">
        <f t="shared" si="128"/>
        <v>3</v>
      </c>
      <c r="H293" s="98">
        <v>57.202707057686112</v>
      </c>
      <c r="I293" s="4">
        <f t="shared" si="129"/>
        <v>3</v>
      </c>
      <c r="J293" s="98">
        <v>32.102728731942207</v>
      </c>
      <c r="K293" s="97">
        <v>13.48314606741573</v>
      </c>
      <c r="L293" s="1">
        <f t="shared" si="130"/>
        <v>4</v>
      </c>
      <c r="M293" s="1">
        <f t="shared" si="131"/>
        <v>1</v>
      </c>
      <c r="N293" s="11">
        <f t="shared" si="132"/>
        <v>2.5</v>
      </c>
      <c r="O293" s="98">
        <v>28.677820852887169</v>
      </c>
      <c r="P293" s="4">
        <f t="shared" si="133"/>
        <v>3</v>
      </c>
      <c r="Q293" s="6">
        <v>443427</v>
      </c>
      <c r="R293" s="7">
        <v>28499</v>
      </c>
      <c r="S293" s="1">
        <f t="shared" si="134"/>
        <v>3</v>
      </c>
      <c r="T293" s="1">
        <f t="shared" si="135"/>
        <v>2</v>
      </c>
      <c r="U293" s="11">
        <f t="shared" si="136"/>
        <v>2.5</v>
      </c>
      <c r="V293" s="98">
        <v>0</v>
      </c>
      <c r="W293" s="4">
        <f t="shared" si="137"/>
        <v>0</v>
      </c>
      <c r="X293" s="98">
        <v>15.63891123406972</v>
      </c>
      <c r="Y293" s="4">
        <f t="shared" si="138"/>
        <v>1</v>
      </c>
      <c r="Z293" s="9">
        <v>0.82208347500000001</v>
      </c>
      <c r="AA293" s="9">
        <v>0.84814112600000002</v>
      </c>
      <c r="AB293" s="9">
        <v>0.84605295300000005</v>
      </c>
      <c r="AC293" s="1">
        <f t="shared" si="139"/>
        <v>1</v>
      </c>
      <c r="AD293" s="1">
        <f t="shared" si="140"/>
        <v>1</v>
      </c>
      <c r="AE293" s="1">
        <f t="shared" si="141"/>
        <v>1</v>
      </c>
      <c r="AF293" s="11">
        <f t="shared" si="142"/>
        <v>1</v>
      </c>
      <c r="AG293" s="8">
        <v>0.18298192518</v>
      </c>
      <c r="AH293" s="9">
        <v>0.5021178216129647</v>
      </c>
      <c r="AI293" s="1">
        <f t="shared" si="143"/>
        <v>3</v>
      </c>
      <c r="AJ293" s="1">
        <f t="shared" si="144"/>
        <v>3</v>
      </c>
      <c r="AK293" s="11">
        <f t="shared" si="145"/>
        <v>3</v>
      </c>
      <c r="AL293" s="10">
        <v>0</v>
      </c>
      <c r="AM293" s="4">
        <f t="shared" si="146"/>
        <v>0</v>
      </c>
      <c r="AN293" s="98">
        <v>2.0935557739999999</v>
      </c>
      <c r="AO293" s="4">
        <f t="shared" si="147"/>
        <v>1</v>
      </c>
      <c r="AP293" s="8">
        <v>0.8959449120122418</v>
      </c>
      <c r="AQ293" s="9">
        <v>0.90211267605633805</v>
      </c>
      <c r="AR293" s="9">
        <v>0.87372830640335131</v>
      </c>
      <c r="AS293" s="9">
        <v>0.86631330977620702</v>
      </c>
      <c r="AT293" s="9">
        <v>0.91914893617021276</v>
      </c>
      <c r="AV293" s="1">
        <f t="shared" si="148"/>
        <v>1</v>
      </c>
      <c r="AW293" s="1">
        <f t="shared" si="149"/>
        <v>0</v>
      </c>
      <c r="AX293" s="1">
        <f t="shared" si="150"/>
        <v>1</v>
      </c>
      <c r="AY293" s="1">
        <f t="shared" si="151"/>
        <v>1</v>
      </c>
      <c r="AZ293" s="1">
        <f t="shared" si="152"/>
        <v>0</v>
      </c>
      <c r="BA293" s="1" t="str">
        <f t="shared" si="153"/>
        <v/>
      </c>
      <c r="BB293" s="9">
        <f t="shared" si="125"/>
        <v>0.25</v>
      </c>
      <c r="BC293" s="11">
        <f t="shared" si="154"/>
        <v>0.75</v>
      </c>
      <c r="BD293" s="98">
        <v>44.673525769999998</v>
      </c>
      <c r="BE293" s="4">
        <f t="shared" si="155"/>
        <v>4</v>
      </c>
    </row>
    <row r="294" spans="1:57" x14ac:dyDescent="0.35">
      <c r="A294" s="4">
        <v>53033029802</v>
      </c>
      <c r="B294" s="97">
        <v>46.436238729068272</v>
      </c>
      <c r="C294" s="4">
        <f t="shared" si="126"/>
        <v>3</v>
      </c>
      <c r="D294" s="98">
        <v>15.215146299483649</v>
      </c>
      <c r="E294" s="4">
        <f t="shared" si="127"/>
        <v>3</v>
      </c>
      <c r="F294" s="98">
        <v>73.26312480352091</v>
      </c>
      <c r="G294" s="4">
        <f t="shared" si="128"/>
        <v>3</v>
      </c>
      <c r="H294" s="98">
        <v>19.041322314049591</v>
      </c>
      <c r="I294" s="4">
        <f t="shared" si="129"/>
        <v>1</v>
      </c>
      <c r="J294" s="98">
        <v>23.06930693069307</v>
      </c>
      <c r="K294" s="97">
        <v>12.67326732673267</v>
      </c>
      <c r="L294" s="1">
        <f t="shared" si="130"/>
        <v>3</v>
      </c>
      <c r="M294" s="1">
        <f t="shared" si="131"/>
        <v>1</v>
      </c>
      <c r="N294" s="11">
        <f t="shared" si="132"/>
        <v>2</v>
      </c>
      <c r="O294" s="98">
        <v>26.320309145556031</v>
      </c>
      <c r="P294" s="4">
        <f t="shared" si="133"/>
        <v>3</v>
      </c>
      <c r="Q294" s="6">
        <v>350126</v>
      </c>
      <c r="R294" s="7">
        <v>5822</v>
      </c>
      <c r="S294" s="1">
        <f t="shared" si="134"/>
        <v>3</v>
      </c>
      <c r="T294" s="1">
        <f t="shared" si="135"/>
        <v>1</v>
      </c>
      <c r="U294" s="11">
        <f t="shared" si="136"/>
        <v>2</v>
      </c>
      <c r="V294" s="98">
        <v>0</v>
      </c>
      <c r="W294" s="4">
        <f t="shared" si="137"/>
        <v>0</v>
      </c>
      <c r="X294" s="98">
        <v>5.1628077479980252</v>
      </c>
      <c r="Y294" s="4">
        <f t="shared" si="138"/>
        <v>0</v>
      </c>
      <c r="Z294" s="9">
        <v>0.89683569799999996</v>
      </c>
      <c r="AA294" s="9">
        <v>0.85372064299999995</v>
      </c>
      <c r="AB294" s="9">
        <v>1.119583526</v>
      </c>
      <c r="AC294" s="1">
        <f t="shared" si="139"/>
        <v>1</v>
      </c>
      <c r="AD294" s="1">
        <f t="shared" si="140"/>
        <v>1</v>
      </c>
      <c r="AE294" s="1">
        <f t="shared" si="141"/>
        <v>0</v>
      </c>
      <c r="AF294" s="11">
        <f t="shared" si="142"/>
        <v>0.66666666666666663</v>
      </c>
      <c r="AG294" s="8">
        <v>0.239402564776</v>
      </c>
      <c r="AH294" s="9">
        <v>0.53303031985150773</v>
      </c>
      <c r="AI294" s="1">
        <f t="shared" si="143"/>
        <v>3</v>
      </c>
      <c r="AJ294" s="1">
        <f t="shared" si="144"/>
        <v>3</v>
      </c>
      <c r="AK294" s="11">
        <f t="shared" si="145"/>
        <v>3</v>
      </c>
      <c r="AL294" s="10">
        <v>0</v>
      </c>
      <c r="AM294" s="4">
        <f t="shared" si="146"/>
        <v>0</v>
      </c>
      <c r="AN294" s="98">
        <v>3.094462541</v>
      </c>
      <c r="AO294" s="4">
        <f t="shared" si="147"/>
        <v>1</v>
      </c>
      <c r="AR294" s="9">
        <v>1.0933572710951529</v>
      </c>
      <c r="AS294" s="9">
        <v>1.04240282685512</v>
      </c>
      <c r="AT294" s="9">
        <v>0.78212765957446806</v>
      </c>
      <c r="AV294" s="1" t="str">
        <f t="shared" si="148"/>
        <v/>
      </c>
      <c r="AW294" s="1" t="str">
        <f t="shared" si="149"/>
        <v/>
      </c>
      <c r="AX294" s="1">
        <f t="shared" si="150"/>
        <v>0</v>
      </c>
      <c r="AY294" s="1">
        <f t="shared" si="151"/>
        <v>0</v>
      </c>
      <c r="AZ294" s="1">
        <f t="shared" si="152"/>
        <v>3</v>
      </c>
      <c r="BA294" s="1" t="str">
        <f t="shared" si="153"/>
        <v/>
      </c>
      <c r="BB294" s="9">
        <f t="shared" si="125"/>
        <v>0.5</v>
      </c>
      <c r="BC294" s="11">
        <f t="shared" si="154"/>
        <v>0</v>
      </c>
      <c r="BD294" s="98">
        <v>52.065885219999998</v>
      </c>
      <c r="BE294" s="4">
        <f t="shared" si="155"/>
        <v>3</v>
      </c>
    </row>
    <row r="295" spans="1:57" x14ac:dyDescent="0.35">
      <c r="A295" s="4">
        <v>53033029901</v>
      </c>
      <c r="B295" s="97">
        <v>37.855724685638648</v>
      </c>
      <c r="C295" s="4">
        <f t="shared" si="126"/>
        <v>2</v>
      </c>
      <c r="D295" s="98">
        <v>10.226476768620129</v>
      </c>
      <c r="E295" s="4">
        <f t="shared" si="127"/>
        <v>2</v>
      </c>
      <c r="F295" s="98">
        <v>72.900635664101713</v>
      </c>
      <c r="G295" s="4">
        <f t="shared" si="128"/>
        <v>3</v>
      </c>
      <c r="H295" s="98">
        <v>19.139072847682119</v>
      </c>
      <c r="I295" s="4">
        <f t="shared" si="129"/>
        <v>1</v>
      </c>
      <c r="J295" s="98">
        <v>19.029126213592232</v>
      </c>
      <c r="K295" s="97">
        <v>7.1197411003236244</v>
      </c>
      <c r="L295" s="1">
        <f t="shared" si="130"/>
        <v>2</v>
      </c>
      <c r="M295" s="1">
        <f t="shared" si="131"/>
        <v>0</v>
      </c>
      <c r="N295" s="11">
        <f t="shared" si="132"/>
        <v>1</v>
      </c>
      <c r="O295" s="98">
        <v>20.36790780141844</v>
      </c>
      <c r="P295" s="4">
        <f t="shared" si="133"/>
        <v>2</v>
      </c>
      <c r="Q295" s="6">
        <v>304583</v>
      </c>
      <c r="R295" s="7">
        <v>11065</v>
      </c>
      <c r="S295" s="1">
        <f t="shared" si="134"/>
        <v>2</v>
      </c>
      <c r="T295" s="1">
        <f t="shared" si="135"/>
        <v>1</v>
      </c>
      <c r="U295" s="11">
        <f t="shared" si="136"/>
        <v>1.5</v>
      </c>
      <c r="V295" s="98">
        <v>0</v>
      </c>
      <c r="W295" s="4">
        <f t="shared" si="137"/>
        <v>0</v>
      </c>
      <c r="X295" s="98">
        <v>14.07474817931465</v>
      </c>
      <c r="Y295" s="4">
        <f t="shared" si="138"/>
        <v>1</v>
      </c>
      <c r="Z295" s="9">
        <v>0.78122369300000005</v>
      </c>
      <c r="AA295" s="9">
        <v>0.70270458999999996</v>
      </c>
      <c r="AB295" s="9">
        <v>0.76238329400000004</v>
      </c>
      <c r="AC295" s="1">
        <f t="shared" si="139"/>
        <v>2</v>
      </c>
      <c r="AD295" s="1">
        <f t="shared" si="140"/>
        <v>2</v>
      </c>
      <c r="AE295" s="1">
        <f t="shared" si="141"/>
        <v>1</v>
      </c>
      <c r="AF295" s="11">
        <f t="shared" si="142"/>
        <v>1.6666666666666667</v>
      </c>
      <c r="AG295" s="8">
        <v>0.261088103563</v>
      </c>
      <c r="AH295" s="9">
        <v>0.27745600469394949</v>
      </c>
      <c r="AI295" s="1">
        <f t="shared" si="143"/>
        <v>3</v>
      </c>
      <c r="AJ295" s="1">
        <f t="shared" si="144"/>
        <v>4</v>
      </c>
      <c r="AK295" s="11">
        <f t="shared" si="145"/>
        <v>3.5</v>
      </c>
      <c r="AL295" s="10">
        <v>0</v>
      </c>
      <c r="AM295" s="4">
        <f t="shared" si="146"/>
        <v>0</v>
      </c>
      <c r="AN295" s="98">
        <v>4.7840531559999997</v>
      </c>
      <c r="AO295" s="4">
        <f t="shared" si="147"/>
        <v>2</v>
      </c>
      <c r="AS295" s="9">
        <v>0.82273262661955204</v>
      </c>
      <c r="AV295" s="1" t="str">
        <f t="shared" si="148"/>
        <v/>
      </c>
      <c r="AW295" s="1" t="str">
        <f t="shared" si="149"/>
        <v/>
      </c>
      <c r="AX295" s="1" t="str">
        <f t="shared" si="150"/>
        <v/>
      </c>
      <c r="AY295" s="1">
        <f t="shared" si="151"/>
        <v>2</v>
      </c>
      <c r="AZ295" s="1" t="str">
        <f t="shared" si="152"/>
        <v/>
      </c>
      <c r="BA295" s="1" t="str">
        <f t="shared" si="153"/>
        <v/>
      </c>
      <c r="BB295" s="9">
        <f t="shared" si="125"/>
        <v>1</v>
      </c>
      <c r="BC295" s="11">
        <f t="shared" si="154"/>
        <v>2</v>
      </c>
      <c r="BD295" s="98">
        <v>49.441677669999997</v>
      </c>
      <c r="BE295" s="4">
        <f t="shared" si="155"/>
        <v>3</v>
      </c>
    </row>
    <row r="296" spans="1:57" x14ac:dyDescent="0.35">
      <c r="A296" s="4">
        <v>53033029902</v>
      </c>
      <c r="B296" s="97">
        <v>42.024476249740722</v>
      </c>
      <c r="C296" s="4">
        <f t="shared" si="126"/>
        <v>3</v>
      </c>
      <c r="D296" s="98">
        <v>15.168911459483329</v>
      </c>
      <c r="E296" s="4">
        <f t="shared" si="127"/>
        <v>3</v>
      </c>
      <c r="F296" s="98">
        <v>67.681159420289859</v>
      </c>
      <c r="G296" s="4">
        <f t="shared" si="128"/>
        <v>3</v>
      </c>
      <c r="H296" s="98">
        <v>8.695652173913043</v>
      </c>
      <c r="I296" s="4">
        <f t="shared" si="129"/>
        <v>0</v>
      </c>
      <c r="J296" s="98">
        <v>17.862068965517238</v>
      </c>
      <c r="K296" s="97">
        <v>10.620689655172409</v>
      </c>
      <c r="L296" s="1">
        <f t="shared" si="130"/>
        <v>2</v>
      </c>
      <c r="M296" s="1">
        <f t="shared" si="131"/>
        <v>1</v>
      </c>
      <c r="N296" s="11">
        <f t="shared" si="132"/>
        <v>1.5</v>
      </c>
      <c r="O296" s="98">
        <v>14.306508629652731</v>
      </c>
      <c r="P296" s="4">
        <f t="shared" si="133"/>
        <v>1</v>
      </c>
      <c r="Q296" s="6">
        <v>302908</v>
      </c>
      <c r="R296" s="7">
        <v>2502</v>
      </c>
      <c r="S296" s="1">
        <f t="shared" si="134"/>
        <v>2</v>
      </c>
      <c r="T296" s="1">
        <f t="shared" si="135"/>
        <v>1</v>
      </c>
      <c r="U296" s="11">
        <f t="shared" si="136"/>
        <v>1.5</v>
      </c>
      <c r="V296" s="98">
        <v>0</v>
      </c>
      <c r="W296" s="4">
        <f t="shared" si="137"/>
        <v>0</v>
      </c>
      <c r="X296" s="98">
        <v>1.081600998917791</v>
      </c>
      <c r="Y296" s="4">
        <f t="shared" si="138"/>
        <v>0</v>
      </c>
      <c r="Z296" s="9">
        <v>1.4674679580000001</v>
      </c>
      <c r="AA296" s="9">
        <v>1.7203069289999999</v>
      </c>
      <c r="AB296" s="9">
        <v>0.91349432900000005</v>
      </c>
      <c r="AC296" s="1">
        <f t="shared" si="139"/>
        <v>0</v>
      </c>
      <c r="AD296" s="1">
        <f t="shared" si="140"/>
        <v>0</v>
      </c>
      <c r="AE296" s="1">
        <f t="shared" si="141"/>
        <v>1</v>
      </c>
      <c r="AF296" s="11">
        <f t="shared" si="142"/>
        <v>0.33333333333333331</v>
      </c>
      <c r="AG296" s="8">
        <v>0.43525822371099998</v>
      </c>
      <c r="AH296" s="9">
        <v>0.34273510280040898</v>
      </c>
      <c r="AI296" s="1">
        <f t="shared" si="143"/>
        <v>2</v>
      </c>
      <c r="AJ296" s="1">
        <f t="shared" si="144"/>
        <v>4</v>
      </c>
      <c r="AK296" s="11">
        <f t="shared" si="145"/>
        <v>3</v>
      </c>
      <c r="AL296" s="10">
        <v>0</v>
      </c>
      <c r="AM296" s="4">
        <f t="shared" si="146"/>
        <v>0</v>
      </c>
      <c r="AN296" s="98">
        <v>7.8275666480000003</v>
      </c>
      <c r="AO296" s="4">
        <f t="shared" si="147"/>
        <v>3</v>
      </c>
      <c r="AS296" s="9">
        <v>1.00235571260306</v>
      </c>
      <c r="AT296" s="9">
        <v>1.1255319148936169</v>
      </c>
      <c r="AV296" s="1" t="str">
        <f t="shared" si="148"/>
        <v/>
      </c>
      <c r="AW296" s="1" t="str">
        <f t="shared" si="149"/>
        <v/>
      </c>
      <c r="AX296" s="1" t="str">
        <f t="shared" si="150"/>
        <v/>
      </c>
      <c r="AY296" s="1">
        <f t="shared" si="151"/>
        <v>0</v>
      </c>
      <c r="AZ296" s="1">
        <f t="shared" si="152"/>
        <v>0</v>
      </c>
      <c r="BA296" s="1" t="str">
        <f t="shared" si="153"/>
        <v/>
      </c>
      <c r="BB296" s="9">
        <f t="shared" si="125"/>
        <v>1</v>
      </c>
      <c r="BC296" s="11">
        <f t="shared" si="154"/>
        <v>0</v>
      </c>
      <c r="BD296" s="98">
        <v>62.661928269999997</v>
      </c>
      <c r="BE296" s="4">
        <f t="shared" si="155"/>
        <v>1</v>
      </c>
    </row>
    <row r="297" spans="1:57" x14ac:dyDescent="0.35">
      <c r="A297" s="4">
        <v>53033030003</v>
      </c>
      <c r="B297" s="97">
        <v>54.567749846719813</v>
      </c>
      <c r="C297" s="4">
        <f t="shared" si="126"/>
        <v>4</v>
      </c>
      <c r="D297" s="98">
        <v>19.251678925487688</v>
      </c>
      <c r="E297" s="4">
        <f t="shared" si="127"/>
        <v>4</v>
      </c>
      <c r="F297" s="98">
        <v>68.734321550741157</v>
      </c>
      <c r="G297" s="4">
        <f t="shared" si="128"/>
        <v>3</v>
      </c>
      <c r="H297" s="98">
        <v>36.422501011736152</v>
      </c>
      <c r="I297" s="4">
        <f t="shared" si="129"/>
        <v>2</v>
      </c>
      <c r="J297" s="98">
        <v>27.139874739039669</v>
      </c>
      <c r="K297" s="97">
        <v>11.273486430062629</v>
      </c>
      <c r="L297" s="1">
        <f t="shared" si="130"/>
        <v>4</v>
      </c>
      <c r="M297" s="1">
        <f t="shared" si="131"/>
        <v>1</v>
      </c>
      <c r="N297" s="11">
        <f t="shared" si="132"/>
        <v>2.5</v>
      </c>
      <c r="O297" s="98">
        <v>32.621717094148373</v>
      </c>
      <c r="P297" s="4">
        <f t="shared" si="133"/>
        <v>4</v>
      </c>
      <c r="Q297" s="6">
        <v>353133</v>
      </c>
      <c r="R297" s="7">
        <v>47622</v>
      </c>
      <c r="S297" s="1">
        <f t="shared" si="134"/>
        <v>3</v>
      </c>
      <c r="T297" s="1">
        <f t="shared" si="135"/>
        <v>3</v>
      </c>
      <c r="U297" s="11">
        <f t="shared" si="136"/>
        <v>3</v>
      </c>
      <c r="V297" s="98">
        <v>37.788597455630587</v>
      </c>
      <c r="W297" s="4">
        <f t="shared" si="137"/>
        <v>2</v>
      </c>
      <c r="X297" s="98">
        <v>45.802492751341433</v>
      </c>
      <c r="Y297" s="4">
        <f t="shared" si="138"/>
        <v>3</v>
      </c>
      <c r="Z297" s="9">
        <v>0.44934156200000003</v>
      </c>
      <c r="AA297" s="9">
        <v>0.54930438500000001</v>
      </c>
      <c r="AB297" s="9">
        <v>0.39688644000000001</v>
      </c>
      <c r="AC297" s="1">
        <f t="shared" si="139"/>
        <v>3</v>
      </c>
      <c r="AD297" s="1">
        <f t="shared" si="140"/>
        <v>3</v>
      </c>
      <c r="AE297" s="1">
        <f t="shared" si="141"/>
        <v>3</v>
      </c>
      <c r="AF297" s="11">
        <f t="shared" si="142"/>
        <v>3</v>
      </c>
      <c r="AG297" s="8">
        <v>0.30004766829500001</v>
      </c>
      <c r="AH297" s="9">
        <v>0.71256716144700694</v>
      </c>
      <c r="AI297" s="1">
        <f t="shared" si="143"/>
        <v>2</v>
      </c>
      <c r="AJ297" s="1">
        <f t="shared" si="144"/>
        <v>2</v>
      </c>
      <c r="AK297" s="11">
        <f t="shared" si="145"/>
        <v>2</v>
      </c>
      <c r="AL297" s="10">
        <v>0</v>
      </c>
      <c r="AM297" s="4">
        <f t="shared" si="146"/>
        <v>0</v>
      </c>
      <c r="AN297" s="98">
        <v>1.931771476</v>
      </c>
      <c r="AO297" s="4">
        <f t="shared" si="147"/>
        <v>1</v>
      </c>
      <c r="AQ297" s="9">
        <v>0.80915492957746482</v>
      </c>
      <c r="AR297" s="9">
        <v>0.88509874326750448</v>
      </c>
      <c r="AT297" s="9">
        <v>0.91489361702127658</v>
      </c>
      <c r="AV297" s="1" t="str">
        <f t="shared" si="148"/>
        <v/>
      </c>
      <c r="AW297" s="1">
        <f t="shared" si="149"/>
        <v>2</v>
      </c>
      <c r="AX297" s="1">
        <f t="shared" si="150"/>
        <v>1</v>
      </c>
      <c r="AY297" s="1" t="str">
        <f t="shared" si="151"/>
        <v/>
      </c>
      <c r="AZ297" s="1">
        <f t="shared" si="152"/>
        <v>0</v>
      </c>
      <c r="BA297" s="1" t="str">
        <f t="shared" si="153"/>
        <v/>
      </c>
      <c r="BB297" s="9">
        <f t="shared" si="125"/>
        <v>0.5</v>
      </c>
      <c r="BC297" s="11">
        <f t="shared" si="154"/>
        <v>1.5</v>
      </c>
      <c r="BD297" s="98">
        <v>48.354053090000001</v>
      </c>
      <c r="BE297" s="4">
        <f t="shared" si="155"/>
        <v>3</v>
      </c>
    </row>
    <row r="298" spans="1:57" x14ac:dyDescent="0.35">
      <c r="A298" s="4">
        <v>53033030004</v>
      </c>
      <c r="B298" s="97">
        <v>74.471197119711974</v>
      </c>
      <c r="C298" s="4">
        <f t="shared" si="126"/>
        <v>4</v>
      </c>
      <c r="D298" s="98">
        <v>25.229240957717781</v>
      </c>
      <c r="E298" s="4">
        <f t="shared" si="127"/>
        <v>4</v>
      </c>
      <c r="F298" s="98">
        <v>75.779283639883829</v>
      </c>
      <c r="G298" s="4">
        <f t="shared" si="128"/>
        <v>3</v>
      </c>
      <c r="H298" s="98">
        <v>70.188221007893134</v>
      </c>
      <c r="I298" s="4">
        <f t="shared" si="129"/>
        <v>4</v>
      </c>
      <c r="J298" s="98">
        <v>42.748091603053432</v>
      </c>
      <c r="K298" s="97">
        <v>25.038167938931299</v>
      </c>
      <c r="L298" s="1">
        <f t="shared" si="130"/>
        <v>4</v>
      </c>
      <c r="M298" s="1">
        <f t="shared" si="131"/>
        <v>4</v>
      </c>
      <c r="N298" s="11">
        <f t="shared" si="132"/>
        <v>4</v>
      </c>
      <c r="O298" s="98">
        <v>35.384962236500961</v>
      </c>
      <c r="P298" s="4">
        <f t="shared" si="133"/>
        <v>4</v>
      </c>
      <c r="Q298" s="6">
        <v>327436</v>
      </c>
      <c r="R298" s="7">
        <v>49317</v>
      </c>
      <c r="S298" s="1">
        <f t="shared" si="134"/>
        <v>3</v>
      </c>
      <c r="T298" s="1">
        <f t="shared" si="135"/>
        <v>3</v>
      </c>
      <c r="U298" s="11">
        <f t="shared" si="136"/>
        <v>3</v>
      </c>
      <c r="V298" s="98">
        <v>45.666159784770151</v>
      </c>
      <c r="W298" s="4">
        <f t="shared" si="137"/>
        <v>3</v>
      </c>
      <c r="X298" s="98">
        <v>50.724013913555311</v>
      </c>
      <c r="Y298" s="4">
        <f t="shared" si="138"/>
        <v>3</v>
      </c>
      <c r="Z298" s="9">
        <v>0.43181181699999999</v>
      </c>
      <c r="AA298" s="9">
        <v>0.434404652</v>
      </c>
      <c r="AB298" s="9">
        <v>0.31089373799999998</v>
      </c>
      <c r="AC298" s="1">
        <f t="shared" si="139"/>
        <v>3</v>
      </c>
      <c r="AD298" s="1">
        <f t="shared" si="140"/>
        <v>3</v>
      </c>
      <c r="AE298" s="1">
        <f t="shared" si="141"/>
        <v>3</v>
      </c>
      <c r="AF298" s="11">
        <f t="shared" si="142"/>
        <v>3</v>
      </c>
      <c r="AG298" s="8">
        <v>0.25353041361</v>
      </c>
      <c r="AH298" s="9">
        <v>0.50653218673003242</v>
      </c>
      <c r="AI298" s="1">
        <f t="shared" si="143"/>
        <v>3</v>
      </c>
      <c r="AJ298" s="1">
        <f t="shared" si="144"/>
        <v>3</v>
      </c>
      <c r="AK298" s="11">
        <f t="shared" si="145"/>
        <v>3</v>
      </c>
      <c r="AL298" s="10">
        <v>0</v>
      </c>
      <c r="AM298" s="4">
        <f t="shared" si="146"/>
        <v>0</v>
      </c>
      <c r="AN298" s="98">
        <v>2.1704938660000002</v>
      </c>
      <c r="AO298" s="4">
        <f t="shared" si="147"/>
        <v>1</v>
      </c>
      <c r="AP298" s="8">
        <v>0.92578423871461357</v>
      </c>
      <c r="AQ298" s="9">
        <v>0.80352112676056342</v>
      </c>
      <c r="AR298" s="9">
        <v>0.81627767803710349</v>
      </c>
      <c r="AS298" s="9">
        <v>0.86866902237926902</v>
      </c>
      <c r="AV298" s="1">
        <f t="shared" si="148"/>
        <v>0</v>
      </c>
      <c r="AW298" s="1">
        <f t="shared" si="149"/>
        <v>2</v>
      </c>
      <c r="AX298" s="1">
        <f t="shared" si="150"/>
        <v>2</v>
      </c>
      <c r="AY298" s="1">
        <f t="shared" si="151"/>
        <v>1</v>
      </c>
      <c r="AZ298" s="1" t="str">
        <f t="shared" si="152"/>
        <v/>
      </c>
      <c r="BA298" s="1" t="str">
        <f t="shared" si="153"/>
        <v/>
      </c>
      <c r="BB298" s="9">
        <f t="shared" si="125"/>
        <v>0.25</v>
      </c>
      <c r="BC298" s="11">
        <f t="shared" si="154"/>
        <v>1.25</v>
      </c>
      <c r="BD298" s="98">
        <v>29.73562244</v>
      </c>
      <c r="BE298" s="4">
        <f t="shared" si="155"/>
        <v>4</v>
      </c>
    </row>
    <row r="299" spans="1:57" x14ac:dyDescent="0.35">
      <c r="A299" s="4">
        <v>53033030005</v>
      </c>
      <c r="B299" s="97">
        <v>68.339246494340259</v>
      </c>
      <c r="C299" s="4">
        <f t="shared" si="126"/>
        <v>4</v>
      </c>
      <c r="D299" s="98">
        <v>20.109589041095891</v>
      </c>
      <c r="E299" s="4">
        <f t="shared" si="127"/>
        <v>4</v>
      </c>
      <c r="F299" s="98">
        <v>86.898750996545303</v>
      </c>
      <c r="G299" s="4">
        <f t="shared" si="128"/>
        <v>4</v>
      </c>
      <c r="H299" s="98">
        <v>25.178277564454199</v>
      </c>
      <c r="I299" s="4">
        <f t="shared" si="129"/>
        <v>1</v>
      </c>
      <c r="J299" s="98">
        <v>25.653333333333329</v>
      </c>
      <c r="K299" s="97">
        <v>10.026666666666671</v>
      </c>
      <c r="L299" s="1">
        <f t="shared" si="130"/>
        <v>4</v>
      </c>
      <c r="M299" s="1">
        <f t="shared" si="131"/>
        <v>1</v>
      </c>
      <c r="N299" s="11">
        <f t="shared" si="132"/>
        <v>2.5</v>
      </c>
      <c r="O299" s="98">
        <v>39.623931623931632</v>
      </c>
      <c r="P299" s="4">
        <f t="shared" si="133"/>
        <v>4</v>
      </c>
      <c r="Q299" s="6">
        <v>301415</v>
      </c>
      <c r="R299" s="7">
        <v>30853</v>
      </c>
      <c r="S299" s="1">
        <f t="shared" si="134"/>
        <v>2</v>
      </c>
      <c r="T299" s="1">
        <f t="shared" si="135"/>
        <v>2</v>
      </c>
      <c r="U299" s="11">
        <f t="shared" si="136"/>
        <v>2</v>
      </c>
      <c r="V299" s="98">
        <v>19.175749318801088</v>
      </c>
      <c r="W299" s="4">
        <f t="shared" si="137"/>
        <v>1</v>
      </c>
      <c r="X299" s="98">
        <v>17.6048586327558</v>
      </c>
      <c r="Y299" s="4">
        <f t="shared" si="138"/>
        <v>1</v>
      </c>
      <c r="Z299" s="9">
        <v>0.45519376</v>
      </c>
      <c r="AA299" s="9">
        <v>0.391822793</v>
      </c>
      <c r="AB299" s="9">
        <v>0.52520239999999996</v>
      </c>
      <c r="AC299" s="1">
        <f t="shared" si="139"/>
        <v>3</v>
      </c>
      <c r="AD299" s="1">
        <f t="shared" si="140"/>
        <v>4</v>
      </c>
      <c r="AE299" s="1">
        <f t="shared" si="141"/>
        <v>2</v>
      </c>
      <c r="AF299" s="11">
        <f t="shared" si="142"/>
        <v>3</v>
      </c>
      <c r="AG299" s="8">
        <v>0.104717733876</v>
      </c>
      <c r="AH299" s="9">
        <v>0.3879301667996824</v>
      </c>
      <c r="AI299" s="1">
        <f t="shared" si="143"/>
        <v>4</v>
      </c>
      <c r="AJ299" s="1">
        <f t="shared" si="144"/>
        <v>4</v>
      </c>
      <c r="AK299" s="11">
        <f t="shared" si="145"/>
        <v>4</v>
      </c>
      <c r="AL299" s="10">
        <v>0</v>
      </c>
      <c r="AM299" s="4">
        <f t="shared" si="146"/>
        <v>0</v>
      </c>
      <c r="AN299" s="98">
        <v>2.4851431659999998</v>
      </c>
      <c r="AO299" s="4">
        <f t="shared" si="147"/>
        <v>1</v>
      </c>
      <c r="AQ299" s="9">
        <v>0.93380281690140843</v>
      </c>
      <c r="AR299" s="9">
        <v>0.69958108916816275</v>
      </c>
      <c r="AS299" s="9">
        <v>0.65665488810365102</v>
      </c>
      <c r="AV299" s="1" t="str">
        <f t="shared" si="148"/>
        <v/>
      </c>
      <c r="AW299" s="1">
        <f t="shared" si="149"/>
        <v>0</v>
      </c>
      <c r="AX299" s="1">
        <f t="shared" si="150"/>
        <v>4</v>
      </c>
      <c r="AY299" s="1">
        <f t="shared" si="151"/>
        <v>4</v>
      </c>
      <c r="AZ299" s="1" t="str">
        <f t="shared" si="152"/>
        <v/>
      </c>
      <c r="BA299" s="1" t="str">
        <f t="shared" si="153"/>
        <v/>
      </c>
      <c r="BB299" s="9">
        <f t="shared" si="125"/>
        <v>0.33333333333333331</v>
      </c>
      <c r="BC299" s="11">
        <f t="shared" si="154"/>
        <v>2.6666666666666665</v>
      </c>
      <c r="BD299" s="98">
        <v>33.798584460000001</v>
      </c>
      <c r="BE299" s="4">
        <f t="shared" si="155"/>
        <v>4</v>
      </c>
    </row>
    <row r="300" spans="1:57" x14ac:dyDescent="0.35">
      <c r="A300" s="4">
        <v>53033030006</v>
      </c>
      <c r="B300" s="97">
        <v>71.392532795156399</v>
      </c>
      <c r="C300" s="4">
        <f t="shared" si="126"/>
        <v>4</v>
      </c>
      <c r="D300" s="98">
        <v>28.847682119205299</v>
      </c>
      <c r="E300" s="4">
        <f t="shared" si="127"/>
        <v>4</v>
      </c>
      <c r="F300" s="98">
        <v>79.28156748911465</v>
      </c>
      <c r="G300" s="4">
        <f t="shared" si="128"/>
        <v>3</v>
      </c>
      <c r="H300" s="98">
        <v>77.163904235727443</v>
      </c>
      <c r="I300" s="4">
        <f t="shared" si="129"/>
        <v>4</v>
      </c>
      <c r="J300" s="98">
        <v>42.848297213622288</v>
      </c>
      <c r="K300" s="97">
        <v>22.786377708978328</v>
      </c>
      <c r="L300" s="1">
        <f t="shared" si="130"/>
        <v>4</v>
      </c>
      <c r="M300" s="1">
        <f t="shared" si="131"/>
        <v>3</v>
      </c>
      <c r="N300" s="11">
        <f t="shared" si="132"/>
        <v>3.5</v>
      </c>
      <c r="O300" s="98">
        <v>38.597376387487387</v>
      </c>
      <c r="P300" s="4">
        <f t="shared" si="133"/>
        <v>4</v>
      </c>
      <c r="Q300" s="6">
        <v>332918</v>
      </c>
      <c r="R300" s="7">
        <v>62303</v>
      </c>
      <c r="S300" s="1">
        <f t="shared" si="134"/>
        <v>3</v>
      </c>
      <c r="T300" s="1">
        <f t="shared" si="135"/>
        <v>3</v>
      </c>
      <c r="U300" s="11">
        <f t="shared" si="136"/>
        <v>3</v>
      </c>
      <c r="V300" s="98">
        <v>57.801865389463067</v>
      </c>
      <c r="W300" s="4">
        <f t="shared" si="137"/>
        <v>3</v>
      </c>
      <c r="X300" s="98">
        <v>60.775053210758081</v>
      </c>
      <c r="Y300" s="4">
        <f t="shared" si="138"/>
        <v>4</v>
      </c>
      <c r="Z300" s="9">
        <v>0.341414681</v>
      </c>
      <c r="AA300" s="9">
        <v>0.17158981600000001</v>
      </c>
      <c r="AB300" s="9">
        <v>0.168467642</v>
      </c>
      <c r="AC300" s="1">
        <f t="shared" si="139"/>
        <v>4</v>
      </c>
      <c r="AD300" s="1">
        <f t="shared" si="140"/>
        <v>4</v>
      </c>
      <c r="AE300" s="1">
        <f t="shared" si="141"/>
        <v>4</v>
      </c>
      <c r="AF300" s="11">
        <f t="shared" si="142"/>
        <v>4</v>
      </c>
      <c r="AG300" s="8">
        <v>7.3559119402600001E-2</v>
      </c>
      <c r="AH300" s="9">
        <v>0.2819357185844733</v>
      </c>
      <c r="AI300" s="1">
        <f t="shared" si="143"/>
        <v>4</v>
      </c>
      <c r="AJ300" s="1">
        <f t="shared" si="144"/>
        <v>4</v>
      </c>
      <c r="AK300" s="11">
        <f t="shared" si="145"/>
        <v>4</v>
      </c>
      <c r="AL300" s="10">
        <v>0</v>
      </c>
      <c r="AM300" s="4">
        <f t="shared" si="146"/>
        <v>0</v>
      </c>
      <c r="AN300" s="98">
        <v>2.8213166140000001</v>
      </c>
      <c r="AO300" s="4">
        <f t="shared" si="147"/>
        <v>1</v>
      </c>
      <c r="AP300" s="8">
        <v>0.7299158377964805</v>
      </c>
      <c r="AQ300" s="9">
        <v>0.65985915492957747</v>
      </c>
      <c r="AR300" s="9">
        <v>0.84440454817474564</v>
      </c>
      <c r="AS300" s="9">
        <v>0.78268551236749095</v>
      </c>
      <c r="AV300" s="1">
        <f t="shared" si="148"/>
        <v>4</v>
      </c>
      <c r="AW300" s="1">
        <f t="shared" si="149"/>
        <v>4</v>
      </c>
      <c r="AX300" s="1">
        <f t="shared" si="150"/>
        <v>2</v>
      </c>
      <c r="AY300" s="1">
        <f t="shared" si="151"/>
        <v>3</v>
      </c>
      <c r="AZ300" s="1" t="str">
        <f t="shared" si="152"/>
        <v/>
      </c>
      <c r="BA300" s="1" t="str">
        <f t="shared" si="153"/>
        <v/>
      </c>
      <c r="BB300" s="9">
        <f t="shared" si="125"/>
        <v>0.25</v>
      </c>
      <c r="BC300" s="11">
        <f t="shared" si="154"/>
        <v>3.25</v>
      </c>
      <c r="BD300" s="98">
        <v>31.510986719999998</v>
      </c>
      <c r="BE300" s="4">
        <f t="shared" si="155"/>
        <v>4</v>
      </c>
    </row>
    <row r="301" spans="1:57" x14ac:dyDescent="0.35">
      <c r="A301" s="4">
        <v>53033030100</v>
      </c>
      <c r="B301" s="97">
        <v>34.63266384778013</v>
      </c>
      <c r="C301" s="4">
        <f t="shared" si="126"/>
        <v>2</v>
      </c>
      <c r="D301" s="98">
        <v>4.8716893097296561</v>
      </c>
      <c r="E301" s="4">
        <f t="shared" si="127"/>
        <v>1</v>
      </c>
      <c r="F301" s="98">
        <v>66.330097087378633</v>
      </c>
      <c r="G301" s="4">
        <f t="shared" si="128"/>
        <v>3</v>
      </c>
      <c r="H301" s="98">
        <v>28.131487889273359</v>
      </c>
      <c r="I301" s="4">
        <f t="shared" si="129"/>
        <v>1</v>
      </c>
      <c r="J301" s="98">
        <v>17.567567567567568</v>
      </c>
      <c r="K301" s="97">
        <v>10.47297297297297</v>
      </c>
      <c r="L301" s="1">
        <f t="shared" si="130"/>
        <v>2</v>
      </c>
      <c r="M301" s="1">
        <f t="shared" si="131"/>
        <v>1</v>
      </c>
      <c r="N301" s="11">
        <f t="shared" si="132"/>
        <v>1.5</v>
      </c>
      <c r="O301" s="98">
        <v>20.14082635844294</v>
      </c>
      <c r="P301" s="4">
        <f t="shared" si="133"/>
        <v>2</v>
      </c>
      <c r="Q301" s="6">
        <v>253931</v>
      </c>
      <c r="R301" s="7">
        <v>10284</v>
      </c>
      <c r="S301" s="1">
        <f t="shared" si="134"/>
        <v>2</v>
      </c>
      <c r="T301" s="1">
        <f t="shared" si="135"/>
        <v>1</v>
      </c>
      <c r="U301" s="11">
        <f t="shared" si="136"/>
        <v>1.5</v>
      </c>
      <c r="V301" s="98">
        <v>0.88094312734810198</v>
      </c>
      <c r="W301" s="4">
        <f t="shared" si="137"/>
        <v>0</v>
      </c>
      <c r="X301" s="98">
        <v>1.1063236641452401</v>
      </c>
      <c r="Y301" s="4">
        <f t="shared" si="138"/>
        <v>0</v>
      </c>
      <c r="Z301" s="9">
        <v>1.3994168339999999</v>
      </c>
      <c r="AA301" s="9">
        <v>1.499859158</v>
      </c>
      <c r="AB301" s="9">
        <v>1.241362721</v>
      </c>
      <c r="AC301" s="1">
        <f t="shared" si="139"/>
        <v>0</v>
      </c>
      <c r="AD301" s="1">
        <f t="shared" si="140"/>
        <v>0</v>
      </c>
      <c r="AE301" s="1">
        <f t="shared" si="141"/>
        <v>0</v>
      </c>
      <c r="AF301" s="11">
        <f t="shared" si="142"/>
        <v>0</v>
      </c>
      <c r="AG301" s="8">
        <v>0.29013528737299998</v>
      </c>
      <c r="AH301" s="9">
        <v>0.89225934416909136</v>
      </c>
      <c r="AI301" s="1">
        <f t="shared" si="143"/>
        <v>3</v>
      </c>
      <c r="AJ301" s="1">
        <f t="shared" si="144"/>
        <v>1</v>
      </c>
      <c r="AK301" s="11">
        <f t="shared" si="145"/>
        <v>2</v>
      </c>
      <c r="AL301" s="10">
        <v>0</v>
      </c>
      <c r="AM301" s="4">
        <f t="shared" si="146"/>
        <v>0</v>
      </c>
      <c r="AN301" s="98">
        <v>0.72664359899999997</v>
      </c>
      <c r="AO301" s="4">
        <f t="shared" si="147"/>
        <v>0</v>
      </c>
      <c r="AQ301" s="9">
        <v>0.98380281690140847</v>
      </c>
      <c r="AR301" s="9">
        <v>0.96289646918013161</v>
      </c>
      <c r="AS301" s="9">
        <v>0.80388692579505305</v>
      </c>
      <c r="AV301" s="1" t="str">
        <f t="shared" si="148"/>
        <v/>
      </c>
      <c r="AW301" s="1">
        <f t="shared" si="149"/>
        <v>0</v>
      </c>
      <c r="AX301" s="1">
        <f t="shared" si="150"/>
        <v>0</v>
      </c>
      <c r="AY301" s="1">
        <f t="shared" si="151"/>
        <v>2</v>
      </c>
      <c r="AZ301" s="1" t="str">
        <f t="shared" si="152"/>
        <v/>
      </c>
      <c r="BA301" s="1" t="str">
        <f t="shared" si="153"/>
        <v/>
      </c>
      <c r="BB301" s="9">
        <f t="shared" si="125"/>
        <v>0.33333333333333331</v>
      </c>
      <c r="BC301" s="11">
        <f t="shared" si="154"/>
        <v>0.66666666666666663</v>
      </c>
      <c r="BD301" s="98">
        <v>60.719431710000002</v>
      </c>
      <c r="BE301" s="4">
        <f t="shared" si="155"/>
        <v>2</v>
      </c>
    </row>
    <row r="302" spans="1:57" x14ac:dyDescent="0.35">
      <c r="A302" s="4">
        <v>53033030201</v>
      </c>
      <c r="B302" s="97">
        <v>47.680788897005108</v>
      </c>
      <c r="C302" s="4">
        <f t="shared" si="126"/>
        <v>3</v>
      </c>
      <c r="D302" s="98">
        <v>14.710999420065731</v>
      </c>
      <c r="E302" s="4">
        <f t="shared" si="127"/>
        <v>3</v>
      </c>
      <c r="F302" s="98">
        <v>75.677830940988827</v>
      </c>
      <c r="G302" s="4">
        <f t="shared" si="128"/>
        <v>3</v>
      </c>
      <c r="H302" s="98">
        <v>32.943568886629393</v>
      </c>
      <c r="I302" s="4">
        <f t="shared" si="129"/>
        <v>2</v>
      </c>
      <c r="J302" s="98">
        <v>29.27318295739348</v>
      </c>
      <c r="K302" s="97">
        <v>11.32832080200501</v>
      </c>
      <c r="L302" s="1">
        <f t="shared" si="130"/>
        <v>4</v>
      </c>
      <c r="M302" s="1">
        <f t="shared" si="131"/>
        <v>1</v>
      </c>
      <c r="N302" s="11">
        <f t="shared" si="132"/>
        <v>2.5</v>
      </c>
      <c r="O302" s="98">
        <v>25.361655374473539</v>
      </c>
      <c r="P302" s="4">
        <f t="shared" si="133"/>
        <v>3</v>
      </c>
      <c r="Q302" s="6">
        <v>275040</v>
      </c>
      <c r="R302" s="7">
        <v>21627</v>
      </c>
      <c r="S302" s="1">
        <f t="shared" si="134"/>
        <v>2</v>
      </c>
      <c r="T302" s="1">
        <f t="shared" si="135"/>
        <v>2</v>
      </c>
      <c r="U302" s="11">
        <f t="shared" si="136"/>
        <v>2</v>
      </c>
      <c r="V302" s="98">
        <v>0</v>
      </c>
      <c r="W302" s="4">
        <f t="shared" si="137"/>
        <v>0</v>
      </c>
      <c r="X302" s="98">
        <v>24.762131517154671</v>
      </c>
      <c r="Y302" s="4">
        <f t="shared" si="138"/>
        <v>2</v>
      </c>
      <c r="Z302" s="9">
        <v>0.889320428</v>
      </c>
      <c r="AA302" s="9">
        <v>1.2883193749999999</v>
      </c>
      <c r="AB302" s="9">
        <v>1.159630524</v>
      </c>
      <c r="AC302" s="1">
        <f t="shared" si="139"/>
        <v>1</v>
      </c>
      <c r="AD302" s="1">
        <f t="shared" si="140"/>
        <v>0</v>
      </c>
      <c r="AE302" s="1">
        <f t="shared" si="141"/>
        <v>0</v>
      </c>
      <c r="AF302" s="11">
        <f t="shared" si="142"/>
        <v>0.33333333333333331</v>
      </c>
      <c r="AG302" s="8">
        <v>0.148827403986</v>
      </c>
      <c r="AH302" s="9">
        <v>0.2446096393276653</v>
      </c>
      <c r="AI302" s="1">
        <f t="shared" si="143"/>
        <v>4</v>
      </c>
      <c r="AJ302" s="1">
        <f t="shared" si="144"/>
        <v>4</v>
      </c>
      <c r="AK302" s="11">
        <f t="shared" si="145"/>
        <v>4</v>
      </c>
      <c r="AL302" s="10">
        <v>0</v>
      </c>
      <c r="AM302" s="4">
        <f t="shared" si="146"/>
        <v>0</v>
      </c>
      <c r="AN302" s="98">
        <v>0.676655389</v>
      </c>
      <c r="AO302" s="4">
        <f t="shared" si="147"/>
        <v>0</v>
      </c>
      <c r="AP302" s="8">
        <v>0.7651109410864575</v>
      </c>
      <c r="AQ302" s="9">
        <v>0.91549295774647887</v>
      </c>
      <c r="AR302" s="9">
        <v>0.86894075403949733</v>
      </c>
      <c r="AS302" s="9">
        <v>0.73910482921083598</v>
      </c>
      <c r="AV302" s="1">
        <f t="shared" si="148"/>
        <v>3</v>
      </c>
      <c r="AW302" s="1">
        <f t="shared" si="149"/>
        <v>0</v>
      </c>
      <c r="AX302" s="1">
        <f t="shared" si="150"/>
        <v>1</v>
      </c>
      <c r="AY302" s="1">
        <f t="shared" si="151"/>
        <v>4</v>
      </c>
      <c r="AZ302" s="1" t="str">
        <f t="shared" si="152"/>
        <v/>
      </c>
      <c r="BA302" s="1" t="str">
        <f t="shared" si="153"/>
        <v/>
      </c>
      <c r="BB302" s="9">
        <f t="shared" si="125"/>
        <v>0.25</v>
      </c>
      <c r="BC302" s="11">
        <f t="shared" si="154"/>
        <v>2</v>
      </c>
      <c r="BD302" s="98">
        <v>43.627130289999997</v>
      </c>
      <c r="BE302" s="4">
        <f t="shared" si="155"/>
        <v>4</v>
      </c>
    </row>
    <row r="303" spans="1:57" x14ac:dyDescent="0.35">
      <c r="A303" s="4">
        <v>53033030202</v>
      </c>
      <c r="B303" s="97">
        <v>54.171270718232037</v>
      </c>
      <c r="C303" s="4">
        <f t="shared" si="126"/>
        <v>4</v>
      </c>
      <c r="D303" s="98">
        <v>17.147147147147152</v>
      </c>
      <c r="E303" s="4">
        <f t="shared" si="127"/>
        <v>4</v>
      </c>
      <c r="F303" s="98">
        <v>74.544374009508715</v>
      </c>
      <c r="G303" s="4">
        <f t="shared" si="128"/>
        <v>3</v>
      </c>
      <c r="H303" s="98">
        <v>37.669376693766942</v>
      </c>
      <c r="I303" s="4">
        <f t="shared" si="129"/>
        <v>2</v>
      </c>
      <c r="J303" s="98">
        <v>27.676767676767678</v>
      </c>
      <c r="K303" s="97">
        <v>14.747474747474749</v>
      </c>
      <c r="L303" s="1">
        <f t="shared" si="130"/>
        <v>4</v>
      </c>
      <c r="M303" s="1">
        <f t="shared" si="131"/>
        <v>1</v>
      </c>
      <c r="N303" s="11">
        <f t="shared" si="132"/>
        <v>2.5</v>
      </c>
      <c r="O303" s="98">
        <v>35.67506687315219</v>
      </c>
      <c r="P303" s="4">
        <f t="shared" si="133"/>
        <v>4</v>
      </c>
      <c r="Q303" s="6">
        <v>323357</v>
      </c>
      <c r="R303" s="7">
        <v>38046</v>
      </c>
      <c r="S303" s="1">
        <f t="shared" si="134"/>
        <v>2</v>
      </c>
      <c r="T303" s="1">
        <f t="shared" si="135"/>
        <v>2</v>
      </c>
      <c r="U303" s="11">
        <f t="shared" si="136"/>
        <v>2</v>
      </c>
      <c r="V303" s="98">
        <v>12.751491605383659</v>
      </c>
      <c r="W303" s="4">
        <f t="shared" si="137"/>
        <v>1</v>
      </c>
      <c r="X303" s="98">
        <v>37.609575528472497</v>
      </c>
      <c r="Y303" s="4">
        <f t="shared" si="138"/>
        <v>2</v>
      </c>
      <c r="Z303" s="9">
        <v>0.45967463800000002</v>
      </c>
      <c r="AA303" s="9">
        <v>0.48585203100000002</v>
      </c>
      <c r="AB303" s="9">
        <v>0.43936978799999998</v>
      </c>
      <c r="AC303" s="1">
        <f t="shared" si="139"/>
        <v>3</v>
      </c>
      <c r="AD303" s="1">
        <f t="shared" si="140"/>
        <v>3</v>
      </c>
      <c r="AE303" s="1">
        <f t="shared" si="141"/>
        <v>3</v>
      </c>
      <c r="AF303" s="11">
        <f t="shared" si="142"/>
        <v>3</v>
      </c>
      <c r="AG303" s="8">
        <v>0.323829250056</v>
      </c>
      <c r="AH303" s="9">
        <v>0.27457327387928471</v>
      </c>
      <c r="AI303" s="1">
        <f t="shared" si="143"/>
        <v>2</v>
      </c>
      <c r="AJ303" s="1">
        <f t="shared" si="144"/>
        <v>4</v>
      </c>
      <c r="AK303" s="11">
        <f t="shared" si="145"/>
        <v>3</v>
      </c>
      <c r="AL303" s="10">
        <v>0</v>
      </c>
      <c r="AM303" s="4">
        <f t="shared" si="146"/>
        <v>0</v>
      </c>
      <c r="AN303" s="98">
        <v>0.70396443099999995</v>
      </c>
      <c r="AO303" s="4">
        <f t="shared" si="147"/>
        <v>0</v>
      </c>
      <c r="AQ303" s="9">
        <v>0.57535211267605635</v>
      </c>
      <c r="AR303" s="9">
        <v>0.73548773189706762</v>
      </c>
      <c r="AS303" s="9">
        <v>0.77326266195524096</v>
      </c>
      <c r="AT303" s="9">
        <v>0.66936170212765955</v>
      </c>
      <c r="AV303" s="1" t="str">
        <f t="shared" si="148"/>
        <v/>
      </c>
      <c r="AW303" s="1">
        <f t="shared" si="149"/>
        <v>4</v>
      </c>
      <c r="AX303" s="1">
        <f t="shared" si="150"/>
        <v>4</v>
      </c>
      <c r="AY303" s="1">
        <f t="shared" si="151"/>
        <v>3</v>
      </c>
      <c r="AZ303" s="1">
        <f t="shared" si="152"/>
        <v>4</v>
      </c>
      <c r="BA303" s="1" t="str">
        <f t="shared" si="153"/>
        <v/>
      </c>
      <c r="BB303" s="9">
        <f t="shared" si="125"/>
        <v>0.33333333333333331</v>
      </c>
      <c r="BC303" s="11">
        <f t="shared" si="154"/>
        <v>3.6666666666666665</v>
      </c>
      <c r="BD303" s="98">
        <v>42.170060999999997</v>
      </c>
      <c r="BE303" s="4">
        <f t="shared" si="155"/>
        <v>4</v>
      </c>
    </row>
    <row r="304" spans="1:57" x14ac:dyDescent="0.35">
      <c r="A304" s="4">
        <v>53033030304</v>
      </c>
      <c r="B304" s="97">
        <v>57.803605313092973</v>
      </c>
      <c r="C304" s="4">
        <f t="shared" si="126"/>
        <v>4</v>
      </c>
      <c r="D304" s="98">
        <v>18.176914778856531</v>
      </c>
      <c r="E304" s="4">
        <f t="shared" si="127"/>
        <v>4</v>
      </c>
      <c r="F304" s="98">
        <v>76.760292420161605</v>
      </c>
      <c r="G304" s="4">
        <f t="shared" si="128"/>
        <v>3</v>
      </c>
      <c r="H304" s="98">
        <v>28.072837632776942</v>
      </c>
      <c r="I304" s="4">
        <f t="shared" si="129"/>
        <v>1</v>
      </c>
      <c r="J304" s="98">
        <v>19.8406374501992</v>
      </c>
      <c r="K304" s="97">
        <v>10.278884462151391</v>
      </c>
      <c r="L304" s="1">
        <f t="shared" si="130"/>
        <v>2</v>
      </c>
      <c r="M304" s="1">
        <f t="shared" si="131"/>
        <v>1</v>
      </c>
      <c r="N304" s="11">
        <f t="shared" si="132"/>
        <v>1.5</v>
      </c>
      <c r="O304" s="98">
        <v>34.023809523809533</v>
      </c>
      <c r="P304" s="4">
        <f t="shared" si="133"/>
        <v>4</v>
      </c>
      <c r="Q304" s="6">
        <v>318603</v>
      </c>
      <c r="R304" s="7">
        <v>24987</v>
      </c>
      <c r="S304" s="1">
        <f t="shared" si="134"/>
        <v>2</v>
      </c>
      <c r="T304" s="1">
        <f t="shared" si="135"/>
        <v>2</v>
      </c>
      <c r="U304" s="11">
        <f t="shared" si="136"/>
        <v>2</v>
      </c>
      <c r="V304" s="98">
        <v>0</v>
      </c>
      <c r="W304" s="4">
        <f t="shared" si="137"/>
        <v>0</v>
      </c>
      <c r="X304" s="98">
        <v>12.19743141359646</v>
      </c>
      <c r="Y304" s="4">
        <f t="shared" si="138"/>
        <v>1</v>
      </c>
      <c r="Z304" s="9">
        <v>1.276678132</v>
      </c>
      <c r="AA304" s="9">
        <v>0.97778474199999998</v>
      </c>
      <c r="AB304" s="9">
        <v>0.77213905699999996</v>
      </c>
      <c r="AC304" s="1">
        <f t="shared" si="139"/>
        <v>0</v>
      </c>
      <c r="AD304" s="1">
        <f t="shared" si="140"/>
        <v>1</v>
      </c>
      <c r="AE304" s="1">
        <f t="shared" si="141"/>
        <v>1</v>
      </c>
      <c r="AF304" s="11">
        <f t="shared" si="142"/>
        <v>0.66666666666666663</v>
      </c>
      <c r="AG304" s="8">
        <v>9.3638266477599999E-2</v>
      </c>
      <c r="AH304" s="9">
        <v>0.36295182828325762</v>
      </c>
      <c r="AI304" s="1">
        <f t="shared" si="143"/>
        <v>4</v>
      </c>
      <c r="AJ304" s="1">
        <f t="shared" si="144"/>
        <v>4</v>
      </c>
      <c r="AK304" s="11">
        <f t="shared" si="145"/>
        <v>4</v>
      </c>
      <c r="AL304" s="10">
        <v>0</v>
      </c>
      <c r="AM304" s="4">
        <f t="shared" si="146"/>
        <v>0</v>
      </c>
      <c r="AN304" s="98">
        <v>4.459561602</v>
      </c>
      <c r="AO304" s="4">
        <f t="shared" si="147"/>
        <v>2</v>
      </c>
      <c r="AR304" s="9">
        <v>0.91980849790544583</v>
      </c>
      <c r="AS304" s="9">
        <v>0.58009422850412196</v>
      </c>
      <c r="AT304" s="9">
        <v>0.70042553191489365</v>
      </c>
      <c r="AV304" s="1" t="str">
        <f t="shared" si="148"/>
        <v/>
      </c>
      <c r="AW304" s="1" t="str">
        <f t="shared" si="149"/>
        <v/>
      </c>
      <c r="AX304" s="1">
        <f t="shared" si="150"/>
        <v>0</v>
      </c>
      <c r="AY304" s="1">
        <f t="shared" si="151"/>
        <v>4</v>
      </c>
      <c r="AZ304" s="1">
        <f t="shared" si="152"/>
        <v>4</v>
      </c>
      <c r="BA304" s="1" t="str">
        <f t="shared" si="153"/>
        <v/>
      </c>
      <c r="BB304" s="9">
        <f t="shared" si="125"/>
        <v>0.5</v>
      </c>
      <c r="BC304" s="11">
        <f t="shared" si="154"/>
        <v>2</v>
      </c>
      <c r="BD304" s="98">
        <v>46.124653109999997</v>
      </c>
      <c r="BE304" s="4">
        <f t="shared" si="155"/>
        <v>4</v>
      </c>
    </row>
    <row r="305" spans="1:57" x14ac:dyDescent="0.35">
      <c r="A305" s="4">
        <v>53033030305</v>
      </c>
      <c r="B305" s="97">
        <v>40.754868500301143</v>
      </c>
      <c r="C305" s="4">
        <f t="shared" si="126"/>
        <v>3</v>
      </c>
      <c r="D305" s="98">
        <v>9.5490154562777896</v>
      </c>
      <c r="E305" s="4">
        <f t="shared" si="127"/>
        <v>2</v>
      </c>
      <c r="F305" s="98">
        <v>65.832638309702531</v>
      </c>
      <c r="G305" s="4">
        <f t="shared" si="128"/>
        <v>3</v>
      </c>
      <c r="H305" s="98">
        <v>28.128031037827348</v>
      </c>
      <c r="I305" s="4">
        <f t="shared" si="129"/>
        <v>1</v>
      </c>
      <c r="J305" s="98">
        <v>36.337349397590373</v>
      </c>
      <c r="K305" s="97">
        <v>18.795180722891569</v>
      </c>
      <c r="L305" s="1">
        <f t="shared" si="130"/>
        <v>4</v>
      </c>
      <c r="M305" s="1">
        <f t="shared" si="131"/>
        <v>2</v>
      </c>
      <c r="N305" s="11">
        <f t="shared" si="132"/>
        <v>3</v>
      </c>
      <c r="O305" s="98">
        <v>23.137333870318159</v>
      </c>
      <c r="P305" s="4">
        <f t="shared" si="133"/>
        <v>2</v>
      </c>
      <c r="Q305" s="6">
        <v>222032</v>
      </c>
      <c r="R305" s="7">
        <v>5384</v>
      </c>
      <c r="S305" s="1">
        <f t="shared" si="134"/>
        <v>2</v>
      </c>
      <c r="T305" s="1">
        <f t="shared" si="135"/>
        <v>1</v>
      </c>
      <c r="U305" s="11">
        <f t="shared" si="136"/>
        <v>1.5</v>
      </c>
      <c r="V305" s="98">
        <v>0</v>
      </c>
      <c r="W305" s="4">
        <f t="shared" si="137"/>
        <v>0</v>
      </c>
      <c r="X305" s="98">
        <v>3.3315742989159651</v>
      </c>
      <c r="Y305" s="4">
        <f t="shared" si="138"/>
        <v>0</v>
      </c>
      <c r="Z305" s="9">
        <v>1.447560215</v>
      </c>
      <c r="AA305" s="9">
        <v>1.5994804220000001</v>
      </c>
      <c r="AB305" s="9">
        <v>1.4252539280000001</v>
      </c>
      <c r="AC305" s="1">
        <f t="shared" si="139"/>
        <v>0</v>
      </c>
      <c r="AD305" s="1">
        <f t="shared" si="140"/>
        <v>0</v>
      </c>
      <c r="AE305" s="1">
        <f t="shared" si="141"/>
        <v>0</v>
      </c>
      <c r="AF305" s="11">
        <f t="shared" si="142"/>
        <v>0</v>
      </c>
      <c r="AG305" s="8">
        <v>0.253290925981</v>
      </c>
      <c r="AH305" s="9">
        <v>0.44373229706194922</v>
      </c>
      <c r="AI305" s="1">
        <f t="shared" si="143"/>
        <v>3</v>
      </c>
      <c r="AJ305" s="1">
        <f t="shared" si="144"/>
        <v>3</v>
      </c>
      <c r="AK305" s="11">
        <f t="shared" si="145"/>
        <v>3</v>
      </c>
      <c r="AL305" s="10">
        <v>0</v>
      </c>
      <c r="AM305" s="4">
        <f t="shared" si="146"/>
        <v>0</v>
      </c>
      <c r="AN305" s="98">
        <v>1.0716025330000001</v>
      </c>
      <c r="AO305" s="4">
        <f t="shared" si="147"/>
        <v>1</v>
      </c>
      <c r="AS305" s="9">
        <v>0.80977620730270905</v>
      </c>
      <c r="AV305" s="1" t="str">
        <f t="shared" si="148"/>
        <v/>
      </c>
      <c r="AW305" s="1" t="str">
        <f t="shared" si="149"/>
        <v/>
      </c>
      <c r="AX305" s="1" t="str">
        <f t="shared" si="150"/>
        <v/>
      </c>
      <c r="AY305" s="1">
        <f t="shared" si="151"/>
        <v>2</v>
      </c>
      <c r="AZ305" s="1" t="str">
        <f t="shared" si="152"/>
        <v/>
      </c>
      <c r="BA305" s="1" t="str">
        <f t="shared" si="153"/>
        <v/>
      </c>
      <c r="BB305" s="9">
        <f t="shared" si="125"/>
        <v>1</v>
      </c>
      <c r="BC305" s="11">
        <f t="shared" si="154"/>
        <v>2</v>
      </c>
      <c r="BD305" s="98">
        <v>54.496961890000001</v>
      </c>
      <c r="BE305" s="4">
        <f t="shared" si="155"/>
        <v>2</v>
      </c>
    </row>
    <row r="306" spans="1:57" x14ac:dyDescent="0.35">
      <c r="A306" s="4">
        <v>53033030306</v>
      </c>
      <c r="B306" s="97">
        <v>44.180565627266127</v>
      </c>
      <c r="C306" s="4">
        <f t="shared" si="126"/>
        <v>3</v>
      </c>
      <c r="D306" s="98">
        <v>9.2489967513854374</v>
      </c>
      <c r="E306" s="4">
        <f t="shared" si="127"/>
        <v>2</v>
      </c>
      <c r="F306" s="98">
        <v>68.956476140534875</v>
      </c>
      <c r="G306" s="4">
        <f t="shared" si="128"/>
        <v>3</v>
      </c>
      <c r="H306" s="98">
        <v>21.087314662273482</v>
      </c>
      <c r="I306" s="4">
        <f t="shared" si="129"/>
        <v>1</v>
      </c>
      <c r="J306" s="98">
        <v>18.791208791208788</v>
      </c>
      <c r="K306" s="97">
        <v>8.1318681318681314</v>
      </c>
      <c r="L306" s="1">
        <f t="shared" si="130"/>
        <v>2</v>
      </c>
      <c r="M306" s="1">
        <f t="shared" si="131"/>
        <v>0</v>
      </c>
      <c r="N306" s="11">
        <f t="shared" si="132"/>
        <v>1</v>
      </c>
      <c r="O306" s="98">
        <v>22.90369827901867</v>
      </c>
      <c r="P306" s="4">
        <f t="shared" si="133"/>
        <v>2</v>
      </c>
      <c r="Q306" s="6">
        <v>234970</v>
      </c>
      <c r="R306" s="7">
        <v>8435</v>
      </c>
      <c r="S306" s="1">
        <f t="shared" si="134"/>
        <v>2</v>
      </c>
      <c r="T306" s="1">
        <f t="shared" si="135"/>
        <v>1</v>
      </c>
      <c r="U306" s="11">
        <f t="shared" si="136"/>
        <v>1.5</v>
      </c>
      <c r="V306" s="98">
        <v>0</v>
      </c>
      <c r="W306" s="4">
        <f t="shared" si="137"/>
        <v>0</v>
      </c>
      <c r="X306" s="98">
        <v>0</v>
      </c>
      <c r="Y306" s="4">
        <f t="shared" si="138"/>
        <v>0</v>
      </c>
      <c r="Z306" s="9">
        <v>0.94011162999999998</v>
      </c>
      <c r="AA306" s="9">
        <v>1.104550344</v>
      </c>
      <c r="AB306" s="9">
        <v>0.95230220099999996</v>
      </c>
      <c r="AC306" s="1">
        <f t="shared" si="139"/>
        <v>1</v>
      </c>
      <c r="AD306" s="1">
        <f t="shared" si="140"/>
        <v>1</v>
      </c>
      <c r="AE306" s="1">
        <f t="shared" si="141"/>
        <v>1</v>
      </c>
      <c r="AF306" s="11">
        <f t="shared" si="142"/>
        <v>1</v>
      </c>
      <c r="AG306" s="8">
        <v>0.209420241753</v>
      </c>
      <c r="AH306" s="9">
        <v>0.28499337285980941</v>
      </c>
      <c r="AI306" s="1">
        <f t="shared" si="143"/>
        <v>3</v>
      </c>
      <c r="AJ306" s="1">
        <f t="shared" si="144"/>
        <v>4</v>
      </c>
      <c r="AK306" s="11">
        <f t="shared" si="145"/>
        <v>3.5</v>
      </c>
      <c r="AL306" s="10">
        <v>1</v>
      </c>
      <c r="AM306" s="4">
        <f t="shared" si="146"/>
        <v>4</v>
      </c>
      <c r="AN306" s="98">
        <v>0.30895983500000002</v>
      </c>
      <c r="AO306" s="4">
        <f t="shared" si="147"/>
        <v>0</v>
      </c>
      <c r="AQ306" s="9">
        <v>0.62464788732394361</v>
      </c>
      <c r="AR306" s="9">
        <v>0.76062238180730102</v>
      </c>
      <c r="AS306" s="9">
        <v>1.0123674911660701</v>
      </c>
      <c r="AT306" s="9">
        <v>0.81276595744680846</v>
      </c>
      <c r="AU306" s="9">
        <v>1.2959406372762989</v>
      </c>
      <c r="AV306" s="1" t="str">
        <f t="shared" si="148"/>
        <v/>
      </c>
      <c r="AW306" s="1">
        <f t="shared" si="149"/>
        <v>4</v>
      </c>
      <c r="AX306" s="1">
        <f t="shared" si="150"/>
        <v>3</v>
      </c>
      <c r="AY306" s="1">
        <f t="shared" si="151"/>
        <v>0</v>
      </c>
      <c r="AZ306" s="1">
        <f t="shared" si="152"/>
        <v>2</v>
      </c>
      <c r="BA306" s="1">
        <f t="shared" si="153"/>
        <v>0</v>
      </c>
      <c r="BB306" s="9">
        <f t="shared" si="125"/>
        <v>0.33333333333333331</v>
      </c>
      <c r="BC306" s="11">
        <f t="shared" si="154"/>
        <v>2.333333333333333</v>
      </c>
      <c r="BD306" s="98">
        <v>53.584494970000002</v>
      </c>
      <c r="BE306" s="4">
        <f t="shared" si="155"/>
        <v>3</v>
      </c>
    </row>
    <row r="307" spans="1:57" x14ac:dyDescent="0.35">
      <c r="A307" s="4">
        <v>53033030308</v>
      </c>
      <c r="B307" s="97">
        <v>58.614792646430097</v>
      </c>
      <c r="C307" s="4">
        <f t="shared" si="126"/>
        <v>4</v>
      </c>
      <c r="D307" s="98">
        <v>14.12570006222775</v>
      </c>
      <c r="E307" s="4">
        <f t="shared" si="127"/>
        <v>3</v>
      </c>
      <c r="F307" s="98">
        <v>68.461900282220128</v>
      </c>
      <c r="G307" s="4">
        <f t="shared" si="128"/>
        <v>3</v>
      </c>
      <c r="H307" s="98">
        <v>55.224506924045322</v>
      </c>
      <c r="I307" s="4">
        <f t="shared" si="129"/>
        <v>3</v>
      </c>
      <c r="J307" s="98">
        <v>31.17154811715481</v>
      </c>
      <c r="K307" s="97">
        <v>18.20083682008368</v>
      </c>
      <c r="L307" s="1">
        <f t="shared" si="130"/>
        <v>4</v>
      </c>
      <c r="M307" s="1">
        <f t="shared" si="131"/>
        <v>2</v>
      </c>
      <c r="N307" s="11">
        <f t="shared" si="132"/>
        <v>3</v>
      </c>
      <c r="O307" s="98">
        <v>21.426529445397371</v>
      </c>
      <c r="P307" s="4">
        <f t="shared" si="133"/>
        <v>2</v>
      </c>
      <c r="Q307" s="6">
        <v>286331</v>
      </c>
      <c r="R307" s="7">
        <v>31484</v>
      </c>
      <c r="S307" s="1">
        <f t="shared" si="134"/>
        <v>2</v>
      </c>
      <c r="T307" s="1">
        <f t="shared" si="135"/>
        <v>2</v>
      </c>
      <c r="U307" s="11">
        <f t="shared" si="136"/>
        <v>2</v>
      </c>
      <c r="V307" s="98">
        <v>0</v>
      </c>
      <c r="W307" s="4">
        <f t="shared" si="137"/>
        <v>0</v>
      </c>
      <c r="X307" s="98">
        <v>46.999886898524487</v>
      </c>
      <c r="Y307" s="4">
        <f t="shared" si="138"/>
        <v>3</v>
      </c>
      <c r="Z307" s="9">
        <v>0.47746869800000002</v>
      </c>
      <c r="AA307" s="9">
        <v>0.74650328200000005</v>
      </c>
      <c r="AB307" s="9">
        <v>0.42213748699999998</v>
      </c>
      <c r="AC307" s="1">
        <f t="shared" si="139"/>
        <v>3</v>
      </c>
      <c r="AD307" s="1">
        <f t="shared" si="140"/>
        <v>2</v>
      </c>
      <c r="AE307" s="1">
        <f t="shared" si="141"/>
        <v>3</v>
      </c>
      <c r="AF307" s="11">
        <f t="shared" si="142"/>
        <v>2.6666666666666665</v>
      </c>
      <c r="AG307" s="8">
        <v>8.9785044625199997E-3</v>
      </c>
      <c r="AH307" s="9">
        <v>0.28028957965393408</v>
      </c>
      <c r="AI307" s="1">
        <f t="shared" si="143"/>
        <v>4</v>
      </c>
      <c r="AJ307" s="1">
        <f t="shared" si="144"/>
        <v>4</v>
      </c>
      <c r="AK307" s="11">
        <f t="shared" si="145"/>
        <v>4</v>
      </c>
      <c r="AL307" s="10">
        <v>0</v>
      </c>
      <c r="AM307" s="4">
        <f t="shared" si="146"/>
        <v>0</v>
      </c>
      <c r="AN307" s="98">
        <v>0</v>
      </c>
      <c r="AO307" s="4">
        <f t="shared" si="147"/>
        <v>0</v>
      </c>
      <c r="AP307" s="8">
        <v>1.283091048201989</v>
      </c>
      <c r="AQ307" s="9">
        <v>0.79507042253521132</v>
      </c>
      <c r="AR307" s="9">
        <v>0.89766606822262118</v>
      </c>
      <c r="AS307" s="9">
        <v>1.0041224970553499</v>
      </c>
      <c r="AT307" s="9">
        <v>0.89234042553191484</v>
      </c>
      <c r="AV307" s="1">
        <f t="shared" si="148"/>
        <v>0</v>
      </c>
      <c r="AW307" s="1">
        <f t="shared" si="149"/>
        <v>3</v>
      </c>
      <c r="AX307" s="1">
        <f t="shared" si="150"/>
        <v>1</v>
      </c>
      <c r="AY307" s="1">
        <f t="shared" si="151"/>
        <v>0</v>
      </c>
      <c r="AZ307" s="1">
        <f t="shared" si="152"/>
        <v>1</v>
      </c>
      <c r="BA307" s="1" t="str">
        <f t="shared" si="153"/>
        <v/>
      </c>
      <c r="BB307" s="9">
        <f t="shared" si="125"/>
        <v>0.25</v>
      </c>
      <c r="BC307" s="11">
        <f t="shared" si="154"/>
        <v>1</v>
      </c>
      <c r="BD307" s="98">
        <v>42.336530709999998</v>
      </c>
      <c r="BE307" s="4">
        <f t="shared" si="155"/>
        <v>4</v>
      </c>
    </row>
    <row r="308" spans="1:57" x14ac:dyDescent="0.35">
      <c r="A308" s="4">
        <v>53033030309</v>
      </c>
      <c r="B308" s="97">
        <v>57.241504633836087</v>
      </c>
      <c r="C308" s="4">
        <f t="shared" si="126"/>
        <v>4</v>
      </c>
      <c r="D308" s="98">
        <v>7.5266731328806982</v>
      </c>
      <c r="E308" s="4">
        <f t="shared" si="127"/>
        <v>1</v>
      </c>
      <c r="F308" s="98">
        <v>65.511971472236368</v>
      </c>
      <c r="G308" s="4">
        <f t="shared" si="128"/>
        <v>3</v>
      </c>
      <c r="H308" s="98">
        <v>66.180639935196439</v>
      </c>
      <c r="I308" s="4">
        <f t="shared" si="129"/>
        <v>4</v>
      </c>
      <c r="J308" s="98">
        <v>32.803180914512922</v>
      </c>
      <c r="K308" s="97">
        <v>13.71769383697813</v>
      </c>
      <c r="L308" s="1">
        <f t="shared" si="130"/>
        <v>4</v>
      </c>
      <c r="M308" s="1">
        <f t="shared" si="131"/>
        <v>1</v>
      </c>
      <c r="N308" s="11">
        <f t="shared" si="132"/>
        <v>2.5</v>
      </c>
      <c r="O308" s="98">
        <v>22.763474717540291</v>
      </c>
      <c r="P308" s="4">
        <f t="shared" si="133"/>
        <v>2</v>
      </c>
      <c r="Q308" s="6">
        <v>293738</v>
      </c>
      <c r="R308" s="7">
        <v>22711</v>
      </c>
      <c r="S308" s="1">
        <f t="shared" si="134"/>
        <v>2</v>
      </c>
      <c r="T308" s="1">
        <f t="shared" si="135"/>
        <v>2</v>
      </c>
      <c r="U308" s="11">
        <f t="shared" si="136"/>
        <v>2</v>
      </c>
      <c r="V308" s="98">
        <v>0</v>
      </c>
      <c r="W308" s="4">
        <f t="shared" si="137"/>
        <v>0</v>
      </c>
      <c r="X308" s="98">
        <v>8.9522805346025756</v>
      </c>
      <c r="Y308" s="4">
        <f t="shared" si="138"/>
        <v>1</v>
      </c>
      <c r="Z308" s="9">
        <v>0.58851049899999996</v>
      </c>
      <c r="AA308" s="9">
        <v>0.75148124999999999</v>
      </c>
      <c r="AB308" s="9">
        <v>0.43152054499999998</v>
      </c>
      <c r="AC308" s="1">
        <f t="shared" si="139"/>
        <v>3</v>
      </c>
      <c r="AD308" s="1">
        <f t="shared" si="140"/>
        <v>2</v>
      </c>
      <c r="AE308" s="1">
        <f t="shared" si="141"/>
        <v>3</v>
      </c>
      <c r="AF308" s="11">
        <f t="shared" si="142"/>
        <v>2.6666666666666665</v>
      </c>
      <c r="AG308" s="8">
        <v>6.9075265363400001E-2</v>
      </c>
      <c r="AH308" s="9">
        <v>0.52495902372460979</v>
      </c>
      <c r="AI308" s="1">
        <f t="shared" si="143"/>
        <v>4</v>
      </c>
      <c r="AJ308" s="1">
        <f t="shared" si="144"/>
        <v>3</v>
      </c>
      <c r="AK308" s="11">
        <f t="shared" si="145"/>
        <v>3.5</v>
      </c>
      <c r="AL308" s="10">
        <v>0</v>
      </c>
      <c r="AM308" s="4">
        <f t="shared" si="146"/>
        <v>0</v>
      </c>
      <c r="AN308" s="98">
        <v>5.3271812079999998</v>
      </c>
      <c r="AO308" s="4">
        <f t="shared" si="147"/>
        <v>2</v>
      </c>
      <c r="AQ308" s="9">
        <v>0.83450704225352113</v>
      </c>
      <c r="AR308" s="9">
        <v>0.81149012567324952</v>
      </c>
      <c r="AS308" s="9">
        <v>1.0930506478209601</v>
      </c>
      <c r="AV308" s="1" t="str">
        <f t="shared" si="148"/>
        <v/>
      </c>
      <c r="AW308" s="1">
        <f t="shared" si="149"/>
        <v>2</v>
      </c>
      <c r="AX308" s="1">
        <f t="shared" si="150"/>
        <v>2</v>
      </c>
      <c r="AY308" s="1">
        <f t="shared" si="151"/>
        <v>0</v>
      </c>
      <c r="AZ308" s="1" t="str">
        <f t="shared" si="152"/>
        <v/>
      </c>
      <c r="BA308" s="1" t="str">
        <f t="shared" si="153"/>
        <v/>
      </c>
      <c r="BB308" s="9">
        <f t="shared" si="125"/>
        <v>0.33333333333333331</v>
      </c>
      <c r="BC308" s="11">
        <f t="shared" si="154"/>
        <v>1.3333333333333333</v>
      </c>
      <c r="BD308" s="98">
        <v>37.389386399999999</v>
      </c>
      <c r="BE308" s="4">
        <f t="shared" si="155"/>
        <v>4</v>
      </c>
    </row>
    <row r="309" spans="1:57" x14ac:dyDescent="0.35">
      <c r="A309" s="4">
        <v>53033030310</v>
      </c>
      <c r="B309" s="97">
        <v>54.066767830045528</v>
      </c>
      <c r="C309" s="4">
        <f t="shared" si="126"/>
        <v>4</v>
      </c>
      <c r="D309" s="98">
        <v>14.52309737454304</v>
      </c>
      <c r="E309" s="4">
        <f t="shared" si="127"/>
        <v>3</v>
      </c>
      <c r="F309" s="98">
        <v>62.981942410932163</v>
      </c>
      <c r="G309" s="4">
        <f t="shared" si="128"/>
        <v>2</v>
      </c>
      <c r="H309" s="98">
        <v>37.604070305272899</v>
      </c>
      <c r="I309" s="4">
        <f t="shared" si="129"/>
        <v>2</v>
      </c>
      <c r="J309" s="98">
        <v>21.247002398081531</v>
      </c>
      <c r="K309" s="97">
        <v>10.11990407673861</v>
      </c>
      <c r="L309" s="1">
        <f t="shared" si="130"/>
        <v>3</v>
      </c>
      <c r="M309" s="1">
        <f t="shared" si="131"/>
        <v>1</v>
      </c>
      <c r="N309" s="11">
        <f t="shared" si="132"/>
        <v>2</v>
      </c>
      <c r="O309" s="98">
        <v>16.139434889434892</v>
      </c>
      <c r="P309" s="4">
        <f t="shared" si="133"/>
        <v>2</v>
      </c>
      <c r="Q309" s="6">
        <v>303810</v>
      </c>
      <c r="R309" s="7">
        <v>22724</v>
      </c>
      <c r="S309" s="1">
        <f t="shared" si="134"/>
        <v>2</v>
      </c>
      <c r="T309" s="1">
        <f t="shared" si="135"/>
        <v>2</v>
      </c>
      <c r="U309" s="11">
        <f t="shared" si="136"/>
        <v>2</v>
      </c>
      <c r="V309" s="98">
        <v>0</v>
      </c>
      <c r="W309" s="4">
        <f t="shared" si="137"/>
        <v>0</v>
      </c>
      <c r="X309" s="98">
        <v>13.87818701289061</v>
      </c>
      <c r="Y309" s="4">
        <f t="shared" si="138"/>
        <v>1</v>
      </c>
      <c r="Z309" s="9">
        <v>0.64757081400000005</v>
      </c>
      <c r="AA309" s="9">
        <v>0.47280147</v>
      </c>
      <c r="AB309" s="9">
        <v>0.49830840700000001</v>
      </c>
      <c r="AC309" s="1">
        <f t="shared" si="139"/>
        <v>2</v>
      </c>
      <c r="AD309" s="1">
        <f t="shared" si="140"/>
        <v>3</v>
      </c>
      <c r="AE309" s="1">
        <f t="shared" si="141"/>
        <v>3</v>
      </c>
      <c r="AF309" s="11">
        <f t="shared" si="142"/>
        <v>2.6666666666666665</v>
      </c>
      <c r="AG309" s="8">
        <v>0.174254729523</v>
      </c>
      <c r="AH309" s="9">
        <v>0.2013379169548514</v>
      </c>
      <c r="AI309" s="1">
        <f t="shared" si="143"/>
        <v>3</v>
      </c>
      <c r="AJ309" s="1">
        <f t="shared" si="144"/>
        <v>4</v>
      </c>
      <c r="AK309" s="11">
        <f t="shared" si="145"/>
        <v>3.5</v>
      </c>
      <c r="AL309" s="10">
        <v>0</v>
      </c>
      <c r="AM309" s="4">
        <f t="shared" si="146"/>
        <v>0</v>
      </c>
      <c r="AN309" s="98">
        <v>0.570071259</v>
      </c>
      <c r="AO309" s="4">
        <f t="shared" si="147"/>
        <v>0</v>
      </c>
      <c r="AQ309" s="9">
        <v>0.90704225352112677</v>
      </c>
      <c r="AR309" s="9">
        <v>0.86295631358467983</v>
      </c>
      <c r="AS309" s="9">
        <v>0.86984687868080002</v>
      </c>
      <c r="AT309" s="9">
        <v>1.1357446808510641</v>
      </c>
      <c r="AV309" s="1" t="str">
        <f t="shared" si="148"/>
        <v/>
      </c>
      <c r="AW309" s="1">
        <f t="shared" si="149"/>
        <v>0</v>
      </c>
      <c r="AX309" s="1">
        <f t="shared" si="150"/>
        <v>1</v>
      </c>
      <c r="AY309" s="1">
        <f t="shared" si="151"/>
        <v>1</v>
      </c>
      <c r="AZ309" s="1">
        <f t="shared" si="152"/>
        <v>0</v>
      </c>
      <c r="BA309" s="1" t="str">
        <f t="shared" si="153"/>
        <v/>
      </c>
      <c r="BB309" s="9">
        <f t="shared" si="125"/>
        <v>0.33333333333333331</v>
      </c>
      <c r="BC309" s="11">
        <f t="shared" si="154"/>
        <v>0.66666666666666663</v>
      </c>
      <c r="BD309" s="98">
        <v>46.97223279</v>
      </c>
      <c r="BE309" s="4">
        <f t="shared" si="155"/>
        <v>4</v>
      </c>
    </row>
    <row r="310" spans="1:57" x14ac:dyDescent="0.35">
      <c r="A310" s="4">
        <v>53033030311</v>
      </c>
      <c r="B310" s="97">
        <v>53.401695917964901</v>
      </c>
      <c r="C310" s="4">
        <f t="shared" si="126"/>
        <v>4</v>
      </c>
      <c r="D310" s="98">
        <v>8.6684725984580115</v>
      </c>
      <c r="E310" s="4">
        <f t="shared" si="127"/>
        <v>2</v>
      </c>
      <c r="F310" s="98">
        <v>76.53356481481481</v>
      </c>
      <c r="G310" s="4">
        <f t="shared" si="128"/>
        <v>3</v>
      </c>
      <c r="H310" s="98">
        <v>23.985239852398529</v>
      </c>
      <c r="I310" s="4">
        <f t="shared" si="129"/>
        <v>1</v>
      </c>
      <c r="J310" s="98">
        <v>28.666666666666671</v>
      </c>
      <c r="K310" s="97">
        <v>12.969696969696971</v>
      </c>
      <c r="L310" s="1">
        <f t="shared" si="130"/>
        <v>4</v>
      </c>
      <c r="M310" s="1">
        <f t="shared" si="131"/>
        <v>1</v>
      </c>
      <c r="N310" s="11">
        <f t="shared" si="132"/>
        <v>2.5</v>
      </c>
      <c r="O310" s="98">
        <v>16.386637675429931</v>
      </c>
      <c r="P310" s="4">
        <f t="shared" si="133"/>
        <v>2</v>
      </c>
      <c r="Q310" s="6">
        <v>269168</v>
      </c>
      <c r="R310" s="7">
        <v>25572</v>
      </c>
      <c r="S310" s="1">
        <f t="shared" si="134"/>
        <v>2</v>
      </c>
      <c r="T310" s="1">
        <f t="shared" si="135"/>
        <v>2</v>
      </c>
      <c r="U310" s="11">
        <f t="shared" si="136"/>
        <v>2</v>
      </c>
      <c r="V310" s="98">
        <v>0</v>
      </c>
      <c r="W310" s="4">
        <f t="shared" si="137"/>
        <v>0</v>
      </c>
      <c r="X310" s="98">
        <v>32.084413371994273</v>
      </c>
      <c r="Y310" s="4">
        <f t="shared" si="138"/>
        <v>2</v>
      </c>
      <c r="Z310" s="9">
        <v>0.54222141499999998</v>
      </c>
      <c r="AA310" s="9">
        <v>0.59449276699999998</v>
      </c>
      <c r="AB310" s="9">
        <v>0.46453616399999997</v>
      </c>
      <c r="AC310" s="1">
        <f t="shared" si="139"/>
        <v>3</v>
      </c>
      <c r="AD310" s="1">
        <f t="shared" si="140"/>
        <v>3</v>
      </c>
      <c r="AE310" s="1">
        <f t="shared" si="141"/>
        <v>3</v>
      </c>
      <c r="AF310" s="11">
        <f t="shared" si="142"/>
        <v>3</v>
      </c>
      <c r="AG310" s="8">
        <v>0.20179264422599999</v>
      </c>
      <c r="AH310" s="9">
        <v>0.27582474901074971</v>
      </c>
      <c r="AI310" s="1">
        <f t="shared" si="143"/>
        <v>3</v>
      </c>
      <c r="AJ310" s="1">
        <f t="shared" si="144"/>
        <v>4</v>
      </c>
      <c r="AK310" s="11">
        <f t="shared" si="145"/>
        <v>3.5</v>
      </c>
      <c r="AL310" s="10">
        <v>0</v>
      </c>
      <c r="AM310" s="4">
        <f t="shared" si="146"/>
        <v>0</v>
      </c>
      <c r="AN310" s="98">
        <v>0</v>
      </c>
      <c r="AO310" s="4">
        <f t="shared" si="147"/>
        <v>0</v>
      </c>
      <c r="AQ310" s="9">
        <v>0.56338028169014087</v>
      </c>
      <c r="AR310" s="9">
        <v>0.71394374625972468</v>
      </c>
      <c r="AS310" s="9">
        <v>0.95877502944640702</v>
      </c>
      <c r="AT310" s="9">
        <v>0.87531914893617024</v>
      </c>
      <c r="AV310" s="1" t="str">
        <f t="shared" si="148"/>
        <v/>
      </c>
      <c r="AW310" s="1">
        <f t="shared" si="149"/>
        <v>4</v>
      </c>
      <c r="AX310" s="1">
        <f t="shared" si="150"/>
        <v>4</v>
      </c>
      <c r="AY310" s="1">
        <f t="shared" si="151"/>
        <v>0</v>
      </c>
      <c r="AZ310" s="1">
        <f t="shared" si="152"/>
        <v>1</v>
      </c>
      <c r="BA310" s="1" t="str">
        <f t="shared" si="153"/>
        <v/>
      </c>
      <c r="BB310" s="9">
        <f t="shared" si="125"/>
        <v>0.33333333333333331</v>
      </c>
      <c r="BC310" s="11">
        <f t="shared" si="154"/>
        <v>2.6666666666666665</v>
      </c>
      <c r="BD310" s="98">
        <v>42.531539219999999</v>
      </c>
      <c r="BE310" s="4">
        <f t="shared" si="155"/>
        <v>4</v>
      </c>
    </row>
    <row r="311" spans="1:57" x14ac:dyDescent="0.35">
      <c r="A311" s="4">
        <v>53033030312</v>
      </c>
      <c r="B311" s="97">
        <v>56.876959247648912</v>
      </c>
      <c r="C311" s="4">
        <f t="shared" si="126"/>
        <v>4</v>
      </c>
      <c r="D311" s="98">
        <v>7.9385403329065296</v>
      </c>
      <c r="E311" s="4">
        <f t="shared" si="127"/>
        <v>1</v>
      </c>
      <c r="F311" s="98">
        <v>77.788161993769464</v>
      </c>
      <c r="G311" s="4">
        <f t="shared" si="128"/>
        <v>3</v>
      </c>
      <c r="H311" s="98">
        <v>49.972329828444941</v>
      </c>
      <c r="I311" s="4">
        <f t="shared" si="129"/>
        <v>3</v>
      </c>
      <c r="J311" s="98">
        <v>39.603399433427761</v>
      </c>
      <c r="K311" s="97">
        <v>19.773371104815869</v>
      </c>
      <c r="L311" s="1">
        <f t="shared" si="130"/>
        <v>4</v>
      </c>
      <c r="M311" s="1">
        <f t="shared" si="131"/>
        <v>2</v>
      </c>
      <c r="N311" s="11">
        <f t="shared" si="132"/>
        <v>3</v>
      </c>
      <c r="O311" s="98">
        <v>34.573734987202201</v>
      </c>
      <c r="P311" s="4">
        <f t="shared" si="133"/>
        <v>4</v>
      </c>
      <c r="Q311" s="6">
        <v>280480</v>
      </c>
      <c r="R311" s="7">
        <v>20457</v>
      </c>
      <c r="S311" s="1">
        <f t="shared" si="134"/>
        <v>2</v>
      </c>
      <c r="T311" s="1">
        <f t="shared" si="135"/>
        <v>2</v>
      </c>
      <c r="U311" s="11">
        <f t="shared" si="136"/>
        <v>2</v>
      </c>
      <c r="V311" s="98">
        <v>0</v>
      </c>
      <c r="W311" s="4">
        <f t="shared" si="137"/>
        <v>0</v>
      </c>
      <c r="X311" s="98">
        <v>20.569723810919371</v>
      </c>
      <c r="Y311" s="4">
        <f t="shared" si="138"/>
        <v>1</v>
      </c>
      <c r="Z311" s="9">
        <v>0.39453544099999999</v>
      </c>
      <c r="AA311" s="9">
        <v>0.40584358500000001</v>
      </c>
      <c r="AB311" s="9">
        <v>0.44154822799999999</v>
      </c>
      <c r="AC311" s="1">
        <f t="shared" si="139"/>
        <v>4</v>
      </c>
      <c r="AD311" s="1">
        <f t="shared" si="140"/>
        <v>3</v>
      </c>
      <c r="AE311" s="1">
        <f t="shared" si="141"/>
        <v>3</v>
      </c>
      <c r="AF311" s="11">
        <f t="shared" si="142"/>
        <v>3.3333333333333335</v>
      </c>
      <c r="AG311" s="8">
        <v>0.19826455860299999</v>
      </c>
      <c r="AH311" s="9">
        <v>0.53610300323158233</v>
      </c>
      <c r="AI311" s="1">
        <f t="shared" si="143"/>
        <v>3</v>
      </c>
      <c r="AJ311" s="1">
        <f t="shared" si="144"/>
        <v>3</v>
      </c>
      <c r="AK311" s="11">
        <f t="shared" si="145"/>
        <v>3</v>
      </c>
      <c r="AL311" s="10">
        <v>1</v>
      </c>
      <c r="AM311" s="4">
        <f t="shared" si="146"/>
        <v>4</v>
      </c>
      <c r="AN311" s="98">
        <v>1.3945380590000001</v>
      </c>
      <c r="AO311" s="4">
        <f t="shared" si="147"/>
        <v>1</v>
      </c>
      <c r="AP311" s="8">
        <v>0.72532517214996173</v>
      </c>
      <c r="AQ311" s="9">
        <v>0.89295774647887327</v>
      </c>
      <c r="AR311" s="9">
        <v>0.86056253740275279</v>
      </c>
      <c r="AS311" s="9">
        <v>0.98056537102473496</v>
      </c>
      <c r="AT311" s="9">
        <v>0.80510638297872339</v>
      </c>
      <c r="AV311" s="1">
        <f t="shared" si="148"/>
        <v>4</v>
      </c>
      <c r="AW311" s="1">
        <f t="shared" si="149"/>
        <v>1</v>
      </c>
      <c r="AX311" s="1">
        <f t="shared" si="150"/>
        <v>1</v>
      </c>
      <c r="AY311" s="1">
        <f t="shared" si="151"/>
        <v>0</v>
      </c>
      <c r="AZ311" s="1">
        <f t="shared" si="152"/>
        <v>2</v>
      </c>
      <c r="BA311" s="1" t="str">
        <f t="shared" si="153"/>
        <v/>
      </c>
      <c r="BB311" s="9">
        <f t="shared" si="125"/>
        <v>0.25</v>
      </c>
      <c r="BC311" s="11">
        <f t="shared" si="154"/>
        <v>1.5</v>
      </c>
      <c r="BD311" s="98">
        <v>42.906478620000001</v>
      </c>
      <c r="BE311" s="4">
        <f t="shared" si="155"/>
        <v>4</v>
      </c>
    </row>
    <row r="312" spans="1:57" x14ac:dyDescent="0.35">
      <c r="A312" s="4">
        <v>53033030313</v>
      </c>
      <c r="B312" s="97">
        <v>60.054347826086953</v>
      </c>
      <c r="C312" s="4">
        <f t="shared" si="126"/>
        <v>4</v>
      </c>
      <c r="D312" s="98">
        <v>20.092547491475891</v>
      </c>
      <c r="E312" s="4">
        <f t="shared" si="127"/>
        <v>4</v>
      </c>
      <c r="F312" s="98">
        <v>80.44077134986226</v>
      </c>
      <c r="G312" s="4">
        <f t="shared" si="128"/>
        <v>4</v>
      </c>
      <c r="H312" s="98">
        <v>58.568955568378527</v>
      </c>
      <c r="I312" s="4">
        <f t="shared" si="129"/>
        <v>3</v>
      </c>
      <c r="J312" s="98">
        <v>47.17647058823529</v>
      </c>
      <c r="K312" s="97">
        <v>25.588235294117649</v>
      </c>
      <c r="L312" s="1">
        <f t="shared" si="130"/>
        <v>4</v>
      </c>
      <c r="M312" s="1">
        <f t="shared" si="131"/>
        <v>4</v>
      </c>
      <c r="N312" s="11">
        <f t="shared" si="132"/>
        <v>4</v>
      </c>
      <c r="O312" s="98">
        <v>43.277700509967552</v>
      </c>
      <c r="P312" s="4">
        <f t="shared" si="133"/>
        <v>4</v>
      </c>
      <c r="Q312" s="6">
        <v>351906</v>
      </c>
      <c r="R312" s="7">
        <v>40175</v>
      </c>
      <c r="S312" s="1">
        <f t="shared" si="134"/>
        <v>3</v>
      </c>
      <c r="T312" s="1">
        <f t="shared" si="135"/>
        <v>2</v>
      </c>
      <c r="U312" s="11">
        <f t="shared" si="136"/>
        <v>2.5</v>
      </c>
      <c r="V312" s="98">
        <v>0</v>
      </c>
      <c r="W312" s="4">
        <f t="shared" si="137"/>
        <v>0</v>
      </c>
      <c r="X312" s="98">
        <v>23.04721598918406</v>
      </c>
      <c r="Y312" s="4">
        <f t="shared" si="138"/>
        <v>1</v>
      </c>
      <c r="Z312" s="9">
        <v>0.44130657000000001</v>
      </c>
      <c r="AA312" s="9">
        <v>0.21390018499999999</v>
      </c>
      <c r="AB312" s="9">
        <v>0.204216694</v>
      </c>
      <c r="AC312" s="1">
        <f t="shared" si="139"/>
        <v>3</v>
      </c>
      <c r="AD312" s="1">
        <f t="shared" si="140"/>
        <v>4</v>
      </c>
      <c r="AE312" s="1">
        <f t="shared" si="141"/>
        <v>4</v>
      </c>
      <c r="AF312" s="11">
        <f t="shared" si="142"/>
        <v>3.6666666666666665</v>
      </c>
      <c r="AG312" s="8">
        <v>0.23861436431800001</v>
      </c>
      <c r="AH312" s="9">
        <v>0.71439850663413018</v>
      </c>
      <c r="AI312" s="1">
        <f t="shared" si="143"/>
        <v>3</v>
      </c>
      <c r="AJ312" s="1">
        <f t="shared" si="144"/>
        <v>2</v>
      </c>
      <c r="AK312" s="11">
        <f t="shared" si="145"/>
        <v>2.5</v>
      </c>
      <c r="AL312" s="10">
        <v>0</v>
      </c>
      <c r="AM312" s="4">
        <f t="shared" si="146"/>
        <v>0</v>
      </c>
      <c r="AN312" s="98">
        <v>3.2464076639999999</v>
      </c>
      <c r="AO312" s="4">
        <f t="shared" si="147"/>
        <v>1</v>
      </c>
      <c r="AP312" s="8">
        <v>1.6021423106350421</v>
      </c>
      <c r="AQ312" s="9">
        <v>0.71830985915492962</v>
      </c>
      <c r="AR312" s="9">
        <v>0.76840215439856374</v>
      </c>
      <c r="AS312" s="9">
        <v>0.803297997644287</v>
      </c>
      <c r="AV312" s="1">
        <f t="shared" si="148"/>
        <v>0</v>
      </c>
      <c r="AW312" s="1">
        <f t="shared" si="149"/>
        <v>4</v>
      </c>
      <c r="AX312" s="1">
        <f t="shared" si="150"/>
        <v>3</v>
      </c>
      <c r="AY312" s="1">
        <f t="shared" si="151"/>
        <v>2</v>
      </c>
      <c r="AZ312" s="1" t="str">
        <f t="shared" si="152"/>
        <v/>
      </c>
      <c r="BA312" s="1" t="str">
        <f t="shared" si="153"/>
        <v/>
      </c>
      <c r="BB312" s="9">
        <f t="shared" si="125"/>
        <v>0.25</v>
      </c>
      <c r="BC312" s="11">
        <f t="shared" si="154"/>
        <v>2.25</v>
      </c>
      <c r="BD312" s="98">
        <v>37.710833899999997</v>
      </c>
      <c r="BE312" s="4">
        <f t="shared" si="155"/>
        <v>4</v>
      </c>
    </row>
    <row r="313" spans="1:57" x14ac:dyDescent="0.35">
      <c r="A313" s="4">
        <v>53033030314</v>
      </c>
      <c r="B313" s="97">
        <v>61.966987620357642</v>
      </c>
      <c r="C313" s="4">
        <f t="shared" si="126"/>
        <v>4</v>
      </c>
      <c r="D313" s="98">
        <v>18.543046357615889</v>
      </c>
      <c r="E313" s="4">
        <f t="shared" si="127"/>
        <v>4</v>
      </c>
      <c r="F313" s="98">
        <v>78.452527743526517</v>
      </c>
      <c r="G313" s="4">
        <f t="shared" si="128"/>
        <v>3</v>
      </c>
      <c r="H313" s="98">
        <v>62.1</v>
      </c>
      <c r="I313" s="4">
        <f t="shared" si="129"/>
        <v>4</v>
      </c>
      <c r="J313" s="98">
        <v>45.217391304347828</v>
      </c>
      <c r="K313" s="97">
        <v>28.388746803069051</v>
      </c>
      <c r="L313" s="1">
        <f t="shared" si="130"/>
        <v>4</v>
      </c>
      <c r="M313" s="1">
        <f t="shared" si="131"/>
        <v>4</v>
      </c>
      <c r="N313" s="11">
        <f t="shared" si="132"/>
        <v>4</v>
      </c>
      <c r="O313" s="98">
        <v>36.927413671599723</v>
      </c>
      <c r="P313" s="4">
        <f t="shared" si="133"/>
        <v>4</v>
      </c>
      <c r="Q313" s="6">
        <v>325665</v>
      </c>
      <c r="R313" s="7">
        <v>35495</v>
      </c>
      <c r="S313" s="1">
        <f t="shared" si="134"/>
        <v>3</v>
      </c>
      <c r="T313" s="1">
        <f t="shared" si="135"/>
        <v>2</v>
      </c>
      <c r="U313" s="11">
        <f t="shared" si="136"/>
        <v>2.5</v>
      </c>
      <c r="V313" s="98">
        <v>0</v>
      </c>
      <c r="W313" s="4">
        <f t="shared" si="137"/>
        <v>0</v>
      </c>
      <c r="X313" s="98">
        <v>25.257352338163649</v>
      </c>
      <c r="Y313" s="4">
        <f t="shared" si="138"/>
        <v>2</v>
      </c>
      <c r="Z313" s="9">
        <v>0.33705519</v>
      </c>
      <c r="AA313" s="9">
        <v>0.41113043300000002</v>
      </c>
      <c r="AB313" s="9">
        <v>0.38150210699999998</v>
      </c>
      <c r="AC313" s="1">
        <f t="shared" si="139"/>
        <v>4</v>
      </c>
      <c r="AD313" s="1">
        <f t="shared" si="140"/>
        <v>3</v>
      </c>
      <c r="AE313" s="1">
        <f t="shared" si="141"/>
        <v>3</v>
      </c>
      <c r="AF313" s="11">
        <f t="shared" si="142"/>
        <v>3.3333333333333335</v>
      </c>
      <c r="AG313" s="8">
        <v>0.18113806251199999</v>
      </c>
      <c r="AH313" s="9">
        <v>0.37795721924160192</v>
      </c>
      <c r="AI313" s="1">
        <f t="shared" si="143"/>
        <v>3</v>
      </c>
      <c r="AJ313" s="1">
        <f t="shared" si="144"/>
        <v>4</v>
      </c>
      <c r="AK313" s="11">
        <f t="shared" si="145"/>
        <v>3.5</v>
      </c>
      <c r="AL313" s="10">
        <v>0</v>
      </c>
      <c r="AM313" s="4">
        <f t="shared" si="146"/>
        <v>0</v>
      </c>
      <c r="AN313" s="98">
        <v>11.8950701</v>
      </c>
      <c r="AO313" s="4">
        <f t="shared" si="147"/>
        <v>4</v>
      </c>
      <c r="AQ313" s="9">
        <v>0.71901408450704229</v>
      </c>
      <c r="AR313" s="9">
        <v>0.63494913225613403</v>
      </c>
      <c r="AS313" s="9">
        <v>0.96289752650176597</v>
      </c>
      <c r="AV313" s="1" t="str">
        <f t="shared" si="148"/>
        <v/>
      </c>
      <c r="AW313" s="1">
        <f t="shared" si="149"/>
        <v>4</v>
      </c>
      <c r="AX313" s="1">
        <f t="shared" si="150"/>
        <v>4</v>
      </c>
      <c r="AY313" s="1">
        <f t="shared" si="151"/>
        <v>0</v>
      </c>
      <c r="AZ313" s="1" t="str">
        <f t="shared" si="152"/>
        <v/>
      </c>
      <c r="BA313" s="1" t="str">
        <f t="shared" si="153"/>
        <v/>
      </c>
      <c r="BB313" s="9">
        <f t="shared" si="125"/>
        <v>0.33333333333333331</v>
      </c>
      <c r="BC313" s="11">
        <f t="shared" si="154"/>
        <v>2.6666666666666665</v>
      </c>
      <c r="BD313" s="98">
        <v>45.747945899999998</v>
      </c>
      <c r="BE313" s="4">
        <f t="shared" si="155"/>
        <v>4</v>
      </c>
    </row>
    <row r="314" spans="1:57" x14ac:dyDescent="0.35">
      <c r="A314" s="4">
        <v>53033030401</v>
      </c>
      <c r="B314" s="97">
        <v>40.408382590005367</v>
      </c>
      <c r="C314" s="4">
        <f t="shared" si="126"/>
        <v>3</v>
      </c>
      <c r="D314" s="98">
        <v>9.7149505526468882</v>
      </c>
      <c r="E314" s="4">
        <f t="shared" si="127"/>
        <v>2</v>
      </c>
      <c r="F314" s="98">
        <v>73.080676642810673</v>
      </c>
      <c r="G314" s="4">
        <f t="shared" si="128"/>
        <v>3</v>
      </c>
      <c r="H314" s="98">
        <v>33.730987175663593</v>
      </c>
      <c r="I314" s="4">
        <f t="shared" si="129"/>
        <v>2</v>
      </c>
      <c r="J314" s="98">
        <v>23.348416289592759</v>
      </c>
      <c r="K314" s="97">
        <v>9.0196078431372548</v>
      </c>
      <c r="L314" s="1">
        <f t="shared" si="130"/>
        <v>3</v>
      </c>
      <c r="M314" s="1">
        <f t="shared" si="131"/>
        <v>0</v>
      </c>
      <c r="N314" s="11">
        <f t="shared" si="132"/>
        <v>1.5</v>
      </c>
      <c r="O314" s="98">
        <v>19.484148307361639</v>
      </c>
      <c r="P314" s="4">
        <f t="shared" si="133"/>
        <v>2</v>
      </c>
      <c r="Q314" s="6">
        <v>335224</v>
      </c>
      <c r="R314" s="7">
        <v>12088</v>
      </c>
      <c r="S314" s="1">
        <f t="shared" si="134"/>
        <v>3</v>
      </c>
      <c r="T314" s="1">
        <f t="shared" si="135"/>
        <v>1</v>
      </c>
      <c r="U314" s="11">
        <f t="shared" si="136"/>
        <v>2</v>
      </c>
      <c r="V314" s="98">
        <v>0</v>
      </c>
      <c r="W314" s="4">
        <f t="shared" si="137"/>
        <v>0</v>
      </c>
      <c r="X314" s="98">
        <v>11.875160221160639</v>
      </c>
      <c r="Y314" s="4">
        <f t="shared" si="138"/>
        <v>1</v>
      </c>
      <c r="Z314" s="9">
        <v>0.900594228</v>
      </c>
      <c r="AA314" s="9">
        <v>0.91511930600000002</v>
      </c>
      <c r="AB314" s="9">
        <v>0.67255176699999997</v>
      </c>
      <c r="AC314" s="1">
        <f t="shared" si="139"/>
        <v>1</v>
      </c>
      <c r="AD314" s="1">
        <f t="shared" si="140"/>
        <v>1</v>
      </c>
      <c r="AE314" s="1">
        <f t="shared" si="141"/>
        <v>2</v>
      </c>
      <c r="AF314" s="11">
        <f t="shared" si="142"/>
        <v>1.3333333333333333</v>
      </c>
      <c r="AG314" s="8">
        <v>0.37714750159600002</v>
      </c>
      <c r="AH314" s="9">
        <v>0.95849529395514121</v>
      </c>
      <c r="AI314" s="1">
        <f t="shared" si="143"/>
        <v>2</v>
      </c>
      <c r="AJ314" s="1">
        <f t="shared" si="144"/>
        <v>1</v>
      </c>
      <c r="AK314" s="11">
        <f t="shared" si="145"/>
        <v>1.5</v>
      </c>
      <c r="AL314" s="10">
        <v>0</v>
      </c>
      <c r="AM314" s="4">
        <f t="shared" si="146"/>
        <v>0</v>
      </c>
      <c r="AN314" s="98">
        <v>4.2696629210000001</v>
      </c>
      <c r="AO314" s="4">
        <f t="shared" si="147"/>
        <v>2</v>
      </c>
      <c r="AR314" s="9">
        <v>0.88928785158587675</v>
      </c>
      <c r="AS314" s="9">
        <v>0.992932862190812</v>
      </c>
      <c r="AT314" s="9">
        <v>0.68297872340425536</v>
      </c>
      <c r="AV314" s="1" t="str">
        <f t="shared" si="148"/>
        <v/>
      </c>
      <c r="AW314" s="1" t="str">
        <f t="shared" si="149"/>
        <v/>
      </c>
      <c r="AX314" s="1">
        <f t="shared" si="150"/>
        <v>1</v>
      </c>
      <c r="AY314" s="1">
        <f t="shared" si="151"/>
        <v>0</v>
      </c>
      <c r="AZ314" s="1">
        <f t="shared" si="152"/>
        <v>4</v>
      </c>
      <c r="BA314" s="1" t="str">
        <f t="shared" si="153"/>
        <v/>
      </c>
      <c r="BB314" s="9">
        <f t="shared" si="125"/>
        <v>0.5</v>
      </c>
      <c r="BC314" s="11">
        <f t="shared" si="154"/>
        <v>0.5</v>
      </c>
      <c r="BD314" s="98">
        <v>50.131203599999999</v>
      </c>
      <c r="BE314" s="4">
        <f t="shared" si="155"/>
        <v>3</v>
      </c>
    </row>
    <row r="315" spans="1:57" x14ac:dyDescent="0.35">
      <c r="A315" s="4">
        <v>53033030403</v>
      </c>
      <c r="B315" s="97">
        <v>27.977356847376448</v>
      </c>
      <c r="C315" s="4">
        <f t="shared" si="126"/>
        <v>1</v>
      </c>
      <c r="D315" s="98">
        <v>8.3465638466772507</v>
      </c>
      <c r="E315" s="4">
        <f t="shared" si="127"/>
        <v>2</v>
      </c>
      <c r="F315" s="98">
        <v>64.992743105950652</v>
      </c>
      <c r="G315" s="4">
        <f t="shared" si="128"/>
        <v>2</v>
      </c>
      <c r="H315" s="98">
        <v>17.20779220779221</v>
      </c>
      <c r="I315" s="4">
        <f t="shared" si="129"/>
        <v>1</v>
      </c>
      <c r="J315" s="98">
        <v>28.01136363636363</v>
      </c>
      <c r="K315" s="97">
        <v>14.20454545454546</v>
      </c>
      <c r="L315" s="1">
        <f t="shared" si="130"/>
        <v>4</v>
      </c>
      <c r="M315" s="1">
        <f t="shared" si="131"/>
        <v>1</v>
      </c>
      <c r="N315" s="11">
        <f t="shared" si="132"/>
        <v>2.5</v>
      </c>
      <c r="O315" s="98">
        <v>23.514043109079029</v>
      </c>
      <c r="P315" s="4">
        <f t="shared" si="133"/>
        <v>2</v>
      </c>
      <c r="Q315" s="6">
        <v>320571</v>
      </c>
      <c r="R315" s="7">
        <v>22296</v>
      </c>
      <c r="S315" s="1">
        <f t="shared" si="134"/>
        <v>2</v>
      </c>
      <c r="T315" s="1">
        <f t="shared" si="135"/>
        <v>2</v>
      </c>
      <c r="U315" s="11">
        <f t="shared" si="136"/>
        <v>2</v>
      </c>
      <c r="V315" s="98">
        <v>0</v>
      </c>
      <c r="W315" s="4">
        <f t="shared" si="137"/>
        <v>0</v>
      </c>
      <c r="X315" s="98">
        <v>0.55462282756854286</v>
      </c>
      <c r="Y315" s="4">
        <f t="shared" si="138"/>
        <v>0</v>
      </c>
      <c r="Z315" s="9">
        <v>1.050660602</v>
      </c>
      <c r="AA315" s="9">
        <v>1.370057152</v>
      </c>
      <c r="AB315" s="9">
        <v>0.87165588199999999</v>
      </c>
      <c r="AC315" s="1">
        <f t="shared" si="139"/>
        <v>1</v>
      </c>
      <c r="AD315" s="1">
        <f t="shared" si="140"/>
        <v>0</v>
      </c>
      <c r="AE315" s="1">
        <f t="shared" si="141"/>
        <v>1</v>
      </c>
      <c r="AF315" s="11">
        <f t="shared" si="142"/>
        <v>0.66666666666666663</v>
      </c>
      <c r="AG315" s="8">
        <v>0.33492306423500001</v>
      </c>
      <c r="AH315" s="9">
        <v>0.70226887460929666</v>
      </c>
      <c r="AI315" s="1">
        <f t="shared" si="143"/>
        <v>2</v>
      </c>
      <c r="AJ315" s="1">
        <f t="shared" si="144"/>
        <v>2</v>
      </c>
      <c r="AK315" s="11">
        <f t="shared" si="145"/>
        <v>2</v>
      </c>
      <c r="AL315" s="10">
        <v>0</v>
      </c>
      <c r="AM315" s="4">
        <f t="shared" si="146"/>
        <v>0</v>
      </c>
      <c r="AN315" s="98">
        <v>0.82781457000000003</v>
      </c>
      <c r="AO315" s="4">
        <f t="shared" si="147"/>
        <v>0</v>
      </c>
      <c r="AR315" s="9">
        <v>0.71154997007779774</v>
      </c>
      <c r="AS315" s="9">
        <v>0.80742049469964605</v>
      </c>
      <c r="AV315" s="1" t="str">
        <f t="shared" si="148"/>
        <v/>
      </c>
      <c r="AW315" s="1" t="str">
        <f t="shared" si="149"/>
        <v/>
      </c>
      <c r="AX315" s="1">
        <f t="shared" si="150"/>
        <v>4</v>
      </c>
      <c r="AY315" s="1">
        <f t="shared" si="151"/>
        <v>2</v>
      </c>
      <c r="AZ315" s="1" t="str">
        <f t="shared" si="152"/>
        <v/>
      </c>
      <c r="BA315" s="1" t="str">
        <f t="shared" si="153"/>
        <v/>
      </c>
      <c r="BB315" s="9">
        <f t="shared" si="125"/>
        <v>0.5</v>
      </c>
      <c r="BC315" s="11">
        <f t="shared" si="154"/>
        <v>3</v>
      </c>
      <c r="BD315" s="98">
        <v>49.208878499999997</v>
      </c>
      <c r="BE315" s="4">
        <f t="shared" si="155"/>
        <v>3</v>
      </c>
    </row>
    <row r="316" spans="1:57" x14ac:dyDescent="0.35">
      <c r="A316" s="4">
        <v>53033030404</v>
      </c>
      <c r="B316" s="97">
        <v>26.571201272871921</v>
      </c>
      <c r="C316" s="4">
        <f t="shared" si="126"/>
        <v>1</v>
      </c>
      <c r="D316" s="98">
        <v>9.3604404913172381</v>
      </c>
      <c r="E316" s="4">
        <f t="shared" si="127"/>
        <v>2</v>
      </c>
      <c r="F316" s="98">
        <v>75.78169414440022</v>
      </c>
      <c r="G316" s="4">
        <f t="shared" si="128"/>
        <v>3</v>
      </c>
      <c r="H316" s="98">
        <v>14.487179487179491</v>
      </c>
      <c r="I316" s="4">
        <f t="shared" si="129"/>
        <v>0</v>
      </c>
      <c r="J316" s="98">
        <v>15.170278637770901</v>
      </c>
      <c r="K316" s="97">
        <v>8.0495356037151709</v>
      </c>
      <c r="L316" s="1">
        <f t="shared" si="130"/>
        <v>2</v>
      </c>
      <c r="M316" s="1">
        <f t="shared" si="131"/>
        <v>0</v>
      </c>
      <c r="N316" s="11">
        <f t="shared" si="132"/>
        <v>1</v>
      </c>
      <c r="O316" s="98">
        <v>18.956208758248351</v>
      </c>
      <c r="P316" s="4">
        <f t="shared" si="133"/>
        <v>2</v>
      </c>
      <c r="Q316" s="6">
        <v>316712</v>
      </c>
      <c r="R316" s="7">
        <v>5309</v>
      </c>
      <c r="S316" s="1">
        <f t="shared" si="134"/>
        <v>2</v>
      </c>
      <c r="T316" s="1">
        <f t="shared" si="135"/>
        <v>1</v>
      </c>
      <c r="U316" s="11">
        <f t="shared" si="136"/>
        <v>1.5</v>
      </c>
      <c r="V316" s="98">
        <v>0</v>
      </c>
      <c r="W316" s="4">
        <f t="shared" si="137"/>
        <v>0</v>
      </c>
      <c r="X316" s="98">
        <v>0</v>
      </c>
      <c r="Y316" s="4">
        <f t="shared" si="138"/>
        <v>0</v>
      </c>
      <c r="Z316" s="9">
        <v>1.1192991409999999</v>
      </c>
      <c r="AA316" s="9">
        <v>1.4927619519999999</v>
      </c>
      <c r="AB316" s="9">
        <v>0.88297630400000005</v>
      </c>
      <c r="AC316" s="1">
        <f t="shared" si="139"/>
        <v>1</v>
      </c>
      <c r="AD316" s="1">
        <f t="shared" si="140"/>
        <v>0</v>
      </c>
      <c r="AE316" s="1">
        <f t="shared" si="141"/>
        <v>1</v>
      </c>
      <c r="AF316" s="11">
        <f t="shared" si="142"/>
        <v>0.66666666666666663</v>
      </c>
      <c r="AG316" s="8">
        <v>0.44897231551400002</v>
      </c>
      <c r="AH316" s="9">
        <v>0.61414644076441005</v>
      </c>
      <c r="AI316" s="1">
        <f t="shared" si="143"/>
        <v>2</v>
      </c>
      <c r="AJ316" s="1">
        <f t="shared" si="144"/>
        <v>2</v>
      </c>
      <c r="AK316" s="11">
        <f t="shared" si="145"/>
        <v>2</v>
      </c>
      <c r="AL316" s="10">
        <v>0</v>
      </c>
      <c r="AM316" s="4">
        <f t="shared" si="146"/>
        <v>0</v>
      </c>
      <c r="AN316" s="98">
        <v>8.8685015289999996</v>
      </c>
      <c r="AO316" s="4">
        <f t="shared" si="147"/>
        <v>3</v>
      </c>
      <c r="AS316" s="9">
        <v>0.95406360424028203</v>
      </c>
      <c r="AT316" s="9">
        <v>0.89021276595744681</v>
      </c>
      <c r="AV316" s="1" t="str">
        <f t="shared" si="148"/>
        <v/>
      </c>
      <c r="AW316" s="1" t="str">
        <f t="shared" si="149"/>
        <v/>
      </c>
      <c r="AX316" s="1" t="str">
        <f t="shared" si="150"/>
        <v/>
      </c>
      <c r="AY316" s="1">
        <f t="shared" si="151"/>
        <v>0</v>
      </c>
      <c r="AZ316" s="1">
        <f t="shared" si="152"/>
        <v>1</v>
      </c>
      <c r="BA316" s="1" t="str">
        <f t="shared" si="153"/>
        <v/>
      </c>
      <c r="BB316" s="9">
        <f t="shared" si="125"/>
        <v>1</v>
      </c>
      <c r="BC316" s="11">
        <f t="shared" si="154"/>
        <v>0</v>
      </c>
      <c r="BD316" s="98">
        <v>58.473179500000001</v>
      </c>
      <c r="BE316" s="4">
        <f t="shared" si="155"/>
        <v>2</v>
      </c>
    </row>
    <row r="317" spans="1:57" x14ac:dyDescent="0.35">
      <c r="A317" s="4">
        <v>53033030501</v>
      </c>
      <c r="B317" s="97">
        <v>38.323045267489711</v>
      </c>
      <c r="C317" s="4">
        <f t="shared" si="126"/>
        <v>2</v>
      </c>
      <c r="D317" s="98">
        <v>7.9827400215749726</v>
      </c>
      <c r="E317" s="4">
        <f t="shared" si="127"/>
        <v>1</v>
      </c>
      <c r="F317" s="98">
        <v>85.898261429491313</v>
      </c>
      <c r="G317" s="4">
        <f t="shared" si="128"/>
        <v>4</v>
      </c>
      <c r="H317" s="98">
        <v>85</v>
      </c>
      <c r="I317" s="4">
        <f t="shared" si="129"/>
        <v>4</v>
      </c>
      <c r="J317" s="98">
        <v>43.383084577114431</v>
      </c>
      <c r="K317" s="97">
        <v>25.273631840796021</v>
      </c>
      <c r="L317" s="1">
        <f t="shared" si="130"/>
        <v>4</v>
      </c>
      <c r="M317" s="1">
        <f t="shared" si="131"/>
        <v>4</v>
      </c>
      <c r="N317" s="11">
        <f t="shared" si="132"/>
        <v>4</v>
      </c>
      <c r="O317" s="98">
        <v>49.253731343283583</v>
      </c>
      <c r="P317" s="4">
        <f t="shared" si="133"/>
        <v>4</v>
      </c>
      <c r="Q317" s="6">
        <v>293195</v>
      </c>
      <c r="R317" s="7">
        <v>50785</v>
      </c>
      <c r="S317" s="1">
        <f t="shared" si="134"/>
        <v>2</v>
      </c>
      <c r="T317" s="1">
        <f t="shared" si="135"/>
        <v>3</v>
      </c>
      <c r="U317" s="11">
        <f t="shared" si="136"/>
        <v>2.5</v>
      </c>
      <c r="V317" s="98">
        <v>29.61847389558233</v>
      </c>
      <c r="W317" s="4">
        <f t="shared" si="137"/>
        <v>2</v>
      </c>
      <c r="X317" s="98">
        <v>25.41318687631821</v>
      </c>
      <c r="Y317" s="4">
        <f t="shared" si="138"/>
        <v>2</v>
      </c>
      <c r="Z317" s="9">
        <v>0.61168960400000005</v>
      </c>
      <c r="AA317" s="9">
        <v>0.781465297</v>
      </c>
      <c r="AB317" s="9">
        <v>0.48976557700000001</v>
      </c>
      <c r="AC317" s="1">
        <f t="shared" si="139"/>
        <v>2</v>
      </c>
      <c r="AD317" s="1">
        <f t="shared" si="140"/>
        <v>2</v>
      </c>
      <c r="AE317" s="1">
        <f t="shared" si="141"/>
        <v>3</v>
      </c>
      <c r="AF317" s="11">
        <f t="shared" si="142"/>
        <v>2.3333333333333335</v>
      </c>
      <c r="AG317" s="8">
        <v>0.37979752555200003</v>
      </c>
      <c r="AH317" s="9">
        <v>0.4570681798462895</v>
      </c>
      <c r="AI317" s="1">
        <f t="shared" si="143"/>
        <v>2</v>
      </c>
      <c r="AJ317" s="1">
        <f t="shared" si="144"/>
        <v>3</v>
      </c>
      <c r="AK317" s="11">
        <f t="shared" si="145"/>
        <v>2.5</v>
      </c>
      <c r="AL317" s="10">
        <v>0</v>
      </c>
      <c r="AM317" s="4">
        <f t="shared" si="146"/>
        <v>0</v>
      </c>
      <c r="AN317" s="98">
        <v>11.49312377</v>
      </c>
      <c r="AO317" s="4">
        <f t="shared" si="147"/>
        <v>4</v>
      </c>
      <c r="AP317" s="8">
        <v>0.60290742157612853</v>
      </c>
      <c r="AQ317" s="9">
        <v>0.60704225352112673</v>
      </c>
      <c r="AR317" s="9">
        <v>0.64332734889287857</v>
      </c>
      <c r="AS317" s="9">
        <v>0.55005889281507603</v>
      </c>
      <c r="AV317" s="1">
        <f t="shared" si="148"/>
        <v>4</v>
      </c>
      <c r="AW317" s="1">
        <f t="shared" si="149"/>
        <v>4</v>
      </c>
      <c r="AX317" s="1">
        <f t="shared" si="150"/>
        <v>4</v>
      </c>
      <c r="AY317" s="1">
        <f t="shared" si="151"/>
        <v>4</v>
      </c>
      <c r="AZ317" s="1" t="str">
        <f t="shared" si="152"/>
        <v/>
      </c>
      <c r="BA317" s="1" t="str">
        <f t="shared" si="153"/>
        <v/>
      </c>
      <c r="BB317" s="9">
        <f t="shared" si="125"/>
        <v>0.25</v>
      </c>
      <c r="BC317" s="11">
        <f t="shared" si="154"/>
        <v>4</v>
      </c>
      <c r="BD317" s="98">
        <v>50.53091577</v>
      </c>
      <c r="BE317" s="4">
        <f t="shared" si="155"/>
        <v>3</v>
      </c>
    </row>
    <row r="318" spans="1:57" x14ac:dyDescent="0.35">
      <c r="A318" s="4">
        <v>53033030503</v>
      </c>
      <c r="B318" s="97">
        <v>39.552097172138929</v>
      </c>
      <c r="C318" s="4">
        <f t="shared" si="126"/>
        <v>2</v>
      </c>
      <c r="D318" s="98">
        <v>14.114114114114111</v>
      </c>
      <c r="E318" s="4">
        <f t="shared" si="127"/>
        <v>3</v>
      </c>
      <c r="F318" s="98">
        <v>72.852803093068204</v>
      </c>
      <c r="G318" s="4">
        <f t="shared" si="128"/>
        <v>3</v>
      </c>
      <c r="H318" s="98">
        <v>53.283384750991623</v>
      </c>
      <c r="I318" s="4">
        <f t="shared" si="129"/>
        <v>3</v>
      </c>
      <c r="J318" s="98">
        <v>42.431192660550458</v>
      </c>
      <c r="K318" s="97">
        <v>20.183486238532112</v>
      </c>
      <c r="L318" s="1">
        <f t="shared" si="130"/>
        <v>4</v>
      </c>
      <c r="M318" s="1">
        <f t="shared" si="131"/>
        <v>3</v>
      </c>
      <c r="N318" s="11">
        <f t="shared" si="132"/>
        <v>3.5</v>
      </c>
      <c r="O318" s="98">
        <v>29.100019271535938</v>
      </c>
      <c r="P318" s="4">
        <f t="shared" si="133"/>
        <v>3</v>
      </c>
      <c r="Q318" s="6">
        <v>345868</v>
      </c>
      <c r="R318" s="7">
        <v>42650</v>
      </c>
      <c r="S318" s="1">
        <f t="shared" si="134"/>
        <v>3</v>
      </c>
      <c r="T318" s="1">
        <f t="shared" si="135"/>
        <v>2</v>
      </c>
      <c r="U318" s="11">
        <f t="shared" si="136"/>
        <v>2.5</v>
      </c>
      <c r="V318" s="98">
        <v>0</v>
      </c>
      <c r="W318" s="4">
        <f t="shared" si="137"/>
        <v>0</v>
      </c>
      <c r="X318" s="98">
        <v>35.045152921302517</v>
      </c>
      <c r="Y318" s="4">
        <f t="shared" si="138"/>
        <v>2</v>
      </c>
      <c r="Z318" s="9">
        <v>0.45937978299999999</v>
      </c>
      <c r="AA318" s="9">
        <v>0.80594857200000003</v>
      </c>
      <c r="AB318" s="9">
        <v>0.37827075399999999</v>
      </c>
      <c r="AC318" s="1">
        <f t="shared" si="139"/>
        <v>3</v>
      </c>
      <c r="AD318" s="1">
        <f t="shared" si="140"/>
        <v>1</v>
      </c>
      <c r="AE318" s="1">
        <f t="shared" si="141"/>
        <v>3</v>
      </c>
      <c r="AF318" s="11">
        <f t="shared" si="142"/>
        <v>2.3333333333333335</v>
      </c>
      <c r="AG318" s="8">
        <v>0.20783238302599999</v>
      </c>
      <c r="AH318" s="9">
        <v>0.68837315468773141</v>
      </c>
      <c r="AI318" s="1">
        <f t="shared" si="143"/>
        <v>3</v>
      </c>
      <c r="AJ318" s="1">
        <f t="shared" si="144"/>
        <v>2</v>
      </c>
      <c r="AK318" s="11">
        <f t="shared" si="145"/>
        <v>2.5</v>
      </c>
      <c r="AL318" s="10">
        <v>0</v>
      </c>
      <c r="AM318" s="4">
        <f t="shared" si="146"/>
        <v>0</v>
      </c>
      <c r="AN318" s="98">
        <v>1.2883163040000001</v>
      </c>
      <c r="AO318" s="4">
        <f t="shared" si="147"/>
        <v>1</v>
      </c>
      <c r="AP318" s="8">
        <v>1.338944146901301</v>
      </c>
      <c r="AQ318" s="9">
        <v>0.80211267605633807</v>
      </c>
      <c r="AR318" s="9">
        <v>0.72890484739676842</v>
      </c>
      <c r="AS318" s="9">
        <v>0.85630153121319197</v>
      </c>
      <c r="AV318" s="1">
        <f t="shared" si="148"/>
        <v>0</v>
      </c>
      <c r="AW318" s="1">
        <f t="shared" si="149"/>
        <v>2</v>
      </c>
      <c r="AX318" s="1">
        <f t="shared" si="150"/>
        <v>4</v>
      </c>
      <c r="AY318" s="1">
        <f t="shared" si="151"/>
        <v>1</v>
      </c>
      <c r="AZ318" s="1" t="str">
        <f t="shared" si="152"/>
        <v/>
      </c>
      <c r="BA318" s="1" t="str">
        <f t="shared" si="153"/>
        <v/>
      </c>
      <c r="BB318" s="9">
        <f t="shared" si="125"/>
        <v>0.25</v>
      </c>
      <c r="BC318" s="11">
        <f t="shared" si="154"/>
        <v>1.75</v>
      </c>
      <c r="BD318" s="98">
        <v>42.566699569999997</v>
      </c>
      <c r="BE318" s="4">
        <f t="shared" si="155"/>
        <v>4</v>
      </c>
    </row>
    <row r="319" spans="1:57" x14ac:dyDescent="0.35">
      <c r="A319" s="4">
        <v>53033030504</v>
      </c>
      <c r="B319" s="97">
        <v>41.503759398496243</v>
      </c>
      <c r="C319" s="4">
        <f t="shared" si="126"/>
        <v>3</v>
      </c>
      <c r="D319" s="98">
        <v>9.6207215541165585</v>
      </c>
      <c r="E319" s="4">
        <f t="shared" si="127"/>
        <v>2</v>
      </c>
      <c r="F319" s="98">
        <v>82.039433148490446</v>
      </c>
      <c r="G319" s="4">
        <f t="shared" si="128"/>
        <v>4</v>
      </c>
      <c r="H319" s="98">
        <v>52.373813093453272</v>
      </c>
      <c r="I319" s="4">
        <f t="shared" si="129"/>
        <v>3</v>
      </c>
      <c r="J319" s="98">
        <v>32.253164556962027</v>
      </c>
      <c r="K319" s="97">
        <v>14.12658227848101</v>
      </c>
      <c r="L319" s="1">
        <f t="shared" si="130"/>
        <v>4</v>
      </c>
      <c r="M319" s="1">
        <f t="shared" si="131"/>
        <v>1</v>
      </c>
      <c r="N319" s="11">
        <f t="shared" si="132"/>
        <v>2.5</v>
      </c>
      <c r="O319" s="98">
        <v>27.05958270595827</v>
      </c>
      <c r="P319" s="4">
        <f t="shared" si="133"/>
        <v>3</v>
      </c>
      <c r="Q319" s="6">
        <v>276021</v>
      </c>
      <c r="R319" s="7">
        <v>39288</v>
      </c>
      <c r="S319" s="1">
        <f t="shared" si="134"/>
        <v>2</v>
      </c>
      <c r="T319" s="1">
        <f t="shared" si="135"/>
        <v>2</v>
      </c>
      <c r="U319" s="11">
        <f t="shared" si="136"/>
        <v>2</v>
      </c>
      <c r="V319" s="98">
        <v>0</v>
      </c>
      <c r="W319" s="4">
        <f t="shared" si="137"/>
        <v>0</v>
      </c>
      <c r="X319" s="98">
        <v>51.791219215071571</v>
      </c>
      <c r="Y319" s="4">
        <f t="shared" si="138"/>
        <v>3</v>
      </c>
      <c r="Z319" s="9">
        <v>0.40274074199999998</v>
      </c>
      <c r="AA319" s="9">
        <v>0.39245897699999999</v>
      </c>
      <c r="AB319" s="9">
        <v>0.32715158500000002</v>
      </c>
      <c r="AC319" s="1">
        <f t="shared" si="139"/>
        <v>3</v>
      </c>
      <c r="AD319" s="1">
        <f t="shared" si="140"/>
        <v>4</v>
      </c>
      <c r="AE319" s="1">
        <f t="shared" si="141"/>
        <v>3</v>
      </c>
      <c r="AF319" s="11">
        <f t="shared" si="142"/>
        <v>3.3333333333333335</v>
      </c>
      <c r="AG319" s="8">
        <v>0.22777652314999999</v>
      </c>
      <c r="AH319" s="9">
        <v>0.29924614168700497</v>
      </c>
      <c r="AI319" s="1">
        <f t="shared" si="143"/>
        <v>3</v>
      </c>
      <c r="AJ319" s="1">
        <f t="shared" si="144"/>
        <v>4</v>
      </c>
      <c r="AK319" s="11">
        <f t="shared" si="145"/>
        <v>3.5</v>
      </c>
      <c r="AL319" s="10">
        <v>0</v>
      </c>
      <c r="AM319" s="4">
        <f t="shared" si="146"/>
        <v>0</v>
      </c>
      <c r="AN319" s="98">
        <v>4.0859088530000003</v>
      </c>
      <c r="AO319" s="4">
        <f t="shared" si="147"/>
        <v>2</v>
      </c>
      <c r="AQ319" s="9">
        <v>0.81478873239436622</v>
      </c>
      <c r="AR319" s="9">
        <v>0.73249551166965887</v>
      </c>
      <c r="AS319" s="9">
        <v>0.74558303886925703</v>
      </c>
      <c r="AT319" s="9">
        <v>0.6574468085106383</v>
      </c>
      <c r="AV319" s="1" t="str">
        <f t="shared" si="148"/>
        <v/>
      </c>
      <c r="AW319" s="1">
        <f t="shared" si="149"/>
        <v>2</v>
      </c>
      <c r="AX319" s="1">
        <f t="shared" si="150"/>
        <v>4</v>
      </c>
      <c r="AY319" s="1">
        <f t="shared" si="151"/>
        <v>4</v>
      </c>
      <c r="AZ319" s="1">
        <f t="shared" si="152"/>
        <v>4</v>
      </c>
      <c r="BA319" s="1" t="str">
        <f t="shared" si="153"/>
        <v/>
      </c>
      <c r="BB319" s="9">
        <f t="shared" si="125"/>
        <v>0.33333333333333331</v>
      </c>
      <c r="BC319" s="11">
        <f t="shared" si="154"/>
        <v>3.333333333333333</v>
      </c>
      <c r="BD319" s="98">
        <v>39.429695289999998</v>
      </c>
      <c r="BE319" s="4">
        <f t="shared" si="155"/>
        <v>4</v>
      </c>
    </row>
    <row r="320" spans="1:57" x14ac:dyDescent="0.35">
      <c r="A320" s="4">
        <v>53033030600</v>
      </c>
      <c r="B320" s="97">
        <v>43.665281041026567</v>
      </c>
      <c r="C320" s="4">
        <f t="shared" si="126"/>
        <v>3</v>
      </c>
      <c r="D320" s="98">
        <v>12.552621507845391</v>
      </c>
      <c r="E320" s="4">
        <f t="shared" si="127"/>
        <v>3</v>
      </c>
      <c r="F320" s="98">
        <v>85.982478097622021</v>
      </c>
      <c r="G320" s="4">
        <f t="shared" si="128"/>
        <v>4</v>
      </c>
      <c r="H320" s="98">
        <v>55.972540045766593</v>
      </c>
      <c r="I320" s="4">
        <f t="shared" si="129"/>
        <v>3</v>
      </c>
      <c r="J320" s="98">
        <v>31.802469135802468</v>
      </c>
      <c r="K320" s="97">
        <v>14.518518518518521</v>
      </c>
      <c r="L320" s="1">
        <f t="shared" si="130"/>
        <v>4</v>
      </c>
      <c r="M320" s="1">
        <f t="shared" si="131"/>
        <v>1</v>
      </c>
      <c r="N320" s="11">
        <f t="shared" si="132"/>
        <v>2.5</v>
      </c>
      <c r="O320" s="98">
        <v>23.78456533526116</v>
      </c>
      <c r="P320" s="4">
        <f t="shared" si="133"/>
        <v>2</v>
      </c>
      <c r="Q320" s="6">
        <v>271362</v>
      </c>
      <c r="R320" s="7">
        <v>44525</v>
      </c>
      <c r="S320" s="1">
        <f t="shared" si="134"/>
        <v>2</v>
      </c>
      <c r="T320" s="1">
        <f t="shared" si="135"/>
        <v>3</v>
      </c>
      <c r="U320" s="11">
        <f t="shared" si="136"/>
        <v>2.5</v>
      </c>
      <c r="V320" s="98">
        <v>0.33039647577092512</v>
      </c>
      <c r="W320" s="4">
        <f t="shared" si="137"/>
        <v>0</v>
      </c>
      <c r="X320" s="98">
        <v>53.150260137915971</v>
      </c>
      <c r="Y320" s="4">
        <f t="shared" si="138"/>
        <v>3</v>
      </c>
      <c r="Z320" s="9">
        <v>0.47570093699999999</v>
      </c>
      <c r="AA320" s="9">
        <v>0.48892006300000002</v>
      </c>
      <c r="AB320" s="9">
        <v>0.233211002</v>
      </c>
      <c r="AC320" s="1">
        <f t="shared" si="139"/>
        <v>3</v>
      </c>
      <c r="AD320" s="1">
        <f t="shared" si="140"/>
        <v>3</v>
      </c>
      <c r="AE320" s="1">
        <f t="shared" si="141"/>
        <v>4</v>
      </c>
      <c r="AF320" s="11">
        <f t="shared" si="142"/>
        <v>3.3333333333333335</v>
      </c>
      <c r="AG320" s="8">
        <v>0.16056022156700001</v>
      </c>
      <c r="AH320" s="9">
        <v>0.4074283842191419</v>
      </c>
      <c r="AI320" s="1">
        <f t="shared" si="143"/>
        <v>3</v>
      </c>
      <c r="AJ320" s="1">
        <f t="shared" si="144"/>
        <v>3</v>
      </c>
      <c r="AK320" s="11">
        <f t="shared" si="145"/>
        <v>3</v>
      </c>
      <c r="AL320" s="10">
        <v>0</v>
      </c>
      <c r="AM320" s="4">
        <f t="shared" si="146"/>
        <v>0</v>
      </c>
      <c r="AN320" s="98">
        <v>9.6453900709999996</v>
      </c>
      <c r="AO320" s="4">
        <f t="shared" si="147"/>
        <v>3</v>
      </c>
      <c r="AP320" s="8">
        <v>0.74521805661820961</v>
      </c>
      <c r="AQ320" s="9">
        <v>0.70281690140845066</v>
      </c>
      <c r="AR320" s="9">
        <v>0.75822860562537397</v>
      </c>
      <c r="AS320" s="9">
        <v>0.92343934040047104</v>
      </c>
      <c r="AV320" s="1">
        <f t="shared" si="148"/>
        <v>4</v>
      </c>
      <c r="AW320" s="1">
        <f t="shared" si="149"/>
        <v>4</v>
      </c>
      <c r="AX320" s="1">
        <f t="shared" si="150"/>
        <v>3</v>
      </c>
      <c r="AY320" s="1">
        <f t="shared" si="151"/>
        <v>0</v>
      </c>
      <c r="AZ320" s="1" t="str">
        <f t="shared" si="152"/>
        <v/>
      </c>
      <c r="BA320" s="1" t="str">
        <f t="shared" si="153"/>
        <v/>
      </c>
      <c r="BB320" s="9">
        <f t="shared" si="125"/>
        <v>0.25</v>
      </c>
      <c r="BC320" s="11">
        <f t="shared" si="154"/>
        <v>2.75</v>
      </c>
      <c r="BD320" s="98">
        <v>46.182701719999997</v>
      </c>
      <c r="BE320" s="4">
        <f t="shared" si="155"/>
        <v>4</v>
      </c>
    </row>
    <row r="321" spans="1:57" x14ac:dyDescent="0.35">
      <c r="A321" s="4">
        <v>53033030700</v>
      </c>
      <c r="B321" s="97">
        <v>43.904831984302177</v>
      </c>
      <c r="C321" s="4">
        <f t="shared" si="126"/>
        <v>3</v>
      </c>
      <c r="D321" s="98">
        <v>14.93236212278876</v>
      </c>
      <c r="E321" s="4">
        <f t="shared" si="127"/>
        <v>3</v>
      </c>
      <c r="F321" s="98">
        <v>87.299930410577602</v>
      </c>
      <c r="G321" s="4">
        <f t="shared" si="128"/>
        <v>4</v>
      </c>
      <c r="H321" s="98">
        <v>57.502930832356391</v>
      </c>
      <c r="I321" s="4">
        <f t="shared" si="129"/>
        <v>3</v>
      </c>
      <c r="J321" s="98">
        <v>37.003058103975533</v>
      </c>
      <c r="K321" s="97">
        <v>17.798165137614681</v>
      </c>
      <c r="L321" s="1">
        <f t="shared" si="130"/>
        <v>4</v>
      </c>
      <c r="M321" s="1">
        <f t="shared" si="131"/>
        <v>2</v>
      </c>
      <c r="N321" s="11">
        <f t="shared" si="132"/>
        <v>3</v>
      </c>
      <c r="O321" s="98">
        <v>25.081270317579399</v>
      </c>
      <c r="P321" s="4">
        <f t="shared" si="133"/>
        <v>3</v>
      </c>
      <c r="Q321" s="6">
        <v>258478</v>
      </c>
      <c r="R321" s="7">
        <v>38146</v>
      </c>
      <c r="S321" s="1">
        <f t="shared" si="134"/>
        <v>2</v>
      </c>
      <c r="T321" s="1">
        <f t="shared" si="135"/>
        <v>2</v>
      </c>
      <c r="U321" s="11">
        <f t="shared" si="136"/>
        <v>2</v>
      </c>
      <c r="V321" s="98">
        <v>0</v>
      </c>
      <c r="W321" s="4">
        <f t="shared" si="137"/>
        <v>0</v>
      </c>
      <c r="X321" s="98">
        <v>11.802819529851529</v>
      </c>
      <c r="Y321" s="4">
        <f t="shared" si="138"/>
        <v>1</v>
      </c>
      <c r="Z321" s="9">
        <v>0.48616564800000001</v>
      </c>
      <c r="AA321" s="9">
        <v>0.87174898099999998</v>
      </c>
      <c r="AB321" s="9">
        <v>0.46099599000000002</v>
      </c>
      <c r="AC321" s="1">
        <f t="shared" si="139"/>
        <v>3</v>
      </c>
      <c r="AD321" s="1">
        <f t="shared" si="140"/>
        <v>1</v>
      </c>
      <c r="AE321" s="1">
        <f t="shared" si="141"/>
        <v>3</v>
      </c>
      <c r="AF321" s="11">
        <f t="shared" si="142"/>
        <v>2.3333333333333335</v>
      </c>
      <c r="AG321" s="8">
        <v>0.11753594025</v>
      </c>
      <c r="AH321" s="9">
        <v>0.25326539265857101</v>
      </c>
      <c r="AI321" s="1">
        <f t="shared" si="143"/>
        <v>4</v>
      </c>
      <c r="AJ321" s="1">
        <f t="shared" si="144"/>
        <v>4</v>
      </c>
      <c r="AK321" s="11">
        <f t="shared" si="145"/>
        <v>4</v>
      </c>
      <c r="AL321" s="10">
        <v>0</v>
      </c>
      <c r="AM321" s="4">
        <f t="shared" si="146"/>
        <v>0</v>
      </c>
      <c r="AN321" s="98">
        <v>7.973856209</v>
      </c>
      <c r="AO321" s="4">
        <f t="shared" si="147"/>
        <v>3</v>
      </c>
      <c r="AP321" s="8">
        <v>0.70772762050497318</v>
      </c>
      <c r="AQ321" s="9">
        <v>0.5598591549295775</v>
      </c>
      <c r="AR321" s="9">
        <v>0.65529622980251345</v>
      </c>
      <c r="AS321" s="9">
        <v>0.82273262661955204</v>
      </c>
      <c r="AV321" s="1">
        <f t="shared" si="148"/>
        <v>4</v>
      </c>
      <c r="AW321" s="1">
        <f t="shared" si="149"/>
        <v>4</v>
      </c>
      <c r="AX321" s="1">
        <f t="shared" si="150"/>
        <v>4</v>
      </c>
      <c r="AY321" s="1">
        <f t="shared" si="151"/>
        <v>2</v>
      </c>
      <c r="AZ321" s="1" t="str">
        <f t="shared" si="152"/>
        <v/>
      </c>
      <c r="BA321" s="1" t="str">
        <f t="shared" si="153"/>
        <v/>
      </c>
      <c r="BB321" s="9">
        <f t="shared" si="125"/>
        <v>0.25</v>
      </c>
      <c r="BC321" s="11">
        <f t="shared" si="154"/>
        <v>3.5</v>
      </c>
      <c r="BD321" s="98">
        <v>41.351520499999999</v>
      </c>
      <c r="BE321" s="4">
        <f t="shared" si="155"/>
        <v>4</v>
      </c>
    </row>
    <row r="322" spans="1:57" x14ac:dyDescent="0.35">
      <c r="A322" s="4">
        <v>53033030801</v>
      </c>
      <c r="B322" s="97">
        <v>65.58878237229932</v>
      </c>
      <c r="C322" s="4">
        <f t="shared" si="126"/>
        <v>4</v>
      </c>
      <c r="D322" s="98">
        <v>20.349111495518159</v>
      </c>
      <c r="E322" s="4">
        <f t="shared" si="127"/>
        <v>4</v>
      </c>
      <c r="F322" s="98">
        <v>93.994517817094447</v>
      </c>
      <c r="G322" s="4">
        <f t="shared" si="128"/>
        <v>4</v>
      </c>
      <c r="H322" s="98">
        <v>57.338638373121128</v>
      </c>
      <c r="I322" s="4">
        <f t="shared" si="129"/>
        <v>3</v>
      </c>
      <c r="J322" s="98">
        <v>46.236559139784937</v>
      </c>
      <c r="K322" s="97">
        <v>16.98924731182796</v>
      </c>
      <c r="L322" s="1">
        <f t="shared" si="130"/>
        <v>4</v>
      </c>
      <c r="M322" s="1">
        <f t="shared" si="131"/>
        <v>2</v>
      </c>
      <c r="N322" s="11">
        <f t="shared" si="132"/>
        <v>3</v>
      </c>
      <c r="O322" s="98">
        <v>44.090639810426538</v>
      </c>
      <c r="P322" s="4">
        <f t="shared" si="133"/>
        <v>4</v>
      </c>
      <c r="Q322" s="6">
        <v>233007</v>
      </c>
      <c r="R322" s="7">
        <v>19813</v>
      </c>
      <c r="S322" s="1">
        <f t="shared" si="134"/>
        <v>2</v>
      </c>
      <c r="T322" s="1">
        <f t="shared" si="135"/>
        <v>2</v>
      </c>
      <c r="U322" s="11">
        <f t="shared" si="136"/>
        <v>2</v>
      </c>
      <c r="V322" s="98">
        <v>0</v>
      </c>
      <c r="W322" s="4">
        <f t="shared" si="137"/>
        <v>0</v>
      </c>
      <c r="X322" s="98">
        <v>22.091447083592961</v>
      </c>
      <c r="Y322" s="4">
        <f t="shared" si="138"/>
        <v>1</v>
      </c>
      <c r="Z322" s="9">
        <v>0.57613030600000004</v>
      </c>
      <c r="AA322" s="9">
        <v>0.760658536</v>
      </c>
      <c r="AB322" s="9">
        <v>0.52789684000000003</v>
      </c>
      <c r="AC322" s="1">
        <f t="shared" si="139"/>
        <v>3</v>
      </c>
      <c r="AD322" s="1">
        <f t="shared" si="140"/>
        <v>2</v>
      </c>
      <c r="AE322" s="1">
        <f t="shared" si="141"/>
        <v>2</v>
      </c>
      <c r="AF322" s="11">
        <f t="shared" si="142"/>
        <v>2.3333333333333335</v>
      </c>
      <c r="AG322" s="8">
        <v>0.19489871648900001</v>
      </c>
      <c r="AH322" s="9">
        <v>0.19885827704564699</v>
      </c>
      <c r="AI322" s="1">
        <f t="shared" si="143"/>
        <v>3</v>
      </c>
      <c r="AJ322" s="1">
        <f t="shared" si="144"/>
        <v>4</v>
      </c>
      <c r="AK322" s="11">
        <f t="shared" si="145"/>
        <v>3.5</v>
      </c>
      <c r="AL322" s="10">
        <v>0</v>
      </c>
      <c r="AM322" s="4">
        <f t="shared" si="146"/>
        <v>0</v>
      </c>
      <c r="AN322" s="98">
        <v>1.5664690939999999</v>
      </c>
      <c r="AO322" s="4">
        <f t="shared" si="147"/>
        <v>1</v>
      </c>
      <c r="AQ322" s="9">
        <v>0.66338028169014085</v>
      </c>
      <c r="AR322" s="9">
        <v>0.68761220825852787</v>
      </c>
      <c r="AS322" s="9">
        <v>0.792697290930506</v>
      </c>
      <c r="AV322" s="1" t="str">
        <f t="shared" si="148"/>
        <v/>
      </c>
      <c r="AW322" s="1">
        <f t="shared" si="149"/>
        <v>4</v>
      </c>
      <c r="AX322" s="1">
        <f t="shared" si="150"/>
        <v>4</v>
      </c>
      <c r="AY322" s="1">
        <f t="shared" si="151"/>
        <v>3</v>
      </c>
      <c r="AZ322" s="1" t="str">
        <f t="shared" si="152"/>
        <v/>
      </c>
      <c r="BA322" s="1" t="str">
        <f t="shared" si="153"/>
        <v/>
      </c>
      <c r="BB322" s="9">
        <f t="shared" si="125"/>
        <v>0.33333333333333331</v>
      </c>
      <c r="BC322" s="11">
        <f t="shared" si="154"/>
        <v>3.6666666666666665</v>
      </c>
      <c r="BD322" s="98">
        <v>20.248033809999999</v>
      </c>
      <c r="BE322" s="4">
        <f t="shared" si="155"/>
        <v>4</v>
      </c>
    </row>
    <row r="323" spans="1:57" x14ac:dyDescent="0.35">
      <c r="A323" s="4">
        <v>53033030802</v>
      </c>
      <c r="B323" s="97">
        <v>44.92961792588337</v>
      </c>
      <c r="C323" s="4">
        <f t="shared" si="126"/>
        <v>3</v>
      </c>
      <c r="D323" s="98">
        <v>18.445073969153292</v>
      </c>
      <c r="E323" s="4">
        <f t="shared" si="127"/>
        <v>4</v>
      </c>
      <c r="F323" s="98">
        <v>82.48235782482358</v>
      </c>
      <c r="G323" s="4">
        <f t="shared" si="128"/>
        <v>4</v>
      </c>
      <c r="H323" s="98">
        <v>45.526127415891203</v>
      </c>
      <c r="I323" s="4">
        <f t="shared" si="129"/>
        <v>3</v>
      </c>
      <c r="J323" s="98">
        <v>31.313868613138681</v>
      </c>
      <c r="K323" s="97">
        <v>16.788321167883211</v>
      </c>
      <c r="L323" s="1">
        <f t="shared" si="130"/>
        <v>4</v>
      </c>
      <c r="M323" s="1">
        <f t="shared" si="131"/>
        <v>2</v>
      </c>
      <c r="N323" s="11">
        <f t="shared" si="132"/>
        <v>3</v>
      </c>
      <c r="O323" s="98">
        <v>33.809385018944923</v>
      </c>
      <c r="P323" s="4">
        <f t="shared" si="133"/>
        <v>4</v>
      </c>
      <c r="Q323" s="6">
        <v>235913</v>
      </c>
      <c r="R323" s="7">
        <v>30775</v>
      </c>
      <c r="S323" s="1">
        <f t="shared" si="134"/>
        <v>2</v>
      </c>
      <c r="T323" s="1">
        <f t="shared" si="135"/>
        <v>2</v>
      </c>
      <c r="U323" s="11">
        <f t="shared" si="136"/>
        <v>2</v>
      </c>
      <c r="V323" s="98">
        <v>0</v>
      </c>
      <c r="W323" s="4">
        <f t="shared" si="137"/>
        <v>0</v>
      </c>
      <c r="X323" s="98">
        <v>0</v>
      </c>
      <c r="Y323" s="4">
        <f t="shared" si="138"/>
        <v>0</v>
      </c>
      <c r="Z323" s="9">
        <v>0.623573932</v>
      </c>
      <c r="AA323" s="9">
        <v>1.058898374</v>
      </c>
      <c r="AB323" s="9">
        <v>0.65742703800000002</v>
      </c>
      <c r="AC323" s="1">
        <f t="shared" si="139"/>
        <v>2</v>
      </c>
      <c r="AD323" s="1">
        <f t="shared" si="140"/>
        <v>1</v>
      </c>
      <c r="AE323" s="1">
        <f t="shared" si="141"/>
        <v>2</v>
      </c>
      <c r="AF323" s="11">
        <f t="shared" si="142"/>
        <v>1.6666666666666667</v>
      </c>
      <c r="AG323" s="8">
        <v>0.133679065614</v>
      </c>
      <c r="AH323" s="9">
        <v>0.36981583176111549</v>
      </c>
      <c r="AI323" s="1">
        <f t="shared" si="143"/>
        <v>4</v>
      </c>
      <c r="AJ323" s="1">
        <f t="shared" si="144"/>
        <v>4</v>
      </c>
      <c r="AK323" s="11">
        <f t="shared" si="145"/>
        <v>4</v>
      </c>
      <c r="AL323" s="10">
        <v>0</v>
      </c>
      <c r="AM323" s="4">
        <f t="shared" si="146"/>
        <v>0</v>
      </c>
      <c r="AN323" s="98">
        <v>3.056768559</v>
      </c>
      <c r="AO323" s="4">
        <f t="shared" si="147"/>
        <v>1</v>
      </c>
      <c r="AQ323" s="9">
        <v>0.65563380281690142</v>
      </c>
      <c r="AR323" s="9">
        <v>0.67923399162178333</v>
      </c>
      <c r="AS323" s="9">
        <v>0.68610129564193101</v>
      </c>
      <c r="AV323" s="1" t="str">
        <f t="shared" si="148"/>
        <v/>
      </c>
      <c r="AW323" s="1">
        <f t="shared" si="149"/>
        <v>4</v>
      </c>
      <c r="AX323" s="1">
        <f t="shared" si="150"/>
        <v>4</v>
      </c>
      <c r="AY323" s="1">
        <f t="shared" si="151"/>
        <v>4</v>
      </c>
      <c r="AZ323" s="1" t="str">
        <f t="shared" si="152"/>
        <v/>
      </c>
      <c r="BA323" s="1" t="str">
        <f t="shared" si="153"/>
        <v/>
      </c>
      <c r="BB323" s="9">
        <f t="shared" ref="BB323:BB386" si="156">IF(COUNTBLANK(AV323:AY323)=4,1,1/(4-COUNTBLANK(AV323:AY323)))</f>
        <v>0.33333333333333331</v>
      </c>
      <c r="BC323" s="11">
        <f t="shared" si="154"/>
        <v>4</v>
      </c>
      <c r="BD323" s="98">
        <v>39.836367269999997</v>
      </c>
      <c r="BE323" s="4">
        <f t="shared" si="155"/>
        <v>4</v>
      </c>
    </row>
    <row r="324" spans="1:57" x14ac:dyDescent="0.35">
      <c r="A324" s="4">
        <v>53033030901</v>
      </c>
      <c r="B324" s="97">
        <v>48.573692551505552</v>
      </c>
      <c r="C324" s="4">
        <f t="shared" ref="C324:C387" si="157">IF(AND(B324&gt;=0,B324&lt;=20),0,IF(AND(B324&gt;20,B324&lt;=30),1,IF(AND(B324&gt;30,B324&lt;=40),2,IF(AND(B324&gt;40,B324&lt;=50),3,4))))</f>
        <v>3</v>
      </c>
      <c r="D324" s="98">
        <v>11.07978573442346</v>
      </c>
      <c r="E324" s="4">
        <f t="shared" ref="E324:E387" si="158">IF(AND(D324&gt;=0, D324&lt;=4),0,IF(AND(D324&gt;4,D324&lt;=8),1,IF(AND(D324&gt;8,D324&lt;=12),2,IF(AND(D324&gt;12,D324&lt;=16),3,4))))</f>
        <v>2</v>
      </c>
      <c r="F324" s="98">
        <v>84.155077960387686</v>
      </c>
      <c r="G324" s="4">
        <f t="shared" ref="G324:G387" si="159">IF(AND(F324&gt;=0, F324&lt;=35),0,IF(AND(F324&gt;35,F324&lt;=50),1,IF(AND(F324&gt;50,F324&lt;=65),2,IF(AND(F324&gt;65,F324&lt;=80),3,4))))</f>
        <v>4</v>
      </c>
      <c r="H324" s="98">
        <v>28.699551569506731</v>
      </c>
      <c r="I324" s="4">
        <f t="shared" ref="I324:I387" si="160">IF(AND(H324&gt;=0, H324&lt;=15),0,IF(AND(H324&gt;15,H324&lt;=30),1,IF(AND(H324&gt;30,H324&lt;=45),2,IF(AND(H324&gt;45,H324&lt;=60),3,4))))</f>
        <v>1</v>
      </c>
      <c r="J324" s="98">
        <v>30.27272727272727</v>
      </c>
      <c r="K324" s="97">
        <v>10.72727272727273</v>
      </c>
      <c r="L324" s="1">
        <f t="shared" ref="L324:L387" si="161">IF(AND(J324&gt;=0, J324&lt;=10),0,IF(AND(J324&gt;10,J324&lt;=15),1,IF(AND(J324&gt;15,J324&lt;=20),2,IF(AND(J324&gt;20,J324&lt;=25),3,4))))</f>
        <v>4</v>
      </c>
      <c r="M324" s="1">
        <f t="shared" ref="M324:M387" si="162">IF(AND(K324&gt;=0, K324&lt;=10),0,IF(AND(K324&gt;10,K324&lt;=15),1,IF(AND(K324&gt;15,K324&lt;=20),2,IF(AND(K324&gt;20,K324&lt;=25),3,4))))</f>
        <v>1</v>
      </c>
      <c r="N324" s="11">
        <f t="shared" ref="N324:N387" si="163">SUM(L324:M324)/2</f>
        <v>2.5</v>
      </c>
      <c r="O324" s="98">
        <v>23.861517976031958</v>
      </c>
      <c r="P324" s="4">
        <f t="shared" ref="P324:P387" si="164">IF(AND(O324&gt;=0, O324&lt;=8),0,IF(AND(O324&gt;8,O324&lt;=16),1,IF(AND(O324&gt;16,O324&lt;=24),2,IF(AND(O324&gt;24,O324&lt;=32),3,4))))</f>
        <v>2</v>
      </c>
      <c r="Q324" s="6">
        <v>278718</v>
      </c>
      <c r="R324" s="7">
        <v>5697</v>
      </c>
      <c r="S324" s="1">
        <f t="shared" ref="S324:S387" si="165">IF(AND(Q324&gt;=0, Q324&lt;=75000),0,IF(AND(Q324&gt;75000,Q324&lt;=200000),1,IF(AND(Q324&gt;200000,Q324&lt;=325000),2,IF(AND(Q324&gt;325000,Q324&lt;=450000),3,4))))</f>
        <v>2</v>
      </c>
      <c r="T324" s="1">
        <f t="shared" ref="T324:T387" si="166">IF(AND(R324&gt;=0, R324&lt;=1000),0,IF(AND(R324&gt;1000,R324&lt;=13000),1,IF(AND(R324&gt;13000,R324&lt;=43000),2,IF(AND(R324&gt;43000,R324&lt;=200000),3,4))))</f>
        <v>1</v>
      </c>
      <c r="U324" s="11">
        <f t="shared" ref="U324:U387" si="167">SUM(S324:T324)/2</f>
        <v>1.5</v>
      </c>
      <c r="V324" s="98">
        <v>0</v>
      </c>
      <c r="W324" s="4">
        <f t="shared" ref="W324:W387" si="168">IF(AND(V324&gt;=0, V324&lt;=6),0,IF(AND(V324&gt;6,V324&lt;=24),1,IF(AND(V324&gt;24,V324&lt;=42),2,IF(AND(V324&gt;42,V324&lt;=60),3,4))))</f>
        <v>0</v>
      </c>
      <c r="X324" s="98">
        <v>4.3674783557127821</v>
      </c>
      <c r="Y324" s="4">
        <f t="shared" ref="Y324:Y387" si="169">IF(AND(X324&gt;=0, X324&lt;=6),0,IF(AND(X324&gt;6,X324&lt;=24),1,IF(AND(X324&gt;24,X324&lt;=42),2,IF(AND(X324&gt;42,X324&lt;=60),3,4))))</f>
        <v>0</v>
      </c>
      <c r="Z324" s="9">
        <v>1.304712332</v>
      </c>
      <c r="AA324" s="9">
        <v>0.90886638500000005</v>
      </c>
      <c r="AB324" s="9">
        <v>0.52586142000000002</v>
      </c>
      <c r="AC324" s="1">
        <f t="shared" ref="AC324:AC387" si="170">IF(AND(Z324&gt;1.2),0,IF(AND(Z324&lt;=1.2, Z324&gt;0.8),1, IF(AND(Z324&lt;=0.8,Z324&gt;0.6), 2, IF(AND(Z324&lt;=0.6,Z324&gt;0.4),3,4))))</f>
        <v>0</v>
      </c>
      <c r="AD324" s="1">
        <f t="shared" ref="AD324:AD387" si="171">IF(AND(AA324&gt;1.2),0,IF(AND(AA324&lt;=1.2, AA324&gt;0.8),1, IF(AND(AA324&lt;=0.8,AA324&gt;0.6), 2, IF(AND(AA324&lt;=0.6,AA324&gt;0.4),3,4))))</f>
        <v>1</v>
      </c>
      <c r="AE324" s="1">
        <f t="shared" ref="AE324:AE387" si="172">IF(AND(AB324&gt;1),0,IF(AND(AB324&lt;=1, AB324&gt;0.75),1, IF(AND(AB324&lt;=0.75,AB324&gt;0.5), 2, IF(AND(AB324&lt;=0.5,AB324&gt;0.25),3,4))))</f>
        <v>2</v>
      </c>
      <c r="AF324" s="11">
        <f t="shared" ref="AF324:AF387" si="173">SUM(AC324:AE324)/3</f>
        <v>1</v>
      </c>
      <c r="AG324" s="8">
        <v>0.19541428152000001</v>
      </c>
      <c r="AH324" s="9">
        <v>0.74023203076517752</v>
      </c>
      <c r="AI324" s="1">
        <f t="shared" ref="AI324:AI387" si="174">IF(AND(AG324&gt;0.6),0,IF(AND(AG324&lt;=0.6, AG324&gt;0.45),1, IF(AND(AG324&lt;=0.45,AG324&gt;0.3), 2, IF(AND(AG324&lt;=0.3,AG324&gt;0.15),3,4))))</f>
        <v>3</v>
      </c>
      <c r="AJ324" s="1">
        <f t="shared" ref="AJ324:AJ387" si="175">IF(AND(AH324&gt;1),0,IF(AND(AH324&lt;=1, AH324&gt;0.8),1, IF(AND(AH324&lt;=0.8,AH324&gt;0.6), 2, IF(AND(AH324&lt;=0.6,AH324&gt;0.4),3,4))))</f>
        <v>2</v>
      </c>
      <c r="AK324" s="11">
        <f t="shared" ref="AK324:AK387" si="176">SUM(AI324:AJ324)/2</f>
        <v>2.5</v>
      </c>
      <c r="AL324" s="10">
        <v>0</v>
      </c>
      <c r="AM324" s="4">
        <f t="shared" ref="AM324:AM387" si="177">4*AL324</f>
        <v>0</v>
      </c>
      <c r="AN324" s="98">
        <v>15.331610680000001</v>
      </c>
      <c r="AO324" s="4">
        <f t="shared" ref="AO324:AO387" si="178">IF(AND(AN324&gt;=0, AN324&lt;=1),0,IF(AND(AN324&gt;1,AN324&lt;=4),1,IF(AND(AN324&gt;4,AN324&lt;=7),2,IF(AND(AN324&gt;7,AN324&lt;=10),3,4))))</f>
        <v>4</v>
      </c>
      <c r="AR324" s="9">
        <v>0.72531418312387796</v>
      </c>
      <c r="AS324" s="9">
        <v>0.93580683156654798</v>
      </c>
      <c r="AT324" s="9">
        <v>0.86170212765957444</v>
      </c>
      <c r="AV324" s="1" t="str">
        <f t="shared" ref="AV324:AV387" si="179">IF(AND(AP324&gt;0.9),0,IF(AND(AP324&lt;=0.9, AP324&gt;0.85),1, IF(AND(AP324&lt;=0.85,AP324&gt;0.8), 2, IF(AND(AP324&lt;=0.8,AP324&gt;0.75),3,IF(AND(ISBLANK(AP324)),"",4)))))</f>
        <v/>
      </c>
      <c r="AW324" s="1" t="str">
        <f t="shared" ref="AW324:AW387" si="180">IF(AND(AQ324&gt;0.9),0,IF(AND(AQ324&lt;=0.9, AQ324&gt;0.85),1, IF(AND(AQ324&lt;=0.85,AQ324&gt;0.8), 2, IF(AND(AQ324&lt;=0.8,AQ324&gt;0.75),3,IF(AND(ISBLANK(AQ324)),"",4)))))</f>
        <v/>
      </c>
      <c r="AX324" s="1">
        <f t="shared" ref="AX324:AX387" si="181">IF(AND(AR324&gt;0.9),0,IF(AND(AR324&lt;=0.9, AR324&gt;0.85),1, IF(AND(AR324&lt;=0.85,AR324&gt;0.8), 2, IF(AND(AR324&lt;=0.8,AR324&gt;0.75),3,IF(AND(ISBLANK(AR324)),"",4)))))</f>
        <v>4</v>
      </c>
      <c r="AY324" s="1">
        <f t="shared" ref="AY324:AY387" si="182">IF(AND(AS324&gt;0.9),0,IF(AND(AS324&lt;=0.9, AS324&gt;0.85),1, IF(AND(AS324&lt;=0.85,AS324&gt;0.8), 2, IF(AND(AS324&lt;=0.8,AS324&gt;0.75),3,IF(AND(ISBLANK(AS324)),"",4)))))</f>
        <v>0</v>
      </c>
      <c r="AZ324" s="1">
        <f t="shared" ref="AZ324:AZ387" si="183">IF(AND(AT324&gt;0.9),0,IF(AND(AT324&lt;=0.9, AT324&gt;0.85),1, IF(AND(AT324&lt;=0.85,AT324&gt;0.8), 2, IF(AND(AT324&lt;=0.8,AT324&gt;0.75),3,IF(AND(ISBLANK(AT324)),"",4)))))</f>
        <v>1</v>
      </c>
      <c r="BA324" s="1" t="str">
        <f t="shared" ref="BA324:BA387" si="184">IF(AND(AU324&gt;0.9),0,IF(AND(AU324&lt;=0.9, AU324&gt;0.85),1, IF(AND(AU324&lt;=0.85,AU324&gt;0.8), 2, IF(AND(AU324&lt;=0.8,AU324&gt;0.75),3,IF(AND(ISBLANK(AU324)),"",4)))))</f>
        <v/>
      </c>
      <c r="BB324" s="9">
        <f t="shared" si="156"/>
        <v>0.5</v>
      </c>
      <c r="BC324" s="11">
        <f t="shared" ref="BC324:BC387" si="185">BB324*SUM(AV324:AY324)</f>
        <v>2</v>
      </c>
      <c r="BD324" s="98">
        <v>42.688661529999997</v>
      </c>
      <c r="BE324" s="4">
        <f t="shared" ref="BE324:BE387" si="186">IF(AND(BD324&gt;68),0,IF(AND(BD324&lt;=68, BD324&gt;61),1, IF(AND(BD324&lt;=61,BD324&gt;54), 2, IF(AND(BD324&lt;=54,BD324&gt;47),3,4))))</f>
        <v>4</v>
      </c>
    </row>
    <row r="325" spans="1:57" x14ac:dyDescent="0.35">
      <c r="A325" s="4">
        <v>53033030902</v>
      </c>
      <c r="B325" s="97">
        <v>56.787401574803162</v>
      </c>
      <c r="C325" s="4">
        <f t="shared" si="157"/>
        <v>4</v>
      </c>
      <c r="D325" s="98">
        <v>5.8833829451934863</v>
      </c>
      <c r="E325" s="4">
        <f t="shared" si="158"/>
        <v>1</v>
      </c>
      <c r="F325" s="98">
        <v>83.606144547972804</v>
      </c>
      <c r="G325" s="4">
        <f t="shared" si="159"/>
        <v>4</v>
      </c>
      <c r="H325" s="98">
        <v>49.877511024007838</v>
      </c>
      <c r="I325" s="4">
        <f t="shared" si="160"/>
        <v>3</v>
      </c>
      <c r="J325" s="98">
        <v>39.138755980861248</v>
      </c>
      <c r="K325" s="97">
        <v>9.5215311004784677</v>
      </c>
      <c r="L325" s="1">
        <f t="shared" si="161"/>
        <v>4</v>
      </c>
      <c r="M325" s="1">
        <f t="shared" si="162"/>
        <v>0</v>
      </c>
      <c r="N325" s="11">
        <f t="shared" si="163"/>
        <v>2</v>
      </c>
      <c r="O325" s="98">
        <v>36.015748031496067</v>
      </c>
      <c r="P325" s="4">
        <f t="shared" si="164"/>
        <v>4</v>
      </c>
      <c r="Q325" s="6">
        <v>242515</v>
      </c>
      <c r="R325" s="7">
        <v>3666</v>
      </c>
      <c r="S325" s="1">
        <f t="shared" si="165"/>
        <v>2</v>
      </c>
      <c r="T325" s="1">
        <f t="shared" si="166"/>
        <v>1</v>
      </c>
      <c r="U325" s="11">
        <f t="shared" si="167"/>
        <v>1.5</v>
      </c>
      <c r="V325" s="98">
        <v>0</v>
      </c>
      <c r="W325" s="4">
        <f t="shared" si="168"/>
        <v>0</v>
      </c>
      <c r="X325" s="98">
        <v>0</v>
      </c>
      <c r="Y325" s="4">
        <f t="shared" si="169"/>
        <v>0</v>
      </c>
      <c r="Z325" s="9">
        <v>1.0602732130000001</v>
      </c>
      <c r="AA325" s="9">
        <v>0.92660571700000005</v>
      </c>
      <c r="AB325" s="9">
        <v>0.55867186700000004</v>
      </c>
      <c r="AC325" s="1">
        <f t="shared" si="170"/>
        <v>1</v>
      </c>
      <c r="AD325" s="1">
        <f t="shared" si="171"/>
        <v>1</v>
      </c>
      <c r="AE325" s="1">
        <f t="shared" si="172"/>
        <v>2</v>
      </c>
      <c r="AF325" s="11">
        <f t="shared" si="173"/>
        <v>1.3333333333333333</v>
      </c>
      <c r="AG325" s="8">
        <v>0.174501901648</v>
      </c>
      <c r="AH325" s="9">
        <v>0.55704091212832374</v>
      </c>
      <c r="AI325" s="1">
        <f t="shared" si="174"/>
        <v>3</v>
      </c>
      <c r="AJ325" s="1">
        <f t="shared" si="175"/>
        <v>3</v>
      </c>
      <c r="AK325" s="11">
        <f t="shared" si="176"/>
        <v>3</v>
      </c>
      <c r="AL325" s="10">
        <v>1</v>
      </c>
      <c r="AM325" s="4">
        <f t="shared" si="177"/>
        <v>4</v>
      </c>
      <c r="AN325" s="98">
        <v>2.9150197630000001</v>
      </c>
      <c r="AO325" s="4">
        <f t="shared" si="178"/>
        <v>1</v>
      </c>
      <c r="AQ325" s="9">
        <v>0.67535211267605633</v>
      </c>
      <c r="AR325" s="9">
        <v>0.72531418312387796</v>
      </c>
      <c r="AS325" s="9">
        <v>0.701413427561837</v>
      </c>
      <c r="AV325" s="1" t="str">
        <f t="shared" si="179"/>
        <v/>
      </c>
      <c r="AW325" s="1">
        <f t="shared" si="180"/>
        <v>4</v>
      </c>
      <c r="AX325" s="1">
        <f t="shared" si="181"/>
        <v>4</v>
      </c>
      <c r="AY325" s="1">
        <f t="shared" si="182"/>
        <v>4</v>
      </c>
      <c r="AZ325" s="1" t="str">
        <f t="shared" si="183"/>
        <v/>
      </c>
      <c r="BA325" s="1" t="str">
        <f t="shared" si="184"/>
        <v/>
      </c>
      <c r="BB325" s="9">
        <f t="shared" si="156"/>
        <v>0.33333333333333331</v>
      </c>
      <c r="BC325" s="11">
        <f t="shared" si="185"/>
        <v>4</v>
      </c>
      <c r="BD325" s="98">
        <v>41.076599899999998</v>
      </c>
      <c r="BE325" s="4">
        <f t="shared" si="186"/>
        <v>4</v>
      </c>
    </row>
    <row r="326" spans="1:57" x14ac:dyDescent="0.35">
      <c r="A326" s="4">
        <v>53033031000</v>
      </c>
      <c r="B326" s="97">
        <v>29.769809650287741</v>
      </c>
      <c r="C326" s="4">
        <f t="shared" si="157"/>
        <v>1</v>
      </c>
      <c r="D326" s="98">
        <v>5.0385728061716488</v>
      </c>
      <c r="E326" s="4">
        <f t="shared" si="158"/>
        <v>1</v>
      </c>
      <c r="F326" s="98">
        <v>49.9836867862969</v>
      </c>
      <c r="G326" s="4">
        <f t="shared" si="159"/>
        <v>1</v>
      </c>
      <c r="H326" s="98">
        <v>20.037453183520601</v>
      </c>
      <c r="I326" s="4">
        <f t="shared" si="160"/>
        <v>1</v>
      </c>
      <c r="J326" s="98">
        <v>10.80385852090032</v>
      </c>
      <c r="K326" s="97">
        <v>8.938906752411576</v>
      </c>
      <c r="L326" s="1">
        <f t="shared" si="161"/>
        <v>1</v>
      </c>
      <c r="M326" s="1">
        <f t="shared" si="162"/>
        <v>0</v>
      </c>
      <c r="N326" s="11">
        <f t="shared" si="163"/>
        <v>0.5</v>
      </c>
      <c r="O326" s="98">
        <v>6.573705179282868</v>
      </c>
      <c r="P326" s="4">
        <f t="shared" si="164"/>
        <v>0</v>
      </c>
      <c r="Q326" s="6">
        <v>216514</v>
      </c>
      <c r="R326" s="7">
        <v>5521</v>
      </c>
      <c r="S326" s="1">
        <f t="shared" si="165"/>
        <v>2</v>
      </c>
      <c r="T326" s="1">
        <f t="shared" si="166"/>
        <v>1</v>
      </c>
      <c r="U326" s="11">
        <f t="shared" si="167"/>
        <v>1.5</v>
      </c>
      <c r="V326" s="98">
        <v>0</v>
      </c>
      <c r="W326" s="4">
        <f t="shared" si="168"/>
        <v>0</v>
      </c>
      <c r="X326" s="98">
        <v>0</v>
      </c>
      <c r="Y326" s="4">
        <f t="shared" si="169"/>
        <v>0</v>
      </c>
      <c r="Z326" s="9">
        <v>1.198383277</v>
      </c>
      <c r="AA326" s="9">
        <v>1.1657345100000001</v>
      </c>
      <c r="AB326" s="9">
        <v>0.89617290000000005</v>
      </c>
      <c r="AC326" s="1">
        <f t="shared" si="170"/>
        <v>1</v>
      </c>
      <c r="AD326" s="1">
        <f t="shared" si="171"/>
        <v>1</v>
      </c>
      <c r="AE326" s="1">
        <f t="shared" si="172"/>
        <v>1</v>
      </c>
      <c r="AF326" s="11">
        <f t="shared" si="173"/>
        <v>1</v>
      </c>
      <c r="AG326" s="8">
        <v>0.27298116537099998</v>
      </c>
      <c r="AH326" s="9">
        <v>0.551688383630484</v>
      </c>
      <c r="AI326" s="1">
        <f t="shared" si="174"/>
        <v>3</v>
      </c>
      <c r="AJ326" s="1">
        <f t="shared" si="175"/>
        <v>3</v>
      </c>
      <c r="AK326" s="11">
        <f t="shared" si="176"/>
        <v>3</v>
      </c>
      <c r="AL326" s="10">
        <v>0</v>
      </c>
      <c r="AM326" s="4">
        <f t="shared" si="177"/>
        <v>0</v>
      </c>
      <c r="AN326" s="98">
        <v>0.77611940300000004</v>
      </c>
      <c r="AO326" s="4">
        <f t="shared" si="178"/>
        <v>0</v>
      </c>
      <c r="AP326" s="8">
        <v>0.89288446824789591</v>
      </c>
      <c r="AQ326" s="9">
        <v>0.97887323943661975</v>
      </c>
      <c r="AS326" s="9">
        <v>1.1201413427561799</v>
      </c>
      <c r="AV326" s="1">
        <f t="shared" si="179"/>
        <v>1</v>
      </c>
      <c r="AW326" s="1">
        <f t="shared" si="180"/>
        <v>0</v>
      </c>
      <c r="AX326" s="1" t="str">
        <f t="shared" si="181"/>
        <v/>
      </c>
      <c r="AY326" s="1">
        <f t="shared" si="182"/>
        <v>0</v>
      </c>
      <c r="AZ326" s="1" t="str">
        <f t="shared" si="183"/>
        <v/>
      </c>
      <c r="BA326" s="1" t="str">
        <f t="shared" si="184"/>
        <v/>
      </c>
      <c r="BB326" s="9">
        <f t="shared" si="156"/>
        <v>0.33333333333333331</v>
      </c>
      <c r="BC326" s="11">
        <f t="shared" si="185"/>
        <v>0.33333333333333331</v>
      </c>
      <c r="BD326" s="98">
        <v>58.858654620000003</v>
      </c>
      <c r="BE326" s="4">
        <f t="shared" si="186"/>
        <v>2</v>
      </c>
    </row>
    <row r="327" spans="1:57" x14ac:dyDescent="0.35">
      <c r="A327" s="4">
        <v>53033031100</v>
      </c>
      <c r="B327" s="97">
        <v>50.617792421746287</v>
      </c>
      <c r="C327" s="4">
        <f t="shared" si="157"/>
        <v>4</v>
      </c>
      <c r="D327" s="98">
        <v>10.036153289949389</v>
      </c>
      <c r="E327" s="4">
        <f t="shared" si="158"/>
        <v>2</v>
      </c>
      <c r="F327" s="98">
        <v>80.883534136546189</v>
      </c>
      <c r="G327" s="4">
        <f t="shared" si="159"/>
        <v>4</v>
      </c>
      <c r="H327" s="98">
        <v>35.514018691588781</v>
      </c>
      <c r="I327" s="4">
        <f t="shared" si="160"/>
        <v>2</v>
      </c>
      <c r="J327" s="98">
        <v>27.63636363636364</v>
      </c>
      <c r="K327" s="97">
        <v>12.945454545454551</v>
      </c>
      <c r="L327" s="1">
        <f t="shared" si="161"/>
        <v>4</v>
      </c>
      <c r="M327" s="1">
        <f t="shared" si="162"/>
        <v>1</v>
      </c>
      <c r="N327" s="11">
        <f t="shared" si="163"/>
        <v>2.5</v>
      </c>
      <c r="O327" s="98">
        <v>25.38716814159292</v>
      </c>
      <c r="P327" s="4">
        <f t="shared" si="164"/>
        <v>3</v>
      </c>
      <c r="Q327" s="6">
        <v>228259</v>
      </c>
      <c r="R327" s="7">
        <v>12558</v>
      </c>
      <c r="S327" s="1">
        <f t="shared" si="165"/>
        <v>2</v>
      </c>
      <c r="T327" s="1">
        <f t="shared" si="166"/>
        <v>1</v>
      </c>
      <c r="U327" s="11">
        <f t="shared" si="167"/>
        <v>1.5</v>
      </c>
      <c r="V327" s="98">
        <v>0</v>
      </c>
      <c r="W327" s="4">
        <f t="shared" si="168"/>
        <v>0</v>
      </c>
      <c r="X327" s="98">
        <v>0</v>
      </c>
      <c r="Y327" s="4">
        <f t="shared" si="169"/>
        <v>0</v>
      </c>
      <c r="Z327" s="9">
        <v>0.98786136400000002</v>
      </c>
      <c r="AA327" s="9">
        <v>1.5616531570000001</v>
      </c>
      <c r="AB327" s="9">
        <v>0.52200062000000003</v>
      </c>
      <c r="AC327" s="1">
        <f t="shared" si="170"/>
        <v>1</v>
      </c>
      <c r="AD327" s="1">
        <f t="shared" si="171"/>
        <v>0</v>
      </c>
      <c r="AE327" s="1">
        <f t="shared" si="172"/>
        <v>2</v>
      </c>
      <c r="AF327" s="11">
        <f t="shared" si="173"/>
        <v>1</v>
      </c>
      <c r="AG327" s="8">
        <v>0.17682182093400001</v>
      </c>
      <c r="AH327" s="9">
        <v>0.53460953320810178</v>
      </c>
      <c r="AI327" s="1">
        <f t="shared" si="174"/>
        <v>3</v>
      </c>
      <c r="AJ327" s="1">
        <f t="shared" si="175"/>
        <v>3</v>
      </c>
      <c r="AK327" s="11">
        <f t="shared" si="176"/>
        <v>3</v>
      </c>
      <c r="AL327" s="10">
        <v>0</v>
      </c>
      <c r="AM327" s="4">
        <f t="shared" si="177"/>
        <v>0</v>
      </c>
      <c r="AN327" s="98">
        <v>1.5951386249999999</v>
      </c>
      <c r="AO327" s="4">
        <f t="shared" si="178"/>
        <v>1</v>
      </c>
      <c r="AP327" s="8">
        <v>0.7299158377964805</v>
      </c>
      <c r="AQ327" s="9">
        <v>0.70422535211267601</v>
      </c>
      <c r="AR327" s="9">
        <v>0.78994614003590669</v>
      </c>
      <c r="AS327" s="9">
        <v>0.72673733804475804</v>
      </c>
      <c r="AT327" s="9">
        <v>0.81446808510638302</v>
      </c>
      <c r="AU327" s="9">
        <v>0.58184199039720641</v>
      </c>
      <c r="AV327" s="1">
        <f t="shared" si="179"/>
        <v>4</v>
      </c>
      <c r="AW327" s="1">
        <f t="shared" si="180"/>
        <v>4</v>
      </c>
      <c r="AX327" s="1">
        <f t="shared" si="181"/>
        <v>3</v>
      </c>
      <c r="AY327" s="1">
        <f t="shared" si="182"/>
        <v>4</v>
      </c>
      <c r="AZ327" s="1">
        <f t="shared" si="183"/>
        <v>2</v>
      </c>
      <c r="BA327" s="1">
        <f t="shared" si="184"/>
        <v>4</v>
      </c>
      <c r="BB327" s="9">
        <f t="shared" si="156"/>
        <v>0.25</v>
      </c>
      <c r="BC327" s="11">
        <f t="shared" si="185"/>
        <v>3.75</v>
      </c>
      <c r="BD327" s="98">
        <v>37.678250890000001</v>
      </c>
      <c r="BE327" s="4">
        <f t="shared" si="186"/>
        <v>4</v>
      </c>
    </row>
    <row r="328" spans="1:57" x14ac:dyDescent="0.35">
      <c r="A328" s="4">
        <v>53033031202</v>
      </c>
      <c r="B328" s="97">
        <v>31.356061764256228</v>
      </c>
      <c r="C328" s="4">
        <f t="shared" si="157"/>
        <v>2</v>
      </c>
      <c r="D328" s="98">
        <v>1.23899576133029</v>
      </c>
      <c r="E328" s="4">
        <f t="shared" si="158"/>
        <v>0</v>
      </c>
      <c r="F328" s="98">
        <v>68.610985020426696</v>
      </c>
      <c r="G328" s="4">
        <f t="shared" si="159"/>
        <v>3</v>
      </c>
      <c r="H328" s="98">
        <v>21.807747489239599</v>
      </c>
      <c r="I328" s="4">
        <f t="shared" si="160"/>
        <v>1</v>
      </c>
      <c r="J328" s="98">
        <v>8.7441860465116275</v>
      </c>
      <c r="K328" s="97">
        <v>6.5116279069767442</v>
      </c>
      <c r="L328" s="1">
        <f t="shared" si="161"/>
        <v>0</v>
      </c>
      <c r="M328" s="1">
        <f t="shared" si="162"/>
        <v>0</v>
      </c>
      <c r="N328" s="11">
        <f t="shared" si="163"/>
        <v>0</v>
      </c>
      <c r="O328" s="98">
        <v>21.00541376643465</v>
      </c>
      <c r="P328" s="4">
        <f t="shared" si="164"/>
        <v>2</v>
      </c>
      <c r="Q328" s="6">
        <v>84020</v>
      </c>
      <c r="R328" s="7">
        <v>0</v>
      </c>
      <c r="S328" s="1">
        <f t="shared" si="165"/>
        <v>1</v>
      </c>
      <c r="T328" s="1">
        <f t="shared" si="166"/>
        <v>0</v>
      </c>
      <c r="U328" s="11">
        <f t="shared" si="167"/>
        <v>0.5</v>
      </c>
      <c r="V328" s="98">
        <v>0</v>
      </c>
      <c r="W328" s="4">
        <f t="shared" si="168"/>
        <v>0</v>
      </c>
      <c r="X328" s="98">
        <v>0</v>
      </c>
      <c r="Y328" s="4">
        <f t="shared" si="169"/>
        <v>0</v>
      </c>
      <c r="Z328" s="9">
        <v>3.7213171470000002</v>
      </c>
      <c r="AA328" s="9">
        <v>4.2554122520000002</v>
      </c>
      <c r="AB328" s="9">
        <v>2.4509977549999999</v>
      </c>
      <c r="AC328" s="1">
        <f t="shared" si="170"/>
        <v>0</v>
      </c>
      <c r="AD328" s="1">
        <f t="shared" si="171"/>
        <v>0</v>
      </c>
      <c r="AE328" s="1">
        <f t="shared" si="172"/>
        <v>0</v>
      </c>
      <c r="AF328" s="11">
        <f t="shared" si="173"/>
        <v>0</v>
      </c>
      <c r="AG328" s="8">
        <v>0.72749116983200002</v>
      </c>
      <c r="AH328" s="9">
        <v>1.9523525448844179</v>
      </c>
      <c r="AI328" s="1">
        <f t="shared" si="174"/>
        <v>0</v>
      </c>
      <c r="AJ328" s="1">
        <f t="shared" si="175"/>
        <v>0</v>
      </c>
      <c r="AK328" s="11">
        <f t="shared" si="176"/>
        <v>0</v>
      </c>
      <c r="AL328" s="10">
        <v>0</v>
      </c>
      <c r="AM328" s="4">
        <f t="shared" si="177"/>
        <v>0</v>
      </c>
      <c r="AN328" s="98">
        <v>1.167678655</v>
      </c>
      <c r="AO328" s="4">
        <f t="shared" si="178"/>
        <v>1</v>
      </c>
      <c r="AQ328" s="9">
        <v>0.65563380281690142</v>
      </c>
      <c r="AR328" s="9">
        <v>0.65290245362058652</v>
      </c>
      <c r="AS328" s="9">
        <v>0.56007067137809097</v>
      </c>
      <c r="AT328" s="9">
        <v>0.56340425531914895</v>
      </c>
      <c r="AV328" s="1" t="str">
        <f t="shared" si="179"/>
        <v/>
      </c>
      <c r="AW328" s="1">
        <f t="shared" si="180"/>
        <v>4</v>
      </c>
      <c r="AX328" s="1">
        <f t="shared" si="181"/>
        <v>4</v>
      </c>
      <c r="AY328" s="1">
        <f t="shared" si="182"/>
        <v>4</v>
      </c>
      <c r="AZ328" s="1">
        <f t="shared" si="183"/>
        <v>4</v>
      </c>
      <c r="BA328" s="1" t="str">
        <f t="shared" si="184"/>
        <v/>
      </c>
      <c r="BB328" s="9">
        <f t="shared" si="156"/>
        <v>0.33333333333333331</v>
      </c>
      <c r="BC328" s="11">
        <f t="shared" si="185"/>
        <v>4</v>
      </c>
      <c r="BD328" s="98">
        <v>57.588706430000002</v>
      </c>
      <c r="BE328" s="4">
        <f t="shared" si="186"/>
        <v>2</v>
      </c>
    </row>
    <row r="329" spans="1:57" x14ac:dyDescent="0.35">
      <c r="A329" s="4">
        <v>53033031204</v>
      </c>
      <c r="B329" s="97">
        <v>19.678319382898412</v>
      </c>
      <c r="C329" s="4">
        <f t="shared" si="157"/>
        <v>0</v>
      </c>
      <c r="D329" s="98">
        <v>4.239091876551969</v>
      </c>
      <c r="E329" s="4">
        <f t="shared" si="158"/>
        <v>1</v>
      </c>
      <c r="F329" s="98">
        <v>68.289971091839007</v>
      </c>
      <c r="G329" s="4">
        <f t="shared" si="159"/>
        <v>3</v>
      </c>
      <c r="H329" s="98">
        <v>10.60739436619718</v>
      </c>
      <c r="I329" s="4">
        <f t="shared" si="160"/>
        <v>0</v>
      </c>
      <c r="J329" s="98">
        <v>13.04347826086957</v>
      </c>
      <c r="K329" s="97">
        <v>6.5217391304347823</v>
      </c>
      <c r="L329" s="1">
        <f t="shared" si="161"/>
        <v>1</v>
      </c>
      <c r="M329" s="1">
        <f t="shared" si="162"/>
        <v>0</v>
      </c>
      <c r="N329" s="11">
        <f t="shared" si="163"/>
        <v>0.5</v>
      </c>
      <c r="O329" s="98">
        <v>13.57295256852125</v>
      </c>
      <c r="P329" s="4">
        <f t="shared" si="164"/>
        <v>1</v>
      </c>
      <c r="Q329" s="6">
        <v>179723</v>
      </c>
      <c r="R329" s="7">
        <v>0</v>
      </c>
      <c r="S329" s="1">
        <f t="shared" si="165"/>
        <v>1</v>
      </c>
      <c r="T329" s="1">
        <f t="shared" si="166"/>
        <v>0</v>
      </c>
      <c r="U329" s="11">
        <f t="shared" si="167"/>
        <v>0.5</v>
      </c>
      <c r="V329" s="98">
        <v>0</v>
      </c>
      <c r="W329" s="4">
        <f t="shared" si="168"/>
        <v>0</v>
      </c>
      <c r="X329" s="98">
        <v>0</v>
      </c>
      <c r="Y329" s="4">
        <f t="shared" si="169"/>
        <v>0</v>
      </c>
      <c r="Z329" s="9">
        <v>3.0034594979999998</v>
      </c>
      <c r="AA329" s="9">
        <v>3.1058428299999998</v>
      </c>
      <c r="AB329" s="9">
        <v>2.2472038489999999</v>
      </c>
      <c r="AC329" s="1">
        <f t="shared" si="170"/>
        <v>0</v>
      </c>
      <c r="AD329" s="1">
        <f t="shared" si="171"/>
        <v>0</v>
      </c>
      <c r="AE329" s="1">
        <f t="shared" si="172"/>
        <v>0</v>
      </c>
      <c r="AF329" s="11">
        <f t="shared" si="173"/>
        <v>0</v>
      </c>
      <c r="AG329" s="8">
        <v>1.05133454438</v>
      </c>
      <c r="AH329" s="9">
        <v>1.210997731644974</v>
      </c>
      <c r="AI329" s="1">
        <f t="shared" si="174"/>
        <v>0</v>
      </c>
      <c r="AJ329" s="1">
        <f t="shared" si="175"/>
        <v>0</v>
      </c>
      <c r="AK329" s="11">
        <f t="shared" si="176"/>
        <v>0</v>
      </c>
      <c r="AL329" s="10">
        <v>0</v>
      </c>
      <c r="AM329" s="4">
        <f t="shared" si="177"/>
        <v>0</v>
      </c>
      <c r="AN329" s="98">
        <v>0.13711151699999999</v>
      </c>
      <c r="AO329" s="4">
        <f t="shared" si="178"/>
        <v>0</v>
      </c>
      <c r="AR329" s="9">
        <v>0.87731897067624176</v>
      </c>
      <c r="AS329" s="9">
        <v>0.64723203769140103</v>
      </c>
      <c r="AV329" s="1" t="str">
        <f t="shared" si="179"/>
        <v/>
      </c>
      <c r="AW329" s="1" t="str">
        <f t="shared" si="180"/>
        <v/>
      </c>
      <c r="AX329" s="1">
        <f t="shared" si="181"/>
        <v>1</v>
      </c>
      <c r="AY329" s="1">
        <f t="shared" si="182"/>
        <v>4</v>
      </c>
      <c r="AZ329" s="1" t="str">
        <f t="shared" si="183"/>
        <v/>
      </c>
      <c r="BA329" s="1" t="str">
        <f t="shared" si="184"/>
        <v/>
      </c>
      <c r="BB329" s="9">
        <f t="shared" si="156"/>
        <v>0.5</v>
      </c>
      <c r="BC329" s="11">
        <f t="shared" si="185"/>
        <v>2.5</v>
      </c>
      <c r="BD329" s="98">
        <v>62.61365146</v>
      </c>
      <c r="BE329" s="4">
        <f t="shared" si="186"/>
        <v>1</v>
      </c>
    </row>
    <row r="330" spans="1:57" x14ac:dyDescent="0.35">
      <c r="A330" s="4">
        <v>53033031205</v>
      </c>
      <c r="B330" s="97">
        <v>58.876941457586618</v>
      </c>
      <c r="C330" s="4">
        <f t="shared" si="157"/>
        <v>4</v>
      </c>
      <c r="D330" s="98">
        <v>14.60571129159025</v>
      </c>
      <c r="E330" s="4">
        <f t="shared" si="158"/>
        <v>3</v>
      </c>
      <c r="F330" s="98">
        <v>72.022870662460576</v>
      </c>
      <c r="G330" s="4">
        <f t="shared" si="159"/>
        <v>3</v>
      </c>
      <c r="H330" s="98">
        <v>35.028248587570623</v>
      </c>
      <c r="I330" s="4">
        <f t="shared" si="160"/>
        <v>2</v>
      </c>
      <c r="J330" s="98">
        <v>23.916666666666671</v>
      </c>
      <c r="K330" s="97">
        <v>12.29166666666667</v>
      </c>
      <c r="L330" s="1">
        <f t="shared" si="161"/>
        <v>3</v>
      </c>
      <c r="M330" s="1">
        <f t="shared" si="162"/>
        <v>1</v>
      </c>
      <c r="N330" s="11">
        <f t="shared" si="163"/>
        <v>2</v>
      </c>
      <c r="O330" s="98">
        <v>34.261769780626082</v>
      </c>
      <c r="P330" s="4">
        <f t="shared" si="164"/>
        <v>4</v>
      </c>
      <c r="Q330" s="6">
        <v>245916</v>
      </c>
      <c r="R330" s="7">
        <v>12781</v>
      </c>
      <c r="S330" s="1">
        <f t="shared" si="165"/>
        <v>2</v>
      </c>
      <c r="T330" s="1">
        <f t="shared" si="166"/>
        <v>1</v>
      </c>
      <c r="U330" s="11">
        <f t="shared" si="167"/>
        <v>1.5</v>
      </c>
      <c r="V330" s="98">
        <v>0</v>
      </c>
      <c r="W330" s="4">
        <f t="shared" si="168"/>
        <v>0</v>
      </c>
      <c r="X330" s="98">
        <v>37.466991141039877</v>
      </c>
      <c r="Y330" s="4">
        <f t="shared" si="169"/>
        <v>2</v>
      </c>
      <c r="Z330" s="9">
        <v>1.6493577500000001</v>
      </c>
      <c r="AA330" s="9">
        <v>0.73188345600000004</v>
      </c>
      <c r="AB330" s="9">
        <v>0.61845905199999995</v>
      </c>
      <c r="AC330" s="1">
        <f t="shared" si="170"/>
        <v>0</v>
      </c>
      <c r="AD330" s="1">
        <f t="shared" si="171"/>
        <v>2</v>
      </c>
      <c r="AE330" s="1">
        <f t="shared" si="172"/>
        <v>2</v>
      </c>
      <c r="AF330" s="11">
        <f t="shared" si="173"/>
        <v>1.3333333333333333</v>
      </c>
      <c r="AG330" s="8">
        <v>0.316896084784</v>
      </c>
      <c r="AH330" s="9">
        <v>0.43461351130992337</v>
      </c>
      <c r="AI330" s="1">
        <f t="shared" si="174"/>
        <v>2</v>
      </c>
      <c r="AJ330" s="1">
        <f t="shared" si="175"/>
        <v>3</v>
      </c>
      <c r="AK330" s="11">
        <f t="shared" si="176"/>
        <v>2.5</v>
      </c>
      <c r="AL330" s="10">
        <v>0</v>
      </c>
      <c r="AM330" s="4">
        <f t="shared" si="177"/>
        <v>0</v>
      </c>
      <c r="AN330" s="98">
        <v>3.8404726739999999</v>
      </c>
      <c r="AO330" s="4">
        <f t="shared" si="178"/>
        <v>1</v>
      </c>
      <c r="AQ330" s="9">
        <v>0.78028169014084503</v>
      </c>
      <c r="AR330" s="9">
        <v>0.82764811490125678</v>
      </c>
      <c r="AT330" s="9">
        <v>0.75106382978723407</v>
      </c>
      <c r="AV330" s="1" t="str">
        <f t="shared" si="179"/>
        <v/>
      </c>
      <c r="AW330" s="1">
        <f t="shared" si="180"/>
        <v>3</v>
      </c>
      <c r="AX330" s="1">
        <f t="shared" si="181"/>
        <v>2</v>
      </c>
      <c r="AY330" s="1" t="str">
        <f t="shared" si="182"/>
        <v/>
      </c>
      <c r="AZ330" s="1">
        <f t="shared" si="183"/>
        <v>3</v>
      </c>
      <c r="BA330" s="1" t="str">
        <f t="shared" si="184"/>
        <v/>
      </c>
      <c r="BB330" s="9">
        <f t="shared" si="156"/>
        <v>0.5</v>
      </c>
      <c r="BC330" s="11">
        <f t="shared" si="185"/>
        <v>2.5</v>
      </c>
      <c r="BD330" s="98">
        <v>44.615849939999997</v>
      </c>
      <c r="BE330" s="4">
        <f t="shared" si="186"/>
        <v>4</v>
      </c>
    </row>
    <row r="331" spans="1:57" x14ac:dyDescent="0.35">
      <c r="A331" s="4">
        <v>53033031206</v>
      </c>
      <c r="B331" s="97">
        <v>47.36472241742797</v>
      </c>
      <c r="C331" s="4">
        <f t="shared" si="157"/>
        <v>3</v>
      </c>
      <c r="D331" s="98">
        <v>20.799124247400108</v>
      </c>
      <c r="E331" s="4">
        <f t="shared" si="158"/>
        <v>4</v>
      </c>
      <c r="F331" s="98">
        <v>71.662216288384514</v>
      </c>
      <c r="G331" s="4">
        <f t="shared" si="159"/>
        <v>3</v>
      </c>
      <c r="H331" s="98">
        <v>49.784714747039828</v>
      </c>
      <c r="I331" s="4">
        <f t="shared" si="160"/>
        <v>3</v>
      </c>
      <c r="J331" s="98">
        <v>26.966292134831459</v>
      </c>
      <c r="K331" s="97">
        <v>13.59550561797753</v>
      </c>
      <c r="L331" s="1">
        <f t="shared" si="161"/>
        <v>4</v>
      </c>
      <c r="M331" s="1">
        <f t="shared" si="162"/>
        <v>1</v>
      </c>
      <c r="N331" s="11">
        <f t="shared" si="163"/>
        <v>2.5</v>
      </c>
      <c r="O331" s="98">
        <v>31.939564300773011</v>
      </c>
      <c r="P331" s="4">
        <f t="shared" si="164"/>
        <v>3</v>
      </c>
      <c r="Q331" s="6">
        <v>238903</v>
      </c>
      <c r="R331" s="7">
        <v>15279</v>
      </c>
      <c r="S331" s="1">
        <f t="shared" si="165"/>
        <v>2</v>
      </c>
      <c r="T331" s="1">
        <f t="shared" si="166"/>
        <v>2</v>
      </c>
      <c r="U331" s="11">
        <f t="shared" si="167"/>
        <v>2</v>
      </c>
      <c r="V331" s="98">
        <v>0</v>
      </c>
      <c r="W331" s="4">
        <f t="shared" si="168"/>
        <v>0</v>
      </c>
      <c r="X331" s="98">
        <v>38.183317226578943</v>
      </c>
      <c r="Y331" s="4">
        <f t="shared" si="169"/>
        <v>2</v>
      </c>
      <c r="Z331" s="9">
        <v>1.709397378</v>
      </c>
      <c r="AA331" s="9">
        <v>0.83863771300000001</v>
      </c>
      <c r="AB331" s="9">
        <v>0.59734592200000003</v>
      </c>
      <c r="AC331" s="1">
        <f t="shared" si="170"/>
        <v>0</v>
      </c>
      <c r="AD331" s="1">
        <f t="shared" si="171"/>
        <v>1</v>
      </c>
      <c r="AE331" s="1">
        <f t="shared" si="172"/>
        <v>2</v>
      </c>
      <c r="AF331" s="11">
        <f t="shared" si="173"/>
        <v>1</v>
      </c>
      <c r="AG331" s="8">
        <v>0.25350712163700001</v>
      </c>
      <c r="AH331" s="9">
        <v>0.7969346183274193</v>
      </c>
      <c r="AI331" s="1">
        <f t="shared" si="174"/>
        <v>3</v>
      </c>
      <c r="AJ331" s="1">
        <f t="shared" si="175"/>
        <v>2</v>
      </c>
      <c r="AK331" s="11">
        <f t="shared" si="176"/>
        <v>2.5</v>
      </c>
      <c r="AL331" s="10">
        <v>0</v>
      </c>
      <c r="AM331" s="4">
        <f t="shared" si="177"/>
        <v>0</v>
      </c>
      <c r="AN331" s="98">
        <v>0.97244732599999995</v>
      </c>
      <c r="AO331" s="4">
        <f t="shared" si="178"/>
        <v>0</v>
      </c>
      <c r="AQ331" s="9">
        <v>0.93028169014084505</v>
      </c>
      <c r="AR331" s="9">
        <v>0.86235786953919813</v>
      </c>
      <c r="AS331" s="9">
        <v>0.85159010600706697</v>
      </c>
      <c r="AT331" s="9">
        <v>0.85617021276595739</v>
      </c>
      <c r="AV331" s="1" t="str">
        <f t="shared" si="179"/>
        <v/>
      </c>
      <c r="AW331" s="1">
        <f t="shared" si="180"/>
        <v>0</v>
      </c>
      <c r="AX331" s="1">
        <f t="shared" si="181"/>
        <v>1</v>
      </c>
      <c r="AY331" s="1">
        <f t="shared" si="182"/>
        <v>1</v>
      </c>
      <c r="AZ331" s="1">
        <f t="shared" si="183"/>
        <v>1</v>
      </c>
      <c r="BA331" s="1" t="str">
        <f t="shared" si="184"/>
        <v/>
      </c>
      <c r="BB331" s="9">
        <f t="shared" si="156"/>
        <v>0.33333333333333331</v>
      </c>
      <c r="BC331" s="11">
        <f t="shared" si="185"/>
        <v>0.66666666666666663</v>
      </c>
      <c r="BD331" s="98">
        <v>42.355988279999998</v>
      </c>
      <c r="BE331" s="4">
        <f t="shared" si="186"/>
        <v>4</v>
      </c>
    </row>
    <row r="332" spans="1:57" x14ac:dyDescent="0.35">
      <c r="A332" s="4">
        <v>53033031301</v>
      </c>
      <c r="B332" s="97">
        <v>22.261208576998051</v>
      </c>
      <c r="C332" s="4">
        <f t="shared" si="157"/>
        <v>1</v>
      </c>
      <c r="D332" s="98">
        <v>6.2864279766860944</v>
      </c>
      <c r="E332" s="4">
        <f t="shared" si="158"/>
        <v>1</v>
      </c>
      <c r="F332" s="98">
        <v>75.168918918918919</v>
      </c>
      <c r="G332" s="4">
        <f t="shared" si="159"/>
        <v>3</v>
      </c>
      <c r="H332" s="98">
        <v>22.209944751381219</v>
      </c>
      <c r="I332" s="4">
        <f t="shared" si="160"/>
        <v>1</v>
      </c>
      <c r="J332" s="98">
        <v>21.48936170212766</v>
      </c>
      <c r="K332" s="97">
        <v>16.702127659574469</v>
      </c>
      <c r="L332" s="1">
        <f t="shared" si="161"/>
        <v>3</v>
      </c>
      <c r="M332" s="1">
        <f t="shared" si="162"/>
        <v>2</v>
      </c>
      <c r="N332" s="11">
        <f t="shared" si="163"/>
        <v>2.5</v>
      </c>
      <c r="O332" s="98">
        <v>30.41216486594638</v>
      </c>
      <c r="P332" s="4">
        <f t="shared" si="164"/>
        <v>3</v>
      </c>
      <c r="Q332" s="6">
        <v>47153</v>
      </c>
      <c r="R332" s="7">
        <v>40</v>
      </c>
      <c r="S332" s="1">
        <f t="shared" si="165"/>
        <v>0</v>
      </c>
      <c r="T332" s="1">
        <f t="shared" si="166"/>
        <v>0</v>
      </c>
      <c r="U332" s="11">
        <f t="shared" si="167"/>
        <v>0</v>
      </c>
      <c r="V332" s="98">
        <v>0</v>
      </c>
      <c r="W332" s="4">
        <f t="shared" si="168"/>
        <v>0</v>
      </c>
      <c r="X332" s="98">
        <v>0</v>
      </c>
      <c r="Y332" s="4">
        <f t="shared" si="169"/>
        <v>0</v>
      </c>
      <c r="Z332" s="9">
        <v>1.0756440439999999</v>
      </c>
      <c r="AA332" s="9">
        <v>1.3093371460000001</v>
      </c>
      <c r="AB332" s="9">
        <v>1.357254857</v>
      </c>
      <c r="AC332" s="1">
        <f t="shared" si="170"/>
        <v>1</v>
      </c>
      <c r="AD332" s="1">
        <f t="shared" si="171"/>
        <v>0</v>
      </c>
      <c r="AE332" s="1">
        <f t="shared" si="172"/>
        <v>0</v>
      </c>
      <c r="AF332" s="11">
        <f t="shared" si="173"/>
        <v>0.33333333333333331</v>
      </c>
      <c r="AG332" s="8">
        <v>0.49744134075300001</v>
      </c>
      <c r="AH332" s="9">
        <v>1.184359516977771</v>
      </c>
      <c r="AI332" s="1">
        <f t="shared" si="174"/>
        <v>1</v>
      </c>
      <c r="AJ332" s="1">
        <f t="shared" si="175"/>
        <v>0</v>
      </c>
      <c r="AK332" s="11">
        <f t="shared" si="176"/>
        <v>0.5</v>
      </c>
      <c r="AL332" s="10">
        <v>1</v>
      </c>
      <c r="AM332" s="4">
        <f t="shared" si="177"/>
        <v>4</v>
      </c>
      <c r="AN332" s="98">
        <v>3.2873806999999999</v>
      </c>
      <c r="AO332" s="4">
        <f t="shared" si="178"/>
        <v>1</v>
      </c>
      <c r="AR332" s="9">
        <v>0.90245362058647516</v>
      </c>
      <c r="AV332" s="1" t="str">
        <f t="shared" si="179"/>
        <v/>
      </c>
      <c r="AW332" s="1" t="str">
        <f t="shared" si="180"/>
        <v/>
      </c>
      <c r="AX332" s="1">
        <f t="shared" si="181"/>
        <v>0</v>
      </c>
      <c r="AY332" s="1" t="str">
        <f t="shared" si="182"/>
        <v/>
      </c>
      <c r="AZ332" s="1" t="str">
        <f t="shared" si="183"/>
        <v/>
      </c>
      <c r="BA332" s="1" t="str">
        <f t="shared" si="184"/>
        <v/>
      </c>
      <c r="BB332" s="9">
        <f t="shared" si="156"/>
        <v>1</v>
      </c>
      <c r="BC332" s="11">
        <f t="shared" si="185"/>
        <v>0</v>
      </c>
      <c r="BD332" s="98">
        <v>60.287321439999999</v>
      </c>
      <c r="BE332" s="4">
        <f t="shared" si="186"/>
        <v>2</v>
      </c>
    </row>
    <row r="333" spans="1:57" x14ac:dyDescent="0.35">
      <c r="A333" s="4">
        <v>53033031302</v>
      </c>
      <c r="B333" s="97">
        <v>15.86505584682015</v>
      </c>
      <c r="C333" s="4">
        <f t="shared" si="157"/>
        <v>0</v>
      </c>
      <c r="D333" s="98">
        <v>6.2758452931160313</v>
      </c>
      <c r="E333" s="4">
        <f t="shared" si="158"/>
        <v>1</v>
      </c>
      <c r="F333" s="98">
        <v>82.773257870534138</v>
      </c>
      <c r="G333" s="4">
        <f t="shared" si="159"/>
        <v>4</v>
      </c>
      <c r="H333" s="98">
        <v>30.49252905368013</v>
      </c>
      <c r="I333" s="4">
        <f t="shared" si="160"/>
        <v>2</v>
      </c>
      <c r="J333" s="98">
        <v>33.90804597701149</v>
      </c>
      <c r="K333" s="97">
        <v>15.517241379310351</v>
      </c>
      <c r="L333" s="1">
        <f t="shared" si="161"/>
        <v>4</v>
      </c>
      <c r="M333" s="1">
        <f t="shared" si="162"/>
        <v>2</v>
      </c>
      <c r="N333" s="11">
        <f t="shared" si="163"/>
        <v>3</v>
      </c>
      <c r="O333" s="98">
        <v>35.311640696608613</v>
      </c>
      <c r="P333" s="4">
        <f t="shared" si="164"/>
        <v>4</v>
      </c>
      <c r="Q333" s="6">
        <v>34475</v>
      </c>
      <c r="R333" s="7">
        <v>2096</v>
      </c>
      <c r="S333" s="1">
        <f t="shared" si="165"/>
        <v>0</v>
      </c>
      <c r="T333" s="1">
        <f t="shared" si="166"/>
        <v>1</v>
      </c>
      <c r="U333" s="11">
        <f t="shared" si="167"/>
        <v>0.5</v>
      </c>
      <c r="V333" s="98">
        <v>0</v>
      </c>
      <c r="W333" s="4">
        <f t="shared" si="168"/>
        <v>0</v>
      </c>
      <c r="X333" s="98">
        <v>0</v>
      </c>
      <c r="Y333" s="4">
        <f t="shared" si="169"/>
        <v>0</v>
      </c>
      <c r="Z333" s="9">
        <v>0.52028709699999998</v>
      </c>
      <c r="AA333" s="9">
        <v>0.42922710800000002</v>
      </c>
      <c r="AB333" s="9">
        <v>0.62602255200000001</v>
      </c>
      <c r="AC333" s="1">
        <f t="shared" si="170"/>
        <v>3</v>
      </c>
      <c r="AD333" s="1">
        <f t="shared" si="171"/>
        <v>3</v>
      </c>
      <c r="AE333" s="1">
        <f t="shared" si="172"/>
        <v>2</v>
      </c>
      <c r="AF333" s="11">
        <f t="shared" si="173"/>
        <v>2.6666666666666665</v>
      </c>
      <c r="AG333" s="8">
        <v>0.36641749539599999</v>
      </c>
      <c r="AH333" s="9">
        <v>0.29836933061875942</v>
      </c>
      <c r="AI333" s="1">
        <f t="shared" si="174"/>
        <v>2</v>
      </c>
      <c r="AJ333" s="1">
        <f t="shared" si="175"/>
        <v>4</v>
      </c>
      <c r="AK333" s="11">
        <f t="shared" si="176"/>
        <v>3</v>
      </c>
      <c r="AL333" s="10">
        <v>1</v>
      </c>
      <c r="AM333" s="4">
        <f t="shared" si="177"/>
        <v>4</v>
      </c>
      <c r="AN333" s="98">
        <v>1.2075905689999999</v>
      </c>
      <c r="AO333" s="4">
        <f t="shared" si="178"/>
        <v>1</v>
      </c>
      <c r="AQ333" s="9">
        <v>0.51478873239436618</v>
      </c>
      <c r="AR333" s="9">
        <v>0.58049072411729508</v>
      </c>
      <c r="AS333" s="9">
        <v>0.82862190812720804</v>
      </c>
      <c r="AV333" s="1" t="str">
        <f t="shared" si="179"/>
        <v/>
      </c>
      <c r="AW333" s="1">
        <f t="shared" si="180"/>
        <v>4</v>
      </c>
      <c r="AX333" s="1">
        <f t="shared" si="181"/>
        <v>4</v>
      </c>
      <c r="AY333" s="1">
        <f t="shared" si="182"/>
        <v>2</v>
      </c>
      <c r="AZ333" s="1" t="str">
        <f t="shared" si="183"/>
        <v/>
      </c>
      <c r="BA333" s="1" t="str">
        <f t="shared" si="184"/>
        <v/>
      </c>
      <c r="BB333" s="9">
        <f t="shared" si="156"/>
        <v>0.33333333333333331</v>
      </c>
      <c r="BC333" s="11">
        <f t="shared" si="185"/>
        <v>3.333333333333333</v>
      </c>
      <c r="BD333" s="98">
        <v>62.781764819999999</v>
      </c>
      <c r="BE333" s="4">
        <f t="shared" si="186"/>
        <v>1</v>
      </c>
    </row>
    <row r="334" spans="1:57" x14ac:dyDescent="0.35">
      <c r="A334" s="4">
        <v>53033031400</v>
      </c>
      <c r="B334" s="97">
        <v>16.79165308118683</v>
      </c>
      <c r="C334" s="4">
        <f t="shared" si="157"/>
        <v>0</v>
      </c>
      <c r="D334" s="98">
        <v>6.0449625312239803</v>
      </c>
      <c r="E334" s="4">
        <f t="shared" si="158"/>
        <v>1</v>
      </c>
      <c r="F334" s="98">
        <v>74.392689993314022</v>
      </c>
      <c r="G334" s="4">
        <f t="shared" si="159"/>
        <v>3</v>
      </c>
      <c r="H334" s="98">
        <v>45.74181117533719</v>
      </c>
      <c r="I334" s="4">
        <f t="shared" si="160"/>
        <v>3</v>
      </c>
      <c r="J334" s="98">
        <v>26.264591439688719</v>
      </c>
      <c r="K334" s="97">
        <v>17.509727626459139</v>
      </c>
      <c r="L334" s="1">
        <f t="shared" si="161"/>
        <v>4</v>
      </c>
      <c r="M334" s="1">
        <f t="shared" si="162"/>
        <v>2</v>
      </c>
      <c r="N334" s="11">
        <f t="shared" si="163"/>
        <v>3</v>
      </c>
      <c r="O334" s="98">
        <v>19.31515957446809</v>
      </c>
      <c r="P334" s="4">
        <f t="shared" si="164"/>
        <v>2</v>
      </c>
      <c r="Q334" s="6">
        <v>32539</v>
      </c>
      <c r="R334" s="7">
        <v>4314</v>
      </c>
      <c r="S334" s="1">
        <f t="shared" si="165"/>
        <v>0</v>
      </c>
      <c r="T334" s="1">
        <f t="shared" si="166"/>
        <v>1</v>
      </c>
      <c r="U334" s="11">
        <f t="shared" si="167"/>
        <v>0.5</v>
      </c>
      <c r="V334" s="98">
        <v>0</v>
      </c>
      <c r="W334" s="4">
        <f t="shared" si="168"/>
        <v>0</v>
      </c>
      <c r="X334" s="98">
        <v>0</v>
      </c>
      <c r="Y334" s="4">
        <f t="shared" si="169"/>
        <v>0</v>
      </c>
      <c r="Z334" s="9">
        <v>0.37567865</v>
      </c>
      <c r="AA334" s="9">
        <v>0.45495825600000001</v>
      </c>
      <c r="AB334" s="9">
        <v>0.32324367999999998</v>
      </c>
      <c r="AC334" s="1">
        <f t="shared" si="170"/>
        <v>4</v>
      </c>
      <c r="AD334" s="1">
        <f t="shared" si="171"/>
        <v>3</v>
      </c>
      <c r="AE334" s="1">
        <f t="shared" si="172"/>
        <v>3</v>
      </c>
      <c r="AF334" s="11">
        <f t="shared" si="173"/>
        <v>3.3333333333333335</v>
      </c>
      <c r="AG334" s="8">
        <v>0.165615025281</v>
      </c>
      <c r="AH334" s="9">
        <v>0.53274640135507312</v>
      </c>
      <c r="AI334" s="1">
        <f t="shared" si="174"/>
        <v>3</v>
      </c>
      <c r="AJ334" s="1">
        <f t="shared" si="175"/>
        <v>3</v>
      </c>
      <c r="AK334" s="11">
        <f t="shared" si="176"/>
        <v>3</v>
      </c>
      <c r="AL334" s="10">
        <v>0</v>
      </c>
      <c r="AM334" s="4">
        <f t="shared" si="177"/>
        <v>0</v>
      </c>
      <c r="AN334" s="98">
        <v>4.6028513240000004</v>
      </c>
      <c r="AO334" s="4">
        <f t="shared" si="178"/>
        <v>2</v>
      </c>
      <c r="AP334" s="8">
        <v>0.72915072685539406</v>
      </c>
      <c r="AQ334" s="9">
        <v>0.7725352112676056</v>
      </c>
      <c r="AR334" s="9">
        <v>0.70975463794135252</v>
      </c>
      <c r="AS334" s="9">
        <v>0.96878680800942196</v>
      </c>
      <c r="AV334" s="1">
        <f t="shared" si="179"/>
        <v>4</v>
      </c>
      <c r="AW334" s="1">
        <f t="shared" si="180"/>
        <v>3</v>
      </c>
      <c r="AX334" s="1">
        <f t="shared" si="181"/>
        <v>4</v>
      </c>
      <c r="AY334" s="1">
        <f t="shared" si="182"/>
        <v>0</v>
      </c>
      <c r="AZ334" s="1" t="str">
        <f t="shared" si="183"/>
        <v/>
      </c>
      <c r="BA334" s="1" t="str">
        <f t="shared" si="184"/>
        <v/>
      </c>
      <c r="BB334" s="9">
        <f t="shared" si="156"/>
        <v>0.25</v>
      </c>
      <c r="BC334" s="11">
        <f t="shared" si="185"/>
        <v>2.75</v>
      </c>
      <c r="BD334" s="98">
        <v>62.527717809999999</v>
      </c>
      <c r="BE334" s="4">
        <f t="shared" si="186"/>
        <v>1</v>
      </c>
    </row>
    <row r="335" spans="1:57" x14ac:dyDescent="0.35">
      <c r="A335" s="4">
        <v>53033031501</v>
      </c>
      <c r="B335" s="97">
        <v>10.86431675519073</v>
      </c>
      <c r="C335" s="4">
        <f t="shared" si="157"/>
        <v>0</v>
      </c>
      <c r="D335" s="98">
        <v>0.39113428943937423</v>
      </c>
      <c r="E335" s="4">
        <f t="shared" si="158"/>
        <v>0</v>
      </c>
      <c r="F335" s="98">
        <v>73.901003807545862</v>
      </c>
      <c r="G335" s="4">
        <f t="shared" si="159"/>
        <v>3</v>
      </c>
      <c r="H335" s="98">
        <v>19.646498980285521</v>
      </c>
      <c r="I335" s="4">
        <f t="shared" si="160"/>
        <v>1</v>
      </c>
      <c r="J335" s="98">
        <v>18.771331058020479</v>
      </c>
      <c r="K335" s="97">
        <v>13.99317406143345</v>
      </c>
      <c r="L335" s="1">
        <f t="shared" si="161"/>
        <v>2</v>
      </c>
      <c r="M335" s="1">
        <f t="shared" si="162"/>
        <v>1</v>
      </c>
      <c r="N335" s="11">
        <f t="shared" si="163"/>
        <v>1.5</v>
      </c>
      <c r="O335" s="98">
        <v>16.889754198101731</v>
      </c>
      <c r="P335" s="4">
        <f t="shared" si="164"/>
        <v>2</v>
      </c>
      <c r="Q335" s="6">
        <v>22634</v>
      </c>
      <c r="R335" s="7">
        <v>0</v>
      </c>
      <c r="S335" s="1">
        <f t="shared" si="165"/>
        <v>0</v>
      </c>
      <c r="T335" s="1">
        <f t="shared" si="166"/>
        <v>0</v>
      </c>
      <c r="U335" s="11">
        <f t="shared" si="167"/>
        <v>0</v>
      </c>
      <c r="V335" s="98">
        <v>0</v>
      </c>
      <c r="W335" s="4">
        <f t="shared" si="168"/>
        <v>0</v>
      </c>
      <c r="X335" s="98">
        <v>0</v>
      </c>
      <c r="Y335" s="4">
        <f t="shared" si="169"/>
        <v>0</v>
      </c>
      <c r="Z335" s="9">
        <v>4.7118162110000004</v>
      </c>
      <c r="AA335" s="9">
        <v>4.6136147510000001</v>
      </c>
      <c r="AB335" s="9">
        <v>3.6849453740000002</v>
      </c>
      <c r="AC335" s="1">
        <f t="shared" si="170"/>
        <v>0</v>
      </c>
      <c r="AD335" s="1">
        <f t="shared" si="171"/>
        <v>0</v>
      </c>
      <c r="AE335" s="1">
        <f t="shared" si="172"/>
        <v>0</v>
      </c>
      <c r="AF335" s="11">
        <f t="shared" si="173"/>
        <v>0</v>
      </c>
      <c r="AG335" s="8">
        <v>0.90384964648699995</v>
      </c>
      <c r="AH335" s="9">
        <v>5.8033419635534704</v>
      </c>
      <c r="AI335" s="1">
        <f t="shared" si="174"/>
        <v>0</v>
      </c>
      <c r="AJ335" s="1">
        <f t="shared" si="175"/>
        <v>0</v>
      </c>
      <c r="AK335" s="11">
        <f t="shared" si="176"/>
        <v>0</v>
      </c>
      <c r="AL335" s="10">
        <v>0</v>
      </c>
      <c r="AM335" s="4">
        <f t="shared" si="177"/>
        <v>0</v>
      </c>
      <c r="AN335" s="98">
        <v>0.21246458900000001</v>
      </c>
      <c r="AO335" s="4">
        <f t="shared" si="178"/>
        <v>0</v>
      </c>
      <c r="AR335" s="9">
        <v>0.97247157390783967</v>
      </c>
      <c r="AS335" s="9">
        <v>0.79093050647820895</v>
      </c>
      <c r="AV335" s="1" t="str">
        <f t="shared" si="179"/>
        <v/>
      </c>
      <c r="AW335" s="1" t="str">
        <f t="shared" si="180"/>
        <v/>
      </c>
      <c r="AX335" s="1">
        <f t="shared" si="181"/>
        <v>0</v>
      </c>
      <c r="AY335" s="1">
        <f t="shared" si="182"/>
        <v>3</v>
      </c>
      <c r="AZ335" s="1" t="str">
        <f t="shared" si="183"/>
        <v/>
      </c>
      <c r="BA335" s="1" t="str">
        <f t="shared" si="184"/>
        <v/>
      </c>
      <c r="BB335" s="9">
        <f t="shared" si="156"/>
        <v>0.5</v>
      </c>
      <c r="BC335" s="11">
        <f t="shared" si="185"/>
        <v>1.5</v>
      </c>
      <c r="BD335" s="98">
        <v>69.283055070000003</v>
      </c>
      <c r="BE335" s="4">
        <f t="shared" si="186"/>
        <v>0</v>
      </c>
    </row>
    <row r="336" spans="1:57" x14ac:dyDescent="0.35">
      <c r="A336" s="4">
        <v>53033031502</v>
      </c>
      <c r="B336" s="97">
        <v>16.098130841121499</v>
      </c>
      <c r="C336" s="4">
        <f t="shared" si="157"/>
        <v>0</v>
      </c>
      <c r="D336" s="98">
        <v>2.571638501102131</v>
      </c>
      <c r="E336" s="4">
        <f t="shared" si="158"/>
        <v>0</v>
      </c>
      <c r="F336" s="98">
        <v>67.211568689091479</v>
      </c>
      <c r="G336" s="4">
        <f t="shared" si="159"/>
        <v>3</v>
      </c>
      <c r="H336" s="98">
        <v>21.099887766554438</v>
      </c>
      <c r="I336" s="4">
        <f t="shared" si="160"/>
        <v>1</v>
      </c>
      <c r="J336" s="98">
        <v>16.379310344827591</v>
      </c>
      <c r="K336" s="97">
        <v>12.068965517241381</v>
      </c>
      <c r="L336" s="1">
        <f t="shared" si="161"/>
        <v>2</v>
      </c>
      <c r="M336" s="1">
        <f t="shared" si="162"/>
        <v>1</v>
      </c>
      <c r="N336" s="11">
        <f t="shared" si="163"/>
        <v>1.5</v>
      </c>
      <c r="O336" s="98">
        <v>15.79439252336449</v>
      </c>
      <c r="P336" s="4">
        <f t="shared" si="164"/>
        <v>1</v>
      </c>
      <c r="Q336" s="6">
        <v>24380</v>
      </c>
      <c r="R336" s="7">
        <v>922</v>
      </c>
      <c r="S336" s="1">
        <f t="shared" si="165"/>
        <v>0</v>
      </c>
      <c r="T336" s="1">
        <f t="shared" si="166"/>
        <v>0</v>
      </c>
      <c r="U336" s="11">
        <f t="shared" si="167"/>
        <v>0</v>
      </c>
      <c r="V336" s="98">
        <v>0</v>
      </c>
      <c r="W336" s="4">
        <f t="shared" si="168"/>
        <v>0</v>
      </c>
      <c r="X336" s="98">
        <v>0</v>
      </c>
      <c r="Y336" s="4">
        <f t="shared" si="169"/>
        <v>0</v>
      </c>
      <c r="Z336" s="9">
        <v>1.6303843840000001</v>
      </c>
      <c r="AA336" s="9">
        <v>1.639323463</v>
      </c>
      <c r="AB336" s="9">
        <v>1.0714295700000001</v>
      </c>
      <c r="AC336" s="1">
        <f t="shared" si="170"/>
        <v>0</v>
      </c>
      <c r="AD336" s="1">
        <f t="shared" si="171"/>
        <v>0</v>
      </c>
      <c r="AE336" s="1">
        <f t="shared" si="172"/>
        <v>0</v>
      </c>
      <c r="AF336" s="11">
        <f t="shared" si="173"/>
        <v>0</v>
      </c>
      <c r="AG336" s="8">
        <v>0.69249751626300005</v>
      </c>
      <c r="AH336" s="9">
        <v>2.6072033418042961</v>
      </c>
      <c r="AI336" s="1">
        <f t="shared" si="174"/>
        <v>0</v>
      </c>
      <c r="AJ336" s="1">
        <f t="shared" si="175"/>
        <v>0</v>
      </c>
      <c r="AK336" s="11">
        <f t="shared" si="176"/>
        <v>0</v>
      </c>
      <c r="AL336" s="10">
        <v>0</v>
      </c>
      <c r="AM336" s="4">
        <f t="shared" si="177"/>
        <v>0</v>
      </c>
      <c r="AN336" s="98">
        <v>4.2815249270000004</v>
      </c>
      <c r="AO336" s="4">
        <f t="shared" si="178"/>
        <v>2</v>
      </c>
      <c r="AQ336" s="9">
        <v>0.47535211267605632</v>
      </c>
      <c r="AR336" s="9">
        <v>0.56493117893476963</v>
      </c>
      <c r="AS336" s="9">
        <v>0.76089517078916302</v>
      </c>
      <c r="AV336" s="1" t="str">
        <f t="shared" si="179"/>
        <v/>
      </c>
      <c r="AW336" s="1">
        <f t="shared" si="180"/>
        <v>4</v>
      </c>
      <c r="AX336" s="1">
        <f t="shared" si="181"/>
        <v>4</v>
      </c>
      <c r="AY336" s="1">
        <f t="shared" si="182"/>
        <v>3</v>
      </c>
      <c r="AZ336" s="1" t="str">
        <f t="shared" si="183"/>
        <v/>
      </c>
      <c r="BA336" s="1" t="str">
        <f t="shared" si="184"/>
        <v/>
      </c>
      <c r="BB336" s="9">
        <f t="shared" si="156"/>
        <v>0.33333333333333331</v>
      </c>
      <c r="BC336" s="11">
        <f t="shared" si="185"/>
        <v>3.6666666666666665</v>
      </c>
      <c r="BD336" s="98">
        <v>67.625491980000007</v>
      </c>
      <c r="BE336" s="4">
        <f t="shared" si="186"/>
        <v>1</v>
      </c>
    </row>
    <row r="337" spans="1:57" x14ac:dyDescent="0.35">
      <c r="A337" s="4">
        <v>53033031601</v>
      </c>
      <c r="B337" s="97">
        <v>20.967448627023099</v>
      </c>
      <c r="C337" s="4">
        <f t="shared" si="157"/>
        <v>1</v>
      </c>
      <c r="D337" s="98">
        <v>3.7606837606837611</v>
      </c>
      <c r="E337" s="4">
        <f t="shared" si="158"/>
        <v>0</v>
      </c>
      <c r="F337" s="98">
        <v>66.102577453788086</v>
      </c>
      <c r="G337" s="4">
        <f t="shared" si="159"/>
        <v>3</v>
      </c>
      <c r="H337" s="98">
        <v>6.5769031589849813</v>
      </c>
      <c r="I337" s="4">
        <f t="shared" si="160"/>
        <v>0</v>
      </c>
      <c r="J337" s="98">
        <v>12.977099236641219</v>
      </c>
      <c r="K337" s="97">
        <v>9.4147582697201013</v>
      </c>
      <c r="L337" s="1">
        <f t="shared" si="161"/>
        <v>1</v>
      </c>
      <c r="M337" s="1">
        <f t="shared" si="162"/>
        <v>0</v>
      </c>
      <c r="N337" s="11">
        <f t="shared" si="163"/>
        <v>0.5</v>
      </c>
      <c r="O337" s="98">
        <v>10.89288961629387</v>
      </c>
      <c r="P337" s="4">
        <f t="shared" si="164"/>
        <v>1</v>
      </c>
      <c r="Q337" s="6">
        <v>117826</v>
      </c>
      <c r="R337" s="7">
        <v>0</v>
      </c>
      <c r="S337" s="1">
        <f t="shared" si="165"/>
        <v>1</v>
      </c>
      <c r="T337" s="1">
        <f t="shared" si="166"/>
        <v>0</v>
      </c>
      <c r="U337" s="11">
        <f t="shared" si="167"/>
        <v>0.5</v>
      </c>
      <c r="V337" s="98">
        <v>0</v>
      </c>
      <c r="W337" s="4">
        <f t="shared" si="168"/>
        <v>0</v>
      </c>
      <c r="X337" s="98">
        <v>0</v>
      </c>
      <c r="Y337" s="4">
        <f t="shared" si="169"/>
        <v>0</v>
      </c>
      <c r="Z337" s="9">
        <v>2.2162513150000001</v>
      </c>
      <c r="AA337" s="9">
        <v>2.2889172250000001</v>
      </c>
      <c r="AB337" s="9">
        <v>1.3350805050000001</v>
      </c>
      <c r="AC337" s="1">
        <f t="shared" si="170"/>
        <v>0</v>
      </c>
      <c r="AD337" s="1">
        <f t="shared" si="171"/>
        <v>0</v>
      </c>
      <c r="AE337" s="1">
        <f t="shared" si="172"/>
        <v>0</v>
      </c>
      <c r="AF337" s="11">
        <f t="shared" si="173"/>
        <v>0</v>
      </c>
      <c r="AG337" s="8">
        <v>0.78496682930100004</v>
      </c>
      <c r="AH337" s="9">
        <v>0.91253378279168884</v>
      </c>
      <c r="AI337" s="1">
        <f t="shared" si="174"/>
        <v>0</v>
      </c>
      <c r="AJ337" s="1">
        <f t="shared" si="175"/>
        <v>1</v>
      </c>
      <c r="AK337" s="11">
        <f t="shared" si="176"/>
        <v>0.5</v>
      </c>
      <c r="AL337" s="10">
        <v>0</v>
      </c>
      <c r="AM337" s="4">
        <f t="shared" si="177"/>
        <v>0</v>
      </c>
      <c r="AN337" s="98">
        <v>5.3276505000000002E-2</v>
      </c>
      <c r="AO337" s="4">
        <f t="shared" si="178"/>
        <v>0</v>
      </c>
      <c r="AQ337" s="9">
        <v>0.94788732394366193</v>
      </c>
      <c r="AS337" s="9">
        <v>0.92815076560659604</v>
      </c>
      <c r="AV337" s="1" t="str">
        <f t="shared" si="179"/>
        <v/>
      </c>
      <c r="AW337" s="1">
        <f t="shared" si="180"/>
        <v>0</v>
      </c>
      <c r="AX337" s="1" t="str">
        <f t="shared" si="181"/>
        <v/>
      </c>
      <c r="AY337" s="1">
        <f t="shared" si="182"/>
        <v>0</v>
      </c>
      <c r="AZ337" s="1" t="str">
        <f t="shared" si="183"/>
        <v/>
      </c>
      <c r="BA337" s="1" t="str">
        <f t="shared" si="184"/>
        <v/>
      </c>
      <c r="BB337" s="9">
        <f t="shared" si="156"/>
        <v>0.5</v>
      </c>
      <c r="BC337" s="11">
        <f t="shared" si="185"/>
        <v>0</v>
      </c>
      <c r="BD337" s="98">
        <v>60.871278400000001</v>
      </c>
      <c r="BE337" s="4">
        <f t="shared" si="186"/>
        <v>2</v>
      </c>
    </row>
    <row r="338" spans="1:57" x14ac:dyDescent="0.35">
      <c r="A338" s="4">
        <v>53033031603</v>
      </c>
      <c r="B338" s="97">
        <v>20.588672513750559</v>
      </c>
      <c r="C338" s="4">
        <f t="shared" si="157"/>
        <v>1</v>
      </c>
      <c r="D338" s="98">
        <v>2.8824476650563611</v>
      </c>
      <c r="E338" s="4">
        <f t="shared" si="158"/>
        <v>0</v>
      </c>
      <c r="F338" s="98">
        <v>60.820045558086562</v>
      </c>
      <c r="G338" s="4">
        <f t="shared" si="159"/>
        <v>2</v>
      </c>
      <c r="H338" s="98">
        <v>12.44560487380331</v>
      </c>
      <c r="I338" s="4">
        <f t="shared" si="160"/>
        <v>0</v>
      </c>
      <c r="J338" s="98">
        <v>19.726651480637809</v>
      </c>
      <c r="K338" s="97">
        <v>13.849658314350799</v>
      </c>
      <c r="L338" s="1">
        <f t="shared" si="161"/>
        <v>2</v>
      </c>
      <c r="M338" s="1">
        <f t="shared" si="162"/>
        <v>1</v>
      </c>
      <c r="N338" s="11">
        <f t="shared" si="163"/>
        <v>1.5</v>
      </c>
      <c r="O338" s="98">
        <v>12.17222884386174</v>
      </c>
      <c r="P338" s="4">
        <f t="shared" si="164"/>
        <v>1</v>
      </c>
      <c r="Q338" s="6">
        <v>54860</v>
      </c>
      <c r="R338" s="7">
        <v>17</v>
      </c>
      <c r="S338" s="1">
        <f t="shared" si="165"/>
        <v>0</v>
      </c>
      <c r="T338" s="1">
        <f t="shared" si="166"/>
        <v>0</v>
      </c>
      <c r="U338" s="11">
        <f t="shared" si="167"/>
        <v>0</v>
      </c>
      <c r="V338" s="98">
        <v>0</v>
      </c>
      <c r="W338" s="4">
        <f t="shared" si="168"/>
        <v>0</v>
      </c>
      <c r="X338" s="98">
        <v>0</v>
      </c>
      <c r="Y338" s="4">
        <f t="shared" si="169"/>
        <v>0</v>
      </c>
      <c r="Z338" s="9">
        <v>2.1029950610000001</v>
      </c>
      <c r="AA338" s="9">
        <v>2.103762879</v>
      </c>
      <c r="AB338" s="9">
        <v>0.70314870100000004</v>
      </c>
      <c r="AC338" s="1">
        <f t="shared" si="170"/>
        <v>0</v>
      </c>
      <c r="AD338" s="1">
        <f t="shared" si="171"/>
        <v>0</v>
      </c>
      <c r="AE338" s="1">
        <f t="shared" si="172"/>
        <v>2</v>
      </c>
      <c r="AF338" s="11">
        <f t="shared" si="173"/>
        <v>0.66666666666666663</v>
      </c>
      <c r="AG338" s="8">
        <v>0.22877504326600001</v>
      </c>
      <c r="AH338" s="9">
        <v>1.351510223044406</v>
      </c>
      <c r="AI338" s="1">
        <f t="shared" si="174"/>
        <v>3</v>
      </c>
      <c r="AJ338" s="1">
        <f t="shared" si="175"/>
        <v>0</v>
      </c>
      <c r="AK338" s="11">
        <f t="shared" si="176"/>
        <v>1.5</v>
      </c>
      <c r="AL338" s="10">
        <v>0</v>
      </c>
      <c r="AM338" s="4">
        <f t="shared" si="177"/>
        <v>0</v>
      </c>
      <c r="AN338" s="98">
        <v>5.674464908</v>
      </c>
      <c r="AO338" s="4">
        <f t="shared" si="178"/>
        <v>2</v>
      </c>
      <c r="AR338" s="9">
        <v>0.71095152603231593</v>
      </c>
      <c r="AS338" s="9">
        <v>1.16843345111896</v>
      </c>
      <c r="AV338" s="1" t="str">
        <f t="shared" si="179"/>
        <v/>
      </c>
      <c r="AW338" s="1" t="str">
        <f t="shared" si="180"/>
        <v/>
      </c>
      <c r="AX338" s="1">
        <f t="shared" si="181"/>
        <v>4</v>
      </c>
      <c r="AY338" s="1">
        <f t="shared" si="182"/>
        <v>0</v>
      </c>
      <c r="AZ338" s="1" t="str">
        <f t="shared" si="183"/>
        <v/>
      </c>
      <c r="BA338" s="1" t="str">
        <f t="shared" si="184"/>
        <v/>
      </c>
      <c r="BB338" s="9">
        <f t="shared" si="156"/>
        <v>0.5</v>
      </c>
      <c r="BC338" s="11">
        <f t="shared" si="185"/>
        <v>2</v>
      </c>
      <c r="BD338" s="98">
        <v>66.616896780000005</v>
      </c>
      <c r="BE338" s="4">
        <f t="shared" si="186"/>
        <v>1</v>
      </c>
    </row>
    <row r="339" spans="1:57" x14ac:dyDescent="0.35">
      <c r="A339" s="4">
        <v>53033031604</v>
      </c>
      <c r="B339" s="97">
        <v>24.631792788217371</v>
      </c>
      <c r="C339" s="4">
        <f t="shared" si="157"/>
        <v>1</v>
      </c>
      <c r="D339" s="98">
        <v>4.0431759970728134</v>
      </c>
      <c r="E339" s="4">
        <f t="shared" si="158"/>
        <v>1</v>
      </c>
      <c r="F339" s="98">
        <v>54.921540656205423</v>
      </c>
      <c r="G339" s="4">
        <f t="shared" si="159"/>
        <v>2</v>
      </c>
      <c r="H339" s="98">
        <v>15.038419319429201</v>
      </c>
      <c r="I339" s="4">
        <f t="shared" si="160"/>
        <v>1</v>
      </c>
      <c r="J339" s="98">
        <v>20.826446280991739</v>
      </c>
      <c r="K339" s="97">
        <v>12.341597796143249</v>
      </c>
      <c r="L339" s="1">
        <f t="shared" si="161"/>
        <v>3</v>
      </c>
      <c r="M339" s="1">
        <f t="shared" si="162"/>
        <v>1</v>
      </c>
      <c r="N339" s="11">
        <f t="shared" si="163"/>
        <v>2</v>
      </c>
      <c r="O339" s="98">
        <v>7.003089598352215</v>
      </c>
      <c r="P339" s="4">
        <f t="shared" si="164"/>
        <v>0</v>
      </c>
      <c r="Q339" s="6">
        <v>62032</v>
      </c>
      <c r="R339" s="7">
        <v>1595</v>
      </c>
      <c r="S339" s="1">
        <f t="shared" si="165"/>
        <v>0</v>
      </c>
      <c r="T339" s="1">
        <f t="shared" si="166"/>
        <v>1</v>
      </c>
      <c r="U339" s="11">
        <f t="shared" si="167"/>
        <v>0.5</v>
      </c>
      <c r="V339" s="98">
        <v>0</v>
      </c>
      <c r="W339" s="4">
        <f t="shared" si="168"/>
        <v>0</v>
      </c>
      <c r="X339" s="98">
        <v>0</v>
      </c>
      <c r="Y339" s="4">
        <f t="shared" si="169"/>
        <v>0</v>
      </c>
      <c r="Z339" s="9">
        <v>1.257095887</v>
      </c>
      <c r="AA339" s="9">
        <v>1.2823201989999999</v>
      </c>
      <c r="AB339" s="9">
        <v>0.75377640700000004</v>
      </c>
      <c r="AC339" s="1">
        <f t="shared" si="170"/>
        <v>0</v>
      </c>
      <c r="AD339" s="1">
        <f t="shared" si="171"/>
        <v>0</v>
      </c>
      <c r="AE339" s="1">
        <f t="shared" si="172"/>
        <v>1</v>
      </c>
      <c r="AF339" s="11">
        <f t="shared" si="173"/>
        <v>0.33333333333333331</v>
      </c>
      <c r="AG339" s="8">
        <v>0.218358849316</v>
      </c>
      <c r="AH339" s="9">
        <v>0.60651164752626763</v>
      </c>
      <c r="AI339" s="1">
        <f t="shared" si="174"/>
        <v>3</v>
      </c>
      <c r="AJ339" s="1">
        <f t="shared" si="175"/>
        <v>2</v>
      </c>
      <c r="AK339" s="11">
        <f t="shared" si="176"/>
        <v>2.5</v>
      </c>
      <c r="AL339" s="10">
        <v>0</v>
      </c>
      <c r="AM339" s="4">
        <f t="shared" si="177"/>
        <v>0</v>
      </c>
      <c r="AN339" s="98">
        <v>1.4459224989999999</v>
      </c>
      <c r="AO339" s="4">
        <f t="shared" si="178"/>
        <v>1</v>
      </c>
      <c r="AR339" s="9">
        <v>0.78874925194494316</v>
      </c>
      <c r="AS339" s="9">
        <v>0.98409893992932795</v>
      </c>
      <c r="AT339" s="9">
        <v>1.1080851063829791</v>
      </c>
      <c r="AV339" s="1" t="str">
        <f t="shared" si="179"/>
        <v/>
      </c>
      <c r="AW339" s="1" t="str">
        <f t="shared" si="180"/>
        <v/>
      </c>
      <c r="AX339" s="1">
        <f t="shared" si="181"/>
        <v>3</v>
      </c>
      <c r="AY339" s="1">
        <f t="shared" si="182"/>
        <v>0</v>
      </c>
      <c r="AZ339" s="1">
        <f t="shared" si="183"/>
        <v>0</v>
      </c>
      <c r="BA339" s="1" t="str">
        <f t="shared" si="184"/>
        <v/>
      </c>
      <c r="BB339" s="9">
        <f t="shared" si="156"/>
        <v>0.5</v>
      </c>
      <c r="BC339" s="11">
        <f t="shared" si="185"/>
        <v>1.5</v>
      </c>
      <c r="BD339" s="98">
        <v>58.528194310000003</v>
      </c>
      <c r="BE339" s="4">
        <f t="shared" si="186"/>
        <v>2</v>
      </c>
    </row>
    <row r="340" spans="1:57" x14ac:dyDescent="0.35">
      <c r="A340" s="4">
        <v>53033031605</v>
      </c>
      <c r="B340" s="97">
        <v>18.77967711301045</v>
      </c>
      <c r="C340" s="4">
        <f t="shared" si="157"/>
        <v>0</v>
      </c>
      <c r="D340" s="98">
        <v>2.5251223911363052</v>
      </c>
      <c r="E340" s="4">
        <f t="shared" si="158"/>
        <v>0</v>
      </c>
      <c r="F340" s="98">
        <v>52.888583218707019</v>
      </c>
      <c r="G340" s="4">
        <f t="shared" si="159"/>
        <v>2</v>
      </c>
      <c r="H340" s="98">
        <v>16.29778672032193</v>
      </c>
      <c r="I340" s="4">
        <f t="shared" si="160"/>
        <v>1</v>
      </c>
      <c r="J340" s="98">
        <v>10.860927152317879</v>
      </c>
      <c r="K340" s="97">
        <v>7.9470198675496704</v>
      </c>
      <c r="L340" s="1">
        <f t="shared" si="161"/>
        <v>1</v>
      </c>
      <c r="M340" s="1">
        <f t="shared" si="162"/>
        <v>0</v>
      </c>
      <c r="N340" s="11">
        <f t="shared" si="163"/>
        <v>0.5</v>
      </c>
      <c r="O340" s="98">
        <v>7.7254245395838321</v>
      </c>
      <c r="P340" s="4">
        <f t="shared" si="164"/>
        <v>0</v>
      </c>
      <c r="Q340" s="6">
        <v>92114</v>
      </c>
      <c r="R340" s="7">
        <v>0</v>
      </c>
      <c r="S340" s="1">
        <f t="shared" si="165"/>
        <v>1</v>
      </c>
      <c r="T340" s="1">
        <f t="shared" si="166"/>
        <v>0</v>
      </c>
      <c r="U340" s="11">
        <f t="shared" si="167"/>
        <v>0.5</v>
      </c>
      <c r="V340" s="98">
        <v>0</v>
      </c>
      <c r="W340" s="4">
        <f t="shared" si="168"/>
        <v>0</v>
      </c>
      <c r="X340" s="98">
        <v>0</v>
      </c>
      <c r="Y340" s="4">
        <f t="shared" si="169"/>
        <v>0</v>
      </c>
      <c r="Z340" s="9">
        <v>2.2919145439999999</v>
      </c>
      <c r="AA340" s="9">
        <v>2.3053908359999999</v>
      </c>
      <c r="AB340" s="9">
        <v>1.225704957</v>
      </c>
      <c r="AC340" s="1">
        <f t="shared" si="170"/>
        <v>0</v>
      </c>
      <c r="AD340" s="1">
        <f t="shared" si="171"/>
        <v>0</v>
      </c>
      <c r="AE340" s="1">
        <f t="shared" si="172"/>
        <v>0</v>
      </c>
      <c r="AF340" s="11">
        <f t="shared" si="173"/>
        <v>0</v>
      </c>
      <c r="AG340" s="8">
        <v>0.29130875128</v>
      </c>
      <c r="AH340" s="9">
        <v>0.87296649016834693</v>
      </c>
      <c r="AI340" s="1">
        <f t="shared" si="174"/>
        <v>3</v>
      </c>
      <c r="AJ340" s="1">
        <f t="shared" si="175"/>
        <v>1</v>
      </c>
      <c r="AK340" s="11">
        <f t="shared" si="176"/>
        <v>2</v>
      </c>
      <c r="AL340" s="10">
        <v>0</v>
      </c>
      <c r="AM340" s="4">
        <f t="shared" si="177"/>
        <v>0</v>
      </c>
      <c r="AN340" s="98">
        <v>3.2860343539999999</v>
      </c>
      <c r="AO340" s="4">
        <f t="shared" si="178"/>
        <v>1</v>
      </c>
      <c r="AS340" s="9">
        <v>0.34157832744405098</v>
      </c>
      <c r="AT340" s="9">
        <v>1.152765957446809</v>
      </c>
      <c r="AV340" s="1" t="str">
        <f t="shared" si="179"/>
        <v/>
      </c>
      <c r="AW340" s="1" t="str">
        <f t="shared" si="180"/>
        <v/>
      </c>
      <c r="AX340" s="1" t="str">
        <f t="shared" si="181"/>
        <v/>
      </c>
      <c r="AY340" s="1">
        <f t="shared" si="182"/>
        <v>4</v>
      </c>
      <c r="AZ340" s="1">
        <f t="shared" si="183"/>
        <v>0</v>
      </c>
      <c r="BA340" s="1" t="str">
        <f t="shared" si="184"/>
        <v/>
      </c>
      <c r="BB340" s="9">
        <f t="shared" si="156"/>
        <v>1</v>
      </c>
      <c r="BC340" s="11">
        <f t="shared" si="185"/>
        <v>4</v>
      </c>
      <c r="BD340" s="98">
        <v>69.759291649999994</v>
      </c>
      <c r="BE340" s="4">
        <f t="shared" si="186"/>
        <v>0</v>
      </c>
    </row>
    <row r="341" spans="1:57" x14ac:dyDescent="0.35">
      <c r="A341" s="4">
        <v>53033031703</v>
      </c>
      <c r="B341" s="97">
        <v>26.384270637559641</v>
      </c>
      <c r="C341" s="4">
        <f t="shared" si="157"/>
        <v>1</v>
      </c>
      <c r="D341" s="98">
        <v>12.5</v>
      </c>
      <c r="E341" s="4">
        <f t="shared" si="158"/>
        <v>3</v>
      </c>
      <c r="F341" s="98">
        <v>61.753767860638092</v>
      </c>
      <c r="G341" s="4">
        <f t="shared" si="159"/>
        <v>2</v>
      </c>
      <c r="H341" s="98">
        <v>15.545886075949371</v>
      </c>
      <c r="I341" s="4">
        <f t="shared" si="160"/>
        <v>1</v>
      </c>
      <c r="J341" s="98">
        <v>18.192771084337348</v>
      </c>
      <c r="K341" s="97">
        <v>11.606425702811251</v>
      </c>
      <c r="L341" s="1">
        <f t="shared" si="161"/>
        <v>2</v>
      </c>
      <c r="M341" s="1">
        <f t="shared" si="162"/>
        <v>1</v>
      </c>
      <c r="N341" s="11">
        <f t="shared" si="163"/>
        <v>1.5</v>
      </c>
      <c r="O341" s="98">
        <v>18.20153245626717</v>
      </c>
      <c r="P341" s="4">
        <f t="shared" si="164"/>
        <v>2</v>
      </c>
      <c r="Q341" s="6">
        <v>239202</v>
      </c>
      <c r="R341" s="7">
        <v>8133</v>
      </c>
      <c r="S341" s="1">
        <f t="shared" si="165"/>
        <v>2</v>
      </c>
      <c r="T341" s="1">
        <f t="shared" si="166"/>
        <v>1</v>
      </c>
      <c r="U341" s="11">
        <f t="shared" si="167"/>
        <v>1.5</v>
      </c>
      <c r="V341" s="98">
        <v>0</v>
      </c>
      <c r="W341" s="4">
        <f t="shared" si="168"/>
        <v>0</v>
      </c>
      <c r="X341" s="98">
        <v>1.651491344492783</v>
      </c>
      <c r="Y341" s="4">
        <f t="shared" si="169"/>
        <v>0</v>
      </c>
      <c r="Z341" s="9">
        <v>1.085084505</v>
      </c>
      <c r="AA341" s="9">
        <v>0.807300236</v>
      </c>
      <c r="AB341" s="9">
        <v>0.65225272199999995</v>
      </c>
      <c r="AC341" s="1">
        <f t="shared" si="170"/>
        <v>1</v>
      </c>
      <c r="AD341" s="1">
        <f t="shared" si="171"/>
        <v>1</v>
      </c>
      <c r="AE341" s="1">
        <f t="shared" si="172"/>
        <v>2</v>
      </c>
      <c r="AF341" s="11">
        <f t="shared" si="173"/>
        <v>1.3333333333333333</v>
      </c>
      <c r="AG341" s="8">
        <v>0.33875653992499999</v>
      </c>
      <c r="AH341" s="9">
        <v>0.53449737776002693</v>
      </c>
      <c r="AI341" s="1">
        <f t="shared" si="174"/>
        <v>2</v>
      </c>
      <c r="AJ341" s="1">
        <f t="shared" si="175"/>
        <v>3</v>
      </c>
      <c r="AK341" s="11">
        <f t="shared" si="176"/>
        <v>2.5</v>
      </c>
      <c r="AL341" s="10">
        <v>0</v>
      </c>
      <c r="AM341" s="4">
        <f t="shared" si="177"/>
        <v>0</v>
      </c>
      <c r="AN341" s="98">
        <v>2.861179795</v>
      </c>
      <c r="AO341" s="4">
        <f t="shared" si="178"/>
        <v>1</v>
      </c>
      <c r="AQ341" s="9">
        <v>1.267605633802817</v>
      </c>
      <c r="AR341" s="9">
        <v>0.76780371035308204</v>
      </c>
      <c r="AS341" s="9">
        <v>1.1154299175500499</v>
      </c>
      <c r="AT341" s="9">
        <v>0.94553191489361699</v>
      </c>
      <c r="AV341" s="1" t="str">
        <f t="shared" si="179"/>
        <v/>
      </c>
      <c r="AW341" s="1">
        <f t="shared" si="180"/>
        <v>0</v>
      </c>
      <c r="AX341" s="1">
        <f t="shared" si="181"/>
        <v>3</v>
      </c>
      <c r="AY341" s="1">
        <f t="shared" si="182"/>
        <v>0</v>
      </c>
      <c r="AZ341" s="1">
        <f t="shared" si="183"/>
        <v>0</v>
      </c>
      <c r="BA341" s="1" t="str">
        <f t="shared" si="184"/>
        <v/>
      </c>
      <c r="BB341" s="9">
        <f t="shared" si="156"/>
        <v>0.33333333333333331</v>
      </c>
      <c r="BC341" s="11">
        <f t="shared" si="185"/>
        <v>1</v>
      </c>
      <c r="BD341" s="98">
        <v>61.40466816</v>
      </c>
      <c r="BE341" s="4">
        <f t="shared" si="186"/>
        <v>1</v>
      </c>
    </row>
    <row r="342" spans="1:57" x14ac:dyDescent="0.35">
      <c r="A342" s="4">
        <v>53033031704</v>
      </c>
      <c r="B342" s="97">
        <v>50.69660711358793</v>
      </c>
      <c r="C342" s="4">
        <f t="shared" si="157"/>
        <v>4</v>
      </c>
      <c r="D342" s="98">
        <v>16.61981728742094</v>
      </c>
      <c r="E342" s="4">
        <f t="shared" si="158"/>
        <v>4</v>
      </c>
      <c r="F342" s="98">
        <v>75.389812889812887</v>
      </c>
      <c r="G342" s="4">
        <f t="shared" si="159"/>
        <v>3</v>
      </c>
      <c r="H342" s="98">
        <v>28.056338028169019</v>
      </c>
      <c r="I342" s="4">
        <f t="shared" si="160"/>
        <v>1</v>
      </c>
      <c r="J342" s="98">
        <v>19.197707736389692</v>
      </c>
      <c r="K342" s="97">
        <v>7.6217765042979941</v>
      </c>
      <c r="L342" s="1">
        <f t="shared" si="161"/>
        <v>2</v>
      </c>
      <c r="M342" s="1">
        <f t="shared" si="162"/>
        <v>0</v>
      </c>
      <c r="N342" s="11">
        <f t="shared" si="163"/>
        <v>1</v>
      </c>
      <c r="O342" s="98">
        <v>27.7832512315271</v>
      </c>
      <c r="P342" s="4">
        <f t="shared" si="164"/>
        <v>3</v>
      </c>
      <c r="Q342" s="6">
        <v>207269</v>
      </c>
      <c r="R342" s="7">
        <v>16245</v>
      </c>
      <c r="S342" s="1">
        <f t="shared" si="165"/>
        <v>2</v>
      </c>
      <c r="T342" s="1">
        <f t="shared" si="166"/>
        <v>2</v>
      </c>
      <c r="U342" s="11">
        <f t="shared" si="167"/>
        <v>2</v>
      </c>
      <c r="V342" s="98">
        <v>0</v>
      </c>
      <c r="W342" s="4">
        <f t="shared" si="168"/>
        <v>0</v>
      </c>
      <c r="X342" s="98">
        <v>6.8792927706456606</v>
      </c>
      <c r="Y342" s="4">
        <f t="shared" si="169"/>
        <v>1</v>
      </c>
      <c r="Z342" s="9">
        <v>0.99289271000000001</v>
      </c>
      <c r="AA342" s="9">
        <v>1.037180024</v>
      </c>
      <c r="AB342" s="9">
        <v>1.015883367</v>
      </c>
      <c r="AC342" s="1">
        <f t="shared" si="170"/>
        <v>1</v>
      </c>
      <c r="AD342" s="1">
        <f t="shared" si="171"/>
        <v>1</v>
      </c>
      <c r="AE342" s="1">
        <f t="shared" si="172"/>
        <v>0</v>
      </c>
      <c r="AF342" s="11">
        <f t="shared" si="173"/>
        <v>0.66666666666666663</v>
      </c>
      <c r="AG342" s="8">
        <v>0.38678046228899998</v>
      </c>
      <c r="AH342" s="9">
        <v>0.43696672007893561</v>
      </c>
      <c r="AI342" s="1">
        <f t="shared" si="174"/>
        <v>2</v>
      </c>
      <c r="AJ342" s="1">
        <f t="shared" si="175"/>
        <v>3</v>
      </c>
      <c r="AK342" s="11">
        <f t="shared" si="176"/>
        <v>2.5</v>
      </c>
      <c r="AL342" s="10">
        <v>0</v>
      </c>
      <c r="AM342" s="4">
        <f t="shared" si="177"/>
        <v>0</v>
      </c>
      <c r="AN342" s="98">
        <v>5.5060304139999996</v>
      </c>
      <c r="AO342" s="4">
        <f t="shared" si="178"/>
        <v>2</v>
      </c>
      <c r="AQ342" s="9">
        <v>0.83028169014084507</v>
      </c>
      <c r="AR342" s="9">
        <v>0.95810891681627763</v>
      </c>
      <c r="AS342" s="9">
        <v>0.93816254416961098</v>
      </c>
      <c r="AT342" s="9">
        <v>0.87489361702127655</v>
      </c>
      <c r="AV342" s="1" t="str">
        <f t="shared" si="179"/>
        <v/>
      </c>
      <c r="AW342" s="1">
        <f t="shared" si="180"/>
        <v>2</v>
      </c>
      <c r="AX342" s="1">
        <f t="shared" si="181"/>
        <v>0</v>
      </c>
      <c r="AY342" s="1">
        <f t="shared" si="182"/>
        <v>0</v>
      </c>
      <c r="AZ342" s="1">
        <f t="shared" si="183"/>
        <v>1</v>
      </c>
      <c r="BA342" s="1" t="str">
        <f t="shared" si="184"/>
        <v/>
      </c>
      <c r="BB342" s="9">
        <f t="shared" si="156"/>
        <v>0.33333333333333331</v>
      </c>
      <c r="BC342" s="11">
        <f t="shared" si="185"/>
        <v>0.66666666666666663</v>
      </c>
      <c r="BD342" s="98">
        <v>48.101170369999998</v>
      </c>
      <c r="BE342" s="4">
        <f t="shared" si="186"/>
        <v>3</v>
      </c>
    </row>
    <row r="343" spans="1:57" x14ac:dyDescent="0.35">
      <c r="A343" s="4">
        <v>53033031705</v>
      </c>
      <c r="B343" s="97">
        <v>32.042338224681259</v>
      </c>
      <c r="C343" s="4">
        <f t="shared" si="157"/>
        <v>2</v>
      </c>
      <c r="D343" s="98">
        <v>7.3345259391771016</v>
      </c>
      <c r="E343" s="4">
        <f t="shared" si="158"/>
        <v>1</v>
      </c>
      <c r="F343" s="98">
        <v>66.904932094353114</v>
      </c>
      <c r="G343" s="4">
        <f t="shared" si="159"/>
        <v>3</v>
      </c>
      <c r="H343" s="98">
        <v>15.605318404478661</v>
      </c>
      <c r="I343" s="4">
        <f t="shared" si="160"/>
        <v>1</v>
      </c>
      <c r="J343" s="98">
        <v>13.33333333333333</v>
      </c>
      <c r="K343" s="97">
        <v>7.7192982456140351</v>
      </c>
      <c r="L343" s="1">
        <f t="shared" si="161"/>
        <v>1</v>
      </c>
      <c r="M343" s="1">
        <f t="shared" si="162"/>
        <v>0</v>
      </c>
      <c r="N343" s="11">
        <f t="shared" si="163"/>
        <v>0.5</v>
      </c>
      <c r="O343" s="98">
        <v>7.8181380803464053</v>
      </c>
      <c r="P343" s="4">
        <f t="shared" si="164"/>
        <v>0</v>
      </c>
      <c r="Q343" s="6">
        <v>188067</v>
      </c>
      <c r="R343" s="7">
        <v>0</v>
      </c>
      <c r="S343" s="1">
        <f t="shared" si="165"/>
        <v>1</v>
      </c>
      <c r="T343" s="1">
        <f t="shared" si="166"/>
        <v>0</v>
      </c>
      <c r="U343" s="11">
        <f t="shared" si="167"/>
        <v>0.5</v>
      </c>
      <c r="V343" s="98">
        <v>0</v>
      </c>
      <c r="W343" s="4">
        <f t="shared" si="168"/>
        <v>0</v>
      </c>
      <c r="X343" s="98">
        <v>0</v>
      </c>
      <c r="Y343" s="4">
        <f t="shared" si="169"/>
        <v>0</v>
      </c>
      <c r="Z343" s="9">
        <v>1.49350078</v>
      </c>
      <c r="AA343" s="9">
        <v>1.6618690599999999</v>
      </c>
      <c r="AB343" s="9">
        <v>0.86250548299999996</v>
      </c>
      <c r="AC343" s="1">
        <f t="shared" si="170"/>
        <v>0</v>
      </c>
      <c r="AD343" s="1">
        <f t="shared" si="171"/>
        <v>0</v>
      </c>
      <c r="AE343" s="1">
        <f t="shared" si="172"/>
        <v>1</v>
      </c>
      <c r="AF343" s="11">
        <f t="shared" si="173"/>
        <v>0.33333333333333331</v>
      </c>
      <c r="AG343" s="8">
        <v>0.149884134472</v>
      </c>
      <c r="AH343" s="9">
        <v>0.57415483338343387</v>
      </c>
      <c r="AI343" s="1">
        <f t="shared" si="174"/>
        <v>4</v>
      </c>
      <c r="AJ343" s="1">
        <f t="shared" si="175"/>
        <v>3</v>
      </c>
      <c r="AK343" s="11">
        <f t="shared" si="176"/>
        <v>3.5</v>
      </c>
      <c r="AL343" s="10">
        <v>0</v>
      </c>
      <c r="AM343" s="4">
        <f t="shared" si="177"/>
        <v>0</v>
      </c>
      <c r="AN343" s="98">
        <v>3.949329359</v>
      </c>
      <c r="AO343" s="4">
        <f t="shared" si="178"/>
        <v>1</v>
      </c>
      <c r="AS343" s="9">
        <v>1.2355712603062401</v>
      </c>
      <c r="AT343" s="9">
        <v>0.82085106382978723</v>
      </c>
      <c r="AV343" s="1" t="str">
        <f t="shared" si="179"/>
        <v/>
      </c>
      <c r="AW343" s="1" t="str">
        <f t="shared" si="180"/>
        <v/>
      </c>
      <c r="AX343" s="1" t="str">
        <f t="shared" si="181"/>
        <v/>
      </c>
      <c r="AY343" s="1">
        <f t="shared" si="182"/>
        <v>0</v>
      </c>
      <c r="AZ343" s="1">
        <f t="shared" si="183"/>
        <v>2</v>
      </c>
      <c r="BA343" s="1" t="str">
        <f t="shared" si="184"/>
        <v/>
      </c>
      <c r="BB343" s="9">
        <f t="shared" si="156"/>
        <v>1</v>
      </c>
      <c r="BC343" s="11">
        <f t="shared" si="185"/>
        <v>0</v>
      </c>
      <c r="BD343" s="98">
        <v>59.700482450000003</v>
      </c>
      <c r="BE343" s="4">
        <f t="shared" si="186"/>
        <v>2</v>
      </c>
    </row>
    <row r="344" spans="1:57" x14ac:dyDescent="0.35">
      <c r="A344" s="4">
        <v>53033031706</v>
      </c>
      <c r="B344" s="97">
        <v>38.84823035392921</v>
      </c>
      <c r="C344" s="4">
        <f t="shared" si="157"/>
        <v>2</v>
      </c>
      <c r="D344" s="98">
        <v>6.4900828521215166</v>
      </c>
      <c r="E344" s="4">
        <f t="shared" si="158"/>
        <v>1</v>
      </c>
      <c r="F344" s="98">
        <v>75.804219993081972</v>
      </c>
      <c r="G344" s="4">
        <f t="shared" si="159"/>
        <v>3</v>
      </c>
      <c r="H344" s="98">
        <v>29.077516660820759</v>
      </c>
      <c r="I344" s="4">
        <f t="shared" si="160"/>
        <v>1</v>
      </c>
      <c r="J344" s="98">
        <v>16.330275229357799</v>
      </c>
      <c r="K344" s="97">
        <v>10.275229357798169</v>
      </c>
      <c r="L344" s="1">
        <f t="shared" si="161"/>
        <v>2</v>
      </c>
      <c r="M344" s="1">
        <f t="shared" si="162"/>
        <v>1</v>
      </c>
      <c r="N344" s="11">
        <f t="shared" si="163"/>
        <v>1.5</v>
      </c>
      <c r="O344" s="98">
        <v>17.900419916016801</v>
      </c>
      <c r="P344" s="4">
        <f t="shared" si="164"/>
        <v>2</v>
      </c>
      <c r="Q344" s="6">
        <v>194581</v>
      </c>
      <c r="R344" s="7">
        <v>5181</v>
      </c>
      <c r="S344" s="1">
        <f t="shared" si="165"/>
        <v>1</v>
      </c>
      <c r="T344" s="1">
        <f t="shared" si="166"/>
        <v>1</v>
      </c>
      <c r="U344" s="11">
        <f t="shared" si="167"/>
        <v>1</v>
      </c>
      <c r="V344" s="98">
        <v>0</v>
      </c>
      <c r="W344" s="4">
        <f t="shared" si="168"/>
        <v>0</v>
      </c>
      <c r="X344" s="98">
        <v>0</v>
      </c>
      <c r="Y344" s="4">
        <f t="shared" si="169"/>
        <v>0</v>
      </c>
      <c r="Z344" s="9">
        <v>0.49114110100000002</v>
      </c>
      <c r="AA344" s="9">
        <v>0.39315260600000002</v>
      </c>
      <c r="AB344" s="9">
        <v>0.21178765099999999</v>
      </c>
      <c r="AC344" s="1">
        <f t="shared" si="170"/>
        <v>3</v>
      </c>
      <c r="AD344" s="1">
        <f t="shared" si="171"/>
        <v>4</v>
      </c>
      <c r="AE344" s="1">
        <f t="shared" si="172"/>
        <v>4</v>
      </c>
      <c r="AF344" s="11">
        <f t="shared" si="173"/>
        <v>3.6666666666666665</v>
      </c>
      <c r="AG344" s="8">
        <v>0.16907528976299999</v>
      </c>
      <c r="AH344" s="9">
        <v>0.51008480009187596</v>
      </c>
      <c r="AI344" s="1">
        <f t="shared" si="174"/>
        <v>3</v>
      </c>
      <c r="AJ344" s="1">
        <f t="shared" si="175"/>
        <v>3</v>
      </c>
      <c r="AK344" s="11">
        <f t="shared" si="176"/>
        <v>3</v>
      </c>
      <c r="AL344" s="10">
        <v>0</v>
      </c>
      <c r="AM344" s="4">
        <f t="shared" si="177"/>
        <v>0</v>
      </c>
      <c r="AN344" s="98">
        <v>16.366311140000001</v>
      </c>
      <c r="AO344" s="4">
        <f t="shared" si="178"/>
        <v>4</v>
      </c>
      <c r="AQ344" s="9">
        <v>0.85070422535211265</v>
      </c>
      <c r="AR344" s="9">
        <v>0.84021543985637348</v>
      </c>
      <c r="AS344" s="9">
        <v>1.02591283863368</v>
      </c>
      <c r="AT344" s="9">
        <v>0.94936170212765958</v>
      </c>
      <c r="AV344" s="1" t="str">
        <f t="shared" si="179"/>
        <v/>
      </c>
      <c r="AW344" s="1">
        <f t="shared" si="180"/>
        <v>1</v>
      </c>
      <c r="AX344" s="1">
        <f t="shared" si="181"/>
        <v>2</v>
      </c>
      <c r="AY344" s="1">
        <f t="shared" si="182"/>
        <v>0</v>
      </c>
      <c r="AZ344" s="1">
        <f t="shared" si="183"/>
        <v>0</v>
      </c>
      <c r="BA344" s="1" t="str">
        <f t="shared" si="184"/>
        <v/>
      </c>
      <c r="BB344" s="9">
        <f t="shared" si="156"/>
        <v>0.33333333333333331</v>
      </c>
      <c r="BC344" s="11">
        <f t="shared" si="185"/>
        <v>1</v>
      </c>
      <c r="BD344" s="98">
        <v>51.474436249999997</v>
      </c>
      <c r="BE344" s="4">
        <f t="shared" si="186"/>
        <v>3</v>
      </c>
    </row>
    <row r="345" spans="1:57" x14ac:dyDescent="0.35">
      <c r="A345" s="4">
        <v>53033031800</v>
      </c>
      <c r="B345" s="97">
        <v>28.77089062830548</v>
      </c>
      <c r="C345" s="4">
        <f t="shared" si="157"/>
        <v>1</v>
      </c>
      <c r="D345" s="98">
        <v>10.34093474825017</v>
      </c>
      <c r="E345" s="4">
        <f t="shared" si="158"/>
        <v>2</v>
      </c>
      <c r="F345" s="98">
        <v>62.542277339346107</v>
      </c>
      <c r="G345" s="4">
        <f t="shared" si="159"/>
        <v>2</v>
      </c>
      <c r="H345" s="98">
        <v>6.7477203647416424</v>
      </c>
      <c r="I345" s="4">
        <f t="shared" si="160"/>
        <v>0</v>
      </c>
      <c r="J345" s="98">
        <v>15.830815709969791</v>
      </c>
      <c r="K345" s="97">
        <v>11.66163141993958</v>
      </c>
      <c r="L345" s="1">
        <f t="shared" si="161"/>
        <v>2</v>
      </c>
      <c r="M345" s="1">
        <f t="shared" si="162"/>
        <v>1</v>
      </c>
      <c r="N345" s="11">
        <f t="shared" si="163"/>
        <v>1.5</v>
      </c>
      <c r="O345" s="98">
        <v>12.841125449545171</v>
      </c>
      <c r="P345" s="4">
        <f t="shared" si="164"/>
        <v>1</v>
      </c>
      <c r="Q345" s="6">
        <v>258209</v>
      </c>
      <c r="R345" s="7">
        <v>0</v>
      </c>
      <c r="S345" s="1">
        <f t="shared" si="165"/>
        <v>2</v>
      </c>
      <c r="T345" s="1">
        <f t="shared" si="166"/>
        <v>0</v>
      </c>
      <c r="U345" s="11">
        <f t="shared" si="167"/>
        <v>1</v>
      </c>
      <c r="V345" s="98">
        <v>0</v>
      </c>
      <c r="W345" s="4">
        <f t="shared" si="168"/>
        <v>0</v>
      </c>
      <c r="X345" s="98">
        <v>0</v>
      </c>
      <c r="Y345" s="4">
        <f t="shared" si="169"/>
        <v>0</v>
      </c>
      <c r="Z345" s="9">
        <v>1.950946533</v>
      </c>
      <c r="AA345" s="9">
        <v>1.485602401</v>
      </c>
      <c r="AB345" s="9">
        <v>1.4457972800000001</v>
      </c>
      <c r="AC345" s="1">
        <f t="shared" si="170"/>
        <v>0</v>
      </c>
      <c r="AD345" s="1">
        <f t="shared" si="171"/>
        <v>0</v>
      </c>
      <c r="AE345" s="1">
        <f t="shared" si="172"/>
        <v>0</v>
      </c>
      <c r="AF345" s="11">
        <f t="shared" si="173"/>
        <v>0</v>
      </c>
      <c r="AG345" s="8">
        <v>0.29095363703299998</v>
      </c>
      <c r="AH345" s="9">
        <v>0.96528325258259462</v>
      </c>
      <c r="AI345" s="1">
        <f t="shared" si="174"/>
        <v>3</v>
      </c>
      <c r="AJ345" s="1">
        <f t="shared" si="175"/>
        <v>1</v>
      </c>
      <c r="AK345" s="11">
        <f t="shared" si="176"/>
        <v>2</v>
      </c>
      <c r="AL345" s="10">
        <v>0</v>
      </c>
      <c r="AM345" s="4">
        <f t="shared" si="177"/>
        <v>0</v>
      </c>
      <c r="AN345" s="98">
        <v>1.4509576319999999</v>
      </c>
      <c r="AO345" s="4">
        <f t="shared" si="178"/>
        <v>1</v>
      </c>
      <c r="AR345" s="9">
        <v>0.68641532016756435</v>
      </c>
      <c r="AS345" s="9">
        <v>0.80977620730270905</v>
      </c>
      <c r="AV345" s="1" t="str">
        <f t="shared" si="179"/>
        <v/>
      </c>
      <c r="AW345" s="1" t="str">
        <f t="shared" si="180"/>
        <v/>
      </c>
      <c r="AX345" s="1">
        <f t="shared" si="181"/>
        <v>4</v>
      </c>
      <c r="AY345" s="1">
        <f t="shared" si="182"/>
        <v>2</v>
      </c>
      <c r="AZ345" s="1" t="str">
        <f t="shared" si="183"/>
        <v/>
      </c>
      <c r="BA345" s="1" t="str">
        <f t="shared" si="184"/>
        <v/>
      </c>
      <c r="BB345" s="9">
        <f t="shared" si="156"/>
        <v>0.5</v>
      </c>
      <c r="BC345" s="11">
        <f t="shared" si="185"/>
        <v>3</v>
      </c>
      <c r="BD345" s="98">
        <v>63.085081090000003</v>
      </c>
      <c r="BE345" s="4">
        <f t="shared" si="186"/>
        <v>1</v>
      </c>
    </row>
    <row r="346" spans="1:57" x14ac:dyDescent="0.35">
      <c r="A346" s="4">
        <v>53033031903</v>
      </c>
      <c r="B346" s="97">
        <v>28.240676556217942</v>
      </c>
      <c r="C346" s="4">
        <f t="shared" si="157"/>
        <v>1</v>
      </c>
      <c r="D346" s="98">
        <v>4.4786971062963508</v>
      </c>
      <c r="E346" s="4">
        <f t="shared" si="158"/>
        <v>1</v>
      </c>
      <c r="F346" s="98">
        <v>60.180360721442881</v>
      </c>
      <c r="G346" s="4">
        <f t="shared" si="159"/>
        <v>2</v>
      </c>
      <c r="H346" s="98">
        <v>16.264345073209341</v>
      </c>
      <c r="I346" s="4">
        <f t="shared" si="160"/>
        <v>1</v>
      </c>
      <c r="J346" s="98">
        <v>14.884696016771491</v>
      </c>
      <c r="K346" s="97">
        <v>10.482180293501051</v>
      </c>
      <c r="L346" s="1">
        <f t="shared" si="161"/>
        <v>1</v>
      </c>
      <c r="M346" s="1">
        <f t="shared" si="162"/>
        <v>1</v>
      </c>
      <c r="N346" s="11">
        <f t="shared" si="163"/>
        <v>1</v>
      </c>
      <c r="O346" s="98">
        <v>13.84636793765655</v>
      </c>
      <c r="P346" s="4">
        <f t="shared" si="164"/>
        <v>1</v>
      </c>
      <c r="Q346" s="6">
        <v>224661</v>
      </c>
      <c r="R346" s="7">
        <v>2698</v>
      </c>
      <c r="S346" s="1">
        <f t="shared" si="165"/>
        <v>2</v>
      </c>
      <c r="T346" s="1">
        <f t="shared" si="166"/>
        <v>1</v>
      </c>
      <c r="U346" s="11">
        <f t="shared" si="167"/>
        <v>1.5</v>
      </c>
      <c r="V346" s="98">
        <v>0</v>
      </c>
      <c r="W346" s="4">
        <f t="shared" si="168"/>
        <v>0</v>
      </c>
      <c r="X346" s="98">
        <v>0</v>
      </c>
      <c r="Y346" s="4">
        <f t="shared" si="169"/>
        <v>0</v>
      </c>
      <c r="Z346" s="9">
        <v>2.2004814449999999</v>
      </c>
      <c r="AA346" s="9">
        <v>2.1587062060000002</v>
      </c>
      <c r="AB346" s="9">
        <v>0.90825441299999998</v>
      </c>
      <c r="AC346" s="1">
        <f t="shared" si="170"/>
        <v>0</v>
      </c>
      <c r="AD346" s="1">
        <f t="shared" si="171"/>
        <v>0</v>
      </c>
      <c r="AE346" s="1">
        <f t="shared" si="172"/>
        <v>1</v>
      </c>
      <c r="AF346" s="11">
        <f t="shared" si="173"/>
        <v>0.33333333333333331</v>
      </c>
      <c r="AG346" s="8">
        <v>0.379462784823</v>
      </c>
      <c r="AH346" s="9">
        <v>0.73248634365537724</v>
      </c>
      <c r="AI346" s="1">
        <f t="shared" si="174"/>
        <v>2</v>
      </c>
      <c r="AJ346" s="1">
        <f t="shared" si="175"/>
        <v>2</v>
      </c>
      <c r="AK346" s="11">
        <f t="shared" si="176"/>
        <v>2</v>
      </c>
      <c r="AL346" s="10">
        <v>0</v>
      </c>
      <c r="AM346" s="4">
        <f t="shared" si="177"/>
        <v>0</v>
      </c>
      <c r="AN346" s="98">
        <v>3.7372147920000001</v>
      </c>
      <c r="AO346" s="4">
        <f t="shared" si="178"/>
        <v>1</v>
      </c>
      <c r="AS346" s="9">
        <v>0.95288574793875103</v>
      </c>
      <c r="AT346" s="9">
        <v>0.98595744680851061</v>
      </c>
      <c r="AV346" s="1" t="str">
        <f t="shared" si="179"/>
        <v/>
      </c>
      <c r="AW346" s="1" t="str">
        <f t="shared" si="180"/>
        <v/>
      </c>
      <c r="AX346" s="1" t="str">
        <f t="shared" si="181"/>
        <v/>
      </c>
      <c r="AY346" s="1">
        <f t="shared" si="182"/>
        <v>0</v>
      </c>
      <c r="AZ346" s="1">
        <f t="shared" si="183"/>
        <v>0</v>
      </c>
      <c r="BA346" s="1" t="str">
        <f t="shared" si="184"/>
        <v/>
      </c>
      <c r="BB346" s="9">
        <f t="shared" si="156"/>
        <v>1</v>
      </c>
      <c r="BC346" s="11">
        <f t="shared" si="185"/>
        <v>0</v>
      </c>
      <c r="BD346" s="98">
        <v>60.127787759999997</v>
      </c>
      <c r="BE346" s="4">
        <f t="shared" si="186"/>
        <v>2</v>
      </c>
    </row>
    <row r="347" spans="1:57" x14ac:dyDescent="0.35">
      <c r="A347" s="4">
        <v>53033031904</v>
      </c>
      <c r="B347" s="97">
        <v>9.1745843230403796</v>
      </c>
      <c r="C347" s="4">
        <f t="shared" si="157"/>
        <v>0</v>
      </c>
      <c r="D347" s="98">
        <v>0.89672232529375384</v>
      </c>
      <c r="E347" s="4">
        <f t="shared" si="158"/>
        <v>0</v>
      </c>
      <c r="F347" s="98">
        <v>61.334961334961342</v>
      </c>
      <c r="G347" s="4">
        <f t="shared" si="159"/>
        <v>2</v>
      </c>
      <c r="H347" s="98">
        <v>12.36133122028526</v>
      </c>
      <c r="I347" s="4">
        <f t="shared" si="160"/>
        <v>0</v>
      </c>
      <c r="J347" s="98">
        <v>17.6425855513308</v>
      </c>
      <c r="K347" s="97">
        <v>13.15589353612167</v>
      </c>
      <c r="L347" s="1">
        <f t="shared" si="161"/>
        <v>2</v>
      </c>
      <c r="M347" s="1">
        <f t="shared" si="162"/>
        <v>1</v>
      </c>
      <c r="N347" s="11">
        <f t="shared" si="163"/>
        <v>1.5</v>
      </c>
      <c r="O347" s="98">
        <v>9.6745027124773966</v>
      </c>
      <c r="P347" s="4">
        <f t="shared" si="164"/>
        <v>1</v>
      </c>
      <c r="Q347" s="6">
        <v>103975</v>
      </c>
      <c r="R347" s="7">
        <v>162</v>
      </c>
      <c r="S347" s="1">
        <f t="shared" si="165"/>
        <v>1</v>
      </c>
      <c r="T347" s="1">
        <f t="shared" si="166"/>
        <v>0</v>
      </c>
      <c r="U347" s="11">
        <f t="shared" si="167"/>
        <v>0.5</v>
      </c>
      <c r="V347" s="98">
        <v>0</v>
      </c>
      <c r="W347" s="4">
        <f t="shared" si="168"/>
        <v>0</v>
      </c>
      <c r="X347" s="98">
        <v>0</v>
      </c>
      <c r="Y347" s="4">
        <f t="shared" si="169"/>
        <v>0</v>
      </c>
      <c r="Z347" s="9">
        <v>3.7072445639999998</v>
      </c>
      <c r="AA347" s="9">
        <v>3.7866437519999998</v>
      </c>
      <c r="AB347" s="9">
        <v>2.4198980909999999</v>
      </c>
      <c r="AC347" s="1">
        <f t="shared" si="170"/>
        <v>0</v>
      </c>
      <c r="AD347" s="1">
        <f t="shared" si="171"/>
        <v>0</v>
      </c>
      <c r="AE347" s="1">
        <f t="shared" si="172"/>
        <v>0</v>
      </c>
      <c r="AF347" s="11">
        <f t="shared" si="173"/>
        <v>0</v>
      </c>
      <c r="AG347" s="8">
        <v>0.59953363629</v>
      </c>
      <c r="AH347" s="9">
        <v>0.86847678805466488</v>
      </c>
      <c r="AI347" s="1">
        <f t="shared" si="174"/>
        <v>1</v>
      </c>
      <c r="AJ347" s="1">
        <f t="shared" si="175"/>
        <v>1</v>
      </c>
      <c r="AK347" s="11">
        <f t="shared" si="176"/>
        <v>1</v>
      </c>
      <c r="AL347" s="10">
        <v>0</v>
      </c>
      <c r="AM347" s="4">
        <f t="shared" si="177"/>
        <v>0</v>
      </c>
      <c r="AN347" s="98">
        <v>0.58774139400000003</v>
      </c>
      <c r="AO347" s="4">
        <f t="shared" si="178"/>
        <v>0</v>
      </c>
      <c r="AR347" s="9">
        <v>0.78096947935368044</v>
      </c>
      <c r="AS347" s="9">
        <v>1.0930506478209601</v>
      </c>
      <c r="AT347" s="9">
        <v>1.1740425531914891</v>
      </c>
      <c r="AV347" s="1" t="str">
        <f t="shared" si="179"/>
        <v/>
      </c>
      <c r="AW347" s="1" t="str">
        <f t="shared" si="180"/>
        <v/>
      </c>
      <c r="AX347" s="1">
        <f t="shared" si="181"/>
        <v>3</v>
      </c>
      <c r="AY347" s="1">
        <f t="shared" si="182"/>
        <v>0</v>
      </c>
      <c r="AZ347" s="1">
        <f t="shared" si="183"/>
        <v>0</v>
      </c>
      <c r="BA347" s="1" t="str">
        <f t="shared" si="184"/>
        <v/>
      </c>
      <c r="BB347" s="9">
        <f t="shared" si="156"/>
        <v>0.5</v>
      </c>
      <c r="BC347" s="11">
        <f t="shared" si="185"/>
        <v>1.5</v>
      </c>
      <c r="BD347" s="98">
        <v>67.186825159999998</v>
      </c>
      <c r="BE347" s="4">
        <f t="shared" si="186"/>
        <v>1</v>
      </c>
    </row>
    <row r="348" spans="1:57" x14ac:dyDescent="0.35">
      <c r="A348" s="4">
        <v>53033031906</v>
      </c>
      <c r="B348" s="97">
        <v>23.798854866816029</v>
      </c>
      <c r="C348" s="4">
        <f t="shared" si="157"/>
        <v>1</v>
      </c>
      <c r="D348" s="98">
        <v>4.9211018989034514</v>
      </c>
      <c r="E348" s="4">
        <f t="shared" si="158"/>
        <v>1</v>
      </c>
      <c r="F348" s="98">
        <v>51.752296699557682</v>
      </c>
      <c r="G348" s="4">
        <f t="shared" si="159"/>
        <v>2</v>
      </c>
      <c r="H348" s="98">
        <v>5.4619015509103166</v>
      </c>
      <c r="I348" s="4">
        <f t="shared" si="160"/>
        <v>0</v>
      </c>
      <c r="J348" s="98">
        <v>12.969283276450509</v>
      </c>
      <c r="K348" s="97">
        <v>9.8976109215017072</v>
      </c>
      <c r="L348" s="1">
        <f t="shared" si="161"/>
        <v>1</v>
      </c>
      <c r="M348" s="1">
        <f t="shared" si="162"/>
        <v>0</v>
      </c>
      <c r="N348" s="11">
        <f t="shared" si="163"/>
        <v>0.5</v>
      </c>
      <c r="O348" s="98">
        <v>7.9019754938734694</v>
      </c>
      <c r="P348" s="4">
        <f t="shared" si="164"/>
        <v>0</v>
      </c>
      <c r="Q348" s="6">
        <v>167641</v>
      </c>
      <c r="R348" s="7">
        <v>59</v>
      </c>
      <c r="S348" s="1">
        <f t="shared" si="165"/>
        <v>1</v>
      </c>
      <c r="T348" s="1">
        <f t="shared" si="166"/>
        <v>0</v>
      </c>
      <c r="U348" s="11">
        <f t="shared" si="167"/>
        <v>0.5</v>
      </c>
      <c r="V348" s="98">
        <v>0</v>
      </c>
      <c r="W348" s="4">
        <f t="shared" si="168"/>
        <v>0</v>
      </c>
      <c r="X348" s="98">
        <v>0</v>
      </c>
      <c r="Y348" s="4">
        <f t="shared" si="169"/>
        <v>0</v>
      </c>
      <c r="Z348" s="9">
        <v>1.7257407410000001</v>
      </c>
      <c r="AA348" s="9">
        <v>1.7149016749999999</v>
      </c>
      <c r="AB348" s="9">
        <v>1.1937709750000001</v>
      </c>
      <c r="AC348" s="1">
        <f t="shared" si="170"/>
        <v>0</v>
      </c>
      <c r="AD348" s="1">
        <f t="shared" si="171"/>
        <v>0</v>
      </c>
      <c r="AE348" s="1">
        <f t="shared" si="172"/>
        <v>0</v>
      </c>
      <c r="AF348" s="11">
        <f t="shared" si="173"/>
        <v>0</v>
      </c>
      <c r="AG348" s="8">
        <v>0.15946202125</v>
      </c>
      <c r="AH348" s="9">
        <v>1.958391589956973</v>
      </c>
      <c r="AI348" s="1">
        <f t="shared" si="174"/>
        <v>3</v>
      </c>
      <c r="AJ348" s="1">
        <f t="shared" si="175"/>
        <v>0</v>
      </c>
      <c r="AK348" s="11">
        <f t="shared" si="176"/>
        <v>1.5</v>
      </c>
      <c r="AL348" s="10">
        <v>0</v>
      </c>
      <c r="AM348" s="4">
        <f t="shared" si="177"/>
        <v>0</v>
      </c>
      <c r="AN348" s="98">
        <v>3.232916973</v>
      </c>
      <c r="AO348" s="4">
        <f t="shared" si="178"/>
        <v>1</v>
      </c>
      <c r="AQ348" s="9">
        <v>0.79507042253521132</v>
      </c>
      <c r="AV348" s="1" t="str">
        <f t="shared" si="179"/>
        <v/>
      </c>
      <c r="AW348" s="1">
        <f t="shared" si="180"/>
        <v>3</v>
      </c>
      <c r="AX348" s="1" t="str">
        <f t="shared" si="181"/>
        <v/>
      </c>
      <c r="AY348" s="1" t="str">
        <f t="shared" si="182"/>
        <v/>
      </c>
      <c r="AZ348" s="1" t="str">
        <f t="shared" si="183"/>
        <v/>
      </c>
      <c r="BA348" s="1" t="str">
        <f t="shared" si="184"/>
        <v/>
      </c>
      <c r="BB348" s="9">
        <f t="shared" si="156"/>
        <v>1</v>
      </c>
      <c r="BC348" s="11">
        <f t="shared" si="185"/>
        <v>3</v>
      </c>
      <c r="BD348" s="98">
        <v>66.430728290000005</v>
      </c>
      <c r="BE348" s="4">
        <f t="shared" si="186"/>
        <v>1</v>
      </c>
    </row>
    <row r="349" spans="1:57" x14ac:dyDescent="0.35">
      <c r="A349" s="4">
        <v>53033031907</v>
      </c>
      <c r="B349" s="97">
        <v>46.137131820376631</v>
      </c>
      <c r="C349" s="4">
        <f t="shared" si="157"/>
        <v>3</v>
      </c>
      <c r="D349" s="98">
        <v>11.523488191019981</v>
      </c>
      <c r="E349" s="4">
        <f t="shared" si="158"/>
        <v>2</v>
      </c>
      <c r="F349" s="98">
        <v>51.342512908777969</v>
      </c>
      <c r="G349" s="4">
        <f t="shared" si="159"/>
        <v>2</v>
      </c>
      <c r="H349" s="98">
        <v>16.655290102389081</v>
      </c>
      <c r="I349" s="4">
        <f t="shared" si="160"/>
        <v>1</v>
      </c>
      <c r="J349" s="98">
        <v>19.859154929577471</v>
      </c>
      <c r="K349" s="97">
        <v>10.56338028169014</v>
      </c>
      <c r="L349" s="1">
        <f t="shared" si="161"/>
        <v>2</v>
      </c>
      <c r="M349" s="1">
        <f t="shared" si="162"/>
        <v>1</v>
      </c>
      <c r="N349" s="11">
        <f t="shared" si="163"/>
        <v>1.5</v>
      </c>
      <c r="O349" s="98">
        <v>14.13568324480927</v>
      </c>
      <c r="P349" s="4">
        <f t="shared" si="164"/>
        <v>1</v>
      </c>
      <c r="Q349" s="6">
        <v>258138</v>
      </c>
      <c r="R349" s="7">
        <v>1119</v>
      </c>
      <c r="S349" s="1">
        <f t="shared" si="165"/>
        <v>2</v>
      </c>
      <c r="T349" s="1">
        <f t="shared" si="166"/>
        <v>1</v>
      </c>
      <c r="U349" s="11">
        <f t="shared" si="167"/>
        <v>1.5</v>
      </c>
      <c r="V349" s="98">
        <v>0</v>
      </c>
      <c r="W349" s="4">
        <f t="shared" si="168"/>
        <v>0</v>
      </c>
      <c r="X349" s="98">
        <v>0</v>
      </c>
      <c r="Y349" s="4">
        <f t="shared" si="169"/>
        <v>0</v>
      </c>
      <c r="Z349" s="9">
        <v>0.96446190600000004</v>
      </c>
      <c r="AA349" s="9">
        <v>0.94668482399999998</v>
      </c>
      <c r="AB349" s="9">
        <v>0.61004748900000005</v>
      </c>
      <c r="AC349" s="1">
        <f t="shared" si="170"/>
        <v>1</v>
      </c>
      <c r="AD349" s="1">
        <f t="shared" si="171"/>
        <v>1</v>
      </c>
      <c r="AE349" s="1">
        <f t="shared" si="172"/>
        <v>2</v>
      </c>
      <c r="AF349" s="11">
        <f t="shared" si="173"/>
        <v>1.3333333333333333</v>
      </c>
      <c r="AG349" s="8">
        <v>0.40691143112400002</v>
      </c>
      <c r="AH349" s="9">
        <v>0.84333960207806669</v>
      </c>
      <c r="AI349" s="1">
        <f t="shared" si="174"/>
        <v>2</v>
      </c>
      <c r="AJ349" s="1">
        <f t="shared" si="175"/>
        <v>1</v>
      </c>
      <c r="AK349" s="11">
        <f t="shared" si="176"/>
        <v>1.5</v>
      </c>
      <c r="AL349" s="10">
        <v>0</v>
      </c>
      <c r="AM349" s="4">
        <f t="shared" si="177"/>
        <v>0</v>
      </c>
      <c r="AN349" s="98">
        <v>0.47566776399999999</v>
      </c>
      <c r="AO349" s="4">
        <f t="shared" si="178"/>
        <v>0</v>
      </c>
      <c r="AR349" s="9">
        <v>1.0430879712746861</v>
      </c>
      <c r="AS349" s="9">
        <v>1.0653710247349799</v>
      </c>
      <c r="AV349" s="1" t="str">
        <f t="shared" si="179"/>
        <v/>
      </c>
      <c r="AW349" s="1" t="str">
        <f t="shared" si="180"/>
        <v/>
      </c>
      <c r="AX349" s="1">
        <f t="shared" si="181"/>
        <v>0</v>
      </c>
      <c r="AY349" s="1">
        <f t="shared" si="182"/>
        <v>0</v>
      </c>
      <c r="AZ349" s="1" t="str">
        <f t="shared" si="183"/>
        <v/>
      </c>
      <c r="BA349" s="1" t="str">
        <f t="shared" si="184"/>
        <v/>
      </c>
      <c r="BB349" s="9">
        <f t="shared" si="156"/>
        <v>0.5</v>
      </c>
      <c r="BC349" s="11">
        <f t="shared" si="185"/>
        <v>0</v>
      </c>
      <c r="BD349" s="98">
        <v>60.057264439999997</v>
      </c>
      <c r="BE349" s="4">
        <f t="shared" si="186"/>
        <v>2</v>
      </c>
    </row>
    <row r="350" spans="1:57" x14ac:dyDescent="0.35">
      <c r="A350" s="4">
        <v>53033031908</v>
      </c>
      <c r="B350" s="97">
        <v>42.654786383367608</v>
      </c>
      <c r="C350" s="4">
        <f t="shared" si="157"/>
        <v>3</v>
      </c>
      <c r="D350" s="98">
        <v>6.5606361829025852</v>
      </c>
      <c r="E350" s="4">
        <f t="shared" si="158"/>
        <v>1</v>
      </c>
      <c r="F350" s="98">
        <v>67.676442152755399</v>
      </c>
      <c r="G350" s="4">
        <f t="shared" si="159"/>
        <v>3</v>
      </c>
      <c r="H350" s="98">
        <v>55.838641188959663</v>
      </c>
      <c r="I350" s="4">
        <f t="shared" si="160"/>
        <v>3</v>
      </c>
      <c r="J350" s="98">
        <v>30.10471204188482</v>
      </c>
      <c r="K350" s="97">
        <v>16.230366492146601</v>
      </c>
      <c r="L350" s="1">
        <f t="shared" si="161"/>
        <v>4</v>
      </c>
      <c r="M350" s="1">
        <f t="shared" si="162"/>
        <v>2</v>
      </c>
      <c r="N350" s="11">
        <f t="shared" si="163"/>
        <v>3</v>
      </c>
      <c r="O350" s="98">
        <v>24.788668037468589</v>
      </c>
      <c r="P350" s="4">
        <f t="shared" si="164"/>
        <v>3</v>
      </c>
      <c r="Q350" s="6">
        <v>272534</v>
      </c>
      <c r="R350" s="7">
        <v>1983</v>
      </c>
      <c r="S350" s="1">
        <f t="shared" si="165"/>
        <v>2</v>
      </c>
      <c r="T350" s="1">
        <f t="shared" si="166"/>
        <v>1</v>
      </c>
      <c r="U350" s="11">
        <f t="shared" si="167"/>
        <v>1.5</v>
      </c>
      <c r="V350" s="98">
        <v>0</v>
      </c>
      <c r="W350" s="4">
        <f t="shared" si="168"/>
        <v>0</v>
      </c>
      <c r="X350" s="98">
        <v>0</v>
      </c>
      <c r="Y350" s="4">
        <f t="shared" si="169"/>
        <v>0</v>
      </c>
      <c r="Z350" s="9">
        <v>0.72358070600000002</v>
      </c>
      <c r="AA350" s="9">
        <v>0.71330519400000003</v>
      </c>
      <c r="AB350" s="9">
        <v>0.59659890000000004</v>
      </c>
      <c r="AC350" s="1">
        <f t="shared" si="170"/>
        <v>2</v>
      </c>
      <c r="AD350" s="1">
        <f t="shared" si="171"/>
        <v>2</v>
      </c>
      <c r="AE350" s="1">
        <f t="shared" si="172"/>
        <v>2</v>
      </c>
      <c r="AF350" s="11">
        <f t="shared" si="173"/>
        <v>2</v>
      </c>
      <c r="AG350" s="8">
        <v>0.53619106554399998</v>
      </c>
      <c r="AH350" s="9">
        <v>0.38287606522030881</v>
      </c>
      <c r="AI350" s="1">
        <f t="shared" si="174"/>
        <v>1</v>
      </c>
      <c r="AJ350" s="1">
        <f t="shared" si="175"/>
        <v>4</v>
      </c>
      <c r="AK350" s="11">
        <f t="shared" si="176"/>
        <v>2.5</v>
      </c>
      <c r="AL350" s="10">
        <v>0</v>
      </c>
      <c r="AM350" s="4">
        <f t="shared" si="177"/>
        <v>0</v>
      </c>
      <c r="AN350" s="98">
        <v>0</v>
      </c>
      <c r="AO350" s="4">
        <f t="shared" si="178"/>
        <v>0</v>
      </c>
      <c r="AQ350" s="9">
        <v>0.94859154929577461</v>
      </c>
      <c r="AR350" s="9">
        <v>1.008378216636745</v>
      </c>
      <c r="AS350" s="9">
        <v>0.93345111896348598</v>
      </c>
      <c r="AT350" s="9">
        <v>0.88127659574468087</v>
      </c>
      <c r="AV350" s="1" t="str">
        <f t="shared" si="179"/>
        <v/>
      </c>
      <c r="AW350" s="1">
        <f t="shared" si="180"/>
        <v>0</v>
      </c>
      <c r="AX350" s="1">
        <f t="shared" si="181"/>
        <v>0</v>
      </c>
      <c r="AY350" s="1">
        <f t="shared" si="182"/>
        <v>0</v>
      </c>
      <c r="AZ350" s="1">
        <f t="shared" si="183"/>
        <v>1</v>
      </c>
      <c r="BA350" s="1" t="str">
        <f t="shared" si="184"/>
        <v/>
      </c>
      <c r="BB350" s="9">
        <f t="shared" si="156"/>
        <v>0.33333333333333331</v>
      </c>
      <c r="BC350" s="11">
        <f t="shared" si="185"/>
        <v>0</v>
      </c>
      <c r="BD350" s="98">
        <v>52.096433920000003</v>
      </c>
      <c r="BE350" s="4">
        <f t="shared" si="186"/>
        <v>3</v>
      </c>
    </row>
    <row r="351" spans="1:57" x14ac:dyDescent="0.35">
      <c r="A351" s="4">
        <v>53033031909</v>
      </c>
      <c r="B351" s="97">
        <v>39.343759582950007</v>
      </c>
      <c r="C351" s="4">
        <f t="shared" si="157"/>
        <v>2</v>
      </c>
      <c r="D351" s="98">
        <v>7.8125</v>
      </c>
      <c r="E351" s="4">
        <f t="shared" si="158"/>
        <v>1</v>
      </c>
      <c r="F351" s="98">
        <v>54.208460532054083</v>
      </c>
      <c r="G351" s="4">
        <f t="shared" si="159"/>
        <v>2</v>
      </c>
      <c r="H351" s="98">
        <v>24.25531914893617</v>
      </c>
      <c r="I351" s="4">
        <f t="shared" si="160"/>
        <v>1</v>
      </c>
      <c r="J351" s="98">
        <v>17.142857142857139</v>
      </c>
      <c r="K351" s="97">
        <v>7.5324675324675319</v>
      </c>
      <c r="L351" s="1">
        <f t="shared" si="161"/>
        <v>2</v>
      </c>
      <c r="M351" s="1">
        <f t="shared" si="162"/>
        <v>0</v>
      </c>
      <c r="N351" s="11">
        <f t="shared" si="163"/>
        <v>1</v>
      </c>
      <c r="O351" s="98">
        <v>11.70114232787898</v>
      </c>
      <c r="P351" s="4">
        <f t="shared" si="164"/>
        <v>1</v>
      </c>
      <c r="Q351" s="6">
        <v>290156</v>
      </c>
      <c r="R351" s="7">
        <v>2173</v>
      </c>
      <c r="S351" s="1">
        <f t="shared" si="165"/>
        <v>2</v>
      </c>
      <c r="T351" s="1">
        <f t="shared" si="166"/>
        <v>1</v>
      </c>
      <c r="U351" s="11">
        <f t="shared" si="167"/>
        <v>1.5</v>
      </c>
      <c r="V351" s="98">
        <v>0</v>
      </c>
      <c r="W351" s="4">
        <f t="shared" si="168"/>
        <v>0</v>
      </c>
      <c r="X351" s="98">
        <v>0</v>
      </c>
      <c r="Y351" s="4">
        <f t="shared" si="169"/>
        <v>0</v>
      </c>
      <c r="Z351" s="9">
        <v>0.72507292099999998</v>
      </c>
      <c r="AA351" s="9">
        <v>0.79306039100000003</v>
      </c>
      <c r="AB351" s="9">
        <v>0.56023755399999997</v>
      </c>
      <c r="AC351" s="1">
        <f t="shared" si="170"/>
        <v>2</v>
      </c>
      <c r="AD351" s="1">
        <f t="shared" si="171"/>
        <v>2</v>
      </c>
      <c r="AE351" s="1">
        <f t="shared" si="172"/>
        <v>2</v>
      </c>
      <c r="AF351" s="11">
        <f t="shared" si="173"/>
        <v>2</v>
      </c>
      <c r="AG351" s="8">
        <v>0.22830586928800001</v>
      </c>
      <c r="AH351" s="9">
        <v>0.46025448993728257</v>
      </c>
      <c r="AI351" s="1">
        <f t="shared" si="174"/>
        <v>3</v>
      </c>
      <c r="AJ351" s="1">
        <f t="shared" si="175"/>
        <v>3</v>
      </c>
      <c r="AK351" s="11">
        <f t="shared" si="176"/>
        <v>3</v>
      </c>
      <c r="AL351" s="10">
        <v>0</v>
      </c>
      <c r="AM351" s="4">
        <f t="shared" si="177"/>
        <v>0</v>
      </c>
      <c r="AN351" s="98">
        <v>4.1465766630000003</v>
      </c>
      <c r="AO351" s="4">
        <f t="shared" si="178"/>
        <v>2</v>
      </c>
      <c r="AQ351" s="9">
        <v>0.85</v>
      </c>
      <c r="AR351" s="9">
        <v>0.99222022740873728</v>
      </c>
      <c r="AT351" s="9">
        <v>0.93702127659574463</v>
      </c>
      <c r="AV351" s="1" t="str">
        <f t="shared" si="179"/>
        <v/>
      </c>
      <c r="AW351" s="1">
        <f t="shared" si="180"/>
        <v>2</v>
      </c>
      <c r="AX351" s="1">
        <f t="shared" si="181"/>
        <v>0</v>
      </c>
      <c r="AY351" s="1" t="str">
        <f t="shared" si="182"/>
        <v/>
      </c>
      <c r="AZ351" s="1">
        <f t="shared" si="183"/>
        <v>0</v>
      </c>
      <c r="BA351" s="1" t="str">
        <f t="shared" si="184"/>
        <v/>
      </c>
      <c r="BB351" s="9">
        <f t="shared" si="156"/>
        <v>0.5</v>
      </c>
      <c r="BC351" s="11">
        <f t="shared" si="185"/>
        <v>1</v>
      </c>
      <c r="BD351" s="98">
        <v>61.014439359999997</v>
      </c>
      <c r="BE351" s="4">
        <f t="shared" si="186"/>
        <v>1</v>
      </c>
    </row>
    <row r="352" spans="1:57" x14ac:dyDescent="0.35">
      <c r="A352" s="4">
        <v>53033032002</v>
      </c>
      <c r="B352" s="97">
        <v>7.9566563467492264</v>
      </c>
      <c r="C352" s="4">
        <f t="shared" si="157"/>
        <v>0</v>
      </c>
      <c r="D352" s="98">
        <v>0.79103493737640085</v>
      </c>
      <c r="E352" s="4">
        <f t="shared" si="158"/>
        <v>0</v>
      </c>
      <c r="F352" s="98">
        <v>66.356795042054003</v>
      </c>
      <c r="G352" s="4">
        <f t="shared" si="159"/>
        <v>3</v>
      </c>
      <c r="H352" s="98">
        <v>16.75041876046901</v>
      </c>
      <c r="I352" s="4">
        <f t="shared" si="160"/>
        <v>1</v>
      </c>
      <c r="J352" s="98">
        <v>13.60995850622407</v>
      </c>
      <c r="K352" s="97">
        <v>7.385892116182573</v>
      </c>
      <c r="L352" s="1">
        <f t="shared" si="161"/>
        <v>1</v>
      </c>
      <c r="M352" s="1">
        <f t="shared" si="162"/>
        <v>0</v>
      </c>
      <c r="N352" s="11">
        <f t="shared" si="163"/>
        <v>0.5</v>
      </c>
      <c r="O352" s="98">
        <v>15.5144950621217</v>
      </c>
      <c r="P352" s="4">
        <f t="shared" si="164"/>
        <v>1</v>
      </c>
      <c r="Q352" s="6">
        <v>112290</v>
      </c>
      <c r="R352" s="7">
        <v>0</v>
      </c>
      <c r="S352" s="1">
        <f t="shared" si="165"/>
        <v>1</v>
      </c>
      <c r="T352" s="1">
        <f t="shared" si="166"/>
        <v>0</v>
      </c>
      <c r="U352" s="11">
        <f t="shared" si="167"/>
        <v>0.5</v>
      </c>
      <c r="V352" s="98">
        <v>0</v>
      </c>
      <c r="W352" s="4">
        <f t="shared" si="168"/>
        <v>0</v>
      </c>
      <c r="X352" s="98">
        <v>0</v>
      </c>
      <c r="Y352" s="4">
        <f t="shared" si="169"/>
        <v>0</v>
      </c>
      <c r="Z352" s="9">
        <v>1.9579868220000001</v>
      </c>
      <c r="AA352" s="9">
        <v>1.970137966</v>
      </c>
      <c r="AB352" s="9">
        <v>1.7247587900000001</v>
      </c>
      <c r="AC352" s="1">
        <f t="shared" si="170"/>
        <v>0</v>
      </c>
      <c r="AD352" s="1">
        <f t="shared" si="171"/>
        <v>0</v>
      </c>
      <c r="AE352" s="1">
        <f t="shared" si="172"/>
        <v>0</v>
      </c>
      <c r="AF352" s="11">
        <f t="shared" si="173"/>
        <v>0</v>
      </c>
      <c r="AG352" s="8">
        <v>0.36886708605200003</v>
      </c>
      <c r="AH352" s="9">
        <v>1.912772975352977</v>
      </c>
      <c r="AI352" s="1">
        <f t="shared" si="174"/>
        <v>2</v>
      </c>
      <c r="AJ352" s="1">
        <f t="shared" si="175"/>
        <v>0</v>
      </c>
      <c r="AK352" s="11">
        <f t="shared" si="176"/>
        <v>1</v>
      </c>
      <c r="AL352" s="10">
        <v>0</v>
      </c>
      <c r="AM352" s="4">
        <f t="shared" si="177"/>
        <v>0</v>
      </c>
      <c r="AN352" s="98">
        <v>0.27075812300000002</v>
      </c>
      <c r="AO352" s="4">
        <f t="shared" si="178"/>
        <v>0</v>
      </c>
      <c r="AR352" s="9">
        <v>0.70377019748653502</v>
      </c>
      <c r="AV352" s="1" t="str">
        <f t="shared" si="179"/>
        <v/>
      </c>
      <c r="AW352" s="1" t="str">
        <f t="shared" si="180"/>
        <v/>
      </c>
      <c r="AX352" s="1">
        <f t="shared" si="181"/>
        <v>4</v>
      </c>
      <c r="AY352" s="1" t="str">
        <f t="shared" si="182"/>
        <v/>
      </c>
      <c r="AZ352" s="1" t="str">
        <f t="shared" si="183"/>
        <v/>
      </c>
      <c r="BA352" s="1" t="str">
        <f t="shared" si="184"/>
        <v/>
      </c>
      <c r="BB352" s="9">
        <f t="shared" si="156"/>
        <v>1</v>
      </c>
      <c r="BC352" s="11">
        <f t="shared" si="185"/>
        <v>4</v>
      </c>
      <c r="BD352" s="98">
        <v>68.099093319999994</v>
      </c>
      <c r="BE352" s="4">
        <f t="shared" si="186"/>
        <v>0</v>
      </c>
    </row>
    <row r="353" spans="1:57" x14ac:dyDescent="0.35">
      <c r="A353" s="4">
        <v>53033032003</v>
      </c>
      <c r="B353" s="97">
        <v>11.49901025733309</v>
      </c>
      <c r="C353" s="4">
        <f t="shared" si="157"/>
        <v>0</v>
      </c>
      <c r="D353" s="98">
        <v>0.95256239283673083</v>
      </c>
      <c r="E353" s="4">
        <f t="shared" si="158"/>
        <v>0</v>
      </c>
      <c r="F353" s="98">
        <v>58.651567026599949</v>
      </c>
      <c r="G353" s="4">
        <f t="shared" si="159"/>
        <v>2</v>
      </c>
      <c r="H353" s="98">
        <v>10.971313537996981</v>
      </c>
      <c r="I353" s="4">
        <f t="shared" si="160"/>
        <v>0</v>
      </c>
      <c r="J353" s="98">
        <v>10.75376884422111</v>
      </c>
      <c r="K353" s="97">
        <v>8.5427135678391952</v>
      </c>
      <c r="L353" s="1">
        <f t="shared" si="161"/>
        <v>1</v>
      </c>
      <c r="M353" s="1">
        <f t="shared" si="162"/>
        <v>0</v>
      </c>
      <c r="N353" s="11">
        <f t="shared" si="163"/>
        <v>0.5</v>
      </c>
      <c r="O353" s="98">
        <v>14.29086321859795</v>
      </c>
      <c r="P353" s="4">
        <f t="shared" si="164"/>
        <v>1</v>
      </c>
      <c r="Q353" s="6">
        <v>77263</v>
      </c>
      <c r="R353" s="7">
        <v>62</v>
      </c>
      <c r="S353" s="1">
        <f t="shared" si="165"/>
        <v>1</v>
      </c>
      <c r="T353" s="1">
        <f t="shared" si="166"/>
        <v>0</v>
      </c>
      <c r="U353" s="11">
        <f t="shared" si="167"/>
        <v>0.5</v>
      </c>
      <c r="V353" s="98">
        <v>0</v>
      </c>
      <c r="W353" s="4">
        <f t="shared" si="168"/>
        <v>0</v>
      </c>
      <c r="X353" s="98">
        <v>0</v>
      </c>
      <c r="Y353" s="4">
        <f t="shared" si="169"/>
        <v>0</v>
      </c>
      <c r="Z353" s="9">
        <v>1.570554247</v>
      </c>
      <c r="AA353" s="9">
        <v>1.5518726519999999</v>
      </c>
      <c r="AB353" s="9">
        <v>1.456704529</v>
      </c>
      <c r="AC353" s="1">
        <f t="shared" si="170"/>
        <v>0</v>
      </c>
      <c r="AD353" s="1">
        <f t="shared" si="171"/>
        <v>0</v>
      </c>
      <c r="AE353" s="1">
        <f t="shared" si="172"/>
        <v>0</v>
      </c>
      <c r="AF353" s="11">
        <f t="shared" si="173"/>
        <v>0</v>
      </c>
      <c r="AG353" s="8">
        <v>0.36161808947899998</v>
      </c>
      <c r="AH353" s="9">
        <v>2.0062396124980069</v>
      </c>
      <c r="AI353" s="1">
        <f t="shared" si="174"/>
        <v>2</v>
      </c>
      <c r="AJ353" s="1">
        <f t="shared" si="175"/>
        <v>0</v>
      </c>
      <c r="AK353" s="11">
        <f t="shared" si="176"/>
        <v>1</v>
      </c>
      <c r="AL353" s="10">
        <v>0</v>
      </c>
      <c r="AM353" s="4">
        <f t="shared" si="177"/>
        <v>0</v>
      </c>
      <c r="AN353" s="98">
        <v>0.166204986</v>
      </c>
      <c r="AO353" s="4">
        <f t="shared" si="178"/>
        <v>0</v>
      </c>
      <c r="AQ353" s="9">
        <v>0.96267605633802822</v>
      </c>
      <c r="AR353" s="9">
        <v>0.37402752842609222</v>
      </c>
      <c r="AV353" s="1" t="str">
        <f t="shared" si="179"/>
        <v/>
      </c>
      <c r="AW353" s="1">
        <f t="shared" si="180"/>
        <v>0</v>
      </c>
      <c r="AX353" s="1">
        <f t="shared" si="181"/>
        <v>4</v>
      </c>
      <c r="AY353" s="1" t="str">
        <f t="shared" si="182"/>
        <v/>
      </c>
      <c r="AZ353" s="1" t="str">
        <f t="shared" si="183"/>
        <v/>
      </c>
      <c r="BA353" s="1" t="str">
        <f t="shared" si="184"/>
        <v/>
      </c>
      <c r="BB353" s="9">
        <f t="shared" si="156"/>
        <v>0.5</v>
      </c>
      <c r="BC353" s="11">
        <f t="shared" si="185"/>
        <v>2</v>
      </c>
      <c r="BD353" s="98">
        <v>70.988854450000005</v>
      </c>
      <c r="BE353" s="4">
        <f t="shared" si="186"/>
        <v>0</v>
      </c>
    </row>
    <row r="354" spans="1:57" x14ac:dyDescent="0.35">
      <c r="A354" s="4">
        <v>53033032005</v>
      </c>
      <c r="B354" s="97">
        <v>25.388905195186378</v>
      </c>
      <c r="C354" s="4">
        <f t="shared" si="157"/>
        <v>1</v>
      </c>
      <c r="D354" s="98">
        <v>5.8237309249455</v>
      </c>
      <c r="E354" s="4">
        <f t="shared" si="158"/>
        <v>1</v>
      </c>
      <c r="F354" s="98">
        <v>75.388071895424829</v>
      </c>
      <c r="G354" s="4">
        <f t="shared" si="159"/>
        <v>3</v>
      </c>
      <c r="H354" s="98">
        <v>10.682730923694781</v>
      </c>
      <c r="I354" s="4">
        <f t="shared" si="160"/>
        <v>0</v>
      </c>
      <c r="J354" s="98">
        <v>14.401622718052741</v>
      </c>
      <c r="K354" s="97">
        <v>3.4482758620689649</v>
      </c>
      <c r="L354" s="1">
        <f t="shared" si="161"/>
        <v>1</v>
      </c>
      <c r="M354" s="1">
        <f t="shared" si="162"/>
        <v>0</v>
      </c>
      <c r="N354" s="11">
        <f t="shared" si="163"/>
        <v>0.5</v>
      </c>
      <c r="O354" s="98">
        <v>6.1966440977332944</v>
      </c>
      <c r="P354" s="4">
        <f t="shared" si="164"/>
        <v>0</v>
      </c>
      <c r="Q354" s="6">
        <v>156788</v>
      </c>
      <c r="R354" s="7">
        <v>3930</v>
      </c>
      <c r="S354" s="1">
        <f t="shared" si="165"/>
        <v>1</v>
      </c>
      <c r="T354" s="1">
        <f t="shared" si="166"/>
        <v>1</v>
      </c>
      <c r="U354" s="11">
        <f t="shared" si="167"/>
        <v>1</v>
      </c>
      <c r="V354" s="98">
        <v>0</v>
      </c>
      <c r="W354" s="4">
        <f t="shared" si="168"/>
        <v>0</v>
      </c>
      <c r="X354" s="98">
        <v>0</v>
      </c>
      <c r="Y354" s="4">
        <f t="shared" si="169"/>
        <v>0</v>
      </c>
      <c r="Z354" s="9">
        <v>1.0520190700000001</v>
      </c>
      <c r="AA354" s="9">
        <v>1.225909844</v>
      </c>
      <c r="AB354" s="9">
        <v>0.86607996600000003</v>
      </c>
      <c r="AC354" s="1">
        <f t="shared" si="170"/>
        <v>1</v>
      </c>
      <c r="AD354" s="1">
        <f t="shared" si="171"/>
        <v>0</v>
      </c>
      <c r="AE354" s="1">
        <f t="shared" si="172"/>
        <v>1</v>
      </c>
      <c r="AF354" s="11">
        <f t="shared" si="173"/>
        <v>0.66666666666666663</v>
      </c>
      <c r="AG354" s="8">
        <v>8.7859711139699995E-2</v>
      </c>
      <c r="AH354" s="9">
        <v>0.35479355422504377</v>
      </c>
      <c r="AI354" s="1">
        <f t="shared" si="174"/>
        <v>4</v>
      </c>
      <c r="AJ354" s="1">
        <f t="shared" si="175"/>
        <v>4</v>
      </c>
      <c r="AK354" s="11">
        <f t="shared" si="176"/>
        <v>4</v>
      </c>
      <c r="AL354" s="10">
        <v>0</v>
      </c>
      <c r="AM354" s="4">
        <f t="shared" si="177"/>
        <v>0</v>
      </c>
      <c r="AN354" s="98">
        <v>2.670753065</v>
      </c>
      <c r="AO354" s="4">
        <f t="shared" si="178"/>
        <v>1</v>
      </c>
      <c r="AS354" s="9">
        <v>0.95818610129564197</v>
      </c>
      <c r="AV354" s="1" t="str">
        <f t="shared" si="179"/>
        <v/>
      </c>
      <c r="AW354" s="1" t="str">
        <f t="shared" si="180"/>
        <v/>
      </c>
      <c r="AX354" s="1" t="str">
        <f t="shared" si="181"/>
        <v/>
      </c>
      <c r="AY354" s="1">
        <f t="shared" si="182"/>
        <v>0</v>
      </c>
      <c r="AZ354" s="1" t="str">
        <f t="shared" si="183"/>
        <v/>
      </c>
      <c r="BA354" s="1" t="str">
        <f t="shared" si="184"/>
        <v/>
      </c>
      <c r="BB354" s="9">
        <f t="shared" si="156"/>
        <v>1</v>
      </c>
      <c r="BC354" s="11">
        <f t="shared" si="185"/>
        <v>0</v>
      </c>
      <c r="BD354" s="98">
        <v>51.757941440000003</v>
      </c>
      <c r="BE354" s="4">
        <f t="shared" si="186"/>
        <v>3</v>
      </c>
    </row>
    <row r="355" spans="1:57" x14ac:dyDescent="0.35">
      <c r="A355" s="4">
        <v>53033032006</v>
      </c>
      <c r="B355" s="97">
        <v>17.259978425026969</v>
      </c>
      <c r="C355" s="4">
        <f t="shared" si="157"/>
        <v>0</v>
      </c>
      <c r="D355" s="98">
        <v>0.88854548966582958</v>
      </c>
      <c r="E355" s="4">
        <f t="shared" si="158"/>
        <v>0</v>
      </c>
      <c r="F355" s="98">
        <v>61.802802008987577</v>
      </c>
      <c r="G355" s="4">
        <f t="shared" si="159"/>
        <v>2</v>
      </c>
      <c r="H355" s="98">
        <v>20.357497517378349</v>
      </c>
      <c r="I355" s="4">
        <f t="shared" si="160"/>
        <v>1</v>
      </c>
      <c r="J355" s="98">
        <v>20</v>
      </c>
      <c r="K355" s="97">
        <v>8.9054726368159205</v>
      </c>
      <c r="L355" s="1">
        <f t="shared" si="161"/>
        <v>2</v>
      </c>
      <c r="M355" s="1">
        <f t="shared" si="162"/>
        <v>0</v>
      </c>
      <c r="N355" s="11">
        <f t="shared" si="163"/>
        <v>1</v>
      </c>
      <c r="O355" s="98">
        <v>12.61261261261261</v>
      </c>
      <c r="P355" s="4">
        <f t="shared" si="164"/>
        <v>1</v>
      </c>
      <c r="Q355" s="6">
        <v>119235</v>
      </c>
      <c r="R355" s="7">
        <v>1978</v>
      </c>
      <c r="S355" s="1">
        <f t="shared" si="165"/>
        <v>1</v>
      </c>
      <c r="T355" s="1">
        <f t="shared" si="166"/>
        <v>1</v>
      </c>
      <c r="U355" s="11">
        <f t="shared" si="167"/>
        <v>1</v>
      </c>
      <c r="V355" s="98">
        <v>0</v>
      </c>
      <c r="W355" s="4">
        <f t="shared" si="168"/>
        <v>0</v>
      </c>
      <c r="X355" s="98">
        <v>0</v>
      </c>
      <c r="Y355" s="4">
        <f t="shared" si="169"/>
        <v>0</v>
      </c>
      <c r="Z355" s="9">
        <v>1.2615870769999999</v>
      </c>
      <c r="AA355" s="9">
        <v>1.5328814980000001</v>
      </c>
      <c r="AB355" s="9">
        <v>0.69246926600000003</v>
      </c>
      <c r="AC355" s="1">
        <f t="shared" si="170"/>
        <v>0</v>
      </c>
      <c r="AD355" s="1">
        <f t="shared" si="171"/>
        <v>0</v>
      </c>
      <c r="AE355" s="1">
        <f t="shared" si="172"/>
        <v>2</v>
      </c>
      <c r="AF355" s="11">
        <f t="shared" si="173"/>
        <v>0.66666666666666663</v>
      </c>
      <c r="AG355" s="8">
        <v>0.51936155107699999</v>
      </c>
      <c r="AH355" s="9">
        <v>0.67589659519731815</v>
      </c>
      <c r="AI355" s="1">
        <f t="shared" si="174"/>
        <v>1</v>
      </c>
      <c r="AJ355" s="1">
        <f t="shared" si="175"/>
        <v>2</v>
      </c>
      <c r="AK355" s="11">
        <f t="shared" si="176"/>
        <v>1.5</v>
      </c>
      <c r="AL355" s="10">
        <v>0</v>
      </c>
      <c r="AM355" s="4">
        <f t="shared" si="177"/>
        <v>0</v>
      </c>
      <c r="AN355" s="98">
        <v>1.642935378</v>
      </c>
      <c r="AO355" s="4">
        <f t="shared" si="178"/>
        <v>1</v>
      </c>
      <c r="AQ355" s="9">
        <v>1.1352112676056341</v>
      </c>
      <c r="AR355" s="9">
        <v>0.91861160981448231</v>
      </c>
      <c r="AS355" s="9">
        <v>1.09952885747938</v>
      </c>
      <c r="AV355" s="1" t="str">
        <f t="shared" si="179"/>
        <v/>
      </c>
      <c r="AW355" s="1">
        <f t="shared" si="180"/>
        <v>0</v>
      </c>
      <c r="AX355" s="1">
        <f t="shared" si="181"/>
        <v>0</v>
      </c>
      <c r="AY355" s="1">
        <f t="shared" si="182"/>
        <v>0</v>
      </c>
      <c r="AZ355" s="1" t="str">
        <f t="shared" si="183"/>
        <v/>
      </c>
      <c r="BA355" s="1" t="str">
        <f t="shared" si="184"/>
        <v/>
      </c>
      <c r="BB355" s="9">
        <f t="shared" si="156"/>
        <v>0.33333333333333331</v>
      </c>
      <c r="BC355" s="11">
        <f t="shared" si="185"/>
        <v>0</v>
      </c>
      <c r="BD355" s="98">
        <v>66.614113169999996</v>
      </c>
      <c r="BE355" s="4">
        <f t="shared" si="186"/>
        <v>1</v>
      </c>
    </row>
    <row r="356" spans="1:57" x14ac:dyDescent="0.35">
      <c r="A356" s="4">
        <v>53033032007</v>
      </c>
      <c r="B356" s="97">
        <v>14.460575007116431</v>
      </c>
      <c r="C356" s="4">
        <f t="shared" si="157"/>
        <v>0</v>
      </c>
      <c r="D356" s="98">
        <v>2.6168773890032342</v>
      </c>
      <c r="E356" s="4">
        <f t="shared" si="158"/>
        <v>0</v>
      </c>
      <c r="F356" s="98">
        <v>60.032428050263483</v>
      </c>
      <c r="G356" s="4">
        <f t="shared" si="159"/>
        <v>2</v>
      </c>
      <c r="H356" s="98">
        <v>15.73643410852713</v>
      </c>
      <c r="I356" s="4">
        <f t="shared" si="160"/>
        <v>1</v>
      </c>
      <c r="J356" s="98">
        <v>12.17391304347826</v>
      </c>
      <c r="K356" s="97">
        <v>7.5098814229249014</v>
      </c>
      <c r="L356" s="1">
        <f t="shared" si="161"/>
        <v>1</v>
      </c>
      <c r="M356" s="1">
        <f t="shared" si="162"/>
        <v>0</v>
      </c>
      <c r="N356" s="11">
        <f t="shared" si="163"/>
        <v>0.5</v>
      </c>
      <c r="O356" s="98">
        <v>8.0972818311874111</v>
      </c>
      <c r="P356" s="4">
        <f t="shared" si="164"/>
        <v>1</v>
      </c>
      <c r="Q356" s="6">
        <v>150506</v>
      </c>
      <c r="R356" s="7">
        <v>1429</v>
      </c>
      <c r="S356" s="1">
        <f t="shared" si="165"/>
        <v>1</v>
      </c>
      <c r="T356" s="1">
        <f t="shared" si="166"/>
        <v>1</v>
      </c>
      <c r="U356" s="11">
        <f t="shared" si="167"/>
        <v>1</v>
      </c>
      <c r="V356" s="98">
        <v>0</v>
      </c>
      <c r="W356" s="4">
        <f t="shared" si="168"/>
        <v>0</v>
      </c>
      <c r="X356" s="98">
        <v>0</v>
      </c>
      <c r="Y356" s="4">
        <f t="shared" si="169"/>
        <v>0</v>
      </c>
      <c r="Z356" s="9">
        <v>1.087015855</v>
      </c>
      <c r="AA356" s="9">
        <v>1.1707614319999999</v>
      </c>
      <c r="AB356" s="9">
        <v>0.69079248100000001</v>
      </c>
      <c r="AC356" s="1">
        <f t="shared" si="170"/>
        <v>1</v>
      </c>
      <c r="AD356" s="1">
        <f t="shared" si="171"/>
        <v>1</v>
      </c>
      <c r="AE356" s="1">
        <f t="shared" si="172"/>
        <v>2</v>
      </c>
      <c r="AF356" s="11">
        <f t="shared" si="173"/>
        <v>1.3333333333333333</v>
      </c>
      <c r="AG356" s="8">
        <v>0.28657509791300001</v>
      </c>
      <c r="AH356" s="9">
        <v>0.759794790707777</v>
      </c>
      <c r="AI356" s="1">
        <f t="shared" si="174"/>
        <v>3</v>
      </c>
      <c r="AJ356" s="1">
        <f t="shared" si="175"/>
        <v>2</v>
      </c>
      <c r="AK356" s="11">
        <f t="shared" si="176"/>
        <v>2.5</v>
      </c>
      <c r="AL356" s="10">
        <v>0</v>
      </c>
      <c r="AM356" s="4">
        <f t="shared" si="177"/>
        <v>0</v>
      </c>
      <c r="AN356" s="98">
        <v>3.4188034190000001</v>
      </c>
      <c r="AO356" s="4">
        <f t="shared" si="178"/>
        <v>1</v>
      </c>
      <c r="AR356" s="9">
        <v>0.75284260921603829</v>
      </c>
      <c r="AS356" s="9">
        <v>0.92697290930506404</v>
      </c>
      <c r="AT356" s="9">
        <v>0.99829787234042555</v>
      </c>
      <c r="AV356" s="1" t="str">
        <f t="shared" si="179"/>
        <v/>
      </c>
      <c r="AW356" s="1" t="str">
        <f t="shared" si="180"/>
        <v/>
      </c>
      <c r="AX356" s="1">
        <f t="shared" si="181"/>
        <v>3</v>
      </c>
      <c r="AY356" s="1">
        <f t="shared" si="182"/>
        <v>0</v>
      </c>
      <c r="AZ356" s="1">
        <f t="shared" si="183"/>
        <v>0</v>
      </c>
      <c r="BA356" s="1" t="str">
        <f t="shared" si="184"/>
        <v/>
      </c>
      <c r="BB356" s="9">
        <f t="shared" si="156"/>
        <v>0.5</v>
      </c>
      <c r="BC356" s="11">
        <f t="shared" si="185"/>
        <v>1.5</v>
      </c>
      <c r="BD356" s="98">
        <v>72.139527830000006</v>
      </c>
      <c r="BE356" s="4">
        <f t="shared" si="186"/>
        <v>0</v>
      </c>
    </row>
    <row r="357" spans="1:57" x14ac:dyDescent="0.35">
      <c r="A357" s="4">
        <v>53033032008</v>
      </c>
      <c r="B357" s="97">
        <v>17.613132209405499</v>
      </c>
      <c r="C357" s="4">
        <f t="shared" si="157"/>
        <v>0</v>
      </c>
      <c r="D357" s="98">
        <v>0.91743119266055051</v>
      </c>
      <c r="E357" s="4">
        <f t="shared" si="158"/>
        <v>0</v>
      </c>
      <c r="F357" s="98">
        <v>65.864613410330435</v>
      </c>
      <c r="G357" s="4">
        <f t="shared" si="159"/>
        <v>3</v>
      </c>
      <c r="H357" s="98">
        <v>8.6873811033608117</v>
      </c>
      <c r="I357" s="4">
        <f t="shared" si="160"/>
        <v>0</v>
      </c>
      <c r="J357" s="98">
        <v>19.363057324840771</v>
      </c>
      <c r="K357" s="97">
        <v>7.2611464968152868</v>
      </c>
      <c r="L357" s="1">
        <f t="shared" si="161"/>
        <v>2</v>
      </c>
      <c r="M357" s="1">
        <f t="shared" si="162"/>
        <v>0</v>
      </c>
      <c r="N357" s="11">
        <f t="shared" si="163"/>
        <v>1</v>
      </c>
      <c r="O357" s="98">
        <v>5.7932263814616753</v>
      </c>
      <c r="P357" s="4">
        <f t="shared" si="164"/>
        <v>0</v>
      </c>
      <c r="Q357" s="6">
        <v>94148</v>
      </c>
      <c r="R357" s="7">
        <v>2946</v>
      </c>
      <c r="S357" s="1">
        <f t="shared" si="165"/>
        <v>1</v>
      </c>
      <c r="T357" s="1">
        <f t="shared" si="166"/>
        <v>1</v>
      </c>
      <c r="U357" s="11">
        <f t="shared" si="167"/>
        <v>1</v>
      </c>
      <c r="V357" s="98">
        <v>0</v>
      </c>
      <c r="W357" s="4">
        <f t="shared" si="168"/>
        <v>0</v>
      </c>
      <c r="X357" s="98">
        <v>0</v>
      </c>
      <c r="Y357" s="4">
        <f t="shared" si="169"/>
        <v>0</v>
      </c>
      <c r="Z357" s="9">
        <v>1.3681422089999999</v>
      </c>
      <c r="AA357" s="9">
        <v>1.4522068260000001</v>
      </c>
      <c r="AB357" s="9">
        <v>0.583056821</v>
      </c>
      <c r="AC357" s="1">
        <f t="shared" si="170"/>
        <v>0</v>
      </c>
      <c r="AD357" s="1">
        <f t="shared" si="171"/>
        <v>0</v>
      </c>
      <c r="AE357" s="1">
        <f t="shared" si="172"/>
        <v>2</v>
      </c>
      <c r="AF357" s="11">
        <f t="shared" si="173"/>
        <v>0.66666666666666663</v>
      </c>
      <c r="AG357" s="8">
        <v>0.37837080779499999</v>
      </c>
      <c r="AH357" s="9">
        <v>1.2237386337412881</v>
      </c>
      <c r="AI357" s="1">
        <f t="shared" si="174"/>
        <v>2</v>
      </c>
      <c r="AJ357" s="1">
        <f t="shared" si="175"/>
        <v>0</v>
      </c>
      <c r="AK357" s="11">
        <f t="shared" si="176"/>
        <v>1</v>
      </c>
      <c r="AL357" s="10">
        <v>0</v>
      </c>
      <c r="AM357" s="4">
        <f t="shared" si="177"/>
        <v>0</v>
      </c>
      <c r="AN357" s="98">
        <v>1.123595506</v>
      </c>
      <c r="AO357" s="4">
        <f t="shared" si="178"/>
        <v>1</v>
      </c>
      <c r="AS357" s="9">
        <v>0.86160188457008202</v>
      </c>
      <c r="AT357" s="9">
        <v>0.5136170212765957</v>
      </c>
      <c r="AV357" s="1" t="str">
        <f t="shared" si="179"/>
        <v/>
      </c>
      <c r="AW357" s="1" t="str">
        <f t="shared" si="180"/>
        <v/>
      </c>
      <c r="AX357" s="1" t="str">
        <f t="shared" si="181"/>
        <v/>
      </c>
      <c r="AY357" s="1">
        <f t="shared" si="182"/>
        <v>1</v>
      </c>
      <c r="AZ357" s="1">
        <f t="shared" si="183"/>
        <v>4</v>
      </c>
      <c r="BA357" s="1" t="str">
        <f t="shared" si="184"/>
        <v/>
      </c>
      <c r="BB357" s="9">
        <f t="shared" si="156"/>
        <v>1</v>
      </c>
      <c r="BC357" s="11">
        <f t="shared" si="185"/>
        <v>1</v>
      </c>
      <c r="BD357" s="98">
        <v>63.288347219999999</v>
      </c>
      <c r="BE357" s="4">
        <f t="shared" si="186"/>
        <v>1</v>
      </c>
    </row>
    <row r="358" spans="1:57" x14ac:dyDescent="0.35">
      <c r="A358" s="4">
        <v>53033032010</v>
      </c>
      <c r="B358" s="97">
        <v>19.184459784877191</v>
      </c>
      <c r="C358" s="4">
        <f t="shared" si="157"/>
        <v>0</v>
      </c>
      <c r="D358" s="98">
        <v>2.3666548922642181</v>
      </c>
      <c r="E358" s="4">
        <f t="shared" si="158"/>
        <v>0</v>
      </c>
      <c r="F358" s="98">
        <v>50.894225855901887</v>
      </c>
      <c r="G358" s="4">
        <f t="shared" si="159"/>
        <v>2</v>
      </c>
      <c r="H358" s="98">
        <v>16.613125286828819</v>
      </c>
      <c r="I358" s="4">
        <f t="shared" si="160"/>
        <v>1</v>
      </c>
      <c r="J358" s="98">
        <v>13.75291375291375</v>
      </c>
      <c r="K358" s="97">
        <v>9.5571095571095572</v>
      </c>
      <c r="L358" s="1">
        <f t="shared" si="161"/>
        <v>1</v>
      </c>
      <c r="M358" s="1">
        <f t="shared" si="162"/>
        <v>0</v>
      </c>
      <c r="N358" s="11">
        <f t="shared" si="163"/>
        <v>0.5</v>
      </c>
      <c r="O358" s="98">
        <v>10.483223631401509</v>
      </c>
      <c r="P358" s="4">
        <f t="shared" si="164"/>
        <v>1</v>
      </c>
      <c r="Q358" s="6">
        <v>101772</v>
      </c>
      <c r="R358" s="7">
        <v>426</v>
      </c>
      <c r="S358" s="1">
        <f t="shared" si="165"/>
        <v>1</v>
      </c>
      <c r="T358" s="1">
        <f t="shared" si="166"/>
        <v>0</v>
      </c>
      <c r="U358" s="11">
        <f t="shared" si="167"/>
        <v>0.5</v>
      </c>
      <c r="V358" s="98">
        <v>0</v>
      </c>
      <c r="W358" s="4">
        <f t="shared" si="168"/>
        <v>0</v>
      </c>
      <c r="X358" s="98">
        <v>0</v>
      </c>
      <c r="Y358" s="4">
        <f t="shared" si="169"/>
        <v>0</v>
      </c>
      <c r="Z358" s="9">
        <v>0.45570748300000002</v>
      </c>
      <c r="AA358" s="9">
        <v>0.45570748300000002</v>
      </c>
      <c r="AB358" s="9">
        <v>0.37941508000000002</v>
      </c>
      <c r="AC358" s="1">
        <f t="shared" si="170"/>
        <v>3</v>
      </c>
      <c r="AD358" s="1">
        <f t="shared" si="171"/>
        <v>3</v>
      </c>
      <c r="AE358" s="1">
        <f t="shared" si="172"/>
        <v>3</v>
      </c>
      <c r="AF358" s="11">
        <f t="shared" si="173"/>
        <v>3</v>
      </c>
      <c r="AG358" s="8">
        <v>8.3658540330199996E-2</v>
      </c>
      <c r="AH358" s="9">
        <v>0.46500425777066429</v>
      </c>
      <c r="AI358" s="1">
        <f t="shared" si="174"/>
        <v>4</v>
      </c>
      <c r="AJ358" s="1">
        <f t="shared" si="175"/>
        <v>3</v>
      </c>
      <c r="AK358" s="11">
        <f t="shared" si="176"/>
        <v>3.5</v>
      </c>
      <c r="AL358" s="10">
        <v>0</v>
      </c>
      <c r="AM358" s="4">
        <f t="shared" si="177"/>
        <v>0</v>
      </c>
      <c r="AN358" s="98">
        <v>2.1126760560000002</v>
      </c>
      <c r="AO358" s="4">
        <f t="shared" si="178"/>
        <v>1</v>
      </c>
      <c r="AQ358" s="9">
        <v>0.9971830985915493</v>
      </c>
      <c r="AR358" s="9">
        <v>1.049670855774985</v>
      </c>
      <c r="AV358" s="1" t="str">
        <f t="shared" si="179"/>
        <v/>
      </c>
      <c r="AW358" s="1">
        <f t="shared" si="180"/>
        <v>0</v>
      </c>
      <c r="AX358" s="1">
        <f t="shared" si="181"/>
        <v>0</v>
      </c>
      <c r="AY358" s="1" t="str">
        <f t="shared" si="182"/>
        <v/>
      </c>
      <c r="AZ358" s="1" t="str">
        <f t="shared" si="183"/>
        <v/>
      </c>
      <c r="BA358" s="1" t="str">
        <f t="shared" si="184"/>
        <v/>
      </c>
      <c r="BB358" s="9">
        <f t="shared" si="156"/>
        <v>0.5</v>
      </c>
      <c r="BC358" s="11">
        <f t="shared" si="185"/>
        <v>0</v>
      </c>
      <c r="BD358" s="98">
        <v>66.855728720000002</v>
      </c>
      <c r="BE358" s="4">
        <f t="shared" si="186"/>
        <v>1</v>
      </c>
    </row>
    <row r="359" spans="1:57" x14ac:dyDescent="0.35">
      <c r="A359" s="4">
        <v>53033032011</v>
      </c>
      <c r="B359" s="97">
        <v>21.369248035914708</v>
      </c>
      <c r="C359" s="4">
        <f t="shared" si="157"/>
        <v>1</v>
      </c>
      <c r="D359" s="98">
        <v>2.7777777777777781</v>
      </c>
      <c r="E359" s="4">
        <f t="shared" si="158"/>
        <v>0</v>
      </c>
      <c r="F359" s="98">
        <v>56.137882518466412</v>
      </c>
      <c r="G359" s="4">
        <f t="shared" si="159"/>
        <v>2</v>
      </c>
      <c r="H359" s="98">
        <v>13.680555555555561</v>
      </c>
      <c r="I359" s="4">
        <f t="shared" si="160"/>
        <v>0</v>
      </c>
      <c r="J359" s="98">
        <v>8.2758620689655178</v>
      </c>
      <c r="K359" s="97">
        <v>3.7931034482758621</v>
      </c>
      <c r="L359" s="1">
        <f t="shared" si="161"/>
        <v>0</v>
      </c>
      <c r="M359" s="1">
        <f t="shared" si="162"/>
        <v>0</v>
      </c>
      <c r="N359" s="11">
        <f t="shared" si="163"/>
        <v>0</v>
      </c>
      <c r="O359" s="98">
        <v>5.8810325476992142</v>
      </c>
      <c r="P359" s="4">
        <f t="shared" si="164"/>
        <v>0</v>
      </c>
      <c r="Q359" s="6">
        <v>75134</v>
      </c>
      <c r="R359" s="7">
        <v>3240</v>
      </c>
      <c r="S359" s="1">
        <f t="shared" si="165"/>
        <v>1</v>
      </c>
      <c r="T359" s="1">
        <f t="shared" si="166"/>
        <v>1</v>
      </c>
      <c r="U359" s="11">
        <f t="shared" si="167"/>
        <v>1</v>
      </c>
      <c r="V359" s="98">
        <v>0</v>
      </c>
      <c r="W359" s="4">
        <f t="shared" si="168"/>
        <v>0</v>
      </c>
      <c r="X359" s="98">
        <v>0</v>
      </c>
      <c r="Y359" s="4">
        <f t="shared" si="169"/>
        <v>0</v>
      </c>
      <c r="Z359" s="9">
        <v>0.76287741899999995</v>
      </c>
      <c r="AA359" s="9">
        <v>0.82273290200000004</v>
      </c>
      <c r="AB359" s="9">
        <v>0.71438835199999995</v>
      </c>
      <c r="AC359" s="1">
        <f t="shared" si="170"/>
        <v>2</v>
      </c>
      <c r="AD359" s="1">
        <f t="shared" si="171"/>
        <v>1</v>
      </c>
      <c r="AE359" s="1">
        <f t="shared" si="172"/>
        <v>2</v>
      </c>
      <c r="AF359" s="11">
        <f t="shared" si="173"/>
        <v>1.6666666666666667</v>
      </c>
      <c r="AG359" s="8">
        <v>6.51955732284E-2</v>
      </c>
      <c r="AH359" s="9">
        <v>0.58414520911697632</v>
      </c>
      <c r="AI359" s="1">
        <f t="shared" si="174"/>
        <v>4</v>
      </c>
      <c r="AJ359" s="1">
        <f t="shared" si="175"/>
        <v>3</v>
      </c>
      <c r="AK359" s="11">
        <f t="shared" si="176"/>
        <v>3.5</v>
      </c>
      <c r="AL359" s="10">
        <v>0</v>
      </c>
      <c r="AM359" s="4">
        <f t="shared" si="177"/>
        <v>0</v>
      </c>
      <c r="AN359" s="98">
        <v>1.3620071680000001</v>
      </c>
      <c r="AO359" s="4">
        <f t="shared" si="178"/>
        <v>1</v>
      </c>
      <c r="AS359" s="9">
        <v>0.88928150765606595</v>
      </c>
      <c r="AT359" s="9">
        <v>0.96638297872340428</v>
      </c>
      <c r="AV359" s="1" t="str">
        <f t="shared" si="179"/>
        <v/>
      </c>
      <c r="AW359" s="1" t="str">
        <f t="shared" si="180"/>
        <v/>
      </c>
      <c r="AX359" s="1" t="str">
        <f t="shared" si="181"/>
        <v/>
      </c>
      <c r="AY359" s="1">
        <f t="shared" si="182"/>
        <v>1</v>
      </c>
      <c r="AZ359" s="1">
        <f t="shared" si="183"/>
        <v>0</v>
      </c>
      <c r="BA359" s="1" t="str">
        <f t="shared" si="184"/>
        <v/>
      </c>
      <c r="BB359" s="9">
        <f t="shared" si="156"/>
        <v>1</v>
      </c>
      <c r="BC359" s="11">
        <f t="shared" si="185"/>
        <v>1</v>
      </c>
      <c r="BD359" s="98">
        <v>69.678158199999999</v>
      </c>
      <c r="BE359" s="4">
        <f t="shared" si="186"/>
        <v>0</v>
      </c>
    </row>
    <row r="360" spans="1:57" x14ac:dyDescent="0.35">
      <c r="A360" s="4">
        <v>53033032102</v>
      </c>
      <c r="B360" s="97">
        <v>11.90070115595983</v>
      </c>
      <c r="C360" s="4">
        <f t="shared" si="157"/>
        <v>0</v>
      </c>
      <c r="D360" s="98">
        <v>3.6118277435999211</v>
      </c>
      <c r="E360" s="4">
        <f t="shared" si="158"/>
        <v>0</v>
      </c>
      <c r="F360" s="98">
        <v>48.377736744922181</v>
      </c>
      <c r="G360" s="4">
        <f t="shared" si="159"/>
        <v>1</v>
      </c>
      <c r="H360" s="98">
        <v>7.3278236914600541</v>
      </c>
      <c r="I360" s="4">
        <f t="shared" si="160"/>
        <v>0</v>
      </c>
      <c r="J360" s="98">
        <v>18.457300275482091</v>
      </c>
      <c r="K360" s="97">
        <v>9.3663911845730023</v>
      </c>
      <c r="L360" s="1">
        <f t="shared" si="161"/>
        <v>2</v>
      </c>
      <c r="M360" s="1">
        <f t="shared" si="162"/>
        <v>0</v>
      </c>
      <c r="N360" s="11">
        <f t="shared" si="163"/>
        <v>1</v>
      </c>
      <c r="O360" s="98">
        <v>10.91703056768559</v>
      </c>
      <c r="P360" s="4">
        <f t="shared" si="164"/>
        <v>1</v>
      </c>
      <c r="Q360" s="6">
        <v>67858</v>
      </c>
      <c r="R360" s="7">
        <v>0</v>
      </c>
      <c r="S360" s="1">
        <f t="shared" si="165"/>
        <v>0</v>
      </c>
      <c r="T360" s="1">
        <f t="shared" si="166"/>
        <v>0</v>
      </c>
      <c r="U360" s="11">
        <f t="shared" si="167"/>
        <v>0</v>
      </c>
      <c r="V360" s="98">
        <v>0</v>
      </c>
      <c r="W360" s="4">
        <f t="shared" si="168"/>
        <v>0</v>
      </c>
      <c r="X360" s="98">
        <v>0</v>
      </c>
      <c r="Y360" s="4">
        <f t="shared" si="169"/>
        <v>0</v>
      </c>
      <c r="Z360" s="9">
        <v>4.2072763399999999</v>
      </c>
      <c r="AA360" s="9">
        <v>4.5659480549999998</v>
      </c>
      <c r="AB360" s="9">
        <v>3.578302453</v>
      </c>
      <c r="AC360" s="1">
        <f t="shared" si="170"/>
        <v>0</v>
      </c>
      <c r="AD360" s="1">
        <f t="shared" si="171"/>
        <v>0</v>
      </c>
      <c r="AE360" s="1">
        <f t="shared" si="172"/>
        <v>0</v>
      </c>
      <c r="AF360" s="11">
        <f t="shared" si="173"/>
        <v>0</v>
      </c>
      <c r="AG360" s="8">
        <v>0.69363109555000002</v>
      </c>
      <c r="AH360" s="9">
        <v>3.1961331868501608</v>
      </c>
      <c r="AI360" s="1">
        <f t="shared" si="174"/>
        <v>0</v>
      </c>
      <c r="AJ360" s="1">
        <f t="shared" si="175"/>
        <v>0</v>
      </c>
      <c r="AK360" s="11">
        <f t="shared" si="176"/>
        <v>0</v>
      </c>
      <c r="AL360" s="10">
        <v>0</v>
      </c>
      <c r="AM360" s="4">
        <f t="shared" si="177"/>
        <v>0</v>
      </c>
      <c r="AN360" s="98">
        <v>0.28216704300000001</v>
      </c>
      <c r="AO360" s="4">
        <f t="shared" si="178"/>
        <v>0</v>
      </c>
      <c r="AS360" s="9">
        <v>0.81389870435806799</v>
      </c>
      <c r="AV360" s="1" t="str">
        <f t="shared" si="179"/>
        <v/>
      </c>
      <c r="AW360" s="1" t="str">
        <f t="shared" si="180"/>
        <v/>
      </c>
      <c r="AX360" s="1" t="str">
        <f t="shared" si="181"/>
        <v/>
      </c>
      <c r="AY360" s="1">
        <f t="shared" si="182"/>
        <v>2</v>
      </c>
      <c r="AZ360" s="1" t="str">
        <f t="shared" si="183"/>
        <v/>
      </c>
      <c r="BA360" s="1" t="str">
        <f t="shared" si="184"/>
        <v/>
      </c>
      <c r="BB360" s="9">
        <f t="shared" si="156"/>
        <v>1</v>
      </c>
      <c r="BC360" s="11">
        <f t="shared" si="185"/>
        <v>2</v>
      </c>
      <c r="BD360" s="98">
        <v>71.635910839999994</v>
      </c>
      <c r="BE360" s="4">
        <f t="shared" si="186"/>
        <v>0</v>
      </c>
    </row>
    <row r="361" spans="1:57" x14ac:dyDescent="0.35">
      <c r="A361" s="4">
        <v>53033032103</v>
      </c>
      <c r="B361" s="97">
        <v>27.91127541589649</v>
      </c>
      <c r="C361" s="4">
        <f t="shared" si="157"/>
        <v>1</v>
      </c>
      <c r="D361" s="98">
        <v>10.22794846382557</v>
      </c>
      <c r="E361" s="4">
        <f t="shared" si="158"/>
        <v>2</v>
      </c>
      <c r="F361" s="98">
        <v>49.201030927835049</v>
      </c>
      <c r="G361" s="4">
        <f t="shared" si="159"/>
        <v>1</v>
      </c>
      <c r="H361" s="98">
        <v>50.299145299145302</v>
      </c>
      <c r="I361" s="4">
        <f t="shared" si="160"/>
        <v>3</v>
      </c>
      <c r="J361" s="98">
        <v>31.247264770240701</v>
      </c>
      <c r="K361" s="97">
        <v>15.09846827133479</v>
      </c>
      <c r="L361" s="1">
        <f t="shared" si="161"/>
        <v>4</v>
      </c>
      <c r="M361" s="1">
        <f t="shared" si="162"/>
        <v>2</v>
      </c>
      <c r="N361" s="11">
        <f t="shared" si="163"/>
        <v>3</v>
      </c>
      <c r="O361" s="98">
        <v>25.5268022181146</v>
      </c>
      <c r="P361" s="4">
        <f t="shared" si="164"/>
        <v>3</v>
      </c>
      <c r="Q361" s="6">
        <v>268079</v>
      </c>
      <c r="R361" s="7">
        <v>25001</v>
      </c>
      <c r="S361" s="1">
        <f t="shared" si="165"/>
        <v>2</v>
      </c>
      <c r="T361" s="1">
        <f t="shared" si="166"/>
        <v>2</v>
      </c>
      <c r="U361" s="11">
        <f t="shared" si="167"/>
        <v>2</v>
      </c>
      <c r="V361" s="98">
        <v>0</v>
      </c>
      <c r="W361" s="4">
        <f t="shared" si="168"/>
        <v>0</v>
      </c>
      <c r="X361" s="98">
        <v>0</v>
      </c>
      <c r="Y361" s="4">
        <f t="shared" si="169"/>
        <v>0</v>
      </c>
      <c r="Z361" s="9">
        <v>0.85115454700000004</v>
      </c>
      <c r="AA361" s="9">
        <v>0.757960996</v>
      </c>
      <c r="AB361" s="9">
        <v>0.58132019800000001</v>
      </c>
      <c r="AC361" s="1">
        <f t="shared" si="170"/>
        <v>1</v>
      </c>
      <c r="AD361" s="1">
        <f t="shared" si="171"/>
        <v>2</v>
      </c>
      <c r="AE361" s="1">
        <f t="shared" si="172"/>
        <v>2</v>
      </c>
      <c r="AF361" s="11">
        <f t="shared" si="173"/>
        <v>1.6666666666666667</v>
      </c>
      <c r="AG361" s="8">
        <v>0.20936260944999999</v>
      </c>
      <c r="AH361" s="9">
        <v>0.39244590055635942</v>
      </c>
      <c r="AI361" s="1">
        <f t="shared" si="174"/>
        <v>3</v>
      </c>
      <c r="AJ361" s="1">
        <f t="shared" si="175"/>
        <v>4</v>
      </c>
      <c r="AK361" s="11">
        <f t="shared" si="176"/>
        <v>3.5</v>
      </c>
      <c r="AL361" s="10">
        <v>1</v>
      </c>
      <c r="AM361" s="4">
        <f t="shared" si="177"/>
        <v>4</v>
      </c>
      <c r="AN361" s="98">
        <v>17.52790409</v>
      </c>
      <c r="AO361" s="4">
        <f t="shared" si="178"/>
        <v>4</v>
      </c>
      <c r="AQ361" s="9">
        <v>1.035915492957747</v>
      </c>
      <c r="AR361" s="9">
        <v>1.040095751047277</v>
      </c>
      <c r="AS361" s="9">
        <v>1.17962308598351</v>
      </c>
      <c r="AV361" s="1" t="str">
        <f t="shared" si="179"/>
        <v/>
      </c>
      <c r="AW361" s="1">
        <f t="shared" si="180"/>
        <v>0</v>
      </c>
      <c r="AX361" s="1">
        <f t="shared" si="181"/>
        <v>0</v>
      </c>
      <c r="AY361" s="1">
        <f t="shared" si="182"/>
        <v>0</v>
      </c>
      <c r="AZ361" s="1" t="str">
        <f t="shared" si="183"/>
        <v/>
      </c>
      <c r="BA361" s="1" t="str">
        <f t="shared" si="184"/>
        <v/>
      </c>
      <c r="BB361" s="9">
        <f t="shared" si="156"/>
        <v>0.33333333333333331</v>
      </c>
      <c r="BC361" s="11">
        <f t="shared" si="185"/>
        <v>0</v>
      </c>
      <c r="BD361" s="98">
        <v>70.676986679999999</v>
      </c>
      <c r="BE361" s="4">
        <f t="shared" si="186"/>
        <v>0</v>
      </c>
    </row>
    <row r="362" spans="1:57" x14ac:dyDescent="0.35">
      <c r="A362" s="4">
        <v>53033032104</v>
      </c>
      <c r="B362" s="97">
        <v>28.307004946545391</v>
      </c>
      <c r="C362" s="4">
        <f t="shared" si="157"/>
        <v>1</v>
      </c>
      <c r="D362" s="98">
        <v>9.0151386290185407</v>
      </c>
      <c r="E362" s="4">
        <f t="shared" si="158"/>
        <v>2</v>
      </c>
      <c r="F362" s="98">
        <v>45.846679478966472</v>
      </c>
      <c r="G362" s="4">
        <f t="shared" si="159"/>
        <v>1</v>
      </c>
      <c r="H362" s="98">
        <v>37.33115022513303</v>
      </c>
      <c r="I362" s="4">
        <f t="shared" si="160"/>
        <v>2</v>
      </c>
      <c r="J362" s="98">
        <v>20.040485829959518</v>
      </c>
      <c r="K362" s="97">
        <v>11.133603238866399</v>
      </c>
      <c r="L362" s="1">
        <f t="shared" si="161"/>
        <v>3</v>
      </c>
      <c r="M362" s="1">
        <f t="shared" si="162"/>
        <v>1</v>
      </c>
      <c r="N362" s="11">
        <f t="shared" si="163"/>
        <v>2</v>
      </c>
      <c r="O362" s="98">
        <v>23.81108024186959</v>
      </c>
      <c r="P362" s="4">
        <f t="shared" si="164"/>
        <v>2</v>
      </c>
      <c r="Q362" s="6">
        <v>196601</v>
      </c>
      <c r="R362" s="7">
        <v>15472</v>
      </c>
      <c r="S362" s="1">
        <f t="shared" si="165"/>
        <v>1</v>
      </c>
      <c r="T362" s="1">
        <f t="shared" si="166"/>
        <v>2</v>
      </c>
      <c r="U362" s="11">
        <f t="shared" si="167"/>
        <v>1.5</v>
      </c>
      <c r="V362" s="98">
        <v>0</v>
      </c>
      <c r="W362" s="4">
        <f t="shared" si="168"/>
        <v>0</v>
      </c>
      <c r="X362" s="98">
        <v>0</v>
      </c>
      <c r="Y362" s="4">
        <f t="shared" si="169"/>
        <v>0</v>
      </c>
      <c r="Z362" s="9">
        <v>1.190572051</v>
      </c>
      <c r="AA362" s="9">
        <v>1.1724153070000001</v>
      </c>
      <c r="AB362" s="9">
        <v>0.74473803100000002</v>
      </c>
      <c r="AC362" s="1">
        <f t="shared" si="170"/>
        <v>1</v>
      </c>
      <c r="AD362" s="1">
        <f t="shared" si="171"/>
        <v>1</v>
      </c>
      <c r="AE362" s="1">
        <f t="shared" si="172"/>
        <v>2</v>
      </c>
      <c r="AF362" s="11">
        <f t="shared" si="173"/>
        <v>1.3333333333333333</v>
      </c>
      <c r="AG362" s="8">
        <v>0.169258792592</v>
      </c>
      <c r="AH362" s="9">
        <v>0.76335110648931537</v>
      </c>
      <c r="AI362" s="1">
        <f t="shared" si="174"/>
        <v>3</v>
      </c>
      <c r="AJ362" s="1">
        <f t="shared" si="175"/>
        <v>2</v>
      </c>
      <c r="AK362" s="11">
        <f t="shared" si="176"/>
        <v>2.5</v>
      </c>
      <c r="AL362" s="10">
        <v>0</v>
      </c>
      <c r="AM362" s="4">
        <f t="shared" si="177"/>
        <v>0</v>
      </c>
      <c r="AN362" s="98">
        <v>4.4606650449999998</v>
      </c>
      <c r="AO362" s="4">
        <f t="shared" si="178"/>
        <v>2</v>
      </c>
      <c r="AR362" s="9">
        <v>1.0807899461400361</v>
      </c>
      <c r="AS362" s="9">
        <v>0.87338044758539402</v>
      </c>
      <c r="AV362" s="1" t="str">
        <f t="shared" si="179"/>
        <v/>
      </c>
      <c r="AW362" s="1" t="str">
        <f t="shared" si="180"/>
        <v/>
      </c>
      <c r="AX362" s="1">
        <f t="shared" si="181"/>
        <v>0</v>
      </c>
      <c r="AY362" s="1">
        <f t="shared" si="182"/>
        <v>1</v>
      </c>
      <c r="AZ362" s="1" t="str">
        <f t="shared" si="183"/>
        <v/>
      </c>
      <c r="BA362" s="1" t="str">
        <f t="shared" si="184"/>
        <v/>
      </c>
      <c r="BB362" s="9">
        <f t="shared" si="156"/>
        <v>0.5</v>
      </c>
      <c r="BC362" s="11">
        <f t="shared" si="185"/>
        <v>0.5</v>
      </c>
      <c r="BD362" s="98">
        <v>64.145166180000004</v>
      </c>
      <c r="BE362" s="4">
        <f t="shared" si="186"/>
        <v>1</v>
      </c>
    </row>
    <row r="363" spans="1:57" x14ac:dyDescent="0.35">
      <c r="A363" s="4">
        <v>53033032203</v>
      </c>
      <c r="B363" s="97">
        <v>37.932692307692307</v>
      </c>
      <c r="C363" s="4">
        <f t="shared" si="157"/>
        <v>2</v>
      </c>
      <c r="D363" s="98">
        <v>7.0375161707632596</v>
      </c>
      <c r="E363" s="4">
        <f t="shared" si="158"/>
        <v>1</v>
      </c>
      <c r="F363" s="98">
        <v>24.982040229885062</v>
      </c>
      <c r="G363" s="4">
        <f t="shared" si="159"/>
        <v>0</v>
      </c>
      <c r="H363" s="98">
        <v>13.889888449082401</v>
      </c>
      <c r="I363" s="4">
        <f t="shared" si="160"/>
        <v>0</v>
      </c>
      <c r="J363" s="98">
        <v>9.7297297297297298</v>
      </c>
      <c r="K363" s="97">
        <v>7.0270270270270272</v>
      </c>
      <c r="L363" s="1">
        <f t="shared" si="161"/>
        <v>0</v>
      </c>
      <c r="M363" s="1">
        <f t="shared" si="162"/>
        <v>0</v>
      </c>
      <c r="N363" s="11">
        <f t="shared" si="163"/>
        <v>0</v>
      </c>
      <c r="O363" s="98">
        <v>3.7433798748194511</v>
      </c>
      <c r="P363" s="4">
        <f t="shared" si="164"/>
        <v>0</v>
      </c>
      <c r="Q363" s="6">
        <v>129705</v>
      </c>
      <c r="R363" s="7">
        <v>4525</v>
      </c>
      <c r="S363" s="1">
        <f t="shared" si="165"/>
        <v>1</v>
      </c>
      <c r="T363" s="1">
        <f t="shared" si="166"/>
        <v>1</v>
      </c>
      <c r="U363" s="11">
        <f t="shared" si="167"/>
        <v>1</v>
      </c>
      <c r="V363" s="98">
        <v>0</v>
      </c>
      <c r="W363" s="4">
        <f t="shared" si="168"/>
        <v>0</v>
      </c>
      <c r="X363" s="98">
        <v>0</v>
      </c>
      <c r="Y363" s="4">
        <f t="shared" si="169"/>
        <v>0</v>
      </c>
      <c r="Z363" s="9">
        <v>1.3179916190000001</v>
      </c>
      <c r="AA363" s="9">
        <v>1.2321024389999999</v>
      </c>
      <c r="AB363" s="9">
        <v>0.80892204599999995</v>
      </c>
      <c r="AC363" s="1">
        <f t="shared" si="170"/>
        <v>0</v>
      </c>
      <c r="AD363" s="1">
        <f t="shared" si="171"/>
        <v>0</v>
      </c>
      <c r="AE363" s="1">
        <f t="shared" si="172"/>
        <v>1</v>
      </c>
      <c r="AF363" s="11">
        <f t="shared" si="173"/>
        <v>0.33333333333333331</v>
      </c>
      <c r="AG363" s="8">
        <v>0.32280612376500001</v>
      </c>
      <c r="AH363" s="9">
        <v>0.78532911268440087</v>
      </c>
      <c r="AI363" s="1">
        <f t="shared" si="174"/>
        <v>2</v>
      </c>
      <c r="AJ363" s="1">
        <f t="shared" si="175"/>
        <v>2</v>
      </c>
      <c r="AK363" s="11">
        <f t="shared" si="176"/>
        <v>2</v>
      </c>
      <c r="AL363" s="10">
        <v>0</v>
      </c>
      <c r="AM363" s="4">
        <f t="shared" si="177"/>
        <v>0</v>
      </c>
      <c r="AN363" s="98">
        <v>3.972553268</v>
      </c>
      <c r="AO363" s="4">
        <f t="shared" si="178"/>
        <v>1</v>
      </c>
      <c r="AQ363" s="9">
        <v>0.86901408450704221</v>
      </c>
      <c r="AR363" s="9">
        <v>0.84919210053859961</v>
      </c>
      <c r="AS363" s="9">
        <v>1.3380447585394499</v>
      </c>
      <c r="AT363" s="9">
        <v>1.087659574468085</v>
      </c>
      <c r="AV363" s="1" t="str">
        <f t="shared" si="179"/>
        <v/>
      </c>
      <c r="AW363" s="1">
        <f t="shared" si="180"/>
        <v>1</v>
      </c>
      <c r="AX363" s="1">
        <f t="shared" si="181"/>
        <v>2</v>
      </c>
      <c r="AY363" s="1">
        <f t="shared" si="182"/>
        <v>0</v>
      </c>
      <c r="AZ363" s="1">
        <f t="shared" si="183"/>
        <v>0</v>
      </c>
      <c r="BA363" s="1" t="str">
        <f t="shared" si="184"/>
        <v/>
      </c>
      <c r="BB363" s="9">
        <f t="shared" si="156"/>
        <v>0.33333333333333331</v>
      </c>
      <c r="BC363" s="11">
        <f t="shared" si="185"/>
        <v>1</v>
      </c>
      <c r="BD363" s="98">
        <v>59.869413280000003</v>
      </c>
      <c r="BE363" s="4">
        <f t="shared" si="186"/>
        <v>2</v>
      </c>
    </row>
    <row r="364" spans="1:57" x14ac:dyDescent="0.35">
      <c r="A364" s="4">
        <v>53033032207</v>
      </c>
      <c r="B364" s="97">
        <v>27.20227331438905</v>
      </c>
      <c r="C364" s="4">
        <f t="shared" si="157"/>
        <v>1</v>
      </c>
      <c r="D364" s="98">
        <v>5.1083177320139077</v>
      </c>
      <c r="E364" s="4">
        <f t="shared" si="158"/>
        <v>1</v>
      </c>
      <c r="F364" s="98">
        <v>24.758966448129581</v>
      </c>
      <c r="G364" s="4">
        <f t="shared" si="159"/>
        <v>0</v>
      </c>
      <c r="H364" s="98">
        <v>8.4154662623199403</v>
      </c>
      <c r="I364" s="4">
        <f t="shared" si="160"/>
        <v>0</v>
      </c>
      <c r="J364" s="98">
        <v>12.277992277992279</v>
      </c>
      <c r="K364" s="97">
        <v>8.1081081081081088</v>
      </c>
      <c r="L364" s="1">
        <f t="shared" si="161"/>
        <v>1</v>
      </c>
      <c r="M364" s="1">
        <f t="shared" si="162"/>
        <v>0</v>
      </c>
      <c r="N364" s="11">
        <f t="shared" si="163"/>
        <v>0.5</v>
      </c>
      <c r="O364" s="98">
        <v>7.0524412296564201</v>
      </c>
      <c r="P364" s="4">
        <f t="shared" si="164"/>
        <v>0</v>
      </c>
      <c r="Q364" s="6">
        <v>105389</v>
      </c>
      <c r="R364" s="7">
        <v>3338</v>
      </c>
      <c r="S364" s="1">
        <f t="shared" si="165"/>
        <v>1</v>
      </c>
      <c r="T364" s="1">
        <f t="shared" si="166"/>
        <v>1</v>
      </c>
      <c r="U364" s="11">
        <f t="shared" si="167"/>
        <v>1</v>
      </c>
      <c r="V364" s="98">
        <v>0</v>
      </c>
      <c r="W364" s="4">
        <f t="shared" si="168"/>
        <v>0</v>
      </c>
      <c r="X364" s="98">
        <v>0</v>
      </c>
      <c r="Y364" s="4">
        <f t="shared" si="169"/>
        <v>0</v>
      </c>
      <c r="Z364" s="9">
        <v>1.1264866469999999</v>
      </c>
      <c r="AA364" s="9">
        <v>1.1376318329999999</v>
      </c>
      <c r="AB364" s="9">
        <v>0.65635824799999998</v>
      </c>
      <c r="AC364" s="1">
        <f t="shared" si="170"/>
        <v>1</v>
      </c>
      <c r="AD364" s="1">
        <f t="shared" si="171"/>
        <v>1</v>
      </c>
      <c r="AE364" s="1">
        <f t="shared" si="172"/>
        <v>2</v>
      </c>
      <c r="AF364" s="11">
        <f t="shared" si="173"/>
        <v>1.3333333333333333</v>
      </c>
      <c r="AG364" s="8">
        <v>0.30263051428499999</v>
      </c>
      <c r="AH364" s="9">
        <v>0.84213056591424973</v>
      </c>
      <c r="AI364" s="1">
        <f t="shared" si="174"/>
        <v>2</v>
      </c>
      <c r="AJ364" s="1">
        <f t="shared" si="175"/>
        <v>1</v>
      </c>
      <c r="AK364" s="11">
        <f t="shared" si="176"/>
        <v>1.5</v>
      </c>
      <c r="AL364" s="10">
        <v>0</v>
      </c>
      <c r="AM364" s="4">
        <f t="shared" si="177"/>
        <v>0</v>
      </c>
      <c r="AN364" s="98">
        <v>3.501945525</v>
      </c>
      <c r="AO364" s="4">
        <f t="shared" si="178"/>
        <v>1</v>
      </c>
      <c r="AS364" s="9">
        <v>1.2220259128386299</v>
      </c>
      <c r="AT364" s="9">
        <v>1.1748936170212769</v>
      </c>
      <c r="AV364" s="1" t="str">
        <f t="shared" si="179"/>
        <v/>
      </c>
      <c r="AW364" s="1" t="str">
        <f t="shared" si="180"/>
        <v/>
      </c>
      <c r="AX364" s="1" t="str">
        <f t="shared" si="181"/>
        <v/>
      </c>
      <c r="AY364" s="1">
        <f t="shared" si="182"/>
        <v>0</v>
      </c>
      <c r="AZ364" s="1">
        <f t="shared" si="183"/>
        <v>0</v>
      </c>
      <c r="BA364" s="1" t="str">
        <f t="shared" si="184"/>
        <v/>
      </c>
      <c r="BB364" s="9">
        <f t="shared" si="156"/>
        <v>1</v>
      </c>
      <c r="BC364" s="11">
        <f t="shared" si="185"/>
        <v>0</v>
      </c>
      <c r="BD364" s="98">
        <v>64.120134089999993</v>
      </c>
      <c r="BE364" s="4">
        <f t="shared" si="186"/>
        <v>1</v>
      </c>
    </row>
    <row r="365" spans="1:57" x14ac:dyDescent="0.35">
      <c r="A365" s="4">
        <v>53033032208</v>
      </c>
      <c r="B365" s="97">
        <v>37.060835319722251</v>
      </c>
      <c r="C365" s="4">
        <f t="shared" si="157"/>
        <v>2</v>
      </c>
      <c r="D365" s="98">
        <v>5.3671706263498917</v>
      </c>
      <c r="E365" s="4">
        <f t="shared" si="158"/>
        <v>1</v>
      </c>
      <c r="F365" s="98">
        <v>37.853417513038707</v>
      </c>
      <c r="G365" s="4">
        <f t="shared" si="159"/>
        <v>1</v>
      </c>
      <c r="H365" s="98">
        <v>36.006996501749128</v>
      </c>
      <c r="I365" s="4">
        <f t="shared" si="160"/>
        <v>2</v>
      </c>
      <c r="J365" s="98">
        <v>21.352313167259791</v>
      </c>
      <c r="K365" s="97">
        <v>15.065243179122181</v>
      </c>
      <c r="L365" s="1">
        <f t="shared" si="161"/>
        <v>3</v>
      </c>
      <c r="M365" s="1">
        <f t="shared" si="162"/>
        <v>2</v>
      </c>
      <c r="N365" s="11">
        <f t="shared" si="163"/>
        <v>2.5</v>
      </c>
      <c r="O365" s="98">
        <v>12.04528776601321</v>
      </c>
      <c r="P365" s="4">
        <f t="shared" si="164"/>
        <v>1</v>
      </c>
      <c r="Q365" s="6">
        <v>162849</v>
      </c>
      <c r="R365" s="7">
        <v>10922</v>
      </c>
      <c r="S365" s="1">
        <f t="shared" si="165"/>
        <v>1</v>
      </c>
      <c r="T365" s="1">
        <f t="shared" si="166"/>
        <v>1</v>
      </c>
      <c r="U365" s="11">
        <f t="shared" si="167"/>
        <v>1</v>
      </c>
      <c r="V365" s="98">
        <v>0</v>
      </c>
      <c r="W365" s="4">
        <f t="shared" si="168"/>
        <v>0</v>
      </c>
      <c r="X365" s="98">
        <v>0</v>
      </c>
      <c r="Y365" s="4">
        <f t="shared" si="169"/>
        <v>0</v>
      </c>
      <c r="Z365" s="9">
        <v>0.74143563899999998</v>
      </c>
      <c r="AA365" s="9">
        <v>0.76927940500000003</v>
      </c>
      <c r="AB365" s="9">
        <v>0.59395976500000003</v>
      </c>
      <c r="AC365" s="1">
        <f t="shared" si="170"/>
        <v>2</v>
      </c>
      <c r="AD365" s="1">
        <f t="shared" si="171"/>
        <v>2</v>
      </c>
      <c r="AE365" s="1">
        <f t="shared" si="172"/>
        <v>2</v>
      </c>
      <c r="AF365" s="11">
        <f t="shared" si="173"/>
        <v>2</v>
      </c>
      <c r="AG365" s="8">
        <v>0.20023152097800001</v>
      </c>
      <c r="AH365" s="9">
        <v>0.73085564580895046</v>
      </c>
      <c r="AI365" s="1">
        <f t="shared" si="174"/>
        <v>3</v>
      </c>
      <c r="AJ365" s="1">
        <f t="shared" si="175"/>
        <v>2</v>
      </c>
      <c r="AK365" s="11">
        <f t="shared" si="176"/>
        <v>2.5</v>
      </c>
      <c r="AL365" s="10">
        <v>0</v>
      </c>
      <c r="AM365" s="4">
        <f t="shared" si="177"/>
        <v>0</v>
      </c>
      <c r="AN365" s="98">
        <v>6.8873205159999999</v>
      </c>
      <c r="AO365" s="4">
        <f t="shared" si="178"/>
        <v>2</v>
      </c>
      <c r="AQ365" s="9">
        <v>1.3267605633802819</v>
      </c>
      <c r="AR365" s="9">
        <v>1.3824057450628371</v>
      </c>
      <c r="AS365" s="9">
        <v>1.3286219081271999</v>
      </c>
      <c r="AT365" s="9">
        <v>1.4897872340425531</v>
      </c>
      <c r="AV365" s="1" t="str">
        <f t="shared" si="179"/>
        <v/>
      </c>
      <c r="AW365" s="1">
        <f t="shared" si="180"/>
        <v>0</v>
      </c>
      <c r="AX365" s="1">
        <f t="shared" si="181"/>
        <v>0</v>
      </c>
      <c r="AY365" s="1">
        <f t="shared" si="182"/>
        <v>0</v>
      </c>
      <c r="AZ365" s="1">
        <f t="shared" si="183"/>
        <v>0</v>
      </c>
      <c r="BA365" s="1" t="str">
        <f t="shared" si="184"/>
        <v/>
      </c>
      <c r="BB365" s="9">
        <f t="shared" si="156"/>
        <v>0.33333333333333331</v>
      </c>
      <c r="BC365" s="11">
        <f t="shared" si="185"/>
        <v>0</v>
      </c>
      <c r="BD365" s="98">
        <v>64.605451459999998</v>
      </c>
      <c r="BE365" s="4">
        <f t="shared" si="186"/>
        <v>1</v>
      </c>
    </row>
    <row r="366" spans="1:57" x14ac:dyDescent="0.35">
      <c r="A366" s="4">
        <v>53033032210</v>
      </c>
      <c r="B366" s="97">
        <v>47.613098369279328</v>
      </c>
      <c r="C366" s="4">
        <f t="shared" si="157"/>
        <v>3</v>
      </c>
      <c r="D366" s="98">
        <v>7.2924034516904799</v>
      </c>
      <c r="E366" s="4">
        <f t="shared" si="158"/>
        <v>1</v>
      </c>
      <c r="F366" s="98">
        <v>28.380748246297738</v>
      </c>
      <c r="G366" s="4">
        <f t="shared" si="159"/>
        <v>0</v>
      </c>
      <c r="H366" s="98">
        <v>35.177524991382278</v>
      </c>
      <c r="I366" s="4">
        <f t="shared" si="160"/>
        <v>2</v>
      </c>
      <c r="J366" s="98">
        <v>15.18987341772152</v>
      </c>
      <c r="K366" s="97">
        <v>10.940325497287519</v>
      </c>
      <c r="L366" s="1">
        <f t="shared" si="161"/>
        <v>2</v>
      </c>
      <c r="M366" s="1">
        <f t="shared" si="162"/>
        <v>1</v>
      </c>
      <c r="N366" s="11">
        <f t="shared" si="163"/>
        <v>1.5</v>
      </c>
      <c r="O366" s="98">
        <v>10.44491246544689</v>
      </c>
      <c r="P366" s="4">
        <f t="shared" si="164"/>
        <v>1</v>
      </c>
      <c r="Q366" s="6">
        <v>160475</v>
      </c>
      <c r="R366" s="7">
        <v>19731</v>
      </c>
      <c r="S366" s="1">
        <f t="shared" si="165"/>
        <v>1</v>
      </c>
      <c r="T366" s="1">
        <f t="shared" si="166"/>
        <v>2</v>
      </c>
      <c r="U366" s="11">
        <f t="shared" si="167"/>
        <v>1.5</v>
      </c>
      <c r="V366" s="98">
        <v>0</v>
      </c>
      <c r="W366" s="4">
        <f t="shared" si="168"/>
        <v>0</v>
      </c>
      <c r="X366" s="98">
        <v>0</v>
      </c>
      <c r="Y366" s="4">
        <f t="shared" si="169"/>
        <v>0</v>
      </c>
      <c r="Z366" s="9">
        <v>1.0211719509999999</v>
      </c>
      <c r="AA366" s="9">
        <v>0.98143902100000002</v>
      </c>
      <c r="AB366" s="9">
        <v>0.364628913</v>
      </c>
      <c r="AC366" s="1">
        <f t="shared" si="170"/>
        <v>1</v>
      </c>
      <c r="AD366" s="1">
        <f t="shared" si="171"/>
        <v>1</v>
      </c>
      <c r="AE366" s="1">
        <f t="shared" si="172"/>
        <v>3</v>
      </c>
      <c r="AF366" s="11">
        <f t="shared" si="173"/>
        <v>1.6666666666666667</v>
      </c>
      <c r="AG366" s="8">
        <v>0.125730007108</v>
      </c>
      <c r="AH366" s="9">
        <v>0.75081297465719377</v>
      </c>
      <c r="AI366" s="1">
        <f t="shared" si="174"/>
        <v>4</v>
      </c>
      <c r="AJ366" s="1">
        <f t="shared" si="175"/>
        <v>2</v>
      </c>
      <c r="AK366" s="11">
        <f t="shared" si="176"/>
        <v>3</v>
      </c>
      <c r="AL366" s="10">
        <v>0</v>
      </c>
      <c r="AM366" s="4">
        <f t="shared" si="177"/>
        <v>0</v>
      </c>
      <c r="AN366" s="98">
        <v>5.1684191769999996</v>
      </c>
      <c r="AO366" s="4">
        <f t="shared" si="178"/>
        <v>2</v>
      </c>
      <c r="AP366" s="8">
        <v>1.0145371078806431</v>
      </c>
      <c r="AR366" s="9">
        <v>1.185517654099342</v>
      </c>
      <c r="AS366" s="9">
        <v>1.3356890459363899</v>
      </c>
      <c r="AT366" s="9">
        <v>1.37531914893617</v>
      </c>
      <c r="AV366" s="1">
        <f t="shared" si="179"/>
        <v>0</v>
      </c>
      <c r="AW366" s="1" t="str">
        <f t="shared" si="180"/>
        <v/>
      </c>
      <c r="AX366" s="1">
        <f t="shared" si="181"/>
        <v>0</v>
      </c>
      <c r="AY366" s="1">
        <f t="shared" si="182"/>
        <v>0</v>
      </c>
      <c r="AZ366" s="1">
        <f t="shared" si="183"/>
        <v>0</v>
      </c>
      <c r="BA366" s="1" t="str">
        <f t="shared" si="184"/>
        <v/>
      </c>
      <c r="BB366" s="9">
        <f t="shared" si="156"/>
        <v>0.33333333333333331</v>
      </c>
      <c r="BC366" s="11">
        <f t="shared" si="185"/>
        <v>0</v>
      </c>
      <c r="BD366" s="98">
        <v>49.731386209999997</v>
      </c>
      <c r="BE366" s="4">
        <f t="shared" si="186"/>
        <v>3</v>
      </c>
    </row>
    <row r="367" spans="1:57" x14ac:dyDescent="0.35">
      <c r="A367" s="4">
        <v>53033032211</v>
      </c>
      <c r="B367" s="97">
        <v>40.638002773925102</v>
      </c>
      <c r="C367" s="4">
        <f t="shared" si="157"/>
        <v>3</v>
      </c>
      <c r="D367" s="98">
        <v>10.484732009395691</v>
      </c>
      <c r="E367" s="4">
        <f t="shared" si="158"/>
        <v>2</v>
      </c>
      <c r="F367" s="98">
        <v>28.300258843830889</v>
      </c>
      <c r="G367" s="4">
        <f t="shared" si="159"/>
        <v>0</v>
      </c>
      <c r="H367" s="98">
        <v>20.6758304696449</v>
      </c>
      <c r="I367" s="4">
        <f t="shared" si="160"/>
        <v>1</v>
      </c>
      <c r="J367" s="98">
        <v>7.8857142857142861</v>
      </c>
      <c r="K367" s="97">
        <v>5.6571428571428584</v>
      </c>
      <c r="L367" s="1">
        <f t="shared" si="161"/>
        <v>0</v>
      </c>
      <c r="M367" s="1">
        <f t="shared" si="162"/>
        <v>0</v>
      </c>
      <c r="N367" s="11">
        <f t="shared" si="163"/>
        <v>0</v>
      </c>
      <c r="O367" s="98">
        <v>2.6247762974746469</v>
      </c>
      <c r="P367" s="4">
        <f t="shared" si="164"/>
        <v>0</v>
      </c>
      <c r="Q367" s="6">
        <v>89666</v>
      </c>
      <c r="R367" s="7">
        <v>9646</v>
      </c>
      <c r="S367" s="1">
        <f t="shared" si="165"/>
        <v>1</v>
      </c>
      <c r="T367" s="1">
        <f t="shared" si="166"/>
        <v>1</v>
      </c>
      <c r="U367" s="11">
        <f t="shared" si="167"/>
        <v>1</v>
      </c>
      <c r="V367" s="98">
        <v>0</v>
      </c>
      <c r="W367" s="4">
        <f t="shared" si="168"/>
        <v>0</v>
      </c>
      <c r="X367" s="98">
        <v>0</v>
      </c>
      <c r="Y367" s="4">
        <f t="shared" si="169"/>
        <v>0</v>
      </c>
      <c r="Z367" s="9">
        <v>0.44732828099999999</v>
      </c>
      <c r="AA367" s="9">
        <v>0.49665116399999998</v>
      </c>
      <c r="AB367" s="9">
        <v>0.51166866300000002</v>
      </c>
      <c r="AC367" s="1">
        <f t="shared" si="170"/>
        <v>3</v>
      </c>
      <c r="AD367" s="1">
        <f t="shared" si="171"/>
        <v>3</v>
      </c>
      <c r="AE367" s="1">
        <f t="shared" si="172"/>
        <v>2</v>
      </c>
      <c r="AF367" s="11">
        <f t="shared" si="173"/>
        <v>2.6666666666666665</v>
      </c>
      <c r="AG367" s="8">
        <v>0.34293087470599998</v>
      </c>
      <c r="AH367" s="9">
        <v>0.4803167230726586</v>
      </c>
      <c r="AI367" s="1">
        <f t="shared" si="174"/>
        <v>2</v>
      </c>
      <c r="AJ367" s="1">
        <f t="shared" si="175"/>
        <v>3</v>
      </c>
      <c r="AK367" s="11">
        <f t="shared" si="176"/>
        <v>2.5</v>
      </c>
      <c r="AL367" s="10">
        <v>0</v>
      </c>
      <c r="AM367" s="4">
        <f t="shared" si="177"/>
        <v>0</v>
      </c>
      <c r="AN367" s="98">
        <v>1.4084507040000001</v>
      </c>
      <c r="AO367" s="4">
        <f t="shared" si="178"/>
        <v>1</v>
      </c>
      <c r="AR367" s="9">
        <v>1.087372830640335</v>
      </c>
      <c r="AS367" s="9">
        <v>1.2909305064782</v>
      </c>
      <c r="AT367" s="9">
        <v>1.2212765957446809</v>
      </c>
      <c r="AV367" s="1" t="str">
        <f t="shared" si="179"/>
        <v/>
      </c>
      <c r="AW367" s="1" t="str">
        <f t="shared" si="180"/>
        <v/>
      </c>
      <c r="AX367" s="1">
        <f t="shared" si="181"/>
        <v>0</v>
      </c>
      <c r="AY367" s="1">
        <f t="shared" si="182"/>
        <v>0</v>
      </c>
      <c r="AZ367" s="1">
        <f t="shared" si="183"/>
        <v>0</v>
      </c>
      <c r="BA367" s="1" t="str">
        <f t="shared" si="184"/>
        <v/>
      </c>
      <c r="BB367" s="9">
        <f t="shared" si="156"/>
        <v>0.5</v>
      </c>
      <c r="BC367" s="11">
        <f t="shared" si="185"/>
        <v>0</v>
      </c>
      <c r="BD367" s="98">
        <v>54.515776459999998</v>
      </c>
      <c r="BE367" s="4">
        <f t="shared" si="186"/>
        <v>2</v>
      </c>
    </row>
    <row r="368" spans="1:57" x14ac:dyDescent="0.35">
      <c r="A368" s="4">
        <v>53033032212</v>
      </c>
      <c r="B368" s="97">
        <v>47.460104763064933</v>
      </c>
      <c r="C368" s="4">
        <f t="shared" si="157"/>
        <v>3</v>
      </c>
      <c r="D368" s="98">
        <v>9.4541514289584185</v>
      </c>
      <c r="E368" s="4">
        <f t="shared" si="158"/>
        <v>2</v>
      </c>
      <c r="F368" s="98">
        <v>27.419052966498221</v>
      </c>
      <c r="G368" s="4">
        <f t="shared" si="159"/>
        <v>0</v>
      </c>
      <c r="H368" s="98">
        <v>25.512686826555441</v>
      </c>
      <c r="I368" s="4">
        <f t="shared" si="160"/>
        <v>1</v>
      </c>
      <c r="J368" s="98">
        <v>10.695187165775399</v>
      </c>
      <c r="K368" s="97">
        <v>3.9215686274509798</v>
      </c>
      <c r="L368" s="1">
        <f t="shared" si="161"/>
        <v>1</v>
      </c>
      <c r="M368" s="1">
        <f t="shared" si="162"/>
        <v>0</v>
      </c>
      <c r="N368" s="11">
        <f t="shared" si="163"/>
        <v>0.5</v>
      </c>
      <c r="O368" s="98">
        <v>7.1263247655012796</v>
      </c>
      <c r="P368" s="4">
        <f t="shared" si="164"/>
        <v>0</v>
      </c>
      <c r="Q368" s="6">
        <v>84054</v>
      </c>
      <c r="R368" s="7">
        <v>4401</v>
      </c>
      <c r="S368" s="1">
        <f t="shared" si="165"/>
        <v>1</v>
      </c>
      <c r="T368" s="1">
        <f t="shared" si="166"/>
        <v>1</v>
      </c>
      <c r="U368" s="11">
        <f t="shared" si="167"/>
        <v>1</v>
      </c>
      <c r="V368" s="98">
        <v>0</v>
      </c>
      <c r="W368" s="4">
        <f t="shared" si="168"/>
        <v>0</v>
      </c>
      <c r="X368" s="98">
        <v>0</v>
      </c>
      <c r="Y368" s="4">
        <f t="shared" si="169"/>
        <v>0</v>
      </c>
      <c r="Z368" s="9">
        <v>0.33469102099999998</v>
      </c>
      <c r="AA368" s="9">
        <v>0.50322639800000002</v>
      </c>
      <c r="AB368" s="9">
        <v>0.50809731999999996</v>
      </c>
      <c r="AC368" s="1">
        <f t="shared" si="170"/>
        <v>4</v>
      </c>
      <c r="AD368" s="1">
        <f t="shared" si="171"/>
        <v>3</v>
      </c>
      <c r="AE368" s="1">
        <f t="shared" si="172"/>
        <v>2</v>
      </c>
      <c r="AF368" s="11">
        <f t="shared" si="173"/>
        <v>3</v>
      </c>
      <c r="AG368" s="8">
        <v>0.389931276291</v>
      </c>
      <c r="AH368" s="9">
        <v>0.37976926839066771</v>
      </c>
      <c r="AI368" s="1">
        <f t="shared" si="174"/>
        <v>2</v>
      </c>
      <c r="AJ368" s="1">
        <f t="shared" si="175"/>
        <v>4</v>
      </c>
      <c r="AK368" s="11">
        <f t="shared" si="176"/>
        <v>3</v>
      </c>
      <c r="AL368" s="10">
        <v>0</v>
      </c>
      <c r="AM368" s="4">
        <f t="shared" si="177"/>
        <v>0</v>
      </c>
      <c r="AN368" s="98">
        <v>0.10482180300000001</v>
      </c>
      <c r="AO368" s="4">
        <f t="shared" si="178"/>
        <v>0</v>
      </c>
      <c r="AR368" s="9">
        <v>1.292639138240574</v>
      </c>
      <c r="AS368" s="9">
        <v>1.1484098939929299</v>
      </c>
      <c r="AT368" s="9">
        <v>1.334468085106383</v>
      </c>
      <c r="AV368" s="1" t="str">
        <f t="shared" si="179"/>
        <v/>
      </c>
      <c r="AW368" s="1" t="str">
        <f t="shared" si="180"/>
        <v/>
      </c>
      <c r="AX368" s="1">
        <f t="shared" si="181"/>
        <v>0</v>
      </c>
      <c r="AY368" s="1">
        <f t="shared" si="182"/>
        <v>0</v>
      </c>
      <c r="AZ368" s="1">
        <f t="shared" si="183"/>
        <v>0</v>
      </c>
      <c r="BA368" s="1" t="str">
        <f t="shared" si="184"/>
        <v/>
      </c>
      <c r="BB368" s="9">
        <f t="shared" si="156"/>
        <v>0.5</v>
      </c>
      <c r="BC368" s="11">
        <f t="shared" si="185"/>
        <v>0</v>
      </c>
      <c r="BD368" s="98">
        <v>51.170722470000001</v>
      </c>
      <c r="BE368" s="4">
        <f t="shared" si="186"/>
        <v>3</v>
      </c>
    </row>
    <row r="369" spans="1:57" x14ac:dyDescent="0.35">
      <c r="A369" s="4">
        <v>53033032213</v>
      </c>
      <c r="B369" s="97">
        <v>29.49372967951696</v>
      </c>
      <c r="C369" s="4">
        <f t="shared" si="157"/>
        <v>1</v>
      </c>
      <c r="D369" s="98">
        <v>6.6812439261418861</v>
      </c>
      <c r="E369" s="4">
        <f t="shared" si="158"/>
        <v>1</v>
      </c>
      <c r="F369" s="98">
        <v>28.37001375515819</v>
      </c>
      <c r="G369" s="4">
        <f t="shared" si="159"/>
        <v>0</v>
      </c>
      <c r="H369" s="98">
        <v>6.0788243152972612</v>
      </c>
      <c r="I369" s="4">
        <f t="shared" si="160"/>
        <v>0</v>
      </c>
      <c r="J369" s="98">
        <v>6.1794019933554818</v>
      </c>
      <c r="K369" s="97">
        <v>3.588039867109635</v>
      </c>
      <c r="L369" s="1">
        <f t="shared" si="161"/>
        <v>0</v>
      </c>
      <c r="M369" s="1">
        <f t="shared" si="162"/>
        <v>0</v>
      </c>
      <c r="N369" s="11">
        <f t="shared" si="163"/>
        <v>0</v>
      </c>
      <c r="O369" s="98">
        <v>1.416627960984673</v>
      </c>
      <c r="P369" s="4">
        <f t="shared" si="164"/>
        <v>0</v>
      </c>
      <c r="Q369" s="6">
        <v>66284</v>
      </c>
      <c r="R369" s="7">
        <v>0</v>
      </c>
      <c r="S369" s="1">
        <f t="shared" si="165"/>
        <v>0</v>
      </c>
      <c r="T369" s="1">
        <f t="shared" si="166"/>
        <v>0</v>
      </c>
      <c r="U369" s="11">
        <f t="shared" si="167"/>
        <v>0</v>
      </c>
      <c r="V369" s="98">
        <v>0</v>
      </c>
      <c r="W369" s="4">
        <f t="shared" si="168"/>
        <v>0</v>
      </c>
      <c r="X369" s="98">
        <v>0</v>
      </c>
      <c r="Y369" s="4">
        <f t="shared" si="169"/>
        <v>0</v>
      </c>
      <c r="Z369" s="9">
        <v>1.7748084690000001</v>
      </c>
      <c r="AA369" s="9">
        <v>1.7748084690000001</v>
      </c>
      <c r="AB369" s="9">
        <v>1.819650373</v>
      </c>
      <c r="AC369" s="1">
        <f t="shared" si="170"/>
        <v>0</v>
      </c>
      <c r="AD369" s="1">
        <f t="shared" si="171"/>
        <v>0</v>
      </c>
      <c r="AE369" s="1">
        <f t="shared" si="172"/>
        <v>0</v>
      </c>
      <c r="AF369" s="11">
        <f t="shared" si="173"/>
        <v>0</v>
      </c>
      <c r="AG369" s="8">
        <v>0.118598807002</v>
      </c>
      <c r="AH369" s="9">
        <v>0.50338787988056533</v>
      </c>
      <c r="AI369" s="1">
        <f t="shared" si="174"/>
        <v>4</v>
      </c>
      <c r="AJ369" s="1">
        <f t="shared" si="175"/>
        <v>3</v>
      </c>
      <c r="AK369" s="11">
        <f t="shared" si="176"/>
        <v>3.5</v>
      </c>
      <c r="AL369" s="10">
        <v>0</v>
      </c>
      <c r="AM369" s="4">
        <f t="shared" si="177"/>
        <v>0</v>
      </c>
      <c r="AN369" s="98">
        <v>0.86898395699999997</v>
      </c>
      <c r="AO369" s="4">
        <f t="shared" si="178"/>
        <v>0</v>
      </c>
      <c r="AT369" s="9">
        <v>1.4897872340425531</v>
      </c>
      <c r="AV369" s="1" t="str">
        <f t="shared" si="179"/>
        <v/>
      </c>
      <c r="AW369" s="1" t="str">
        <f t="shared" si="180"/>
        <v/>
      </c>
      <c r="AX369" s="1" t="str">
        <f t="shared" si="181"/>
        <v/>
      </c>
      <c r="AY369" s="1" t="str">
        <f t="shared" si="182"/>
        <v/>
      </c>
      <c r="AZ369" s="1">
        <f t="shared" si="183"/>
        <v>0</v>
      </c>
      <c r="BA369" s="1" t="str">
        <f t="shared" si="184"/>
        <v/>
      </c>
      <c r="BB369" s="9">
        <f t="shared" si="156"/>
        <v>1</v>
      </c>
      <c r="BC369" s="11">
        <f t="shared" si="185"/>
        <v>0</v>
      </c>
      <c r="BD369" s="98">
        <v>61.062809399999999</v>
      </c>
      <c r="BE369" s="4">
        <f t="shared" si="186"/>
        <v>1</v>
      </c>
    </row>
    <row r="370" spans="1:57" x14ac:dyDescent="0.35">
      <c r="A370" s="4">
        <v>53033032214</v>
      </c>
      <c r="B370" s="97">
        <v>52.399650959860388</v>
      </c>
      <c r="C370" s="4">
        <f t="shared" si="157"/>
        <v>4</v>
      </c>
      <c r="D370" s="98">
        <v>12.05176177112566</v>
      </c>
      <c r="E370" s="4">
        <f t="shared" si="158"/>
        <v>3</v>
      </c>
      <c r="F370" s="98">
        <v>19.635860797418761</v>
      </c>
      <c r="G370" s="4">
        <f t="shared" si="159"/>
        <v>0</v>
      </c>
      <c r="H370" s="98">
        <v>10.365296803652971</v>
      </c>
      <c r="I370" s="4">
        <f t="shared" si="160"/>
        <v>0</v>
      </c>
      <c r="J370" s="98">
        <v>5.0608272506082734</v>
      </c>
      <c r="K370" s="97">
        <v>3.892944038929441</v>
      </c>
      <c r="L370" s="1">
        <f t="shared" si="161"/>
        <v>0</v>
      </c>
      <c r="M370" s="1">
        <f t="shared" si="162"/>
        <v>0</v>
      </c>
      <c r="N370" s="11">
        <f t="shared" si="163"/>
        <v>0</v>
      </c>
      <c r="O370" s="98">
        <v>2.450051042730057</v>
      </c>
      <c r="P370" s="4">
        <f t="shared" si="164"/>
        <v>0</v>
      </c>
      <c r="Q370" s="6">
        <v>101940</v>
      </c>
      <c r="R370" s="7">
        <v>4708</v>
      </c>
      <c r="S370" s="1">
        <f t="shared" si="165"/>
        <v>1</v>
      </c>
      <c r="T370" s="1">
        <f t="shared" si="166"/>
        <v>1</v>
      </c>
      <c r="U370" s="11">
        <f t="shared" si="167"/>
        <v>1</v>
      </c>
      <c r="V370" s="98">
        <v>0</v>
      </c>
      <c r="W370" s="4">
        <f t="shared" si="168"/>
        <v>0</v>
      </c>
      <c r="X370" s="98">
        <v>0</v>
      </c>
      <c r="Y370" s="4">
        <f t="shared" si="169"/>
        <v>0</v>
      </c>
      <c r="Z370" s="9">
        <v>1.1333559790000001</v>
      </c>
      <c r="AA370" s="9">
        <v>1.0297395869999999</v>
      </c>
      <c r="AB370" s="9">
        <v>1.0387584050000001</v>
      </c>
      <c r="AC370" s="1">
        <f t="shared" si="170"/>
        <v>1</v>
      </c>
      <c r="AD370" s="1">
        <f t="shared" si="171"/>
        <v>1</v>
      </c>
      <c r="AE370" s="1">
        <f t="shared" si="172"/>
        <v>0</v>
      </c>
      <c r="AF370" s="11">
        <f t="shared" si="173"/>
        <v>0.66666666666666663</v>
      </c>
      <c r="AG370" s="8">
        <v>0.22045172043799999</v>
      </c>
      <c r="AH370" s="9">
        <v>0.71635174603853158</v>
      </c>
      <c r="AI370" s="1">
        <f t="shared" si="174"/>
        <v>3</v>
      </c>
      <c r="AJ370" s="1">
        <f t="shared" si="175"/>
        <v>2</v>
      </c>
      <c r="AK370" s="11">
        <f t="shared" si="176"/>
        <v>2.5</v>
      </c>
      <c r="AL370" s="10">
        <v>0</v>
      </c>
      <c r="AM370" s="4">
        <f t="shared" si="177"/>
        <v>0</v>
      </c>
      <c r="AN370" s="98">
        <v>3.1292517009999998</v>
      </c>
      <c r="AO370" s="4">
        <f t="shared" si="178"/>
        <v>1</v>
      </c>
      <c r="AS370" s="9">
        <v>1.3586572438162501</v>
      </c>
      <c r="AT370" s="9">
        <v>1.3612765957446811</v>
      </c>
      <c r="AV370" s="1" t="str">
        <f t="shared" si="179"/>
        <v/>
      </c>
      <c r="AW370" s="1" t="str">
        <f t="shared" si="180"/>
        <v/>
      </c>
      <c r="AX370" s="1" t="str">
        <f t="shared" si="181"/>
        <v/>
      </c>
      <c r="AY370" s="1">
        <f t="shared" si="182"/>
        <v>0</v>
      </c>
      <c r="AZ370" s="1">
        <f t="shared" si="183"/>
        <v>0</v>
      </c>
      <c r="BA370" s="1" t="str">
        <f t="shared" si="184"/>
        <v/>
      </c>
      <c r="BB370" s="9">
        <f t="shared" si="156"/>
        <v>1</v>
      </c>
      <c r="BC370" s="11">
        <f t="shared" si="185"/>
        <v>0</v>
      </c>
      <c r="BD370" s="98">
        <v>49.511430869999998</v>
      </c>
      <c r="BE370" s="4">
        <f t="shared" si="186"/>
        <v>3</v>
      </c>
    </row>
    <row r="371" spans="1:57" x14ac:dyDescent="0.35">
      <c r="A371" s="4">
        <v>53033032215</v>
      </c>
      <c r="B371" s="97">
        <v>49.624205049142418</v>
      </c>
      <c r="C371" s="4">
        <f t="shared" si="157"/>
        <v>3</v>
      </c>
      <c r="D371" s="98">
        <v>14.930838079739621</v>
      </c>
      <c r="E371" s="4">
        <f t="shared" si="158"/>
        <v>3</v>
      </c>
      <c r="F371" s="98">
        <v>15.32007458048478</v>
      </c>
      <c r="G371" s="4">
        <f t="shared" si="159"/>
        <v>0</v>
      </c>
      <c r="H371" s="98">
        <v>5.9012187299551</v>
      </c>
      <c r="I371" s="4">
        <f t="shared" si="160"/>
        <v>0</v>
      </c>
      <c r="J371" s="98">
        <v>8.8050314465408803</v>
      </c>
      <c r="K371" s="97">
        <v>8.8050314465408803</v>
      </c>
      <c r="L371" s="1">
        <f t="shared" si="161"/>
        <v>0</v>
      </c>
      <c r="M371" s="1">
        <f t="shared" si="162"/>
        <v>0</v>
      </c>
      <c r="N371" s="11">
        <f t="shared" si="163"/>
        <v>0</v>
      </c>
      <c r="O371" s="98">
        <v>6.9184814029678163</v>
      </c>
      <c r="P371" s="4">
        <f t="shared" si="164"/>
        <v>0</v>
      </c>
      <c r="Q371" s="6">
        <v>87109</v>
      </c>
      <c r="R371" s="7">
        <v>127</v>
      </c>
      <c r="S371" s="1">
        <f t="shared" si="165"/>
        <v>1</v>
      </c>
      <c r="T371" s="1">
        <f t="shared" si="166"/>
        <v>0</v>
      </c>
      <c r="U371" s="11">
        <f t="shared" si="167"/>
        <v>0.5</v>
      </c>
      <c r="V371" s="98">
        <v>0</v>
      </c>
      <c r="W371" s="4">
        <f t="shared" si="168"/>
        <v>0</v>
      </c>
      <c r="X371" s="98">
        <v>0</v>
      </c>
      <c r="Y371" s="4">
        <f t="shared" si="169"/>
        <v>0</v>
      </c>
      <c r="Z371" s="9">
        <v>1.694144506</v>
      </c>
      <c r="AA371" s="9">
        <v>1.653603197</v>
      </c>
      <c r="AB371" s="9">
        <v>1.6785160379999999</v>
      </c>
      <c r="AC371" s="1">
        <f t="shared" si="170"/>
        <v>0</v>
      </c>
      <c r="AD371" s="1">
        <f t="shared" si="171"/>
        <v>0</v>
      </c>
      <c r="AE371" s="1">
        <f t="shared" si="172"/>
        <v>0</v>
      </c>
      <c r="AF371" s="11">
        <f t="shared" si="173"/>
        <v>0</v>
      </c>
      <c r="AG371" s="8">
        <v>3.9972332386800001E-2</v>
      </c>
      <c r="AH371" s="9">
        <v>0.78483697863593815</v>
      </c>
      <c r="AI371" s="1">
        <f t="shared" si="174"/>
        <v>4</v>
      </c>
      <c r="AJ371" s="1">
        <f t="shared" si="175"/>
        <v>2</v>
      </c>
      <c r="AK371" s="11">
        <f t="shared" si="176"/>
        <v>3</v>
      </c>
      <c r="AL371" s="10">
        <v>0</v>
      </c>
      <c r="AM371" s="4">
        <f t="shared" si="177"/>
        <v>0</v>
      </c>
      <c r="AN371" s="98">
        <v>1.497192764</v>
      </c>
      <c r="AO371" s="4">
        <f t="shared" si="178"/>
        <v>1</v>
      </c>
      <c r="AT371" s="9">
        <v>1.4740425531914889</v>
      </c>
      <c r="AV371" s="1" t="str">
        <f t="shared" si="179"/>
        <v/>
      </c>
      <c r="AW371" s="1" t="str">
        <f t="shared" si="180"/>
        <v/>
      </c>
      <c r="AX371" s="1" t="str">
        <f t="shared" si="181"/>
        <v/>
      </c>
      <c r="AY371" s="1" t="str">
        <f t="shared" si="182"/>
        <v/>
      </c>
      <c r="AZ371" s="1">
        <f t="shared" si="183"/>
        <v>0</v>
      </c>
      <c r="BA371" s="1" t="str">
        <f t="shared" si="184"/>
        <v/>
      </c>
      <c r="BB371" s="9">
        <f t="shared" si="156"/>
        <v>1</v>
      </c>
      <c r="BC371" s="11">
        <f t="shared" si="185"/>
        <v>0</v>
      </c>
      <c r="BD371" s="98">
        <v>53.098836159999998</v>
      </c>
      <c r="BE371" s="4">
        <f t="shared" si="186"/>
        <v>3</v>
      </c>
    </row>
    <row r="372" spans="1:57" x14ac:dyDescent="0.35">
      <c r="A372" s="4">
        <v>53033032307</v>
      </c>
      <c r="B372" s="97">
        <v>15.130924759695059</v>
      </c>
      <c r="C372" s="4">
        <f t="shared" si="157"/>
        <v>0</v>
      </c>
      <c r="D372" s="98">
        <v>1.333573616867904</v>
      </c>
      <c r="E372" s="4">
        <f t="shared" si="158"/>
        <v>0</v>
      </c>
      <c r="F372" s="98">
        <v>41.459408728296573</v>
      </c>
      <c r="G372" s="4">
        <f t="shared" si="159"/>
        <v>1</v>
      </c>
      <c r="H372" s="98">
        <v>9.3940817285110381</v>
      </c>
      <c r="I372" s="4">
        <f t="shared" si="160"/>
        <v>0</v>
      </c>
      <c r="J372" s="98">
        <v>13.856812933025401</v>
      </c>
      <c r="K372" s="97">
        <v>10.62355658198614</v>
      </c>
      <c r="L372" s="1">
        <f t="shared" si="161"/>
        <v>1</v>
      </c>
      <c r="M372" s="1">
        <f t="shared" si="162"/>
        <v>1</v>
      </c>
      <c r="N372" s="11">
        <f t="shared" si="163"/>
        <v>1</v>
      </c>
      <c r="O372" s="98">
        <v>3.1722305264906159</v>
      </c>
      <c r="P372" s="4">
        <f t="shared" si="164"/>
        <v>0</v>
      </c>
      <c r="Q372" s="6">
        <v>188827</v>
      </c>
      <c r="R372" s="7">
        <v>5511</v>
      </c>
      <c r="S372" s="1">
        <f t="shared" si="165"/>
        <v>1</v>
      </c>
      <c r="T372" s="1">
        <f t="shared" si="166"/>
        <v>1</v>
      </c>
      <c r="U372" s="11">
        <f t="shared" si="167"/>
        <v>1</v>
      </c>
      <c r="V372" s="98">
        <v>0</v>
      </c>
      <c r="W372" s="4">
        <f t="shared" si="168"/>
        <v>0</v>
      </c>
      <c r="X372" s="98">
        <v>0</v>
      </c>
      <c r="Y372" s="4">
        <f t="shared" si="169"/>
        <v>0</v>
      </c>
      <c r="Z372" s="9">
        <v>0.96055905799999997</v>
      </c>
      <c r="AA372" s="9">
        <v>0.97903749699999998</v>
      </c>
      <c r="AB372" s="9">
        <v>0.96436518199999999</v>
      </c>
      <c r="AC372" s="1">
        <f t="shared" si="170"/>
        <v>1</v>
      </c>
      <c r="AD372" s="1">
        <f t="shared" si="171"/>
        <v>1</v>
      </c>
      <c r="AE372" s="1">
        <f t="shared" si="172"/>
        <v>1</v>
      </c>
      <c r="AF372" s="11">
        <f t="shared" si="173"/>
        <v>1</v>
      </c>
      <c r="AG372" s="8">
        <v>0.34610235833199998</v>
      </c>
      <c r="AH372" s="9">
        <v>0.7058184951820855</v>
      </c>
      <c r="AI372" s="1">
        <f t="shared" si="174"/>
        <v>2</v>
      </c>
      <c r="AJ372" s="1">
        <f t="shared" si="175"/>
        <v>2</v>
      </c>
      <c r="AK372" s="11">
        <f t="shared" si="176"/>
        <v>2</v>
      </c>
      <c r="AL372" s="10">
        <v>0</v>
      </c>
      <c r="AM372" s="4">
        <f t="shared" si="177"/>
        <v>0</v>
      </c>
      <c r="AN372" s="98">
        <v>0.18331805700000001</v>
      </c>
      <c r="AO372" s="4">
        <f t="shared" si="178"/>
        <v>0</v>
      </c>
      <c r="AS372" s="9">
        <v>0.89163722025912795</v>
      </c>
      <c r="AT372" s="9">
        <v>0.61489361702127665</v>
      </c>
      <c r="AV372" s="1" t="str">
        <f t="shared" si="179"/>
        <v/>
      </c>
      <c r="AW372" s="1" t="str">
        <f t="shared" si="180"/>
        <v/>
      </c>
      <c r="AX372" s="1" t="str">
        <f t="shared" si="181"/>
        <v/>
      </c>
      <c r="AY372" s="1">
        <f t="shared" si="182"/>
        <v>1</v>
      </c>
      <c r="AZ372" s="1">
        <f t="shared" si="183"/>
        <v>4</v>
      </c>
      <c r="BA372" s="1" t="str">
        <f t="shared" si="184"/>
        <v/>
      </c>
      <c r="BB372" s="9">
        <f t="shared" si="156"/>
        <v>1</v>
      </c>
      <c r="BC372" s="11">
        <f t="shared" si="185"/>
        <v>1</v>
      </c>
      <c r="BD372" s="98">
        <v>65.513439039999994</v>
      </c>
      <c r="BE372" s="4">
        <f t="shared" si="186"/>
        <v>1</v>
      </c>
    </row>
    <row r="373" spans="1:57" x14ac:dyDescent="0.35">
      <c r="A373" s="4">
        <v>53033032309</v>
      </c>
      <c r="B373" s="97">
        <v>55.519113322777649</v>
      </c>
      <c r="C373" s="4">
        <f t="shared" si="157"/>
        <v>4</v>
      </c>
      <c r="D373" s="98">
        <v>14.633558341369341</v>
      </c>
      <c r="E373" s="4">
        <f t="shared" si="158"/>
        <v>3</v>
      </c>
      <c r="F373" s="98">
        <v>21.370565607636419</v>
      </c>
      <c r="G373" s="4">
        <f t="shared" si="159"/>
        <v>0</v>
      </c>
      <c r="H373" s="98">
        <v>84.651661307609857</v>
      </c>
      <c r="I373" s="4">
        <f t="shared" si="160"/>
        <v>4</v>
      </c>
      <c r="J373" s="98">
        <v>16.265060240963859</v>
      </c>
      <c r="K373" s="97">
        <v>13.132530120481929</v>
      </c>
      <c r="L373" s="1">
        <f t="shared" si="161"/>
        <v>2</v>
      </c>
      <c r="M373" s="1">
        <f t="shared" si="162"/>
        <v>1</v>
      </c>
      <c r="N373" s="11">
        <f t="shared" si="163"/>
        <v>1.5</v>
      </c>
      <c r="O373" s="98">
        <v>13.14468279324509</v>
      </c>
      <c r="P373" s="4">
        <f t="shared" si="164"/>
        <v>1</v>
      </c>
      <c r="Q373" s="6">
        <v>412642</v>
      </c>
      <c r="R373" s="7">
        <v>254545</v>
      </c>
      <c r="S373" s="1">
        <f t="shared" si="165"/>
        <v>3</v>
      </c>
      <c r="T373" s="1">
        <f t="shared" si="166"/>
        <v>4</v>
      </c>
      <c r="U373" s="11">
        <f t="shared" si="167"/>
        <v>3.5</v>
      </c>
      <c r="V373" s="98">
        <v>53.735134511026438</v>
      </c>
      <c r="W373" s="4">
        <f t="shared" si="168"/>
        <v>3</v>
      </c>
      <c r="X373" s="98">
        <v>44.079193320718353</v>
      </c>
      <c r="Y373" s="4">
        <f t="shared" si="169"/>
        <v>3</v>
      </c>
      <c r="Z373" s="9">
        <v>0.31138197200000001</v>
      </c>
      <c r="AA373" s="9">
        <v>0.26546940000000002</v>
      </c>
      <c r="AB373" s="9">
        <v>0.212874008</v>
      </c>
      <c r="AC373" s="1">
        <f t="shared" si="170"/>
        <v>4</v>
      </c>
      <c r="AD373" s="1">
        <f t="shared" si="171"/>
        <v>4</v>
      </c>
      <c r="AE373" s="1">
        <f t="shared" si="172"/>
        <v>4</v>
      </c>
      <c r="AF373" s="11">
        <f t="shared" si="173"/>
        <v>4</v>
      </c>
      <c r="AG373" s="8">
        <v>0.118212064868</v>
      </c>
      <c r="AH373" s="9">
        <v>0.35618229595916778</v>
      </c>
      <c r="AI373" s="1">
        <f t="shared" si="174"/>
        <v>4</v>
      </c>
      <c r="AJ373" s="1">
        <f t="shared" si="175"/>
        <v>4</v>
      </c>
      <c r="AK373" s="11">
        <f t="shared" si="176"/>
        <v>4</v>
      </c>
      <c r="AL373" s="10">
        <v>0</v>
      </c>
      <c r="AM373" s="4">
        <f t="shared" si="177"/>
        <v>0</v>
      </c>
      <c r="AN373" s="98">
        <v>7.5537885869999997</v>
      </c>
      <c r="AO373" s="4">
        <f t="shared" si="178"/>
        <v>3</v>
      </c>
      <c r="AP373" s="8">
        <v>1.293037490436113</v>
      </c>
      <c r="AQ373" s="9">
        <v>1.277464788732394</v>
      </c>
      <c r="AR373" s="9">
        <v>1.400957510472771</v>
      </c>
      <c r="AS373" s="9">
        <v>1.4652532391048201</v>
      </c>
      <c r="AV373" s="1">
        <f t="shared" si="179"/>
        <v>0</v>
      </c>
      <c r="AW373" s="1">
        <f t="shared" si="180"/>
        <v>0</v>
      </c>
      <c r="AX373" s="1">
        <f t="shared" si="181"/>
        <v>0</v>
      </c>
      <c r="AY373" s="1">
        <f t="shared" si="182"/>
        <v>0</v>
      </c>
      <c r="AZ373" s="1" t="str">
        <f t="shared" si="183"/>
        <v/>
      </c>
      <c r="BA373" s="1" t="str">
        <f t="shared" si="184"/>
        <v/>
      </c>
      <c r="BB373" s="9">
        <f t="shared" si="156"/>
        <v>0.25</v>
      </c>
      <c r="BC373" s="11">
        <f t="shared" si="185"/>
        <v>0</v>
      </c>
      <c r="BD373" s="98">
        <v>46.102026189999997</v>
      </c>
      <c r="BE373" s="4">
        <f t="shared" si="186"/>
        <v>4</v>
      </c>
    </row>
    <row r="374" spans="1:57" x14ac:dyDescent="0.35">
      <c r="A374" s="4">
        <v>53033032311</v>
      </c>
      <c r="B374" s="97">
        <v>16.432488005483211</v>
      </c>
      <c r="C374" s="4">
        <f t="shared" si="157"/>
        <v>0</v>
      </c>
      <c r="D374" s="98">
        <v>4.0184331797235027</v>
      </c>
      <c r="E374" s="4">
        <f t="shared" si="158"/>
        <v>1</v>
      </c>
      <c r="F374" s="98">
        <v>40.850364106178063</v>
      </c>
      <c r="G374" s="4">
        <f t="shared" si="159"/>
        <v>1</v>
      </c>
      <c r="H374" s="98">
        <v>7.6655052264808354</v>
      </c>
      <c r="I374" s="4">
        <f t="shared" si="160"/>
        <v>0</v>
      </c>
      <c r="J374" s="98">
        <v>9.5890410958904102</v>
      </c>
      <c r="K374" s="97">
        <v>5.4794520547945202</v>
      </c>
      <c r="L374" s="1">
        <f t="shared" si="161"/>
        <v>0</v>
      </c>
      <c r="M374" s="1">
        <f t="shared" si="162"/>
        <v>0</v>
      </c>
      <c r="N374" s="11">
        <f t="shared" si="163"/>
        <v>0</v>
      </c>
      <c r="O374" s="98">
        <v>10.829335161069229</v>
      </c>
      <c r="P374" s="4">
        <f t="shared" si="164"/>
        <v>1</v>
      </c>
      <c r="Q374" s="6">
        <v>140978</v>
      </c>
      <c r="R374" s="7">
        <v>1895</v>
      </c>
      <c r="S374" s="1">
        <f t="shared" si="165"/>
        <v>1</v>
      </c>
      <c r="T374" s="1">
        <f t="shared" si="166"/>
        <v>1</v>
      </c>
      <c r="U374" s="11">
        <f t="shared" si="167"/>
        <v>1</v>
      </c>
      <c r="V374" s="98">
        <v>0</v>
      </c>
      <c r="W374" s="4">
        <f t="shared" si="168"/>
        <v>0</v>
      </c>
      <c r="X374" s="98">
        <v>0</v>
      </c>
      <c r="Y374" s="4">
        <f t="shared" si="169"/>
        <v>0</v>
      </c>
      <c r="Z374" s="9">
        <v>1.7572301480000001</v>
      </c>
      <c r="AA374" s="9">
        <v>1.8369016300000001</v>
      </c>
      <c r="AB374" s="9">
        <v>1.753758991</v>
      </c>
      <c r="AC374" s="1">
        <f t="shared" si="170"/>
        <v>0</v>
      </c>
      <c r="AD374" s="1">
        <f t="shared" si="171"/>
        <v>0</v>
      </c>
      <c r="AE374" s="1">
        <f t="shared" si="172"/>
        <v>0</v>
      </c>
      <c r="AF374" s="11">
        <f t="shared" si="173"/>
        <v>0</v>
      </c>
      <c r="AG374" s="8">
        <v>0.38169429748299999</v>
      </c>
      <c r="AH374" s="9">
        <v>0.68917810044314387</v>
      </c>
      <c r="AI374" s="1">
        <f t="shared" si="174"/>
        <v>2</v>
      </c>
      <c r="AJ374" s="1">
        <f t="shared" si="175"/>
        <v>2</v>
      </c>
      <c r="AK374" s="11">
        <f t="shared" si="176"/>
        <v>2</v>
      </c>
      <c r="AL374" s="10">
        <v>0</v>
      </c>
      <c r="AM374" s="4">
        <f t="shared" si="177"/>
        <v>0</v>
      </c>
      <c r="AN374" s="98">
        <v>4.9751244E-2</v>
      </c>
      <c r="AO374" s="4">
        <f t="shared" si="178"/>
        <v>0</v>
      </c>
      <c r="AS374" s="9">
        <v>0.73262661955241404</v>
      </c>
      <c r="AV374" s="1" t="str">
        <f t="shared" si="179"/>
        <v/>
      </c>
      <c r="AW374" s="1" t="str">
        <f t="shared" si="180"/>
        <v/>
      </c>
      <c r="AX374" s="1" t="str">
        <f t="shared" si="181"/>
        <v/>
      </c>
      <c r="AY374" s="1">
        <f t="shared" si="182"/>
        <v>4</v>
      </c>
      <c r="AZ374" s="1" t="str">
        <f t="shared" si="183"/>
        <v/>
      </c>
      <c r="BA374" s="1" t="str">
        <f t="shared" si="184"/>
        <v/>
      </c>
      <c r="BB374" s="9">
        <f t="shared" si="156"/>
        <v>1</v>
      </c>
      <c r="BC374" s="11">
        <f t="shared" si="185"/>
        <v>4</v>
      </c>
      <c r="BD374" s="98">
        <v>66.940159660000006</v>
      </c>
      <c r="BE374" s="4">
        <f t="shared" si="186"/>
        <v>1</v>
      </c>
    </row>
    <row r="375" spans="1:57" x14ac:dyDescent="0.35">
      <c r="A375" s="4">
        <v>53033032313</v>
      </c>
      <c r="B375" s="97">
        <v>67.308253135024785</v>
      </c>
      <c r="C375" s="4">
        <f t="shared" si="157"/>
        <v>4</v>
      </c>
      <c r="D375" s="98">
        <v>10.509400610637959</v>
      </c>
      <c r="E375" s="4">
        <f t="shared" si="158"/>
        <v>2</v>
      </c>
      <c r="F375" s="98">
        <v>27.110927152317881</v>
      </c>
      <c r="G375" s="4">
        <f t="shared" si="159"/>
        <v>0</v>
      </c>
      <c r="H375" s="98">
        <v>54.492641363284278</v>
      </c>
      <c r="I375" s="4">
        <f t="shared" si="160"/>
        <v>3</v>
      </c>
      <c r="J375" s="98">
        <v>13.21499013806706</v>
      </c>
      <c r="K375" s="97">
        <v>10.453648915187379</v>
      </c>
      <c r="L375" s="1">
        <f t="shared" si="161"/>
        <v>1</v>
      </c>
      <c r="M375" s="1">
        <f t="shared" si="162"/>
        <v>1</v>
      </c>
      <c r="N375" s="11">
        <f t="shared" si="163"/>
        <v>1</v>
      </c>
      <c r="O375" s="98">
        <v>9.2454212454212445</v>
      </c>
      <c r="P375" s="4">
        <f t="shared" si="164"/>
        <v>1</v>
      </c>
      <c r="Q375" s="6">
        <v>363307</v>
      </c>
      <c r="R375" s="7">
        <v>83758</v>
      </c>
      <c r="S375" s="1">
        <f t="shared" si="165"/>
        <v>3</v>
      </c>
      <c r="T375" s="1">
        <f t="shared" si="166"/>
        <v>3</v>
      </c>
      <c r="U375" s="11">
        <f t="shared" si="167"/>
        <v>3</v>
      </c>
      <c r="V375" s="98">
        <v>0</v>
      </c>
      <c r="W375" s="4">
        <f t="shared" si="168"/>
        <v>0</v>
      </c>
      <c r="X375" s="98">
        <v>11.814457815278161</v>
      </c>
      <c r="Y375" s="4">
        <f t="shared" si="169"/>
        <v>1</v>
      </c>
      <c r="Z375" s="9">
        <v>0.81341249500000001</v>
      </c>
      <c r="AA375" s="9">
        <v>0.60810833500000006</v>
      </c>
      <c r="AB375" s="9">
        <v>0.53755083100000001</v>
      </c>
      <c r="AC375" s="1">
        <f t="shared" si="170"/>
        <v>1</v>
      </c>
      <c r="AD375" s="1">
        <f t="shared" si="171"/>
        <v>2</v>
      </c>
      <c r="AE375" s="1">
        <f t="shared" si="172"/>
        <v>2</v>
      </c>
      <c r="AF375" s="11">
        <f t="shared" si="173"/>
        <v>1.6666666666666667</v>
      </c>
      <c r="AG375" s="8">
        <v>0.230067659295</v>
      </c>
      <c r="AH375" s="9">
        <v>1.2387793941625671</v>
      </c>
      <c r="AI375" s="1">
        <f t="shared" si="174"/>
        <v>3</v>
      </c>
      <c r="AJ375" s="1">
        <f t="shared" si="175"/>
        <v>0</v>
      </c>
      <c r="AK375" s="11">
        <f t="shared" si="176"/>
        <v>1.5</v>
      </c>
      <c r="AL375" s="10">
        <v>0</v>
      </c>
      <c r="AM375" s="4">
        <f t="shared" si="177"/>
        <v>0</v>
      </c>
      <c r="AN375" s="98">
        <v>8.3640836410000006</v>
      </c>
      <c r="AO375" s="4">
        <f t="shared" si="178"/>
        <v>3</v>
      </c>
      <c r="AP375" s="8">
        <v>1.282325937260903</v>
      </c>
      <c r="AQ375" s="9">
        <v>1.2176056338028169</v>
      </c>
      <c r="AR375" s="9">
        <v>1.3183722321962901</v>
      </c>
      <c r="AS375" s="9">
        <v>1.3133097762073001</v>
      </c>
      <c r="AV375" s="1">
        <f t="shared" si="179"/>
        <v>0</v>
      </c>
      <c r="AW375" s="1">
        <f t="shared" si="180"/>
        <v>0</v>
      </c>
      <c r="AX375" s="1">
        <f t="shared" si="181"/>
        <v>0</v>
      </c>
      <c r="AY375" s="1">
        <f t="shared" si="182"/>
        <v>0</v>
      </c>
      <c r="AZ375" s="1" t="str">
        <f t="shared" si="183"/>
        <v/>
      </c>
      <c r="BA375" s="1" t="str">
        <f t="shared" si="184"/>
        <v/>
      </c>
      <c r="BB375" s="9">
        <f t="shared" si="156"/>
        <v>0.25</v>
      </c>
      <c r="BC375" s="11">
        <f t="shared" si="185"/>
        <v>0</v>
      </c>
      <c r="BD375" s="98">
        <v>40.036643349999999</v>
      </c>
      <c r="BE375" s="4">
        <f t="shared" si="186"/>
        <v>4</v>
      </c>
    </row>
    <row r="376" spans="1:57" x14ac:dyDescent="0.35">
      <c r="A376" s="4">
        <v>53033032315</v>
      </c>
      <c r="B376" s="97">
        <v>14.882849109653231</v>
      </c>
      <c r="C376" s="4">
        <f t="shared" si="157"/>
        <v>0</v>
      </c>
      <c r="D376" s="98">
        <v>2.4642289348171702</v>
      </c>
      <c r="E376" s="4">
        <f t="shared" si="158"/>
        <v>0</v>
      </c>
      <c r="F376" s="98">
        <v>45.217826740110169</v>
      </c>
      <c r="G376" s="4">
        <f t="shared" si="159"/>
        <v>1</v>
      </c>
      <c r="H376" s="98">
        <v>7.8295341922695743</v>
      </c>
      <c r="I376" s="4">
        <f t="shared" si="160"/>
        <v>0</v>
      </c>
      <c r="J376" s="98">
        <v>11.12745098039216</v>
      </c>
      <c r="K376" s="97">
        <v>5.2941176470588234</v>
      </c>
      <c r="L376" s="1">
        <f t="shared" si="161"/>
        <v>1</v>
      </c>
      <c r="M376" s="1">
        <f t="shared" si="162"/>
        <v>0</v>
      </c>
      <c r="N376" s="11">
        <f t="shared" si="163"/>
        <v>0.5</v>
      </c>
      <c r="O376" s="98">
        <v>6.1480787253983129</v>
      </c>
      <c r="P376" s="4">
        <f t="shared" si="164"/>
        <v>0</v>
      </c>
      <c r="Q376" s="6">
        <v>137338</v>
      </c>
      <c r="R376" s="7">
        <v>0</v>
      </c>
      <c r="S376" s="1">
        <f t="shared" si="165"/>
        <v>1</v>
      </c>
      <c r="T376" s="1">
        <f t="shared" si="166"/>
        <v>0</v>
      </c>
      <c r="U376" s="11">
        <f t="shared" si="167"/>
        <v>0.5</v>
      </c>
      <c r="V376" s="98">
        <v>0</v>
      </c>
      <c r="W376" s="4">
        <f t="shared" si="168"/>
        <v>0</v>
      </c>
      <c r="X376" s="98">
        <v>0</v>
      </c>
      <c r="Y376" s="4">
        <f t="shared" si="169"/>
        <v>0</v>
      </c>
      <c r="Z376" s="9">
        <v>1.7074839989999999</v>
      </c>
      <c r="AA376" s="9">
        <v>1.7103070060000001</v>
      </c>
      <c r="AB376" s="9">
        <v>1.6625885840000001</v>
      </c>
      <c r="AC376" s="1">
        <f t="shared" si="170"/>
        <v>0</v>
      </c>
      <c r="AD376" s="1">
        <f t="shared" si="171"/>
        <v>0</v>
      </c>
      <c r="AE376" s="1">
        <f t="shared" si="172"/>
        <v>0</v>
      </c>
      <c r="AF376" s="11">
        <f t="shared" si="173"/>
        <v>0</v>
      </c>
      <c r="AG376" s="8">
        <v>0.68811841368299997</v>
      </c>
      <c r="AH376" s="9">
        <v>3.925186675699651</v>
      </c>
      <c r="AI376" s="1">
        <f t="shared" si="174"/>
        <v>0</v>
      </c>
      <c r="AJ376" s="1">
        <f t="shared" si="175"/>
        <v>0</v>
      </c>
      <c r="AK376" s="11">
        <f t="shared" si="176"/>
        <v>0</v>
      </c>
      <c r="AL376" s="10">
        <v>0</v>
      </c>
      <c r="AM376" s="4">
        <f t="shared" si="177"/>
        <v>0</v>
      </c>
      <c r="AN376" s="98">
        <v>0.104384134</v>
      </c>
      <c r="AO376" s="4">
        <f t="shared" si="178"/>
        <v>0</v>
      </c>
      <c r="AR376" s="9">
        <v>0.99760622381807296</v>
      </c>
      <c r="AS376" s="9">
        <v>0.92756183745582999</v>
      </c>
      <c r="AV376" s="1" t="str">
        <f t="shared" si="179"/>
        <v/>
      </c>
      <c r="AW376" s="1" t="str">
        <f t="shared" si="180"/>
        <v/>
      </c>
      <c r="AX376" s="1">
        <f t="shared" si="181"/>
        <v>0</v>
      </c>
      <c r="AY376" s="1">
        <f t="shared" si="182"/>
        <v>0</v>
      </c>
      <c r="AZ376" s="1" t="str">
        <f t="shared" si="183"/>
        <v/>
      </c>
      <c r="BA376" s="1" t="str">
        <f t="shared" si="184"/>
        <v/>
      </c>
      <c r="BB376" s="9">
        <f t="shared" si="156"/>
        <v>0.5</v>
      </c>
      <c r="BC376" s="11">
        <f t="shared" si="185"/>
        <v>0</v>
      </c>
      <c r="BD376" s="98">
        <v>67.133378759999999</v>
      </c>
      <c r="BE376" s="4">
        <f t="shared" si="186"/>
        <v>1</v>
      </c>
    </row>
    <row r="377" spans="1:57" x14ac:dyDescent="0.35">
      <c r="A377" s="4">
        <v>53033032316</v>
      </c>
      <c r="B377" s="97">
        <v>35.090609555189459</v>
      </c>
      <c r="C377" s="4">
        <f t="shared" si="157"/>
        <v>2</v>
      </c>
      <c r="D377" s="98">
        <v>7.8589718337600951</v>
      </c>
      <c r="E377" s="4">
        <f t="shared" si="158"/>
        <v>1</v>
      </c>
      <c r="F377" s="98">
        <v>23.988995873452549</v>
      </c>
      <c r="G377" s="4">
        <f t="shared" si="159"/>
        <v>0</v>
      </c>
      <c r="H377" s="98">
        <v>12.93506493506494</v>
      </c>
      <c r="I377" s="4">
        <f t="shared" si="160"/>
        <v>0</v>
      </c>
      <c r="J377" s="98">
        <v>10.600522193211489</v>
      </c>
      <c r="K377" s="97">
        <v>4.5953002610966056</v>
      </c>
      <c r="L377" s="1">
        <f t="shared" si="161"/>
        <v>1</v>
      </c>
      <c r="M377" s="1">
        <f t="shared" si="162"/>
        <v>0</v>
      </c>
      <c r="N377" s="11">
        <f t="shared" si="163"/>
        <v>0.5</v>
      </c>
      <c r="O377" s="98">
        <v>4.3334557473374957</v>
      </c>
      <c r="P377" s="4">
        <f t="shared" si="164"/>
        <v>0</v>
      </c>
      <c r="Q377" s="6">
        <v>233026</v>
      </c>
      <c r="R377" s="7">
        <v>14477</v>
      </c>
      <c r="S377" s="1">
        <f t="shared" si="165"/>
        <v>2</v>
      </c>
      <c r="T377" s="1">
        <f t="shared" si="166"/>
        <v>2</v>
      </c>
      <c r="U377" s="11">
        <f t="shared" si="167"/>
        <v>2</v>
      </c>
      <c r="V377" s="98">
        <v>0</v>
      </c>
      <c r="W377" s="4">
        <f t="shared" si="168"/>
        <v>0</v>
      </c>
      <c r="X377" s="98">
        <v>0</v>
      </c>
      <c r="Y377" s="4">
        <f t="shared" si="169"/>
        <v>0</v>
      </c>
      <c r="Z377" s="9">
        <v>1.5962517009999999</v>
      </c>
      <c r="AA377" s="9">
        <v>1.566311743</v>
      </c>
      <c r="AB377" s="9">
        <v>1.527340199</v>
      </c>
      <c r="AC377" s="1">
        <f t="shared" si="170"/>
        <v>0</v>
      </c>
      <c r="AD377" s="1">
        <f t="shared" si="171"/>
        <v>0</v>
      </c>
      <c r="AE377" s="1">
        <f t="shared" si="172"/>
        <v>0</v>
      </c>
      <c r="AF377" s="11">
        <f t="shared" si="173"/>
        <v>0</v>
      </c>
      <c r="AG377" s="8">
        <v>0.23267797141400001</v>
      </c>
      <c r="AH377" s="9">
        <v>0.65917778229951185</v>
      </c>
      <c r="AI377" s="1">
        <f t="shared" si="174"/>
        <v>3</v>
      </c>
      <c r="AJ377" s="1">
        <f t="shared" si="175"/>
        <v>2</v>
      </c>
      <c r="AK377" s="11">
        <f t="shared" si="176"/>
        <v>2.5</v>
      </c>
      <c r="AL377" s="10">
        <v>0</v>
      </c>
      <c r="AM377" s="4">
        <f t="shared" si="177"/>
        <v>0</v>
      </c>
      <c r="AN377" s="98">
        <v>0.90860502399999998</v>
      </c>
      <c r="AO377" s="4">
        <f t="shared" si="178"/>
        <v>0</v>
      </c>
      <c r="AS377" s="9">
        <v>1.8038869257950501</v>
      </c>
      <c r="AT377" s="9">
        <v>1.272765957446808</v>
      </c>
      <c r="AV377" s="1" t="str">
        <f t="shared" si="179"/>
        <v/>
      </c>
      <c r="AW377" s="1" t="str">
        <f t="shared" si="180"/>
        <v/>
      </c>
      <c r="AX377" s="1" t="str">
        <f t="shared" si="181"/>
        <v/>
      </c>
      <c r="AY377" s="1">
        <f t="shared" si="182"/>
        <v>0</v>
      </c>
      <c r="AZ377" s="1">
        <f t="shared" si="183"/>
        <v>0</v>
      </c>
      <c r="BA377" s="1" t="str">
        <f t="shared" si="184"/>
        <v/>
      </c>
      <c r="BB377" s="9">
        <f t="shared" si="156"/>
        <v>1</v>
      </c>
      <c r="BC377" s="11">
        <f t="shared" si="185"/>
        <v>0</v>
      </c>
      <c r="BD377" s="98">
        <v>60.668356009999997</v>
      </c>
      <c r="BE377" s="4">
        <f t="shared" si="186"/>
        <v>2</v>
      </c>
    </row>
    <row r="378" spans="1:57" x14ac:dyDescent="0.35">
      <c r="A378" s="4">
        <v>53033032317</v>
      </c>
      <c r="B378" s="97">
        <v>31.58216249236408</v>
      </c>
      <c r="C378" s="4">
        <f t="shared" si="157"/>
        <v>2</v>
      </c>
      <c r="D378" s="98">
        <v>9.1908747743311991</v>
      </c>
      <c r="E378" s="4">
        <f t="shared" si="158"/>
        <v>2</v>
      </c>
      <c r="F378" s="98">
        <v>27.439024390243912</v>
      </c>
      <c r="G378" s="4">
        <f t="shared" si="159"/>
        <v>0</v>
      </c>
      <c r="H378" s="98">
        <v>11.11613194758247</v>
      </c>
      <c r="I378" s="4">
        <f t="shared" si="160"/>
        <v>0</v>
      </c>
      <c r="J378" s="98">
        <v>7.8160919540229887</v>
      </c>
      <c r="K378" s="97">
        <v>6.8965517241379306</v>
      </c>
      <c r="L378" s="1">
        <f t="shared" si="161"/>
        <v>0</v>
      </c>
      <c r="M378" s="1">
        <f t="shared" si="162"/>
        <v>0</v>
      </c>
      <c r="N378" s="11">
        <f t="shared" si="163"/>
        <v>0</v>
      </c>
      <c r="O378" s="98">
        <v>4.9938912645082469</v>
      </c>
      <c r="P378" s="4">
        <f t="shared" si="164"/>
        <v>0</v>
      </c>
      <c r="Q378" s="6">
        <v>140814</v>
      </c>
      <c r="R378" s="7">
        <v>10778</v>
      </c>
      <c r="S378" s="1">
        <f t="shared" si="165"/>
        <v>1</v>
      </c>
      <c r="T378" s="1">
        <f t="shared" si="166"/>
        <v>1</v>
      </c>
      <c r="U378" s="11">
        <f t="shared" si="167"/>
        <v>1</v>
      </c>
      <c r="V378" s="98">
        <v>0</v>
      </c>
      <c r="W378" s="4">
        <f t="shared" si="168"/>
        <v>0</v>
      </c>
      <c r="X378" s="98">
        <v>0</v>
      </c>
      <c r="Y378" s="4">
        <f t="shared" si="169"/>
        <v>0</v>
      </c>
      <c r="Z378" s="9">
        <v>1.189567721</v>
      </c>
      <c r="AA378" s="9">
        <v>1.1871732420000001</v>
      </c>
      <c r="AB378" s="9">
        <v>1.1092400259999999</v>
      </c>
      <c r="AC378" s="1">
        <f t="shared" si="170"/>
        <v>1</v>
      </c>
      <c r="AD378" s="1">
        <f t="shared" si="171"/>
        <v>1</v>
      </c>
      <c r="AE378" s="1">
        <f t="shared" si="172"/>
        <v>0</v>
      </c>
      <c r="AF378" s="11">
        <f t="shared" si="173"/>
        <v>0.66666666666666663</v>
      </c>
      <c r="AG378" s="8">
        <v>0.402059003842</v>
      </c>
      <c r="AH378" s="9">
        <v>0.59069912500566535</v>
      </c>
      <c r="AI378" s="1">
        <f t="shared" si="174"/>
        <v>2</v>
      </c>
      <c r="AJ378" s="1">
        <f t="shared" si="175"/>
        <v>3</v>
      </c>
      <c r="AK378" s="11">
        <f t="shared" si="176"/>
        <v>2.5</v>
      </c>
      <c r="AL378" s="10">
        <v>0</v>
      </c>
      <c r="AM378" s="4">
        <f t="shared" si="177"/>
        <v>0</v>
      </c>
      <c r="AN378" s="98">
        <v>1.426599172</v>
      </c>
      <c r="AO378" s="4">
        <f t="shared" si="178"/>
        <v>1</v>
      </c>
      <c r="AQ378" s="9">
        <v>1.2471830985915491</v>
      </c>
      <c r="AR378" s="9">
        <v>0.91322561340514663</v>
      </c>
      <c r="AS378" s="9">
        <v>1.30329799764428</v>
      </c>
      <c r="AT378" s="9">
        <v>1.320851063829787</v>
      </c>
      <c r="AV378" s="1" t="str">
        <f t="shared" si="179"/>
        <v/>
      </c>
      <c r="AW378" s="1">
        <f t="shared" si="180"/>
        <v>0</v>
      </c>
      <c r="AX378" s="1">
        <f t="shared" si="181"/>
        <v>0</v>
      </c>
      <c r="AY378" s="1">
        <f t="shared" si="182"/>
        <v>0</v>
      </c>
      <c r="AZ378" s="1">
        <f t="shared" si="183"/>
        <v>0</v>
      </c>
      <c r="BA378" s="1" t="str">
        <f t="shared" si="184"/>
        <v/>
      </c>
      <c r="BB378" s="9">
        <f t="shared" si="156"/>
        <v>0.33333333333333331</v>
      </c>
      <c r="BC378" s="11">
        <f t="shared" si="185"/>
        <v>0</v>
      </c>
      <c r="BD378" s="98">
        <v>57.155254990000003</v>
      </c>
      <c r="BE378" s="4">
        <f t="shared" si="186"/>
        <v>2</v>
      </c>
    </row>
    <row r="379" spans="1:57" x14ac:dyDescent="0.35">
      <c r="A379" s="4">
        <v>53033032318</v>
      </c>
      <c r="B379" s="97">
        <v>48.868587491215742</v>
      </c>
      <c r="C379" s="4">
        <f t="shared" si="157"/>
        <v>3</v>
      </c>
      <c r="D379" s="98">
        <v>10.76063990341081</v>
      </c>
      <c r="E379" s="4">
        <f t="shared" si="158"/>
        <v>2</v>
      </c>
      <c r="F379" s="98">
        <v>18.943533697632059</v>
      </c>
      <c r="G379" s="4">
        <f t="shared" si="159"/>
        <v>0</v>
      </c>
      <c r="H379" s="98">
        <v>8.8768115942028984</v>
      </c>
      <c r="I379" s="4">
        <f t="shared" si="160"/>
        <v>0</v>
      </c>
      <c r="J379" s="98">
        <v>6.5116279069767442</v>
      </c>
      <c r="K379" s="97">
        <v>4.8837209302325579</v>
      </c>
      <c r="L379" s="1">
        <f t="shared" si="161"/>
        <v>0</v>
      </c>
      <c r="M379" s="1">
        <f t="shared" si="162"/>
        <v>0</v>
      </c>
      <c r="N379" s="11">
        <f t="shared" si="163"/>
        <v>0</v>
      </c>
      <c r="O379" s="98">
        <v>3.836964160224877</v>
      </c>
      <c r="P379" s="4">
        <f t="shared" si="164"/>
        <v>0</v>
      </c>
      <c r="Q379" s="6">
        <v>145498</v>
      </c>
      <c r="R379" s="7">
        <v>13093</v>
      </c>
      <c r="S379" s="1">
        <f t="shared" si="165"/>
        <v>1</v>
      </c>
      <c r="T379" s="1">
        <f t="shared" si="166"/>
        <v>2</v>
      </c>
      <c r="U379" s="11">
        <f t="shared" si="167"/>
        <v>1.5</v>
      </c>
      <c r="V379" s="98">
        <v>0</v>
      </c>
      <c r="W379" s="4">
        <f t="shared" si="168"/>
        <v>0</v>
      </c>
      <c r="X379" s="98">
        <v>0</v>
      </c>
      <c r="Y379" s="4">
        <f t="shared" si="169"/>
        <v>0</v>
      </c>
      <c r="Z379" s="9">
        <v>0.71893754700000001</v>
      </c>
      <c r="AA379" s="9">
        <v>0.71716358400000002</v>
      </c>
      <c r="AB379" s="9">
        <v>0.81750496800000005</v>
      </c>
      <c r="AC379" s="1">
        <f t="shared" si="170"/>
        <v>2</v>
      </c>
      <c r="AD379" s="1">
        <f t="shared" si="171"/>
        <v>2</v>
      </c>
      <c r="AE379" s="1">
        <f t="shared" si="172"/>
        <v>1</v>
      </c>
      <c r="AF379" s="11">
        <f t="shared" si="173"/>
        <v>1.6666666666666667</v>
      </c>
      <c r="AG379" s="8">
        <v>0.71378689503399995</v>
      </c>
      <c r="AH379" s="9">
        <v>0.31451696019734943</v>
      </c>
      <c r="AI379" s="1">
        <f t="shared" si="174"/>
        <v>0</v>
      </c>
      <c r="AJ379" s="1">
        <f t="shared" si="175"/>
        <v>4</v>
      </c>
      <c r="AK379" s="11">
        <f t="shared" si="176"/>
        <v>2</v>
      </c>
      <c r="AL379" s="10">
        <v>0</v>
      </c>
      <c r="AM379" s="4">
        <f t="shared" si="177"/>
        <v>0</v>
      </c>
      <c r="AN379" s="98">
        <v>2.1479713600000001</v>
      </c>
      <c r="AO379" s="4">
        <f t="shared" si="178"/>
        <v>1</v>
      </c>
      <c r="AR379" s="9">
        <v>1.087372830640335</v>
      </c>
      <c r="AS379" s="9">
        <v>1.71319199057714</v>
      </c>
      <c r="AT379" s="9">
        <v>1.334468085106383</v>
      </c>
      <c r="AV379" s="1" t="str">
        <f t="shared" si="179"/>
        <v/>
      </c>
      <c r="AW379" s="1" t="str">
        <f t="shared" si="180"/>
        <v/>
      </c>
      <c r="AX379" s="1">
        <f t="shared" si="181"/>
        <v>0</v>
      </c>
      <c r="AY379" s="1">
        <f t="shared" si="182"/>
        <v>0</v>
      </c>
      <c r="AZ379" s="1">
        <f t="shared" si="183"/>
        <v>0</v>
      </c>
      <c r="BA379" s="1" t="str">
        <f t="shared" si="184"/>
        <v/>
      </c>
      <c r="BB379" s="9">
        <f t="shared" si="156"/>
        <v>0.5</v>
      </c>
      <c r="BC379" s="11">
        <f t="shared" si="185"/>
        <v>0</v>
      </c>
      <c r="BD379" s="98">
        <v>50.75510791</v>
      </c>
      <c r="BE379" s="4">
        <f t="shared" si="186"/>
        <v>3</v>
      </c>
    </row>
    <row r="380" spans="1:57" x14ac:dyDescent="0.35">
      <c r="A380" s="4">
        <v>53033032319</v>
      </c>
      <c r="B380" s="97">
        <v>18.48515181848515</v>
      </c>
      <c r="C380" s="4">
        <f t="shared" si="157"/>
        <v>0</v>
      </c>
      <c r="D380" s="98">
        <v>1.008434176751009</v>
      </c>
      <c r="E380" s="4">
        <f t="shared" si="158"/>
        <v>0</v>
      </c>
      <c r="F380" s="98">
        <v>47.705802968960867</v>
      </c>
      <c r="G380" s="4">
        <f t="shared" si="159"/>
        <v>1</v>
      </c>
      <c r="H380" s="98">
        <v>62.218309859154928</v>
      </c>
      <c r="I380" s="4">
        <f t="shared" si="160"/>
        <v>4</v>
      </c>
      <c r="J380" s="98">
        <v>30.560578661844492</v>
      </c>
      <c r="K380" s="97">
        <v>18.44484629294756</v>
      </c>
      <c r="L380" s="1">
        <f t="shared" si="161"/>
        <v>4</v>
      </c>
      <c r="M380" s="1">
        <f t="shared" si="162"/>
        <v>2</v>
      </c>
      <c r="N380" s="11">
        <f t="shared" si="163"/>
        <v>3</v>
      </c>
      <c r="O380" s="98">
        <v>11.409395973154361</v>
      </c>
      <c r="P380" s="4">
        <f t="shared" si="164"/>
        <v>1</v>
      </c>
      <c r="Q380" s="6">
        <v>268139</v>
      </c>
      <c r="R380" s="7">
        <v>44405</v>
      </c>
      <c r="S380" s="1">
        <f t="shared" si="165"/>
        <v>2</v>
      </c>
      <c r="T380" s="1">
        <f t="shared" si="166"/>
        <v>3</v>
      </c>
      <c r="U380" s="11">
        <f t="shared" si="167"/>
        <v>2.5</v>
      </c>
      <c r="V380" s="98">
        <v>0</v>
      </c>
      <c r="W380" s="4">
        <f t="shared" si="168"/>
        <v>0</v>
      </c>
      <c r="X380" s="98">
        <v>18.106302513018839</v>
      </c>
      <c r="Y380" s="4">
        <f t="shared" si="169"/>
        <v>1</v>
      </c>
      <c r="Z380" s="9">
        <v>0.40238312799999998</v>
      </c>
      <c r="AA380" s="9">
        <v>0.47404363300000002</v>
      </c>
      <c r="AB380" s="9">
        <v>0.374908717</v>
      </c>
      <c r="AC380" s="1">
        <f t="shared" si="170"/>
        <v>3</v>
      </c>
      <c r="AD380" s="1">
        <f t="shared" si="171"/>
        <v>3</v>
      </c>
      <c r="AE380" s="1">
        <f t="shared" si="172"/>
        <v>3</v>
      </c>
      <c r="AF380" s="11">
        <f t="shared" si="173"/>
        <v>3</v>
      </c>
      <c r="AG380" s="8">
        <v>0.226656570187</v>
      </c>
      <c r="AH380" s="9">
        <v>0.78675378153855102</v>
      </c>
      <c r="AI380" s="1">
        <f t="shared" si="174"/>
        <v>3</v>
      </c>
      <c r="AJ380" s="1">
        <f t="shared" si="175"/>
        <v>2</v>
      </c>
      <c r="AK380" s="11">
        <f t="shared" si="176"/>
        <v>2.5</v>
      </c>
      <c r="AL380" s="10">
        <v>0</v>
      </c>
      <c r="AM380" s="4">
        <f t="shared" si="177"/>
        <v>0</v>
      </c>
      <c r="AN380" s="98">
        <v>3.952901598</v>
      </c>
      <c r="AO380" s="4">
        <f t="shared" si="178"/>
        <v>1</v>
      </c>
      <c r="AP380" s="8">
        <v>1.1553175210405511</v>
      </c>
      <c r="AQ380" s="9">
        <v>1.242957746478873</v>
      </c>
      <c r="AR380" s="9">
        <v>1.178934769599042</v>
      </c>
      <c r="AS380" s="9">
        <v>0.63486454652532298</v>
      </c>
      <c r="AT380" s="9">
        <v>1.152340425531915</v>
      </c>
      <c r="AV380" s="1">
        <f t="shared" si="179"/>
        <v>0</v>
      </c>
      <c r="AW380" s="1">
        <f t="shared" si="180"/>
        <v>0</v>
      </c>
      <c r="AX380" s="1">
        <f t="shared" si="181"/>
        <v>0</v>
      </c>
      <c r="AY380" s="1">
        <f t="shared" si="182"/>
        <v>4</v>
      </c>
      <c r="AZ380" s="1">
        <f t="shared" si="183"/>
        <v>0</v>
      </c>
      <c r="BA380" s="1" t="str">
        <f t="shared" si="184"/>
        <v/>
      </c>
      <c r="BB380" s="9">
        <f t="shared" si="156"/>
        <v>0.25</v>
      </c>
      <c r="BC380" s="11">
        <f t="shared" si="185"/>
        <v>1</v>
      </c>
      <c r="BD380" s="98">
        <v>63.884578070000003</v>
      </c>
      <c r="BE380" s="4">
        <f t="shared" si="186"/>
        <v>1</v>
      </c>
    </row>
    <row r="381" spans="1:57" x14ac:dyDescent="0.35">
      <c r="A381" s="4">
        <v>53033032320</v>
      </c>
      <c r="B381" s="97">
        <v>14.874436574372179</v>
      </c>
      <c r="C381" s="4">
        <f t="shared" si="157"/>
        <v>0</v>
      </c>
      <c r="D381" s="98">
        <v>4.2889908256880744</v>
      </c>
      <c r="E381" s="4">
        <f t="shared" si="158"/>
        <v>1</v>
      </c>
      <c r="F381" s="98">
        <v>35.020180068301769</v>
      </c>
      <c r="G381" s="4">
        <f t="shared" si="159"/>
        <v>1</v>
      </c>
      <c r="H381" s="98">
        <v>8.6109365179132613</v>
      </c>
      <c r="I381" s="4">
        <f t="shared" si="160"/>
        <v>0</v>
      </c>
      <c r="J381" s="98">
        <v>10.8974358974359</v>
      </c>
      <c r="K381" s="97">
        <v>7.6923076923076934</v>
      </c>
      <c r="L381" s="1">
        <f t="shared" si="161"/>
        <v>1</v>
      </c>
      <c r="M381" s="1">
        <f t="shared" si="162"/>
        <v>0</v>
      </c>
      <c r="N381" s="11">
        <f t="shared" si="163"/>
        <v>0.5</v>
      </c>
      <c r="O381" s="98">
        <v>3.0802603036876359</v>
      </c>
      <c r="P381" s="4">
        <f t="shared" si="164"/>
        <v>0</v>
      </c>
      <c r="Q381" s="6">
        <v>229369</v>
      </c>
      <c r="R381" s="7">
        <v>6454</v>
      </c>
      <c r="S381" s="1">
        <f t="shared" si="165"/>
        <v>2</v>
      </c>
      <c r="T381" s="1">
        <f t="shared" si="166"/>
        <v>1</v>
      </c>
      <c r="U381" s="11">
        <f t="shared" si="167"/>
        <v>1.5</v>
      </c>
      <c r="V381" s="98">
        <v>0</v>
      </c>
      <c r="W381" s="4">
        <f t="shared" si="168"/>
        <v>0</v>
      </c>
      <c r="X381" s="98">
        <v>0</v>
      </c>
      <c r="Y381" s="4">
        <f t="shared" si="169"/>
        <v>0</v>
      </c>
      <c r="Z381" s="9">
        <v>1.3923447529999999</v>
      </c>
      <c r="AA381" s="9">
        <v>1.7110730759999999</v>
      </c>
      <c r="AB381" s="9">
        <v>0.83679558600000004</v>
      </c>
      <c r="AC381" s="1">
        <f t="shared" si="170"/>
        <v>0</v>
      </c>
      <c r="AD381" s="1">
        <f t="shared" si="171"/>
        <v>0</v>
      </c>
      <c r="AE381" s="1">
        <f t="shared" si="172"/>
        <v>1</v>
      </c>
      <c r="AF381" s="11">
        <f t="shared" si="173"/>
        <v>0.33333333333333331</v>
      </c>
      <c r="AG381" s="8">
        <v>0.486944179408</v>
      </c>
      <c r="AH381" s="9">
        <v>0.52862918398126002</v>
      </c>
      <c r="AI381" s="1">
        <f t="shared" si="174"/>
        <v>1</v>
      </c>
      <c r="AJ381" s="1">
        <f t="shared" si="175"/>
        <v>3</v>
      </c>
      <c r="AK381" s="11">
        <f t="shared" si="176"/>
        <v>2</v>
      </c>
      <c r="AL381" s="10">
        <v>0</v>
      </c>
      <c r="AM381" s="4">
        <f t="shared" si="177"/>
        <v>0</v>
      </c>
      <c r="AN381" s="98">
        <v>0.41011619999999999</v>
      </c>
      <c r="AO381" s="4">
        <f t="shared" si="178"/>
        <v>0</v>
      </c>
      <c r="AV381" s="1" t="str">
        <f t="shared" si="179"/>
        <v/>
      </c>
      <c r="AW381" s="1" t="str">
        <f t="shared" si="180"/>
        <v/>
      </c>
      <c r="AX381" s="1" t="str">
        <f t="shared" si="181"/>
        <v/>
      </c>
      <c r="AY381" s="1" t="str">
        <f t="shared" si="182"/>
        <v/>
      </c>
      <c r="AZ381" s="1" t="str">
        <f t="shared" si="183"/>
        <v/>
      </c>
      <c r="BA381" s="1" t="str">
        <f t="shared" si="184"/>
        <v/>
      </c>
      <c r="BB381" s="9">
        <f t="shared" si="156"/>
        <v>1</v>
      </c>
      <c r="BC381" s="11">
        <f t="shared" si="185"/>
        <v>0</v>
      </c>
      <c r="BD381" s="98">
        <v>69.244159049999993</v>
      </c>
      <c r="BE381" s="4">
        <f t="shared" si="186"/>
        <v>0</v>
      </c>
    </row>
    <row r="382" spans="1:57" x14ac:dyDescent="0.35">
      <c r="A382" s="4">
        <v>53033032321</v>
      </c>
      <c r="B382" s="97">
        <v>47.648384673178057</v>
      </c>
      <c r="C382" s="4">
        <f t="shared" si="157"/>
        <v>3</v>
      </c>
      <c r="D382" s="98">
        <v>9.865685960984969</v>
      </c>
      <c r="E382" s="4">
        <f t="shared" si="158"/>
        <v>2</v>
      </c>
      <c r="F382" s="98">
        <v>19.918790886532818</v>
      </c>
      <c r="G382" s="4">
        <f t="shared" si="159"/>
        <v>0</v>
      </c>
      <c r="H382" s="98">
        <v>6.7755886592984149</v>
      </c>
      <c r="I382" s="4">
        <f t="shared" si="160"/>
        <v>0</v>
      </c>
      <c r="J382" s="98">
        <v>7.1321695760598507</v>
      </c>
      <c r="K382" s="97">
        <v>4.8877805486284291</v>
      </c>
      <c r="L382" s="1">
        <f t="shared" si="161"/>
        <v>0</v>
      </c>
      <c r="M382" s="1">
        <f t="shared" si="162"/>
        <v>0</v>
      </c>
      <c r="N382" s="11">
        <f t="shared" si="163"/>
        <v>0</v>
      </c>
      <c r="O382" s="98">
        <v>4.9607961399276244</v>
      </c>
      <c r="P382" s="4">
        <f t="shared" si="164"/>
        <v>0</v>
      </c>
      <c r="Q382" s="6">
        <v>326005</v>
      </c>
      <c r="R382" s="7">
        <v>6537</v>
      </c>
      <c r="S382" s="1">
        <f t="shared" si="165"/>
        <v>3</v>
      </c>
      <c r="T382" s="1">
        <f t="shared" si="166"/>
        <v>1</v>
      </c>
      <c r="U382" s="11">
        <f t="shared" si="167"/>
        <v>2</v>
      </c>
      <c r="V382" s="98">
        <v>0</v>
      </c>
      <c r="W382" s="4">
        <f t="shared" si="168"/>
        <v>0</v>
      </c>
      <c r="X382" s="98">
        <v>0</v>
      </c>
      <c r="Y382" s="4">
        <f t="shared" si="169"/>
        <v>0</v>
      </c>
      <c r="Z382" s="9">
        <v>2.010999312</v>
      </c>
      <c r="AA382" s="9">
        <v>1.4737030520000001</v>
      </c>
      <c r="AB382" s="9">
        <v>1.2166333170000001</v>
      </c>
      <c r="AC382" s="1">
        <f t="shared" si="170"/>
        <v>0</v>
      </c>
      <c r="AD382" s="1">
        <f t="shared" si="171"/>
        <v>0</v>
      </c>
      <c r="AE382" s="1">
        <f t="shared" si="172"/>
        <v>0</v>
      </c>
      <c r="AF382" s="11">
        <f t="shared" si="173"/>
        <v>0</v>
      </c>
      <c r="AG382" s="8">
        <v>0.42973225758099998</v>
      </c>
      <c r="AH382" s="9">
        <v>0.57524415813371599</v>
      </c>
      <c r="AI382" s="1">
        <f t="shared" si="174"/>
        <v>2</v>
      </c>
      <c r="AJ382" s="1">
        <f t="shared" si="175"/>
        <v>3</v>
      </c>
      <c r="AK382" s="11">
        <f t="shared" si="176"/>
        <v>2.5</v>
      </c>
      <c r="AL382" s="10">
        <v>0</v>
      </c>
      <c r="AM382" s="4">
        <f t="shared" si="177"/>
        <v>0</v>
      </c>
      <c r="AN382" s="98">
        <v>1.907864123</v>
      </c>
      <c r="AO382" s="4">
        <f t="shared" si="178"/>
        <v>1</v>
      </c>
      <c r="AR382" s="9">
        <v>0.93536804308797128</v>
      </c>
      <c r="AS382" s="9">
        <v>0.93580683156654798</v>
      </c>
      <c r="AT382" s="9">
        <v>1.4217021276595749</v>
      </c>
      <c r="AV382" s="1" t="str">
        <f t="shared" si="179"/>
        <v/>
      </c>
      <c r="AW382" s="1" t="str">
        <f t="shared" si="180"/>
        <v/>
      </c>
      <c r="AX382" s="1">
        <f t="shared" si="181"/>
        <v>0</v>
      </c>
      <c r="AY382" s="1">
        <f t="shared" si="182"/>
        <v>0</v>
      </c>
      <c r="AZ382" s="1">
        <f t="shared" si="183"/>
        <v>0</v>
      </c>
      <c r="BA382" s="1" t="str">
        <f t="shared" si="184"/>
        <v/>
      </c>
      <c r="BB382" s="9">
        <f t="shared" si="156"/>
        <v>0.5</v>
      </c>
      <c r="BC382" s="11">
        <f t="shared" si="185"/>
        <v>0</v>
      </c>
      <c r="BD382" s="98">
        <v>59.886943840000001</v>
      </c>
      <c r="BE382" s="4">
        <f t="shared" si="186"/>
        <v>2</v>
      </c>
    </row>
    <row r="383" spans="1:57" x14ac:dyDescent="0.35">
      <c r="A383" s="4">
        <v>53033032322</v>
      </c>
      <c r="B383" s="97">
        <v>25.05800464037123</v>
      </c>
      <c r="C383" s="4">
        <f t="shared" si="157"/>
        <v>1</v>
      </c>
      <c r="D383" s="98">
        <v>4.2598835427520694</v>
      </c>
      <c r="E383" s="4">
        <f t="shared" si="158"/>
        <v>1</v>
      </c>
      <c r="F383" s="98">
        <v>28.075439348478358</v>
      </c>
      <c r="G383" s="4">
        <f t="shared" si="159"/>
        <v>0</v>
      </c>
      <c r="H383" s="98">
        <v>8.1058020477815695</v>
      </c>
      <c r="I383" s="4">
        <f t="shared" si="160"/>
        <v>0</v>
      </c>
      <c r="J383" s="98">
        <v>5.8577405857740583</v>
      </c>
      <c r="K383" s="97">
        <v>3.3472803347280329</v>
      </c>
      <c r="L383" s="1">
        <f t="shared" si="161"/>
        <v>0</v>
      </c>
      <c r="M383" s="1">
        <f t="shared" si="162"/>
        <v>0</v>
      </c>
      <c r="N383" s="11">
        <f t="shared" si="163"/>
        <v>0</v>
      </c>
      <c r="O383" s="98">
        <v>1.97215777262181</v>
      </c>
      <c r="P383" s="4">
        <f t="shared" si="164"/>
        <v>0</v>
      </c>
      <c r="Q383" s="6">
        <v>254736</v>
      </c>
      <c r="R383" s="7">
        <v>4330</v>
      </c>
      <c r="S383" s="1">
        <f t="shared" si="165"/>
        <v>2</v>
      </c>
      <c r="T383" s="1">
        <f t="shared" si="166"/>
        <v>1</v>
      </c>
      <c r="U383" s="11">
        <f t="shared" si="167"/>
        <v>1.5</v>
      </c>
      <c r="V383" s="98">
        <v>0</v>
      </c>
      <c r="W383" s="4">
        <f t="shared" si="168"/>
        <v>0</v>
      </c>
      <c r="X383" s="98">
        <v>0</v>
      </c>
      <c r="Y383" s="4">
        <f t="shared" si="169"/>
        <v>0</v>
      </c>
      <c r="Z383" s="9">
        <v>2.0602933079999999</v>
      </c>
      <c r="AA383" s="9">
        <v>1.485350248</v>
      </c>
      <c r="AB383" s="9">
        <v>1.416425944</v>
      </c>
      <c r="AC383" s="1">
        <f t="shared" si="170"/>
        <v>0</v>
      </c>
      <c r="AD383" s="1">
        <f t="shared" si="171"/>
        <v>0</v>
      </c>
      <c r="AE383" s="1">
        <f t="shared" si="172"/>
        <v>0</v>
      </c>
      <c r="AF383" s="11">
        <f t="shared" si="173"/>
        <v>0</v>
      </c>
      <c r="AG383" s="8">
        <v>0.51318253407900005</v>
      </c>
      <c r="AH383" s="9">
        <v>0.60936339170471443</v>
      </c>
      <c r="AI383" s="1">
        <f t="shared" si="174"/>
        <v>1</v>
      </c>
      <c r="AJ383" s="1">
        <f t="shared" si="175"/>
        <v>2</v>
      </c>
      <c r="AK383" s="11">
        <f t="shared" si="176"/>
        <v>1.5</v>
      </c>
      <c r="AL383" s="10">
        <v>0</v>
      </c>
      <c r="AM383" s="4">
        <f t="shared" si="177"/>
        <v>0</v>
      </c>
      <c r="AN383" s="98">
        <v>2.2321428569999999</v>
      </c>
      <c r="AO383" s="4">
        <f t="shared" si="178"/>
        <v>1</v>
      </c>
      <c r="AV383" s="1" t="str">
        <f t="shared" si="179"/>
        <v/>
      </c>
      <c r="AW383" s="1" t="str">
        <f t="shared" si="180"/>
        <v/>
      </c>
      <c r="AX383" s="1" t="str">
        <f t="shared" si="181"/>
        <v/>
      </c>
      <c r="AY383" s="1" t="str">
        <f t="shared" si="182"/>
        <v/>
      </c>
      <c r="AZ383" s="1" t="str">
        <f t="shared" si="183"/>
        <v/>
      </c>
      <c r="BA383" s="1" t="str">
        <f t="shared" si="184"/>
        <v/>
      </c>
      <c r="BB383" s="9">
        <f t="shared" si="156"/>
        <v>1</v>
      </c>
      <c r="BC383" s="11">
        <f t="shared" si="185"/>
        <v>0</v>
      </c>
      <c r="BD383" s="98">
        <v>63.349268029999998</v>
      </c>
      <c r="BE383" s="4">
        <f t="shared" si="186"/>
        <v>1</v>
      </c>
    </row>
    <row r="384" spans="1:57" x14ac:dyDescent="0.35">
      <c r="A384" s="4">
        <v>53033032323</v>
      </c>
      <c r="B384" s="97">
        <v>35.109717868338556</v>
      </c>
      <c r="C384" s="4">
        <f t="shared" si="157"/>
        <v>2</v>
      </c>
      <c r="D384" s="98">
        <v>4.7910473859066274</v>
      </c>
      <c r="E384" s="4">
        <f t="shared" si="158"/>
        <v>1</v>
      </c>
      <c r="F384" s="98">
        <v>28.310844577711141</v>
      </c>
      <c r="G384" s="4">
        <f t="shared" si="159"/>
        <v>0</v>
      </c>
      <c r="H384" s="98">
        <v>38.169336384439362</v>
      </c>
      <c r="I384" s="4">
        <f t="shared" si="160"/>
        <v>2</v>
      </c>
      <c r="J384" s="98">
        <v>7.2398190045248878</v>
      </c>
      <c r="K384" s="97">
        <v>4.0723981900452486</v>
      </c>
      <c r="L384" s="1">
        <f t="shared" si="161"/>
        <v>0</v>
      </c>
      <c r="M384" s="1">
        <f t="shared" si="162"/>
        <v>0</v>
      </c>
      <c r="N384" s="11">
        <f t="shared" si="163"/>
        <v>0</v>
      </c>
      <c r="O384" s="98">
        <v>5.1922116824762856</v>
      </c>
      <c r="P384" s="4">
        <f t="shared" si="164"/>
        <v>0</v>
      </c>
      <c r="Q384" s="6">
        <v>356328</v>
      </c>
      <c r="R384" s="7">
        <v>20745</v>
      </c>
      <c r="S384" s="1">
        <f t="shared" si="165"/>
        <v>3</v>
      </c>
      <c r="T384" s="1">
        <f t="shared" si="166"/>
        <v>2</v>
      </c>
      <c r="U384" s="11">
        <f t="shared" si="167"/>
        <v>2.5</v>
      </c>
      <c r="V384" s="98">
        <v>0</v>
      </c>
      <c r="W384" s="4">
        <f t="shared" si="168"/>
        <v>0</v>
      </c>
      <c r="X384" s="98">
        <v>0</v>
      </c>
      <c r="Y384" s="4">
        <f t="shared" si="169"/>
        <v>0</v>
      </c>
      <c r="Z384" s="9">
        <v>1.4066117460000001</v>
      </c>
      <c r="AA384" s="9">
        <v>0.82817312899999995</v>
      </c>
      <c r="AB384" s="9">
        <v>0.838651217</v>
      </c>
      <c r="AC384" s="1">
        <f t="shared" si="170"/>
        <v>0</v>
      </c>
      <c r="AD384" s="1">
        <f t="shared" si="171"/>
        <v>1</v>
      </c>
      <c r="AE384" s="1">
        <f t="shared" si="172"/>
        <v>1</v>
      </c>
      <c r="AF384" s="11">
        <f t="shared" si="173"/>
        <v>0.66666666666666663</v>
      </c>
      <c r="AG384" s="8">
        <v>0.16383327903100001</v>
      </c>
      <c r="AH384" s="9">
        <v>0.26339341553222051</v>
      </c>
      <c r="AI384" s="1">
        <f t="shared" si="174"/>
        <v>3</v>
      </c>
      <c r="AJ384" s="1">
        <f t="shared" si="175"/>
        <v>4</v>
      </c>
      <c r="AK384" s="11">
        <f t="shared" si="176"/>
        <v>3.5</v>
      </c>
      <c r="AL384" s="10">
        <v>0</v>
      </c>
      <c r="AM384" s="4">
        <f t="shared" si="177"/>
        <v>0</v>
      </c>
      <c r="AN384" s="98">
        <v>3.2213529680000001</v>
      </c>
      <c r="AO384" s="4">
        <f t="shared" si="178"/>
        <v>1</v>
      </c>
      <c r="AQ384" s="9">
        <v>1.4183098591549299</v>
      </c>
      <c r="AR384" s="9">
        <v>1.41771394374626</v>
      </c>
      <c r="AS384" s="9">
        <v>1.2426383981154201</v>
      </c>
      <c r="AT384" s="9">
        <v>1.4897872340425531</v>
      </c>
      <c r="AV384" s="1" t="str">
        <f t="shared" si="179"/>
        <v/>
      </c>
      <c r="AW384" s="1">
        <f t="shared" si="180"/>
        <v>0</v>
      </c>
      <c r="AX384" s="1">
        <f t="shared" si="181"/>
        <v>0</v>
      </c>
      <c r="AY384" s="1">
        <f t="shared" si="182"/>
        <v>0</v>
      </c>
      <c r="AZ384" s="1">
        <f t="shared" si="183"/>
        <v>0</v>
      </c>
      <c r="BA384" s="1" t="str">
        <f t="shared" si="184"/>
        <v/>
      </c>
      <c r="BB384" s="9">
        <f t="shared" si="156"/>
        <v>0.33333333333333331</v>
      </c>
      <c r="BC384" s="11">
        <f t="shared" si="185"/>
        <v>0</v>
      </c>
      <c r="BD384" s="98">
        <v>60.167075349999998</v>
      </c>
      <c r="BE384" s="4">
        <f t="shared" si="186"/>
        <v>2</v>
      </c>
    </row>
    <row r="385" spans="1:57" x14ac:dyDescent="0.35">
      <c r="A385" s="4">
        <v>53033032324</v>
      </c>
      <c r="B385" s="97">
        <v>44.708209693372893</v>
      </c>
      <c r="C385" s="4">
        <f t="shared" si="157"/>
        <v>3</v>
      </c>
      <c r="D385" s="98">
        <v>13.560200380031089</v>
      </c>
      <c r="E385" s="4">
        <f t="shared" si="158"/>
        <v>3</v>
      </c>
      <c r="F385" s="98">
        <v>30.909521553765991</v>
      </c>
      <c r="G385" s="4">
        <f t="shared" si="159"/>
        <v>0</v>
      </c>
      <c r="H385" s="98">
        <v>38.508239375542061</v>
      </c>
      <c r="I385" s="4">
        <f t="shared" si="160"/>
        <v>2</v>
      </c>
      <c r="J385" s="98">
        <v>15.43778801843318</v>
      </c>
      <c r="K385" s="97">
        <v>9.9078341013824893</v>
      </c>
      <c r="L385" s="1">
        <f t="shared" si="161"/>
        <v>2</v>
      </c>
      <c r="M385" s="1">
        <f t="shared" si="162"/>
        <v>0</v>
      </c>
      <c r="N385" s="11">
        <f t="shared" si="163"/>
        <v>1</v>
      </c>
      <c r="O385" s="98">
        <v>12.462908011869439</v>
      </c>
      <c r="P385" s="4">
        <f t="shared" si="164"/>
        <v>1</v>
      </c>
      <c r="Q385" s="6">
        <v>392434</v>
      </c>
      <c r="R385" s="7">
        <v>124417</v>
      </c>
      <c r="S385" s="1">
        <f t="shared" si="165"/>
        <v>3</v>
      </c>
      <c r="T385" s="1">
        <f t="shared" si="166"/>
        <v>3</v>
      </c>
      <c r="U385" s="11">
        <f t="shared" si="167"/>
        <v>3</v>
      </c>
      <c r="V385" s="98">
        <v>2.9358789625360231</v>
      </c>
      <c r="W385" s="4">
        <f t="shared" si="168"/>
        <v>0</v>
      </c>
      <c r="X385" s="98">
        <v>14.83115515632149</v>
      </c>
      <c r="Y385" s="4">
        <f t="shared" si="169"/>
        <v>1</v>
      </c>
      <c r="Z385" s="9">
        <v>0.57435019300000001</v>
      </c>
      <c r="AA385" s="9">
        <v>0.60126481799999998</v>
      </c>
      <c r="AB385" s="9">
        <v>0.48896192700000002</v>
      </c>
      <c r="AC385" s="1">
        <f t="shared" si="170"/>
        <v>3</v>
      </c>
      <c r="AD385" s="1">
        <f t="shared" si="171"/>
        <v>2</v>
      </c>
      <c r="AE385" s="1">
        <f t="shared" si="172"/>
        <v>3</v>
      </c>
      <c r="AF385" s="11">
        <f t="shared" si="173"/>
        <v>2.6666666666666665</v>
      </c>
      <c r="AG385" s="8">
        <v>0.17267791036999999</v>
      </c>
      <c r="AH385" s="9">
        <v>0.3447930311221209</v>
      </c>
      <c r="AI385" s="1">
        <f t="shared" si="174"/>
        <v>3</v>
      </c>
      <c r="AJ385" s="1">
        <f t="shared" si="175"/>
        <v>4</v>
      </c>
      <c r="AK385" s="11">
        <f t="shared" si="176"/>
        <v>3.5</v>
      </c>
      <c r="AL385" s="10">
        <v>0</v>
      </c>
      <c r="AM385" s="4">
        <f t="shared" si="177"/>
        <v>0</v>
      </c>
      <c r="AN385" s="98">
        <v>7.5022461810000003</v>
      </c>
      <c r="AO385" s="4">
        <f t="shared" si="178"/>
        <v>3</v>
      </c>
      <c r="AQ385" s="9">
        <v>1.119014084507042</v>
      </c>
      <c r="AR385" s="9">
        <v>0.94374625972471571</v>
      </c>
      <c r="AS385" s="9">
        <v>1.09481743227326</v>
      </c>
      <c r="AT385" s="9">
        <v>1.3936170212765959</v>
      </c>
      <c r="AV385" s="1" t="str">
        <f t="shared" si="179"/>
        <v/>
      </c>
      <c r="AW385" s="1">
        <f t="shared" si="180"/>
        <v>0</v>
      </c>
      <c r="AX385" s="1">
        <f t="shared" si="181"/>
        <v>0</v>
      </c>
      <c r="AY385" s="1">
        <f t="shared" si="182"/>
        <v>0</v>
      </c>
      <c r="AZ385" s="1">
        <f t="shared" si="183"/>
        <v>0</v>
      </c>
      <c r="BA385" s="1" t="str">
        <f t="shared" si="184"/>
        <v/>
      </c>
      <c r="BB385" s="9">
        <f t="shared" si="156"/>
        <v>0.33333333333333331</v>
      </c>
      <c r="BC385" s="11">
        <f t="shared" si="185"/>
        <v>0</v>
      </c>
      <c r="BD385" s="98">
        <v>48.17441693</v>
      </c>
      <c r="BE385" s="4">
        <f t="shared" si="186"/>
        <v>3</v>
      </c>
    </row>
    <row r="386" spans="1:57" x14ac:dyDescent="0.35">
      <c r="A386" s="4">
        <v>53033032325</v>
      </c>
      <c r="B386" s="97">
        <v>48.90474610023233</v>
      </c>
      <c r="C386" s="4">
        <f t="shared" si="157"/>
        <v>3</v>
      </c>
      <c r="D386" s="98">
        <v>11.43365983971505</v>
      </c>
      <c r="E386" s="4">
        <f t="shared" si="158"/>
        <v>2</v>
      </c>
      <c r="F386" s="98">
        <v>34.57309941520468</v>
      </c>
      <c r="G386" s="4">
        <f t="shared" si="159"/>
        <v>0</v>
      </c>
      <c r="H386" s="98">
        <v>52.250321474496353</v>
      </c>
      <c r="I386" s="4">
        <f t="shared" si="160"/>
        <v>3</v>
      </c>
      <c r="J386" s="98">
        <v>21.205357142857139</v>
      </c>
      <c r="K386" s="97">
        <v>12.27678571428571</v>
      </c>
      <c r="L386" s="1">
        <f t="shared" si="161"/>
        <v>3</v>
      </c>
      <c r="M386" s="1">
        <f t="shared" si="162"/>
        <v>1</v>
      </c>
      <c r="N386" s="11">
        <f t="shared" si="163"/>
        <v>2</v>
      </c>
      <c r="O386" s="98">
        <v>13.377703826955081</v>
      </c>
      <c r="P386" s="4">
        <f t="shared" si="164"/>
        <v>1</v>
      </c>
      <c r="Q386" s="6">
        <v>371919</v>
      </c>
      <c r="R386" s="7">
        <v>67530</v>
      </c>
      <c r="S386" s="1">
        <f t="shared" si="165"/>
        <v>3</v>
      </c>
      <c r="T386" s="1">
        <f t="shared" si="166"/>
        <v>3</v>
      </c>
      <c r="U386" s="11">
        <f t="shared" si="167"/>
        <v>3</v>
      </c>
      <c r="V386" s="98">
        <v>0</v>
      </c>
      <c r="W386" s="4">
        <f t="shared" si="168"/>
        <v>0</v>
      </c>
      <c r="X386" s="98">
        <v>3.4453763973543978</v>
      </c>
      <c r="Y386" s="4">
        <f t="shared" si="169"/>
        <v>0</v>
      </c>
      <c r="Z386" s="9">
        <v>0.74797886099999999</v>
      </c>
      <c r="AA386" s="9">
        <v>0.73439600699999996</v>
      </c>
      <c r="AB386" s="9">
        <v>0.71806590000000003</v>
      </c>
      <c r="AC386" s="1">
        <f t="shared" si="170"/>
        <v>2</v>
      </c>
      <c r="AD386" s="1">
        <f t="shared" si="171"/>
        <v>2</v>
      </c>
      <c r="AE386" s="1">
        <f t="shared" si="172"/>
        <v>2</v>
      </c>
      <c r="AF386" s="11">
        <f t="shared" si="173"/>
        <v>2</v>
      </c>
      <c r="AG386" s="8">
        <v>8.5488733346199997E-2</v>
      </c>
      <c r="AH386" s="9">
        <v>0.56440829105820522</v>
      </c>
      <c r="AI386" s="1">
        <f t="shared" si="174"/>
        <v>4</v>
      </c>
      <c r="AJ386" s="1">
        <f t="shared" si="175"/>
        <v>3</v>
      </c>
      <c r="AK386" s="11">
        <f t="shared" si="176"/>
        <v>3.5</v>
      </c>
      <c r="AL386" s="10">
        <v>0</v>
      </c>
      <c r="AM386" s="4">
        <f t="shared" si="177"/>
        <v>0</v>
      </c>
      <c r="AN386" s="98">
        <v>12.46872394</v>
      </c>
      <c r="AO386" s="4">
        <f t="shared" si="178"/>
        <v>4</v>
      </c>
      <c r="AP386" s="8">
        <v>1.439173680183627</v>
      </c>
      <c r="AQ386" s="9">
        <v>1.0929577464788729</v>
      </c>
      <c r="AR386" s="9">
        <v>1.1214841412327949</v>
      </c>
      <c r="AS386" s="9">
        <v>0.92991755005889198</v>
      </c>
      <c r="AV386" s="1">
        <f t="shared" si="179"/>
        <v>0</v>
      </c>
      <c r="AW386" s="1">
        <f t="shared" si="180"/>
        <v>0</v>
      </c>
      <c r="AX386" s="1">
        <f t="shared" si="181"/>
        <v>0</v>
      </c>
      <c r="AY386" s="1">
        <f t="shared" si="182"/>
        <v>0</v>
      </c>
      <c r="AZ386" s="1" t="str">
        <f t="shared" si="183"/>
        <v/>
      </c>
      <c r="BA386" s="1" t="str">
        <f t="shared" si="184"/>
        <v/>
      </c>
      <c r="BB386" s="9">
        <f t="shared" si="156"/>
        <v>0.25</v>
      </c>
      <c r="BC386" s="11">
        <f t="shared" si="185"/>
        <v>0</v>
      </c>
      <c r="BD386" s="98">
        <v>41.127767609999999</v>
      </c>
      <c r="BE386" s="4">
        <f t="shared" si="186"/>
        <v>4</v>
      </c>
    </row>
    <row r="387" spans="1:57" x14ac:dyDescent="0.35">
      <c r="A387" s="4">
        <v>53033032326</v>
      </c>
      <c r="B387" s="97">
        <v>26.124897736569402</v>
      </c>
      <c r="C387" s="4">
        <f t="shared" si="157"/>
        <v>1</v>
      </c>
      <c r="D387" s="98">
        <v>6.2373664452786599</v>
      </c>
      <c r="E387" s="4">
        <f t="shared" si="158"/>
        <v>1</v>
      </c>
      <c r="F387" s="98">
        <v>35.62954458476846</v>
      </c>
      <c r="G387" s="4">
        <f t="shared" si="159"/>
        <v>1</v>
      </c>
      <c r="H387" s="98">
        <v>12.50919793966152</v>
      </c>
      <c r="I387" s="4">
        <f t="shared" si="160"/>
        <v>0</v>
      </c>
      <c r="J387" s="98">
        <v>13.722627737226279</v>
      </c>
      <c r="K387" s="97">
        <v>9.7080291970802932</v>
      </c>
      <c r="L387" s="1">
        <f t="shared" si="161"/>
        <v>1</v>
      </c>
      <c r="M387" s="1">
        <f t="shared" si="162"/>
        <v>0</v>
      </c>
      <c r="N387" s="11">
        <f t="shared" si="163"/>
        <v>0.5</v>
      </c>
      <c r="O387" s="98">
        <v>4.8268339241887102</v>
      </c>
      <c r="P387" s="4">
        <f t="shared" si="164"/>
        <v>0</v>
      </c>
      <c r="Q387" s="6">
        <v>233804</v>
      </c>
      <c r="R387" s="7">
        <v>6983</v>
      </c>
      <c r="S387" s="1">
        <f t="shared" si="165"/>
        <v>2</v>
      </c>
      <c r="T387" s="1">
        <f t="shared" si="166"/>
        <v>1</v>
      </c>
      <c r="U387" s="11">
        <f t="shared" si="167"/>
        <v>1.5</v>
      </c>
      <c r="V387" s="98">
        <v>0</v>
      </c>
      <c r="W387" s="4">
        <f t="shared" si="168"/>
        <v>0</v>
      </c>
      <c r="X387" s="98">
        <v>0</v>
      </c>
      <c r="Y387" s="4">
        <f t="shared" si="169"/>
        <v>0</v>
      </c>
      <c r="Z387" s="9">
        <v>1.851751092</v>
      </c>
      <c r="AA387" s="9">
        <v>1.452056113</v>
      </c>
      <c r="AB387" s="9">
        <v>1.4182871990000001</v>
      </c>
      <c r="AC387" s="1">
        <f t="shared" si="170"/>
        <v>0</v>
      </c>
      <c r="AD387" s="1">
        <f t="shared" si="171"/>
        <v>0</v>
      </c>
      <c r="AE387" s="1">
        <f t="shared" si="172"/>
        <v>0</v>
      </c>
      <c r="AF387" s="11">
        <f t="shared" si="173"/>
        <v>0</v>
      </c>
      <c r="AG387" s="8">
        <v>0.237832383935</v>
      </c>
      <c r="AH387" s="9">
        <v>1.028116839423926</v>
      </c>
      <c r="AI387" s="1">
        <f t="shared" si="174"/>
        <v>3</v>
      </c>
      <c r="AJ387" s="1">
        <f t="shared" si="175"/>
        <v>0</v>
      </c>
      <c r="AK387" s="11">
        <f t="shared" si="176"/>
        <v>1.5</v>
      </c>
      <c r="AL387" s="10">
        <v>0</v>
      </c>
      <c r="AM387" s="4">
        <f t="shared" si="177"/>
        <v>0</v>
      </c>
      <c r="AN387" s="98">
        <v>8.2034454000000007E-2</v>
      </c>
      <c r="AO387" s="4">
        <f t="shared" si="178"/>
        <v>0</v>
      </c>
      <c r="AQ387" s="9">
        <v>1.97887323943662</v>
      </c>
      <c r="AR387" s="9">
        <v>1.159784560143627</v>
      </c>
      <c r="AV387" s="1" t="str">
        <f t="shared" si="179"/>
        <v/>
      </c>
      <c r="AW387" s="1">
        <f t="shared" si="180"/>
        <v>0</v>
      </c>
      <c r="AX387" s="1">
        <f t="shared" si="181"/>
        <v>0</v>
      </c>
      <c r="AY387" s="1" t="str">
        <f t="shared" si="182"/>
        <v/>
      </c>
      <c r="AZ387" s="1" t="str">
        <f t="shared" si="183"/>
        <v/>
      </c>
      <c r="BA387" s="1" t="str">
        <f t="shared" si="184"/>
        <v/>
      </c>
      <c r="BB387" s="9">
        <f t="shared" ref="BB387:BB450" si="187">IF(COUNTBLANK(AV387:AY387)=4,1,1/(4-COUNTBLANK(AV387:AY387)))</f>
        <v>0.5</v>
      </c>
      <c r="BC387" s="11">
        <f t="shared" si="185"/>
        <v>0</v>
      </c>
      <c r="BD387" s="98">
        <v>65.796325530000004</v>
      </c>
      <c r="BE387" s="4">
        <f t="shared" si="186"/>
        <v>1</v>
      </c>
    </row>
    <row r="388" spans="1:57" x14ac:dyDescent="0.35">
      <c r="A388" s="4">
        <v>53033032327</v>
      </c>
      <c r="B388" s="97">
        <v>16.04451657778808</v>
      </c>
      <c r="C388" s="4">
        <f t="shared" ref="C388:C451" si="188">IF(AND(B388&gt;=0,B388&lt;=20),0,IF(AND(B388&gt;20,B388&lt;=30),1,IF(AND(B388&gt;30,B388&lt;=40),2,IF(AND(B388&gt;40,B388&lt;=50),3,4))))</f>
        <v>0</v>
      </c>
      <c r="D388" s="98">
        <v>4.4281316599573763</v>
      </c>
      <c r="E388" s="4">
        <f t="shared" ref="E388:E451" si="189">IF(AND(D388&gt;=0, D388&lt;=4),0,IF(AND(D388&gt;4,D388&lt;=8),1,IF(AND(D388&gt;8,D388&lt;=12),2,IF(AND(D388&gt;12,D388&lt;=16),3,4))))</f>
        <v>1</v>
      </c>
      <c r="F388" s="98">
        <v>35.749724366041903</v>
      </c>
      <c r="G388" s="4">
        <f t="shared" ref="G388:G451" si="190">IF(AND(F388&gt;=0, F388&lt;=35),0,IF(AND(F388&gt;35,F388&lt;=50),1,IF(AND(F388&gt;50,F388&lt;=65),2,IF(AND(F388&gt;65,F388&lt;=80),3,4))))</f>
        <v>1</v>
      </c>
      <c r="H388" s="98">
        <v>9.036742800397219</v>
      </c>
      <c r="I388" s="4">
        <f t="shared" ref="I388:I451" si="191">IF(AND(H388&gt;=0, H388&lt;=15),0,IF(AND(H388&gt;15,H388&lt;=30),1,IF(AND(H388&gt;30,H388&lt;=45),2,IF(AND(H388&gt;45,H388&lt;=60),3,4))))</f>
        <v>0</v>
      </c>
      <c r="J388" s="98">
        <v>13.77777777777778</v>
      </c>
      <c r="K388" s="97">
        <v>5.6296296296296298</v>
      </c>
      <c r="L388" s="1">
        <f t="shared" ref="L388:L451" si="192">IF(AND(J388&gt;=0, J388&lt;=10),0,IF(AND(J388&gt;10,J388&lt;=15),1,IF(AND(J388&gt;15,J388&lt;=20),2,IF(AND(J388&gt;20,J388&lt;=25),3,4))))</f>
        <v>1</v>
      </c>
      <c r="M388" s="1">
        <f t="shared" ref="M388:M451" si="193">IF(AND(K388&gt;=0, K388&lt;=10),0,IF(AND(K388&gt;10,K388&lt;=15),1,IF(AND(K388&gt;15,K388&lt;=20),2,IF(AND(K388&gt;20,K388&lt;=25),3,4))))</f>
        <v>0</v>
      </c>
      <c r="N388" s="11">
        <f t="shared" ref="N388:N451" si="194">SUM(L388:M388)/2</f>
        <v>0.5</v>
      </c>
      <c r="O388" s="98">
        <v>6.8166009738001394</v>
      </c>
      <c r="P388" s="4">
        <f t="shared" ref="P388:P451" si="195">IF(AND(O388&gt;=0, O388&lt;=8),0,IF(AND(O388&gt;8,O388&lt;=16),1,IF(AND(O388&gt;16,O388&lt;=24),2,IF(AND(O388&gt;24,O388&lt;=32),3,4))))</f>
        <v>0</v>
      </c>
      <c r="Q388" s="6">
        <v>155021</v>
      </c>
      <c r="R388" s="7">
        <v>0</v>
      </c>
      <c r="S388" s="1">
        <f t="shared" ref="S388:S451" si="196">IF(AND(Q388&gt;=0, Q388&lt;=75000),0,IF(AND(Q388&gt;75000,Q388&lt;=200000),1,IF(AND(Q388&gt;200000,Q388&lt;=325000),2,IF(AND(Q388&gt;325000,Q388&lt;=450000),3,4))))</f>
        <v>1</v>
      </c>
      <c r="T388" s="1">
        <f t="shared" ref="T388:T451" si="197">IF(AND(R388&gt;=0, R388&lt;=1000),0,IF(AND(R388&gt;1000,R388&lt;=13000),1,IF(AND(R388&gt;13000,R388&lt;=43000),2,IF(AND(R388&gt;43000,R388&lt;=200000),3,4))))</f>
        <v>0</v>
      </c>
      <c r="U388" s="11">
        <f t="shared" ref="U388:U451" si="198">SUM(S388:T388)/2</f>
        <v>0.5</v>
      </c>
      <c r="V388" s="98">
        <v>0</v>
      </c>
      <c r="W388" s="4">
        <f t="shared" ref="W388:W451" si="199">IF(AND(V388&gt;=0, V388&lt;=6),0,IF(AND(V388&gt;6,V388&lt;=24),1,IF(AND(V388&gt;24,V388&lt;=42),2,IF(AND(V388&gt;42,V388&lt;=60),3,4))))</f>
        <v>0</v>
      </c>
      <c r="X388" s="98">
        <v>0</v>
      </c>
      <c r="Y388" s="4">
        <f t="shared" ref="Y388:Y451" si="200">IF(AND(X388&gt;=0, X388&lt;=6),0,IF(AND(X388&gt;6,X388&lt;=24),1,IF(AND(X388&gt;24,X388&lt;=42),2,IF(AND(X388&gt;42,X388&lt;=60),3,4))))</f>
        <v>0</v>
      </c>
      <c r="Z388" s="9">
        <v>1.2523380099999999</v>
      </c>
      <c r="AA388" s="9">
        <v>1.182047734</v>
      </c>
      <c r="AB388" s="9">
        <v>1.0850047060000001</v>
      </c>
      <c r="AC388" s="1">
        <f t="shared" ref="AC388:AC451" si="201">IF(AND(Z388&gt;1.2),0,IF(AND(Z388&lt;=1.2, Z388&gt;0.8),1, IF(AND(Z388&lt;=0.8,Z388&gt;0.6), 2, IF(AND(Z388&lt;=0.6,Z388&gt;0.4),3,4))))</f>
        <v>0</v>
      </c>
      <c r="AD388" s="1">
        <f t="shared" ref="AD388:AD451" si="202">IF(AND(AA388&gt;1.2),0,IF(AND(AA388&lt;=1.2, AA388&gt;0.8),1, IF(AND(AA388&lt;=0.8,AA388&gt;0.6), 2, IF(AND(AA388&lt;=0.6,AA388&gt;0.4),3,4))))</f>
        <v>1</v>
      </c>
      <c r="AE388" s="1">
        <f t="shared" ref="AE388:AE451" si="203">IF(AND(AB388&gt;1),0,IF(AND(AB388&lt;=1, AB388&gt;0.75),1, IF(AND(AB388&lt;=0.75,AB388&gt;0.5), 2, IF(AND(AB388&lt;=0.5,AB388&gt;0.25),3,4))))</f>
        <v>0</v>
      </c>
      <c r="AF388" s="11">
        <f t="shared" ref="AF388:AF451" si="204">SUM(AC388:AE388)/3</f>
        <v>0.33333333333333331</v>
      </c>
      <c r="AG388" s="8">
        <v>0.33701985567499998</v>
      </c>
      <c r="AH388" s="9">
        <v>1.1454663347842451</v>
      </c>
      <c r="AI388" s="1">
        <f t="shared" ref="AI388:AI451" si="205">IF(AND(AG388&gt;0.6),0,IF(AND(AG388&lt;=0.6, AG388&gt;0.45),1, IF(AND(AG388&lt;=0.45,AG388&gt;0.3), 2, IF(AND(AG388&lt;=0.3,AG388&gt;0.15),3,4))))</f>
        <v>2</v>
      </c>
      <c r="AJ388" s="1">
        <f t="shared" ref="AJ388:AJ451" si="206">IF(AND(AH388&gt;1),0,IF(AND(AH388&lt;=1, AH388&gt;0.8),1, IF(AND(AH388&lt;=0.8,AH388&gt;0.6), 2, IF(AND(AH388&lt;=0.6,AH388&gt;0.4),3,4))))</f>
        <v>0</v>
      </c>
      <c r="AK388" s="11">
        <f t="shared" ref="AK388:AK451" si="207">SUM(AI388:AJ388)/2</f>
        <v>1</v>
      </c>
      <c r="AL388" s="10">
        <v>0</v>
      </c>
      <c r="AM388" s="4">
        <f t="shared" ref="AM388:AM451" si="208">4*AL388</f>
        <v>0</v>
      </c>
      <c r="AN388" s="98">
        <v>0</v>
      </c>
      <c r="AO388" s="4">
        <f t="shared" ref="AO388:AO451" si="209">IF(AND(AN388&gt;=0, AN388&lt;=1),0,IF(AND(AN388&gt;1,AN388&lt;=4),1,IF(AND(AN388&gt;4,AN388&lt;=7),2,IF(AND(AN388&gt;7,AN388&lt;=10),3,4))))</f>
        <v>0</v>
      </c>
      <c r="AR388" s="9">
        <v>1.42130460801915</v>
      </c>
      <c r="AV388" s="1" t="str">
        <f t="shared" ref="AV388:AV451" si="210">IF(AND(AP388&gt;0.9),0,IF(AND(AP388&lt;=0.9, AP388&gt;0.85),1, IF(AND(AP388&lt;=0.85,AP388&gt;0.8), 2, IF(AND(AP388&lt;=0.8,AP388&gt;0.75),3,IF(AND(ISBLANK(AP388)),"",4)))))</f>
        <v/>
      </c>
      <c r="AW388" s="1" t="str">
        <f t="shared" ref="AW388:AW451" si="211">IF(AND(AQ388&gt;0.9),0,IF(AND(AQ388&lt;=0.9, AQ388&gt;0.85),1, IF(AND(AQ388&lt;=0.85,AQ388&gt;0.8), 2, IF(AND(AQ388&lt;=0.8,AQ388&gt;0.75),3,IF(AND(ISBLANK(AQ388)),"",4)))))</f>
        <v/>
      </c>
      <c r="AX388" s="1">
        <f t="shared" ref="AX388:AX451" si="212">IF(AND(AR388&gt;0.9),0,IF(AND(AR388&lt;=0.9, AR388&gt;0.85),1, IF(AND(AR388&lt;=0.85,AR388&gt;0.8), 2, IF(AND(AR388&lt;=0.8,AR388&gt;0.75),3,IF(AND(ISBLANK(AR388)),"",4)))))</f>
        <v>0</v>
      </c>
      <c r="AY388" s="1" t="str">
        <f t="shared" ref="AY388:AY451" si="213">IF(AND(AS388&gt;0.9),0,IF(AND(AS388&lt;=0.9, AS388&gt;0.85),1, IF(AND(AS388&lt;=0.85,AS388&gt;0.8), 2, IF(AND(AS388&lt;=0.8,AS388&gt;0.75),3,IF(AND(ISBLANK(AS388)),"",4)))))</f>
        <v/>
      </c>
      <c r="AZ388" s="1" t="str">
        <f t="shared" ref="AZ388:AZ451" si="214">IF(AND(AT388&gt;0.9),0,IF(AND(AT388&lt;=0.9, AT388&gt;0.85),1, IF(AND(AT388&lt;=0.85,AT388&gt;0.8), 2, IF(AND(AT388&lt;=0.8,AT388&gt;0.75),3,IF(AND(ISBLANK(AT388)),"",4)))))</f>
        <v/>
      </c>
      <c r="BA388" s="1" t="str">
        <f t="shared" ref="BA388:BA451" si="215">IF(AND(AU388&gt;0.9),0,IF(AND(AU388&lt;=0.9, AU388&gt;0.85),1, IF(AND(AU388&lt;=0.85,AU388&gt;0.8), 2, IF(AND(AU388&lt;=0.8,AU388&gt;0.75),3,IF(AND(ISBLANK(AU388)),"",4)))))</f>
        <v/>
      </c>
      <c r="BB388" s="9">
        <f t="shared" si="187"/>
        <v>1</v>
      </c>
      <c r="BC388" s="11">
        <f t="shared" ref="BC388:BC451" si="216">BB388*SUM(AV388:AY388)</f>
        <v>0</v>
      </c>
      <c r="BD388" s="98">
        <v>76.677901570000003</v>
      </c>
      <c r="BE388" s="4">
        <f t="shared" ref="BE388:BE451" si="217">IF(AND(BD388&gt;68),0,IF(AND(BD388&lt;=68, BD388&gt;61),1, IF(AND(BD388&lt;=61,BD388&gt;54), 2, IF(AND(BD388&lt;=54,BD388&gt;47),3,4))))</f>
        <v>0</v>
      </c>
    </row>
    <row r="389" spans="1:57" x14ac:dyDescent="0.35">
      <c r="A389" s="4">
        <v>53033032328</v>
      </c>
      <c r="B389" s="97">
        <v>23.056768558951969</v>
      </c>
      <c r="C389" s="4">
        <f t="shared" si="188"/>
        <v>1</v>
      </c>
      <c r="D389" s="98">
        <v>3.7153652392947101</v>
      </c>
      <c r="E389" s="4">
        <f t="shared" si="189"/>
        <v>0</v>
      </c>
      <c r="F389" s="98">
        <v>30.521739130434781</v>
      </c>
      <c r="G389" s="4">
        <f t="shared" si="190"/>
        <v>0</v>
      </c>
      <c r="H389" s="98">
        <v>6.1994609164420487</v>
      </c>
      <c r="I389" s="4">
        <f t="shared" si="191"/>
        <v>0</v>
      </c>
      <c r="J389" s="98">
        <v>12.017937219730941</v>
      </c>
      <c r="K389" s="97">
        <v>7.9820627802690582</v>
      </c>
      <c r="L389" s="1">
        <f t="shared" si="192"/>
        <v>1</v>
      </c>
      <c r="M389" s="1">
        <f t="shared" si="193"/>
        <v>0</v>
      </c>
      <c r="N389" s="11">
        <f t="shared" si="194"/>
        <v>0.5</v>
      </c>
      <c r="O389" s="98">
        <v>5.9374085990055576</v>
      </c>
      <c r="P389" s="4">
        <f t="shared" si="195"/>
        <v>0</v>
      </c>
      <c r="Q389" s="6">
        <v>282071</v>
      </c>
      <c r="R389" s="7">
        <v>1681</v>
      </c>
      <c r="S389" s="1">
        <f t="shared" si="196"/>
        <v>2</v>
      </c>
      <c r="T389" s="1">
        <f t="shared" si="197"/>
        <v>1</v>
      </c>
      <c r="U389" s="11">
        <f t="shared" si="198"/>
        <v>1.5</v>
      </c>
      <c r="V389" s="98">
        <v>0</v>
      </c>
      <c r="W389" s="4">
        <f t="shared" si="199"/>
        <v>0</v>
      </c>
      <c r="X389" s="98">
        <v>0</v>
      </c>
      <c r="Y389" s="4">
        <f t="shared" si="200"/>
        <v>0</v>
      </c>
      <c r="Z389" s="9">
        <v>1.4251958440000001</v>
      </c>
      <c r="AA389" s="9">
        <v>1.4731127690000001</v>
      </c>
      <c r="AB389" s="9">
        <v>1.8954256739999999</v>
      </c>
      <c r="AC389" s="1">
        <f t="shared" si="201"/>
        <v>0</v>
      </c>
      <c r="AD389" s="1">
        <f t="shared" si="202"/>
        <v>0</v>
      </c>
      <c r="AE389" s="1">
        <f t="shared" si="203"/>
        <v>0</v>
      </c>
      <c r="AF389" s="11">
        <f t="shared" si="204"/>
        <v>0</v>
      </c>
      <c r="AG389" s="8">
        <v>0.84032690909600005</v>
      </c>
      <c r="AH389" s="9">
        <v>0.63291982752885156</v>
      </c>
      <c r="AI389" s="1">
        <f t="shared" si="205"/>
        <v>0</v>
      </c>
      <c r="AJ389" s="1">
        <f t="shared" si="206"/>
        <v>2</v>
      </c>
      <c r="AK389" s="11">
        <f t="shared" si="207"/>
        <v>1</v>
      </c>
      <c r="AL389" s="10">
        <v>0</v>
      </c>
      <c r="AM389" s="4">
        <f t="shared" si="208"/>
        <v>0</v>
      </c>
      <c r="AN389" s="98">
        <v>0.186915888</v>
      </c>
      <c r="AO389" s="4">
        <f t="shared" si="209"/>
        <v>0</v>
      </c>
      <c r="AV389" s="1" t="str">
        <f t="shared" si="210"/>
        <v/>
      </c>
      <c r="AW389" s="1" t="str">
        <f t="shared" si="211"/>
        <v/>
      </c>
      <c r="AX389" s="1" t="str">
        <f t="shared" si="212"/>
        <v/>
      </c>
      <c r="AY389" s="1" t="str">
        <f t="shared" si="213"/>
        <v/>
      </c>
      <c r="AZ389" s="1" t="str">
        <f t="shared" si="214"/>
        <v/>
      </c>
      <c r="BA389" s="1" t="str">
        <f t="shared" si="215"/>
        <v/>
      </c>
      <c r="BB389" s="9">
        <f t="shared" si="187"/>
        <v>1</v>
      </c>
      <c r="BC389" s="11">
        <f t="shared" si="216"/>
        <v>0</v>
      </c>
      <c r="BD389" s="98">
        <v>63.014447109999999</v>
      </c>
      <c r="BE389" s="4">
        <f t="shared" si="217"/>
        <v>1</v>
      </c>
    </row>
    <row r="390" spans="1:57" x14ac:dyDescent="0.35">
      <c r="A390" s="4">
        <v>53033032329</v>
      </c>
      <c r="B390" s="97">
        <v>52.319067891552763</v>
      </c>
      <c r="C390" s="4">
        <f t="shared" si="188"/>
        <v>4</v>
      </c>
      <c r="D390" s="98">
        <v>7.9030686799805174</v>
      </c>
      <c r="E390" s="4">
        <f t="shared" si="189"/>
        <v>1</v>
      </c>
      <c r="F390" s="98">
        <v>19.766413024243491</v>
      </c>
      <c r="G390" s="4">
        <f t="shared" si="190"/>
        <v>0</v>
      </c>
      <c r="H390" s="98">
        <v>24.361101891802189</v>
      </c>
      <c r="I390" s="4">
        <f t="shared" si="191"/>
        <v>1</v>
      </c>
      <c r="J390" s="98">
        <v>15.57377049180328</v>
      </c>
      <c r="K390" s="97">
        <v>10.65573770491803</v>
      </c>
      <c r="L390" s="1">
        <f t="shared" si="192"/>
        <v>2</v>
      </c>
      <c r="M390" s="1">
        <f t="shared" si="193"/>
        <v>1</v>
      </c>
      <c r="N390" s="11">
        <f t="shared" si="194"/>
        <v>1.5</v>
      </c>
      <c r="O390" s="98">
        <v>5.7918958356717916</v>
      </c>
      <c r="P390" s="4">
        <f t="shared" si="195"/>
        <v>0</v>
      </c>
      <c r="Q390" s="6">
        <v>163209</v>
      </c>
      <c r="R390" s="7">
        <v>0</v>
      </c>
      <c r="S390" s="1">
        <f t="shared" si="196"/>
        <v>1</v>
      </c>
      <c r="T390" s="1">
        <f t="shared" si="197"/>
        <v>0</v>
      </c>
      <c r="U390" s="11">
        <f t="shared" si="198"/>
        <v>0.5</v>
      </c>
      <c r="V390" s="98">
        <v>0</v>
      </c>
      <c r="W390" s="4">
        <f t="shared" si="199"/>
        <v>0</v>
      </c>
      <c r="X390" s="98">
        <v>0</v>
      </c>
      <c r="Y390" s="4">
        <f t="shared" si="200"/>
        <v>0</v>
      </c>
      <c r="Z390" s="9">
        <v>1.0477607259999999</v>
      </c>
      <c r="AA390" s="9">
        <v>1.051056588</v>
      </c>
      <c r="AB390" s="9">
        <v>0.75993039799999995</v>
      </c>
      <c r="AC390" s="1">
        <f t="shared" si="201"/>
        <v>1</v>
      </c>
      <c r="AD390" s="1">
        <f t="shared" si="202"/>
        <v>1</v>
      </c>
      <c r="AE390" s="1">
        <f t="shared" si="203"/>
        <v>1</v>
      </c>
      <c r="AF390" s="11">
        <f t="shared" si="204"/>
        <v>1</v>
      </c>
      <c r="AG390" s="8">
        <v>0.47269945950699999</v>
      </c>
      <c r="AH390" s="9">
        <v>0.41182949076069381</v>
      </c>
      <c r="AI390" s="1">
        <f t="shared" si="205"/>
        <v>1</v>
      </c>
      <c r="AJ390" s="1">
        <f t="shared" si="206"/>
        <v>3</v>
      </c>
      <c r="AK390" s="11">
        <f t="shared" si="207"/>
        <v>2</v>
      </c>
      <c r="AL390" s="10">
        <v>0</v>
      </c>
      <c r="AM390" s="4">
        <f t="shared" si="208"/>
        <v>0</v>
      </c>
      <c r="AN390" s="98">
        <v>0</v>
      </c>
      <c r="AO390" s="4">
        <f t="shared" si="209"/>
        <v>0</v>
      </c>
      <c r="AQ390" s="9">
        <v>1.092253521126761</v>
      </c>
      <c r="AR390" s="9">
        <v>1.129263913824057</v>
      </c>
      <c r="AS390" s="9">
        <v>1.6154299175500499</v>
      </c>
      <c r="AT390" s="9">
        <v>1.1880851063829789</v>
      </c>
      <c r="AV390" s="1" t="str">
        <f t="shared" si="210"/>
        <v/>
      </c>
      <c r="AW390" s="1">
        <f t="shared" si="211"/>
        <v>0</v>
      </c>
      <c r="AX390" s="1">
        <f t="shared" si="212"/>
        <v>0</v>
      </c>
      <c r="AY390" s="1">
        <f t="shared" si="213"/>
        <v>0</v>
      </c>
      <c r="AZ390" s="1">
        <f t="shared" si="214"/>
        <v>0</v>
      </c>
      <c r="BA390" s="1" t="str">
        <f t="shared" si="215"/>
        <v/>
      </c>
      <c r="BB390" s="9">
        <f t="shared" si="187"/>
        <v>0.33333333333333331</v>
      </c>
      <c r="BC390" s="11">
        <f t="shared" si="216"/>
        <v>0</v>
      </c>
      <c r="BD390" s="98">
        <v>49.789004319999997</v>
      </c>
      <c r="BE390" s="4">
        <f t="shared" si="217"/>
        <v>3</v>
      </c>
    </row>
    <row r="391" spans="1:57" x14ac:dyDescent="0.35">
      <c r="A391" s="4">
        <v>53033032401</v>
      </c>
      <c r="B391" s="97">
        <v>5.5555555555555554</v>
      </c>
      <c r="C391" s="4">
        <f t="shared" si="188"/>
        <v>0</v>
      </c>
      <c r="D391" s="98">
        <v>0.51644000688586678</v>
      </c>
      <c r="E391" s="4">
        <f t="shared" si="189"/>
        <v>0</v>
      </c>
      <c r="F391" s="98">
        <v>48.429010158280178</v>
      </c>
      <c r="G391" s="4">
        <f t="shared" si="190"/>
        <v>1</v>
      </c>
      <c r="H391" s="98">
        <v>7.7687443541102077</v>
      </c>
      <c r="I391" s="4">
        <f t="shared" si="191"/>
        <v>0</v>
      </c>
      <c r="J391" s="98">
        <v>10.13824884792627</v>
      </c>
      <c r="K391" s="97">
        <v>7.6036866359447011</v>
      </c>
      <c r="L391" s="1">
        <f t="shared" si="192"/>
        <v>1</v>
      </c>
      <c r="M391" s="1">
        <f t="shared" si="193"/>
        <v>0</v>
      </c>
      <c r="N391" s="11">
        <f t="shared" si="194"/>
        <v>0.5</v>
      </c>
      <c r="O391" s="98">
        <v>6.6688301152036349</v>
      </c>
      <c r="P391" s="4">
        <f t="shared" si="195"/>
        <v>0</v>
      </c>
      <c r="Q391" s="6">
        <v>31691</v>
      </c>
      <c r="R391" s="7">
        <v>0</v>
      </c>
      <c r="S391" s="1">
        <f t="shared" si="196"/>
        <v>0</v>
      </c>
      <c r="T391" s="1">
        <f t="shared" si="197"/>
        <v>0</v>
      </c>
      <c r="U391" s="11">
        <f t="shared" si="198"/>
        <v>0</v>
      </c>
      <c r="V391" s="98">
        <v>0</v>
      </c>
      <c r="W391" s="4">
        <f t="shared" si="199"/>
        <v>0</v>
      </c>
      <c r="X391" s="98">
        <v>0</v>
      </c>
      <c r="Y391" s="4">
        <f t="shared" si="200"/>
        <v>0</v>
      </c>
      <c r="Z391" s="9">
        <v>1.1131590629999999</v>
      </c>
      <c r="AA391" s="9">
        <v>1.235170938</v>
      </c>
      <c r="AB391" s="9">
        <v>1.0449714830000001</v>
      </c>
      <c r="AC391" s="1">
        <f t="shared" si="201"/>
        <v>1</v>
      </c>
      <c r="AD391" s="1">
        <f t="shared" si="202"/>
        <v>0</v>
      </c>
      <c r="AE391" s="1">
        <f t="shared" si="203"/>
        <v>0</v>
      </c>
      <c r="AF391" s="11">
        <f t="shared" si="204"/>
        <v>0.33333333333333331</v>
      </c>
      <c r="AG391" s="8">
        <v>0.892192383453</v>
      </c>
      <c r="AH391" s="9">
        <v>0.97305427127663302</v>
      </c>
      <c r="AI391" s="1">
        <f t="shared" si="205"/>
        <v>0</v>
      </c>
      <c r="AJ391" s="1">
        <f t="shared" si="206"/>
        <v>1</v>
      </c>
      <c r="AK391" s="11">
        <f t="shared" si="207"/>
        <v>0.5</v>
      </c>
      <c r="AL391" s="10">
        <v>0</v>
      </c>
      <c r="AM391" s="4">
        <f t="shared" si="208"/>
        <v>0</v>
      </c>
      <c r="AN391" s="98">
        <v>2.6523964630000001</v>
      </c>
      <c r="AO391" s="4">
        <f t="shared" si="209"/>
        <v>1</v>
      </c>
      <c r="AS391" s="9">
        <v>0.87455830388692501</v>
      </c>
      <c r="AV391" s="1" t="str">
        <f t="shared" si="210"/>
        <v/>
      </c>
      <c r="AW391" s="1" t="str">
        <f t="shared" si="211"/>
        <v/>
      </c>
      <c r="AX391" s="1" t="str">
        <f t="shared" si="212"/>
        <v/>
      </c>
      <c r="AY391" s="1">
        <f t="shared" si="213"/>
        <v>1</v>
      </c>
      <c r="AZ391" s="1" t="str">
        <f t="shared" si="214"/>
        <v/>
      </c>
      <c r="BA391" s="1" t="str">
        <f t="shared" si="215"/>
        <v/>
      </c>
      <c r="BB391" s="9">
        <f t="shared" si="187"/>
        <v>1</v>
      </c>
      <c r="BC391" s="11">
        <f t="shared" si="216"/>
        <v>1</v>
      </c>
      <c r="BD391" s="98">
        <v>65.941282659999999</v>
      </c>
      <c r="BE391" s="4">
        <f t="shared" si="217"/>
        <v>1</v>
      </c>
    </row>
    <row r="392" spans="1:57" x14ac:dyDescent="0.35">
      <c r="A392" s="4">
        <v>53033032402</v>
      </c>
      <c r="B392" s="97">
        <v>19.359430604982201</v>
      </c>
      <c r="C392" s="4">
        <f t="shared" si="188"/>
        <v>0</v>
      </c>
      <c r="D392" s="98">
        <v>3.7428172076409378</v>
      </c>
      <c r="E392" s="4">
        <f t="shared" si="189"/>
        <v>0</v>
      </c>
      <c r="F392" s="98">
        <v>53.74023838882038</v>
      </c>
      <c r="G392" s="4">
        <f t="shared" si="190"/>
        <v>2</v>
      </c>
      <c r="H392" s="98">
        <v>8.5959885386819472</v>
      </c>
      <c r="I392" s="4">
        <f t="shared" si="191"/>
        <v>0</v>
      </c>
      <c r="J392" s="98">
        <v>8.1300813008130071</v>
      </c>
      <c r="K392" s="97">
        <v>4.6747967479674797</v>
      </c>
      <c r="L392" s="1">
        <f t="shared" si="192"/>
        <v>0</v>
      </c>
      <c r="M392" s="1">
        <f t="shared" si="193"/>
        <v>0</v>
      </c>
      <c r="N392" s="11">
        <f t="shared" si="194"/>
        <v>0</v>
      </c>
      <c r="O392" s="98">
        <v>6.9466192170818513</v>
      </c>
      <c r="P392" s="4">
        <f t="shared" si="195"/>
        <v>0</v>
      </c>
      <c r="Q392" s="6">
        <v>26727</v>
      </c>
      <c r="R392" s="7">
        <v>0</v>
      </c>
      <c r="S392" s="1">
        <f t="shared" si="196"/>
        <v>0</v>
      </c>
      <c r="T392" s="1">
        <f t="shared" si="197"/>
        <v>0</v>
      </c>
      <c r="U392" s="11">
        <f t="shared" si="198"/>
        <v>0</v>
      </c>
      <c r="V392" s="98">
        <v>0</v>
      </c>
      <c r="W392" s="4">
        <f t="shared" si="199"/>
        <v>0</v>
      </c>
      <c r="X392" s="98">
        <v>0</v>
      </c>
      <c r="Y392" s="4">
        <f t="shared" si="200"/>
        <v>0</v>
      </c>
      <c r="Z392" s="9">
        <v>0.97499684099999995</v>
      </c>
      <c r="AA392" s="9">
        <v>1.023851429</v>
      </c>
      <c r="AB392" s="9">
        <v>0.90873982099999995</v>
      </c>
      <c r="AC392" s="1">
        <f t="shared" si="201"/>
        <v>1</v>
      </c>
      <c r="AD392" s="1">
        <f t="shared" si="202"/>
        <v>1</v>
      </c>
      <c r="AE392" s="1">
        <f t="shared" si="203"/>
        <v>1</v>
      </c>
      <c r="AF392" s="11">
        <f t="shared" si="204"/>
        <v>1</v>
      </c>
      <c r="AG392" s="8">
        <v>0.832758648938</v>
      </c>
      <c r="AH392" s="9">
        <v>1.0864479928232189</v>
      </c>
      <c r="AI392" s="1">
        <f t="shared" si="205"/>
        <v>0</v>
      </c>
      <c r="AJ392" s="1">
        <f t="shared" si="206"/>
        <v>0</v>
      </c>
      <c r="AK392" s="11">
        <f t="shared" si="207"/>
        <v>0</v>
      </c>
      <c r="AL392" s="10">
        <v>0</v>
      </c>
      <c r="AM392" s="4">
        <f t="shared" si="208"/>
        <v>0</v>
      </c>
      <c r="AN392" s="98">
        <v>4.3687199650000004</v>
      </c>
      <c r="AO392" s="4">
        <f t="shared" si="209"/>
        <v>2</v>
      </c>
      <c r="AS392" s="9">
        <v>0.98527679623085895</v>
      </c>
      <c r="AV392" s="1" t="str">
        <f t="shared" si="210"/>
        <v/>
      </c>
      <c r="AW392" s="1" t="str">
        <f t="shared" si="211"/>
        <v/>
      </c>
      <c r="AX392" s="1" t="str">
        <f t="shared" si="212"/>
        <v/>
      </c>
      <c r="AY392" s="1">
        <f t="shared" si="213"/>
        <v>0</v>
      </c>
      <c r="AZ392" s="1" t="str">
        <f t="shared" si="214"/>
        <v/>
      </c>
      <c r="BA392" s="1" t="str">
        <f t="shared" si="215"/>
        <v/>
      </c>
      <c r="BB392" s="9">
        <f t="shared" si="187"/>
        <v>1</v>
      </c>
      <c r="BC392" s="11">
        <f t="shared" si="216"/>
        <v>0</v>
      </c>
      <c r="BD392" s="98">
        <v>61.97495748</v>
      </c>
      <c r="BE392" s="4">
        <f t="shared" si="217"/>
        <v>1</v>
      </c>
    </row>
    <row r="393" spans="1:57" x14ac:dyDescent="0.35">
      <c r="A393" s="4">
        <v>53033032500</v>
      </c>
      <c r="B393" s="97">
        <v>11.78630438773637</v>
      </c>
      <c r="C393" s="4">
        <f t="shared" si="188"/>
        <v>0</v>
      </c>
      <c r="D393" s="98">
        <v>1.3872606486908949</v>
      </c>
      <c r="E393" s="4">
        <f t="shared" si="189"/>
        <v>0</v>
      </c>
      <c r="F393" s="98">
        <v>52.832640332640338</v>
      </c>
      <c r="G393" s="4">
        <f t="shared" si="190"/>
        <v>2</v>
      </c>
      <c r="H393" s="98">
        <v>13.66396761133603</v>
      </c>
      <c r="I393" s="4">
        <f t="shared" si="191"/>
        <v>0</v>
      </c>
      <c r="J393" s="98">
        <v>17.2</v>
      </c>
      <c r="K393" s="97">
        <v>9.0499999999999989</v>
      </c>
      <c r="L393" s="1">
        <f t="shared" si="192"/>
        <v>2</v>
      </c>
      <c r="M393" s="1">
        <f t="shared" si="193"/>
        <v>0</v>
      </c>
      <c r="N393" s="11">
        <f t="shared" si="194"/>
        <v>1</v>
      </c>
      <c r="O393" s="98">
        <v>11.201029979768251</v>
      </c>
      <c r="P393" s="4">
        <f t="shared" si="195"/>
        <v>1</v>
      </c>
      <c r="Q393" s="6">
        <v>39884</v>
      </c>
      <c r="R393" s="7">
        <v>0</v>
      </c>
      <c r="S393" s="1">
        <f t="shared" si="196"/>
        <v>0</v>
      </c>
      <c r="T393" s="1">
        <f t="shared" si="197"/>
        <v>0</v>
      </c>
      <c r="U393" s="11">
        <f t="shared" si="198"/>
        <v>0</v>
      </c>
      <c r="V393" s="98">
        <v>0</v>
      </c>
      <c r="W393" s="4">
        <f t="shared" si="199"/>
        <v>0</v>
      </c>
      <c r="X393" s="98">
        <v>0</v>
      </c>
      <c r="Y393" s="4">
        <f t="shared" si="200"/>
        <v>0</v>
      </c>
      <c r="Z393" s="9">
        <v>5.1623657700000001</v>
      </c>
      <c r="AA393" s="9">
        <v>4.8058776620000003</v>
      </c>
      <c r="AB393" s="9">
        <v>0.93808185700000002</v>
      </c>
      <c r="AC393" s="1">
        <f t="shared" si="201"/>
        <v>0</v>
      </c>
      <c r="AD393" s="1">
        <f t="shared" si="202"/>
        <v>0</v>
      </c>
      <c r="AE393" s="1">
        <f t="shared" si="203"/>
        <v>1</v>
      </c>
      <c r="AF393" s="11">
        <f t="shared" si="204"/>
        <v>0.33333333333333331</v>
      </c>
      <c r="AG393" s="8">
        <v>0.63149168973500003</v>
      </c>
      <c r="AH393" s="9">
        <v>1.906094048056181</v>
      </c>
      <c r="AI393" s="1">
        <f t="shared" si="205"/>
        <v>0</v>
      </c>
      <c r="AJ393" s="1">
        <f t="shared" si="206"/>
        <v>0</v>
      </c>
      <c r="AK393" s="11">
        <f t="shared" si="207"/>
        <v>0</v>
      </c>
      <c r="AL393" s="10">
        <v>0</v>
      </c>
      <c r="AM393" s="4">
        <f t="shared" si="208"/>
        <v>0</v>
      </c>
      <c r="AN393" s="98">
        <v>6.6083576290000003</v>
      </c>
      <c r="AO393" s="4">
        <f t="shared" si="209"/>
        <v>2</v>
      </c>
      <c r="AQ393" s="9">
        <v>0.81901408450704227</v>
      </c>
      <c r="AR393" s="9">
        <v>0.63734290843806107</v>
      </c>
      <c r="AS393" s="9">
        <v>0.87338044758539402</v>
      </c>
      <c r="AT393" s="9">
        <v>1.2978723404255319</v>
      </c>
      <c r="AV393" s="1" t="str">
        <f t="shared" si="210"/>
        <v/>
      </c>
      <c r="AW393" s="1">
        <f t="shared" si="211"/>
        <v>2</v>
      </c>
      <c r="AX393" s="1">
        <f t="shared" si="212"/>
        <v>4</v>
      </c>
      <c r="AY393" s="1">
        <f t="shared" si="213"/>
        <v>1</v>
      </c>
      <c r="AZ393" s="1">
        <f t="shared" si="214"/>
        <v>0</v>
      </c>
      <c r="BA393" s="1" t="str">
        <f t="shared" si="215"/>
        <v/>
      </c>
      <c r="BB393" s="9">
        <f t="shared" si="187"/>
        <v>0.33333333333333331</v>
      </c>
      <c r="BC393" s="11">
        <f t="shared" si="216"/>
        <v>2.333333333333333</v>
      </c>
      <c r="BD393" s="98">
        <v>63.987134349999998</v>
      </c>
      <c r="BE393" s="4">
        <f t="shared" si="217"/>
        <v>1</v>
      </c>
    </row>
    <row r="394" spans="1:57" x14ac:dyDescent="0.35">
      <c r="A394" s="4">
        <v>53033032601</v>
      </c>
      <c r="B394" s="97">
        <v>23.025900189513582</v>
      </c>
      <c r="C394" s="4">
        <f t="shared" si="188"/>
        <v>1</v>
      </c>
      <c r="D394" s="98">
        <v>2.4745762711864399</v>
      </c>
      <c r="E394" s="4">
        <f t="shared" si="189"/>
        <v>0</v>
      </c>
      <c r="F394" s="98">
        <v>60.222531293463142</v>
      </c>
      <c r="G394" s="4">
        <f t="shared" si="190"/>
        <v>2</v>
      </c>
      <c r="H394" s="98">
        <v>25.39388322520853</v>
      </c>
      <c r="I394" s="4">
        <f t="shared" si="191"/>
        <v>1</v>
      </c>
      <c r="J394" s="98">
        <v>18.614718614718619</v>
      </c>
      <c r="K394" s="97">
        <v>6.0606060606060614</v>
      </c>
      <c r="L394" s="1">
        <f t="shared" si="192"/>
        <v>2</v>
      </c>
      <c r="M394" s="1">
        <f t="shared" si="193"/>
        <v>0</v>
      </c>
      <c r="N394" s="11">
        <f t="shared" si="194"/>
        <v>1</v>
      </c>
      <c r="O394" s="98">
        <v>11.446740858505571</v>
      </c>
      <c r="P394" s="4">
        <f t="shared" si="195"/>
        <v>1</v>
      </c>
      <c r="Q394" s="6">
        <v>61724</v>
      </c>
      <c r="R394" s="7">
        <v>0</v>
      </c>
      <c r="S394" s="1">
        <f t="shared" si="196"/>
        <v>0</v>
      </c>
      <c r="T394" s="1">
        <f t="shared" si="197"/>
        <v>0</v>
      </c>
      <c r="U394" s="11">
        <f t="shared" si="198"/>
        <v>0</v>
      </c>
      <c r="V394" s="98">
        <v>0</v>
      </c>
      <c r="W394" s="4">
        <f t="shared" si="199"/>
        <v>0</v>
      </c>
      <c r="X394" s="98">
        <v>0</v>
      </c>
      <c r="Y394" s="4">
        <f t="shared" si="200"/>
        <v>0</v>
      </c>
      <c r="Z394" s="9">
        <v>2.6282386930000001</v>
      </c>
      <c r="AA394" s="9">
        <v>0.97223449399999995</v>
      </c>
      <c r="AB394" s="9">
        <v>0.88904168900000002</v>
      </c>
      <c r="AC394" s="1">
        <f t="shared" si="201"/>
        <v>0</v>
      </c>
      <c r="AD394" s="1">
        <f t="shared" si="202"/>
        <v>1</v>
      </c>
      <c r="AE394" s="1">
        <f t="shared" si="203"/>
        <v>1</v>
      </c>
      <c r="AF394" s="11">
        <f t="shared" si="204"/>
        <v>0.66666666666666663</v>
      </c>
      <c r="AG394" s="8">
        <v>0.76545315651199997</v>
      </c>
      <c r="AH394" s="9">
        <v>1.104804948790723</v>
      </c>
      <c r="AI394" s="1">
        <f t="shared" si="205"/>
        <v>0</v>
      </c>
      <c r="AJ394" s="1">
        <f t="shared" si="206"/>
        <v>0</v>
      </c>
      <c r="AK394" s="11">
        <f t="shared" si="207"/>
        <v>0</v>
      </c>
      <c r="AL394" s="10">
        <v>0</v>
      </c>
      <c r="AM394" s="4">
        <f t="shared" si="208"/>
        <v>0</v>
      </c>
      <c r="AN394" s="98">
        <v>4.7528517109999999</v>
      </c>
      <c r="AO394" s="4">
        <f t="shared" si="209"/>
        <v>2</v>
      </c>
      <c r="AQ394" s="9">
        <v>0.61830985915492953</v>
      </c>
      <c r="AR394" s="9">
        <v>0.65110712148414118</v>
      </c>
      <c r="AS394" s="9">
        <v>1.01177856301531</v>
      </c>
      <c r="AT394" s="9">
        <v>1.3463829787234041</v>
      </c>
      <c r="AV394" s="1" t="str">
        <f t="shared" si="210"/>
        <v/>
      </c>
      <c r="AW394" s="1">
        <f t="shared" si="211"/>
        <v>4</v>
      </c>
      <c r="AX394" s="1">
        <f t="shared" si="212"/>
        <v>4</v>
      </c>
      <c r="AY394" s="1">
        <f t="shared" si="213"/>
        <v>0</v>
      </c>
      <c r="AZ394" s="1">
        <f t="shared" si="214"/>
        <v>0</v>
      </c>
      <c r="BA394" s="1" t="str">
        <f t="shared" si="215"/>
        <v/>
      </c>
      <c r="BB394" s="9">
        <f t="shared" si="187"/>
        <v>0.33333333333333331</v>
      </c>
      <c r="BC394" s="11">
        <f t="shared" si="216"/>
        <v>2.6666666666666665</v>
      </c>
      <c r="BD394" s="98">
        <v>66.946941359999997</v>
      </c>
      <c r="BE394" s="4">
        <f t="shared" si="217"/>
        <v>1</v>
      </c>
    </row>
    <row r="395" spans="1:57" x14ac:dyDescent="0.35">
      <c r="A395" s="4">
        <v>53033032602</v>
      </c>
      <c r="B395" s="97">
        <v>23.442136498516319</v>
      </c>
      <c r="C395" s="4">
        <f t="shared" si="188"/>
        <v>1</v>
      </c>
      <c r="D395" s="98">
        <v>2.8265621466797319</v>
      </c>
      <c r="E395" s="4">
        <f t="shared" si="189"/>
        <v>0</v>
      </c>
      <c r="F395" s="98">
        <v>32.292351523120757</v>
      </c>
      <c r="G395" s="4">
        <f t="shared" si="190"/>
        <v>0</v>
      </c>
      <c r="H395" s="98">
        <v>9.9116569704805002</v>
      </c>
      <c r="I395" s="4">
        <f t="shared" si="191"/>
        <v>0</v>
      </c>
      <c r="J395" s="98">
        <v>6.8156424581005588</v>
      </c>
      <c r="K395" s="97">
        <v>4.916201117318435</v>
      </c>
      <c r="L395" s="1">
        <f t="shared" si="192"/>
        <v>0</v>
      </c>
      <c r="M395" s="1">
        <f t="shared" si="193"/>
        <v>0</v>
      </c>
      <c r="N395" s="11">
        <f t="shared" si="194"/>
        <v>0</v>
      </c>
      <c r="O395" s="98">
        <v>2.8571428571428572</v>
      </c>
      <c r="P395" s="4">
        <f t="shared" si="195"/>
        <v>0</v>
      </c>
      <c r="Q395" s="6">
        <v>56143</v>
      </c>
      <c r="R395" s="7">
        <v>2134</v>
      </c>
      <c r="S395" s="1">
        <f t="shared" si="196"/>
        <v>0</v>
      </c>
      <c r="T395" s="1">
        <f t="shared" si="197"/>
        <v>1</v>
      </c>
      <c r="U395" s="11">
        <f t="shared" si="198"/>
        <v>0.5</v>
      </c>
      <c r="V395" s="98">
        <v>0</v>
      </c>
      <c r="W395" s="4">
        <f t="shared" si="199"/>
        <v>0</v>
      </c>
      <c r="X395" s="98">
        <v>0</v>
      </c>
      <c r="Y395" s="4">
        <f t="shared" si="200"/>
        <v>0</v>
      </c>
      <c r="Z395" s="9">
        <v>0.77895485499999995</v>
      </c>
      <c r="AA395" s="9">
        <v>0.73145823099999996</v>
      </c>
      <c r="AB395" s="9">
        <v>0.53030348000000005</v>
      </c>
      <c r="AC395" s="1">
        <f t="shared" si="201"/>
        <v>2</v>
      </c>
      <c r="AD395" s="1">
        <f t="shared" si="202"/>
        <v>2</v>
      </c>
      <c r="AE395" s="1">
        <f t="shared" si="203"/>
        <v>2</v>
      </c>
      <c r="AF395" s="11">
        <f t="shared" si="204"/>
        <v>2</v>
      </c>
      <c r="AG395" s="8">
        <v>0.29571469368199998</v>
      </c>
      <c r="AH395" s="9">
        <v>0.62145628891082105</v>
      </c>
      <c r="AI395" s="1">
        <f t="shared" si="205"/>
        <v>3</v>
      </c>
      <c r="AJ395" s="1">
        <f t="shared" si="206"/>
        <v>2</v>
      </c>
      <c r="AK395" s="11">
        <f t="shared" si="207"/>
        <v>2.5</v>
      </c>
      <c r="AL395" s="10">
        <v>0</v>
      </c>
      <c r="AM395" s="4">
        <f t="shared" si="208"/>
        <v>0</v>
      </c>
      <c r="AN395" s="98">
        <v>2.406475607</v>
      </c>
      <c r="AO395" s="4">
        <f t="shared" si="209"/>
        <v>1</v>
      </c>
      <c r="AR395" s="9">
        <v>1.3644524236983839</v>
      </c>
      <c r="AS395" s="9">
        <v>1.1925795053003501</v>
      </c>
      <c r="AV395" s="1" t="str">
        <f t="shared" si="210"/>
        <v/>
      </c>
      <c r="AW395" s="1" t="str">
        <f t="shared" si="211"/>
        <v/>
      </c>
      <c r="AX395" s="1">
        <f t="shared" si="212"/>
        <v>0</v>
      </c>
      <c r="AY395" s="1">
        <f t="shared" si="213"/>
        <v>0</v>
      </c>
      <c r="AZ395" s="1" t="str">
        <f t="shared" si="214"/>
        <v/>
      </c>
      <c r="BA395" s="1" t="str">
        <f t="shared" si="215"/>
        <v/>
      </c>
      <c r="BB395" s="9">
        <f t="shared" si="187"/>
        <v>0.5</v>
      </c>
      <c r="BC395" s="11">
        <f t="shared" si="216"/>
        <v>0</v>
      </c>
      <c r="BD395" s="98">
        <v>59.351116769999997</v>
      </c>
      <c r="BE395" s="4">
        <f t="shared" si="217"/>
        <v>2</v>
      </c>
    </row>
    <row r="396" spans="1:57" x14ac:dyDescent="0.35">
      <c r="A396" s="4">
        <v>53033032702</v>
      </c>
      <c r="B396" s="97">
        <v>10.19332161687171</v>
      </c>
      <c r="C396" s="4">
        <f t="shared" si="188"/>
        <v>0</v>
      </c>
      <c r="D396" s="98">
        <v>0.35669975186104219</v>
      </c>
      <c r="E396" s="4">
        <f t="shared" si="189"/>
        <v>0</v>
      </c>
      <c r="F396" s="98">
        <v>56.967871485943782</v>
      </c>
      <c r="G396" s="4">
        <f t="shared" si="190"/>
        <v>2</v>
      </c>
      <c r="H396" s="98">
        <v>12.71653543307087</v>
      </c>
      <c r="I396" s="4">
        <f t="shared" si="191"/>
        <v>0</v>
      </c>
      <c r="J396" s="98">
        <v>10.22044088176353</v>
      </c>
      <c r="K396" s="97">
        <v>8.6172344689378768</v>
      </c>
      <c r="L396" s="1">
        <f t="shared" si="192"/>
        <v>1</v>
      </c>
      <c r="M396" s="1">
        <f t="shared" si="193"/>
        <v>0</v>
      </c>
      <c r="N396" s="11">
        <f t="shared" si="194"/>
        <v>0.5</v>
      </c>
      <c r="O396" s="98">
        <v>7.8939660222612771</v>
      </c>
      <c r="P396" s="4">
        <f t="shared" si="195"/>
        <v>0</v>
      </c>
      <c r="Q396" s="6">
        <v>42112</v>
      </c>
      <c r="R396" s="7">
        <v>1297</v>
      </c>
      <c r="S396" s="1">
        <f t="shared" si="196"/>
        <v>0</v>
      </c>
      <c r="T396" s="1">
        <f t="shared" si="197"/>
        <v>1</v>
      </c>
      <c r="U396" s="11">
        <f t="shared" si="198"/>
        <v>0.5</v>
      </c>
      <c r="V396" s="98">
        <v>0</v>
      </c>
      <c r="W396" s="4">
        <f t="shared" si="199"/>
        <v>0</v>
      </c>
      <c r="X396" s="98">
        <v>0</v>
      </c>
      <c r="Y396" s="4">
        <f t="shared" si="200"/>
        <v>0</v>
      </c>
      <c r="Z396" s="9">
        <v>2.8329195459999998</v>
      </c>
      <c r="AA396" s="9">
        <v>0.84286853900000003</v>
      </c>
      <c r="AB396" s="9">
        <v>0.56113913100000001</v>
      </c>
      <c r="AC396" s="1">
        <f t="shared" si="201"/>
        <v>0</v>
      </c>
      <c r="AD396" s="1">
        <f t="shared" si="202"/>
        <v>1</v>
      </c>
      <c r="AE396" s="1">
        <f t="shared" si="203"/>
        <v>2</v>
      </c>
      <c r="AF396" s="11">
        <f t="shared" si="204"/>
        <v>1</v>
      </c>
      <c r="AG396" s="8">
        <v>0.35458403236699998</v>
      </c>
      <c r="AH396" s="9">
        <v>2.9867548827882762</v>
      </c>
      <c r="AI396" s="1">
        <f t="shared" si="205"/>
        <v>2</v>
      </c>
      <c r="AJ396" s="1">
        <f t="shared" si="206"/>
        <v>0</v>
      </c>
      <c r="AK396" s="11">
        <f t="shared" si="207"/>
        <v>1</v>
      </c>
      <c r="AL396" s="10">
        <v>0</v>
      </c>
      <c r="AM396" s="4">
        <f t="shared" si="208"/>
        <v>0</v>
      </c>
      <c r="AN396" s="98">
        <v>0.36630036599999999</v>
      </c>
      <c r="AO396" s="4">
        <f t="shared" si="209"/>
        <v>0</v>
      </c>
      <c r="AR396" s="9">
        <v>1.303411131059246</v>
      </c>
      <c r="AS396" s="9">
        <v>0.98233215547703101</v>
      </c>
      <c r="AV396" s="1" t="str">
        <f t="shared" si="210"/>
        <v/>
      </c>
      <c r="AW396" s="1" t="str">
        <f t="shared" si="211"/>
        <v/>
      </c>
      <c r="AX396" s="1">
        <f t="shared" si="212"/>
        <v>0</v>
      </c>
      <c r="AY396" s="1">
        <f t="shared" si="213"/>
        <v>0</v>
      </c>
      <c r="AZ396" s="1" t="str">
        <f t="shared" si="214"/>
        <v/>
      </c>
      <c r="BA396" s="1" t="str">
        <f t="shared" si="215"/>
        <v/>
      </c>
      <c r="BB396" s="9">
        <f t="shared" si="187"/>
        <v>0.5</v>
      </c>
      <c r="BC396" s="11">
        <f t="shared" si="216"/>
        <v>0</v>
      </c>
      <c r="BD396" s="98">
        <v>66.045355529999995</v>
      </c>
      <c r="BE396" s="4">
        <f t="shared" si="217"/>
        <v>1</v>
      </c>
    </row>
    <row r="397" spans="1:57" x14ac:dyDescent="0.35">
      <c r="A397" s="4">
        <v>53033032703</v>
      </c>
      <c r="B397" s="97">
        <v>13.354786806114239</v>
      </c>
      <c r="C397" s="4">
        <f t="shared" si="188"/>
        <v>0</v>
      </c>
      <c r="D397" s="98">
        <v>4.2771599657827206</v>
      </c>
      <c r="E397" s="4">
        <f t="shared" si="189"/>
        <v>1</v>
      </c>
      <c r="F397" s="98">
        <v>56.045845272206307</v>
      </c>
      <c r="G397" s="4">
        <f t="shared" si="190"/>
        <v>2</v>
      </c>
      <c r="H397" s="98">
        <v>30.933633295838021</v>
      </c>
      <c r="I397" s="4">
        <f t="shared" si="191"/>
        <v>2</v>
      </c>
      <c r="J397" s="98">
        <v>18.62068965517242</v>
      </c>
      <c r="K397" s="97">
        <v>3.4482758620689649</v>
      </c>
      <c r="L397" s="1">
        <f t="shared" si="192"/>
        <v>2</v>
      </c>
      <c r="M397" s="1">
        <f t="shared" si="193"/>
        <v>0</v>
      </c>
      <c r="N397" s="11">
        <f t="shared" si="194"/>
        <v>1</v>
      </c>
      <c r="O397" s="98">
        <v>9.6540627514078832</v>
      </c>
      <c r="P397" s="4">
        <f t="shared" si="195"/>
        <v>1</v>
      </c>
      <c r="Q397" s="6">
        <v>52547</v>
      </c>
      <c r="R397" s="7">
        <v>4224</v>
      </c>
      <c r="S397" s="1">
        <f t="shared" si="196"/>
        <v>0</v>
      </c>
      <c r="T397" s="1">
        <f t="shared" si="197"/>
        <v>1</v>
      </c>
      <c r="U397" s="11">
        <f t="shared" si="198"/>
        <v>0.5</v>
      </c>
      <c r="V397" s="98">
        <v>0</v>
      </c>
      <c r="W397" s="4">
        <f t="shared" si="199"/>
        <v>0</v>
      </c>
      <c r="X397" s="98">
        <v>0</v>
      </c>
      <c r="Y397" s="4">
        <f t="shared" si="200"/>
        <v>0</v>
      </c>
      <c r="Z397" s="9">
        <v>0.31651976100000001</v>
      </c>
      <c r="AA397" s="9">
        <v>0.35331940899999997</v>
      </c>
      <c r="AB397" s="9">
        <v>0.25487345</v>
      </c>
      <c r="AC397" s="1">
        <f t="shared" si="201"/>
        <v>4</v>
      </c>
      <c r="AD397" s="1">
        <f t="shared" si="202"/>
        <v>4</v>
      </c>
      <c r="AE397" s="1">
        <f t="shared" si="203"/>
        <v>3</v>
      </c>
      <c r="AF397" s="11">
        <f t="shared" si="204"/>
        <v>3.6666666666666665</v>
      </c>
      <c r="AG397" s="8">
        <v>0.28709181402200001</v>
      </c>
      <c r="AH397" s="9">
        <v>0.56466392595006609</v>
      </c>
      <c r="AI397" s="1">
        <f t="shared" si="205"/>
        <v>3</v>
      </c>
      <c r="AJ397" s="1">
        <f t="shared" si="206"/>
        <v>3</v>
      </c>
      <c r="AK397" s="11">
        <f t="shared" si="207"/>
        <v>3</v>
      </c>
      <c r="AL397" s="10">
        <v>0</v>
      </c>
      <c r="AM397" s="4">
        <f t="shared" si="208"/>
        <v>0</v>
      </c>
      <c r="AN397" s="98">
        <v>5.449591281</v>
      </c>
      <c r="AO397" s="4">
        <f t="shared" si="209"/>
        <v>2</v>
      </c>
      <c r="AP397" s="8">
        <v>0.73909716908951795</v>
      </c>
      <c r="AQ397" s="9">
        <v>0.85422535211267603</v>
      </c>
      <c r="AR397" s="9">
        <v>0.78934769599042487</v>
      </c>
      <c r="AS397" s="9">
        <v>1.1071849234393401</v>
      </c>
      <c r="AT397" s="9">
        <v>0.58510638297872342</v>
      </c>
      <c r="AV397" s="1">
        <f t="shared" si="210"/>
        <v>4</v>
      </c>
      <c r="AW397" s="1">
        <f t="shared" si="211"/>
        <v>1</v>
      </c>
      <c r="AX397" s="1">
        <f t="shared" si="212"/>
        <v>3</v>
      </c>
      <c r="AY397" s="1">
        <f t="shared" si="213"/>
        <v>0</v>
      </c>
      <c r="AZ397" s="1">
        <f t="shared" si="214"/>
        <v>4</v>
      </c>
      <c r="BA397" s="1" t="str">
        <f t="shared" si="215"/>
        <v/>
      </c>
      <c r="BB397" s="9">
        <f t="shared" si="187"/>
        <v>0.25</v>
      </c>
      <c r="BC397" s="11">
        <f t="shared" si="216"/>
        <v>2</v>
      </c>
      <c r="BD397" s="98">
        <v>59.47055452</v>
      </c>
      <c r="BE397" s="4">
        <f t="shared" si="217"/>
        <v>2</v>
      </c>
    </row>
    <row r="398" spans="1:57" x14ac:dyDescent="0.35">
      <c r="A398" s="4">
        <v>53033032704</v>
      </c>
      <c r="B398" s="97">
        <v>20.72072072072072</v>
      </c>
      <c r="C398" s="4">
        <f t="shared" si="188"/>
        <v>1</v>
      </c>
      <c r="D398" s="98">
        <v>5.0547845142439733</v>
      </c>
      <c r="E398" s="4">
        <f t="shared" si="189"/>
        <v>1</v>
      </c>
      <c r="F398" s="98">
        <v>53.987490226739652</v>
      </c>
      <c r="G398" s="4">
        <f t="shared" si="190"/>
        <v>2</v>
      </c>
      <c r="H398" s="98">
        <v>21.17384843982169</v>
      </c>
      <c r="I398" s="4">
        <f t="shared" si="191"/>
        <v>1</v>
      </c>
      <c r="J398" s="98">
        <v>22</v>
      </c>
      <c r="K398" s="97">
        <v>16.600000000000001</v>
      </c>
      <c r="L398" s="1">
        <f t="shared" si="192"/>
        <v>3</v>
      </c>
      <c r="M398" s="1">
        <f t="shared" si="193"/>
        <v>2</v>
      </c>
      <c r="N398" s="11">
        <f t="shared" si="194"/>
        <v>2.5</v>
      </c>
      <c r="O398" s="98">
        <v>18.48211848211848</v>
      </c>
      <c r="P398" s="4">
        <f t="shared" si="195"/>
        <v>2</v>
      </c>
      <c r="Q398" s="6">
        <v>41487</v>
      </c>
      <c r="R398" s="7">
        <v>4851</v>
      </c>
      <c r="S398" s="1">
        <f t="shared" si="196"/>
        <v>0</v>
      </c>
      <c r="T398" s="1">
        <f t="shared" si="197"/>
        <v>1</v>
      </c>
      <c r="U398" s="11">
        <f t="shared" si="198"/>
        <v>0.5</v>
      </c>
      <c r="V398" s="98">
        <v>0</v>
      </c>
      <c r="W398" s="4">
        <f t="shared" si="199"/>
        <v>0</v>
      </c>
      <c r="X398" s="98">
        <v>0</v>
      </c>
      <c r="Y398" s="4">
        <f t="shared" si="200"/>
        <v>0</v>
      </c>
      <c r="Z398" s="9">
        <v>0.33529023099999999</v>
      </c>
      <c r="AA398" s="9">
        <v>0.33896348199999998</v>
      </c>
      <c r="AB398" s="9">
        <v>0.30734178200000001</v>
      </c>
      <c r="AC398" s="1">
        <f t="shared" si="201"/>
        <v>4</v>
      </c>
      <c r="AD398" s="1">
        <f t="shared" si="202"/>
        <v>4</v>
      </c>
      <c r="AE398" s="1">
        <f t="shared" si="203"/>
        <v>3</v>
      </c>
      <c r="AF398" s="11">
        <f t="shared" si="204"/>
        <v>3.6666666666666665</v>
      </c>
      <c r="AG398" s="8">
        <v>0.25431581805100001</v>
      </c>
      <c r="AH398" s="9">
        <v>0.45076738677619732</v>
      </c>
      <c r="AI398" s="1">
        <f t="shared" si="205"/>
        <v>3</v>
      </c>
      <c r="AJ398" s="1">
        <f t="shared" si="206"/>
        <v>3</v>
      </c>
      <c r="AK398" s="11">
        <f t="shared" si="207"/>
        <v>3</v>
      </c>
      <c r="AL398" s="10">
        <v>0</v>
      </c>
      <c r="AM398" s="4">
        <f t="shared" si="208"/>
        <v>0</v>
      </c>
      <c r="AN398" s="98">
        <v>12.31546232</v>
      </c>
      <c r="AO398" s="4">
        <f t="shared" si="209"/>
        <v>4</v>
      </c>
      <c r="AQ398" s="9">
        <v>0.48802816901408452</v>
      </c>
      <c r="AR398" s="9">
        <v>0.75523638539796534</v>
      </c>
      <c r="AS398" s="9">
        <v>0.83922261484098903</v>
      </c>
      <c r="AV398" s="1" t="str">
        <f t="shared" si="210"/>
        <v/>
      </c>
      <c r="AW398" s="1">
        <f t="shared" si="211"/>
        <v>4</v>
      </c>
      <c r="AX398" s="1">
        <f t="shared" si="212"/>
        <v>3</v>
      </c>
      <c r="AY398" s="1">
        <f t="shared" si="213"/>
        <v>2</v>
      </c>
      <c r="AZ398" s="1" t="str">
        <f t="shared" si="214"/>
        <v/>
      </c>
      <c r="BA398" s="1" t="str">
        <f t="shared" si="215"/>
        <v/>
      </c>
      <c r="BB398" s="9">
        <f t="shared" si="187"/>
        <v>0.33333333333333331</v>
      </c>
      <c r="BC398" s="11">
        <f t="shared" si="216"/>
        <v>3</v>
      </c>
      <c r="BD398" s="98">
        <v>71.186596910000006</v>
      </c>
      <c r="BE398" s="4">
        <f t="shared" si="217"/>
        <v>0</v>
      </c>
    </row>
    <row r="399" spans="1:57" x14ac:dyDescent="0.35">
      <c r="A399" s="4">
        <v>53033032800</v>
      </c>
      <c r="B399" s="97">
        <v>7.8216660148611661</v>
      </c>
      <c r="C399" s="4">
        <f t="shared" si="188"/>
        <v>0</v>
      </c>
      <c r="D399" s="98">
        <v>0.67702110712863406</v>
      </c>
      <c r="E399" s="4">
        <f t="shared" si="189"/>
        <v>0</v>
      </c>
      <c r="F399" s="98">
        <v>52.295918367346943</v>
      </c>
      <c r="G399" s="4">
        <f t="shared" si="190"/>
        <v>2</v>
      </c>
      <c r="H399" s="98">
        <v>18.678160919540229</v>
      </c>
      <c r="I399" s="4">
        <f t="shared" si="191"/>
        <v>1</v>
      </c>
      <c r="J399" s="98">
        <v>19.18781725888325</v>
      </c>
      <c r="K399" s="97">
        <v>11.573604060913709</v>
      </c>
      <c r="L399" s="1">
        <f t="shared" si="192"/>
        <v>2</v>
      </c>
      <c r="M399" s="1">
        <f t="shared" si="193"/>
        <v>1</v>
      </c>
      <c r="N399" s="11">
        <f t="shared" si="194"/>
        <v>1.5</v>
      </c>
      <c r="O399" s="98">
        <v>13.961673836527179</v>
      </c>
      <c r="P399" s="4">
        <f t="shared" si="195"/>
        <v>1</v>
      </c>
      <c r="Q399" s="6">
        <v>25853</v>
      </c>
      <c r="R399" s="7">
        <v>0</v>
      </c>
      <c r="S399" s="1">
        <f t="shared" si="196"/>
        <v>0</v>
      </c>
      <c r="T399" s="1">
        <f t="shared" si="197"/>
        <v>0</v>
      </c>
      <c r="U399" s="11">
        <f t="shared" si="198"/>
        <v>0</v>
      </c>
      <c r="V399" s="98">
        <v>0</v>
      </c>
      <c r="W399" s="4">
        <f t="shared" si="199"/>
        <v>0</v>
      </c>
      <c r="X399" s="98">
        <v>0</v>
      </c>
      <c r="Y399" s="4">
        <f t="shared" si="200"/>
        <v>0</v>
      </c>
      <c r="Z399" s="9">
        <v>7.511670938</v>
      </c>
      <c r="AA399" s="9">
        <v>1.683163419</v>
      </c>
      <c r="AB399" s="9">
        <v>1.216106761</v>
      </c>
      <c r="AC399" s="1">
        <f t="shared" si="201"/>
        <v>0</v>
      </c>
      <c r="AD399" s="1">
        <f t="shared" si="202"/>
        <v>0</v>
      </c>
      <c r="AE399" s="1">
        <f t="shared" si="203"/>
        <v>0</v>
      </c>
      <c r="AF399" s="11">
        <f t="shared" si="204"/>
        <v>0</v>
      </c>
      <c r="AG399" s="8">
        <v>0.31257990638900002</v>
      </c>
      <c r="AH399" s="9">
        <v>3.3111236642919581</v>
      </c>
      <c r="AI399" s="1">
        <f t="shared" si="205"/>
        <v>2</v>
      </c>
      <c r="AJ399" s="1">
        <f t="shared" si="206"/>
        <v>0</v>
      </c>
      <c r="AK399" s="11">
        <f t="shared" si="207"/>
        <v>1</v>
      </c>
      <c r="AL399" s="10">
        <v>0</v>
      </c>
      <c r="AM399" s="4">
        <f t="shared" si="208"/>
        <v>0</v>
      </c>
      <c r="AN399" s="98">
        <v>0.71556350599999996</v>
      </c>
      <c r="AO399" s="4">
        <f t="shared" si="209"/>
        <v>0</v>
      </c>
      <c r="AV399" s="1" t="str">
        <f t="shared" si="210"/>
        <v/>
      </c>
      <c r="AW399" s="1" t="str">
        <f t="shared" si="211"/>
        <v/>
      </c>
      <c r="AX399" s="1" t="str">
        <f t="shared" si="212"/>
        <v/>
      </c>
      <c r="AY399" s="1" t="str">
        <f t="shared" si="213"/>
        <v/>
      </c>
      <c r="AZ399" s="1" t="str">
        <f t="shared" si="214"/>
        <v/>
      </c>
      <c r="BA399" s="1" t="str">
        <f t="shared" si="215"/>
        <v/>
      </c>
      <c r="BB399" s="9">
        <f t="shared" si="187"/>
        <v>1</v>
      </c>
      <c r="BC399" s="11">
        <f t="shared" si="216"/>
        <v>0</v>
      </c>
      <c r="BD399" s="98">
        <v>64.198681300000004</v>
      </c>
      <c r="BE399" s="4">
        <f t="shared" si="217"/>
        <v>1</v>
      </c>
    </row>
    <row r="400" spans="1:57" x14ac:dyDescent="0.35">
      <c r="A400" s="4">
        <v>53035080101</v>
      </c>
      <c r="B400" s="97">
        <v>31.007751937984491</v>
      </c>
      <c r="C400" s="4">
        <f t="shared" si="188"/>
        <v>2</v>
      </c>
      <c r="D400" s="98">
        <v>3.8105046343975282</v>
      </c>
      <c r="E400" s="4">
        <f t="shared" si="189"/>
        <v>0</v>
      </c>
      <c r="F400" s="98">
        <v>77.740016992353446</v>
      </c>
      <c r="G400" s="4">
        <f t="shared" si="190"/>
        <v>3</v>
      </c>
      <c r="H400" s="98">
        <v>46.350931677018629</v>
      </c>
      <c r="I400" s="4">
        <f t="shared" si="191"/>
        <v>3</v>
      </c>
      <c r="J400" s="98">
        <v>26.111111111111111</v>
      </c>
      <c r="K400" s="97">
        <v>14.761904761904759</v>
      </c>
      <c r="L400" s="1">
        <f t="shared" si="192"/>
        <v>4</v>
      </c>
      <c r="M400" s="1">
        <f t="shared" si="193"/>
        <v>1</v>
      </c>
      <c r="N400" s="11">
        <f t="shared" si="194"/>
        <v>2.5</v>
      </c>
      <c r="O400" s="98">
        <v>28.818635607321131</v>
      </c>
      <c r="P400" s="4">
        <f t="shared" si="195"/>
        <v>3</v>
      </c>
      <c r="Q400" s="6">
        <v>68035</v>
      </c>
      <c r="R400" s="7">
        <v>7849</v>
      </c>
      <c r="S400" s="1">
        <f t="shared" si="196"/>
        <v>0</v>
      </c>
      <c r="T400" s="1">
        <f t="shared" si="197"/>
        <v>1</v>
      </c>
      <c r="U400" s="11">
        <f t="shared" si="198"/>
        <v>0.5</v>
      </c>
      <c r="V400" s="98">
        <v>0</v>
      </c>
      <c r="W400" s="4">
        <f t="shared" si="199"/>
        <v>0</v>
      </c>
      <c r="X400" s="98">
        <v>0</v>
      </c>
      <c r="Y400" s="4">
        <f t="shared" si="200"/>
        <v>0</v>
      </c>
      <c r="Z400" s="9">
        <v>0.63749824600000005</v>
      </c>
      <c r="AA400" s="9">
        <v>0.62097749899999999</v>
      </c>
      <c r="AB400" s="9">
        <v>0.65063972699999995</v>
      </c>
      <c r="AC400" s="1">
        <f t="shared" si="201"/>
        <v>2</v>
      </c>
      <c r="AD400" s="1">
        <f t="shared" si="202"/>
        <v>2</v>
      </c>
      <c r="AE400" s="1">
        <f t="shared" si="203"/>
        <v>2</v>
      </c>
      <c r="AF400" s="11">
        <f t="shared" si="204"/>
        <v>2</v>
      </c>
      <c r="AG400" s="8">
        <v>0.27476365500799999</v>
      </c>
      <c r="AH400" s="9">
        <v>0.70381829302318555</v>
      </c>
      <c r="AI400" s="1">
        <f t="shared" si="205"/>
        <v>3</v>
      </c>
      <c r="AJ400" s="1">
        <f t="shared" si="206"/>
        <v>2</v>
      </c>
      <c r="AK400" s="11">
        <f t="shared" si="207"/>
        <v>2.5</v>
      </c>
      <c r="AL400" s="10">
        <v>0</v>
      </c>
      <c r="AM400" s="4">
        <f t="shared" si="208"/>
        <v>0</v>
      </c>
      <c r="AN400" s="98">
        <v>11.703821659999999</v>
      </c>
      <c r="AO400" s="4">
        <f t="shared" si="209"/>
        <v>4</v>
      </c>
      <c r="AP400" s="8">
        <v>2.3340563991323209</v>
      </c>
      <c r="AQ400" s="9">
        <v>1.0734149054505009</v>
      </c>
      <c r="AR400" s="9">
        <v>0.94328607172643875</v>
      </c>
      <c r="AS400" s="9">
        <v>0.99474079639368895</v>
      </c>
      <c r="AV400" s="1">
        <f t="shared" si="210"/>
        <v>0</v>
      </c>
      <c r="AW400" s="1">
        <f t="shared" si="211"/>
        <v>0</v>
      </c>
      <c r="AX400" s="1">
        <f t="shared" si="212"/>
        <v>0</v>
      </c>
      <c r="AY400" s="1">
        <f t="shared" si="213"/>
        <v>0</v>
      </c>
      <c r="AZ400" s="1" t="str">
        <f t="shared" si="214"/>
        <v/>
      </c>
      <c r="BA400" s="1" t="str">
        <f t="shared" si="215"/>
        <v/>
      </c>
      <c r="BB400" s="9">
        <f t="shared" si="187"/>
        <v>0.25</v>
      </c>
      <c r="BC400" s="11">
        <f t="shared" si="216"/>
        <v>0</v>
      </c>
      <c r="BD400" s="98">
        <v>55.728881559999998</v>
      </c>
      <c r="BE400" s="4">
        <f t="shared" si="217"/>
        <v>2</v>
      </c>
    </row>
    <row r="401" spans="1:57" x14ac:dyDescent="0.35">
      <c r="A401" s="4">
        <v>53035080102</v>
      </c>
      <c r="B401" s="97">
        <v>45.876192257340563</v>
      </c>
      <c r="C401" s="4">
        <f t="shared" si="188"/>
        <v>3</v>
      </c>
      <c r="D401" s="98">
        <v>13.619706840390879</v>
      </c>
      <c r="E401" s="4">
        <f t="shared" si="189"/>
        <v>3</v>
      </c>
      <c r="F401" s="98">
        <v>81.255474452554751</v>
      </c>
      <c r="G401" s="4">
        <f t="shared" si="190"/>
        <v>4</v>
      </c>
      <c r="H401" s="98">
        <v>55.57184750733137</v>
      </c>
      <c r="I401" s="4">
        <f t="shared" si="191"/>
        <v>3</v>
      </c>
      <c r="J401" s="98">
        <v>31.86046511627907</v>
      </c>
      <c r="K401" s="97">
        <v>17.209302325581401</v>
      </c>
      <c r="L401" s="1">
        <f t="shared" si="192"/>
        <v>4</v>
      </c>
      <c r="M401" s="1">
        <f t="shared" si="193"/>
        <v>2</v>
      </c>
      <c r="N401" s="11">
        <f t="shared" si="194"/>
        <v>3</v>
      </c>
      <c r="O401" s="98">
        <v>43.822393822393821</v>
      </c>
      <c r="P401" s="4">
        <f t="shared" si="195"/>
        <v>4</v>
      </c>
      <c r="Q401" s="6">
        <v>69608</v>
      </c>
      <c r="R401" s="7">
        <v>11003</v>
      </c>
      <c r="S401" s="1">
        <f t="shared" si="196"/>
        <v>0</v>
      </c>
      <c r="T401" s="1">
        <f t="shared" si="197"/>
        <v>1</v>
      </c>
      <c r="U401" s="11">
        <f t="shared" si="198"/>
        <v>0.5</v>
      </c>
      <c r="V401" s="98">
        <v>0</v>
      </c>
      <c r="W401" s="4">
        <f t="shared" si="199"/>
        <v>0</v>
      </c>
      <c r="X401" s="98">
        <v>0</v>
      </c>
      <c r="Y401" s="4">
        <f t="shared" si="200"/>
        <v>0</v>
      </c>
      <c r="Z401" s="9">
        <v>0.404676074</v>
      </c>
      <c r="AA401" s="9">
        <v>0.30851789699999999</v>
      </c>
      <c r="AB401" s="9">
        <v>0.37181837099999998</v>
      </c>
      <c r="AC401" s="1">
        <f t="shared" si="201"/>
        <v>3</v>
      </c>
      <c r="AD401" s="1">
        <f t="shared" si="202"/>
        <v>4</v>
      </c>
      <c r="AE401" s="1">
        <f t="shared" si="203"/>
        <v>3</v>
      </c>
      <c r="AF401" s="11">
        <f t="shared" si="204"/>
        <v>3.3333333333333335</v>
      </c>
      <c r="AG401" s="8">
        <v>0.190284788506</v>
      </c>
      <c r="AH401" s="9">
        <v>0.55887429257393428</v>
      </c>
      <c r="AI401" s="1">
        <f t="shared" si="205"/>
        <v>3</v>
      </c>
      <c r="AJ401" s="1">
        <f t="shared" si="206"/>
        <v>3</v>
      </c>
      <c r="AK401" s="11">
        <f t="shared" si="207"/>
        <v>3</v>
      </c>
      <c r="AL401" s="10">
        <v>0</v>
      </c>
      <c r="AM401" s="4">
        <f t="shared" si="208"/>
        <v>0</v>
      </c>
      <c r="AN401" s="98">
        <v>7.9710144930000002</v>
      </c>
      <c r="AO401" s="4">
        <f t="shared" si="209"/>
        <v>3</v>
      </c>
      <c r="AQ401" s="9">
        <v>1.0389321468298109</v>
      </c>
      <c r="AR401" s="9">
        <v>0.97914929107589654</v>
      </c>
      <c r="AS401" s="9">
        <v>0.94214876033057804</v>
      </c>
      <c r="AV401" s="1" t="str">
        <f t="shared" si="210"/>
        <v/>
      </c>
      <c r="AW401" s="1">
        <f t="shared" si="211"/>
        <v>0</v>
      </c>
      <c r="AX401" s="1">
        <f t="shared" si="212"/>
        <v>0</v>
      </c>
      <c r="AY401" s="1">
        <f t="shared" si="213"/>
        <v>0</v>
      </c>
      <c r="AZ401" s="1" t="str">
        <f t="shared" si="214"/>
        <v/>
      </c>
      <c r="BA401" s="1" t="str">
        <f t="shared" si="215"/>
        <v/>
      </c>
      <c r="BB401" s="9">
        <f t="shared" si="187"/>
        <v>0.33333333333333331</v>
      </c>
      <c r="BC401" s="11">
        <f t="shared" si="216"/>
        <v>0</v>
      </c>
      <c r="BD401" s="98">
        <v>47.207746870000001</v>
      </c>
      <c r="BE401" s="4">
        <f t="shared" si="217"/>
        <v>3</v>
      </c>
    </row>
    <row r="402" spans="1:57" x14ac:dyDescent="0.35">
      <c r="A402" s="4">
        <v>53035080200</v>
      </c>
      <c r="B402" s="97">
        <v>40.885487838207162</v>
      </c>
      <c r="C402" s="4">
        <f t="shared" si="188"/>
        <v>3</v>
      </c>
      <c r="D402" s="98">
        <v>5.3270198283515837</v>
      </c>
      <c r="E402" s="4">
        <f t="shared" si="189"/>
        <v>1</v>
      </c>
      <c r="F402" s="98">
        <v>85.10811913504692</v>
      </c>
      <c r="G402" s="4">
        <f t="shared" si="190"/>
        <v>4</v>
      </c>
      <c r="H402" s="98">
        <v>56.222639149468421</v>
      </c>
      <c r="I402" s="4">
        <f t="shared" si="191"/>
        <v>3</v>
      </c>
      <c r="J402" s="98">
        <v>34.394904458598717</v>
      </c>
      <c r="K402" s="97">
        <v>20.06369426751592</v>
      </c>
      <c r="L402" s="1">
        <f t="shared" si="192"/>
        <v>4</v>
      </c>
      <c r="M402" s="1">
        <f t="shared" si="193"/>
        <v>3</v>
      </c>
      <c r="N402" s="11">
        <f t="shared" si="194"/>
        <v>3.5</v>
      </c>
      <c r="O402" s="98">
        <v>48.440065681444992</v>
      </c>
      <c r="P402" s="4">
        <f t="shared" si="195"/>
        <v>4</v>
      </c>
      <c r="Q402" s="6">
        <v>68618</v>
      </c>
      <c r="R402" s="7">
        <v>8152</v>
      </c>
      <c r="S402" s="1">
        <f t="shared" si="196"/>
        <v>0</v>
      </c>
      <c r="T402" s="1">
        <f t="shared" si="197"/>
        <v>1</v>
      </c>
      <c r="U402" s="11">
        <f t="shared" si="198"/>
        <v>0.5</v>
      </c>
      <c r="V402" s="98">
        <v>0</v>
      </c>
      <c r="W402" s="4">
        <f t="shared" si="199"/>
        <v>0</v>
      </c>
      <c r="X402" s="98">
        <v>0</v>
      </c>
      <c r="Y402" s="4">
        <f t="shared" si="200"/>
        <v>0</v>
      </c>
      <c r="Z402" s="9">
        <v>0.42832510200000001</v>
      </c>
      <c r="AA402" s="9">
        <v>0.42374995900000001</v>
      </c>
      <c r="AB402" s="9">
        <v>0.23515755599999999</v>
      </c>
      <c r="AC402" s="1">
        <f t="shared" si="201"/>
        <v>3</v>
      </c>
      <c r="AD402" s="1">
        <f t="shared" si="202"/>
        <v>3</v>
      </c>
      <c r="AE402" s="1">
        <f t="shared" si="203"/>
        <v>4</v>
      </c>
      <c r="AF402" s="11">
        <f t="shared" si="204"/>
        <v>3.3333333333333335</v>
      </c>
      <c r="AG402" s="8">
        <v>0.35405032733800001</v>
      </c>
      <c r="AH402" s="9">
        <v>0.54591707863993766</v>
      </c>
      <c r="AI402" s="1">
        <f t="shared" si="205"/>
        <v>2</v>
      </c>
      <c r="AJ402" s="1">
        <f t="shared" si="206"/>
        <v>3</v>
      </c>
      <c r="AK402" s="11">
        <f t="shared" si="207"/>
        <v>2.5</v>
      </c>
      <c r="AL402" s="10">
        <v>1</v>
      </c>
      <c r="AM402" s="4">
        <f t="shared" si="208"/>
        <v>4</v>
      </c>
      <c r="AN402" s="98">
        <v>17.008985880000001</v>
      </c>
      <c r="AO402" s="4">
        <f t="shared" si="209"/>
        <v>4</v>
      </c>
      <c r="AR402" s="9">
        <v>0.76063386155129276</v>
      </c>
      <c r="AS402" s="9">
        <v>1.0007513148009</v>
      </c>
      <c r="AV402" s="1" t="str">
        <f t="shared" si="210"/>
        <v/>
      </c>
      <c r="AW402" s="1" t="str">
        <f t="shared" si="211"/>
        <v/>
      </c>
      <c r="AX402" s="1">
        <f t="shared" si="212"/>
        <v>3</v>
      </c>
      <c r="AY402" s="1">
        <f t="shared" si="213"/>
        <v>0</v>
      </c>
      <c r="AZ402" s="1" t="str">
        <f t="shared" si="214"/>
        <v/>
      </c>
      <c r="BA402" s="1" t="str">
        <f t="shared" si="215"/>
        <v/>
      </c>
      <c r="BB402" s="9">
        <f t="shared" si="187"/>
        <v>0.5</v>
      </c>
      <c r="BC402" s="11">
        <f t="shared" si="216"/>
        <v>1.5</v>
      </c>
      <c r="BD402" s="98">
        <v>52.242353899999998</v>
      </c>
      <c r="BE402" s="4">
        <f t="shared" si="217"/>
        <v>3</v>
      </c>
    </row>
    <row r="403" spans="1:57" x14ac:dyDescent="0.35">
      <c r="A403" s="4">
        <v>53035080300</v>
      </c>
      <c r="B403" s="97">
        <v>23.51398601398601</v>
      </c>
      <c r="C403" s="4">
        <f t="shared" si="188"/>
        <v>1</v>
      </c>
      <c r="D403" s="98">
        <v>1.971050200184786</v>
      </c>
      <c r="E403" s="4">
        <f t="shared" si="189"/>
        <v>0</v>
      </c>
      <c r="F403" s="98">
        <v>73.584905660377359</v>
      </c>
      <c r="G403" s="4">
        <f t="shared" si="190"/>
        <v>3</v>
      </c>
      <c r="H403" s="98">
        <v>72.033898305084747</v>
      </c>
      <c r="I403" s="4">
        <f t="shared" si="191"/>
        <v>4</v>
      </c>
      <c r="J403" s="98">
        <v>34.415954415954417</v>
      </c>
      <c r="K403" s="97">
        <v>23.190883190883191</v>
      </c>
      <c r="L403" s="1">
        <f t="shared" si="192"/>
        <v>4</v>
      </c>
      <c r="M403" s="1">
        <f t="shared" si="193"/>
        <v>3</v>
      </c>
      <c r="N403" s="11">
        <f t="shared" si="194"/>
        <v>3.5</v>
      </c>
      <c r="O403" s="98">
        <v>36.462093862815877</v>
      </c>
      <c r="P403" s="4">
        <f t="shared" si="195"/>
        <v>4</v>
      </c>
      <c r="Q403" s="6">
        <v>68497</v>
      </c>
      <c r="R403" s="7">
        <v>11683</v>
      </c>
      <c r="S403" s="1">
        <f t="shared" si="196"/>
        <v>0</v>
      </c>
      <c r="T403" s="1">
        <f t="shared" si="197"/>
        <v>1</v>
      </c>
      <c r="U403" s="11">
        <f t="shared" si="198"/>
        <v>0.5</v>
      </c>
      <c r="V403" s="98">
        <v>0</v>
      </c>
      <c r="W403" s="4">
        <f t="shared" si="199"/>
        <v>0</v>
      </c>
      <c r="X403" s="98">
        <v>0</v>
      </c>
      <c r="Y403" s="4">
        <f t="shared" si="200"/>
        <v>0</v>
      </c>
      <c r="Z403" s="9">
        <v>0.449784452</v>
      </c>
      <c r="AA403" s="9">
        <v>0.64004187199999996</v>
      </c>
      <c r="AB403" s="9">
        <v>0.34985302699999998</v>
      </c>
      <c r="AC403" s="1">
        <f t="shared" si="201"/>
        <v>3</v>
      </c>
      <c r="AD403" s="1">
        <f t="shared" si="202"/>
        <v>2</v>
      </c>
      <c r="AE403" s="1">
        <f t="shared" si="203"/>
        <v>3</v>
      </c>
      <c r="AF403" s="11">
        <f t="shared" si="204"/>
        <v>2.6666666666666665</v>
      </c>
      <c r="AG403" s="8">
        <v>0.243132154085</v>
      </c>
      <c r="AH403" s="9">
        <v>0.43054240545108102</v>
      </c>
      <c r="AI403" s="1">
        <f t="shared" si="205"/>
        <v>3</v>
      </c>
      <c r="AJ403" s="1">
        <f t="shared" si="206"/>
        <v>3</v>
      </c>
      <c r="AK403" s="11">
        <f t="shared" si="207"/>
        <v>3</v>
      </c>
      <c r="AL403" s="10">
        <v>1</v>
      </c>
      <c r="AM403" s="4">
        <f t="shared" si="208"/>
        <v>4</v>
      </c>
      <c r="AN403" s="98">
        <v>9.9390243900000002</v>
      </c>
      <c r="AO403" s="4">
        <f t="shared" si="209"/>
        <v>3</v>
      </c>
      <c r="AQ403" s="9">
        <v>1.0489432703003341</v>
      </c>
      <c r="AR403" s="9">
        <v>0.89658048373644705</v>
      </c>
      <c r="AS403" s="9">
        <v>0.78437265214124696</v>
      </c>
      <c r="AV403" s="1" t="str">
        <f t="shared" si="210"/>
        <v/>
      </c>
      <c r="AW403" s="1">
        <f t="shared" si="211"/>
        <v>0</v>
      </c>
      <c r="AX403" s="1">
        <f t="shared" si="212"/>
        <v>1</v>
      </c>
      <c r="AY403" s="1">
        <f t="shared" si="213"/>
        <v>3</v>
      </c>
      <c r="AZ403" s="1" t="str">
        <f t="shared" si="214"/>
        <v/>
      </c>
      <c r="BA403" s="1" t="str">
        <f t="shared" si="215"/>
        <v/>
      </c>
      <c r="BB403" s="9">
        <f t="shared" si="187"/>
        <v>0.33333333333333331</v>
      </c>
      <c r="BC403" s="11">
        <f t="shared" si="216"/>
        <v>1.3333333333333333</v>
      </c>
      <c r="BD403" s="98">
        <v>54.072518150000001</v>
      </c>
      <c r="BE403" s="4">
        <f t="shared" si="217"/>
        <v>2</v>
      </c>
    </row>
    <row r="404" spans="1:57" x14ac:dyDescent="0.35">
      <c r="A404" s="4">
        <v>53035080400</v>
      </c>
      <c r="B404" s="97">
        <v>18.547706163805241</v>
      </c>
      <c r="C404" s="4">
        <f t="shared" si="188"/>
        <v>0</v>
      </c>
      <c r="D404" s="98">
        <v>1.731996353691887</v>
      </c>
      <c r="E404" s="4">
        <f t="shared" si="189"/>
        <v>0</v>
      </c>
      <c r="F404" s="98">
        <v>59.537784299339691</v>
      </c>
      <c r="G404" s="4">
        <f t="shared" si="190"/>
        <v>2</v>
      </c>
      <c r="H404" s="98">
        <v>32.320777642770352</v>
      </c>
      <c r="I404" s="4">
        <f t="shared" si="191"/>
        <v>2</v>
      </c>
      <c r="J404" s="98">
        <v>22.37388724035608</v>
      </c>
      <c r="K404" s="97">
        <v>14.183976261127601</v>
      </c>
      <c r="L404" s="1">
        <f t="shared" si="192"/>
        <v>3</v>
      </c>
      <c r="M404" s="1">
        <f t="shared" si="193"/>
        <v>1</v>
      </c>
      <c r="N404" s="11">
        <f t="shared" si="194"/>
        <v>2</v>
      </c>
      <c r="O404" s="98">
        <v>18.08022922636103</v>
      </c>
      <c r="P404" s="4">
        <f t="shared" si="195"/>
        <v>2</v>
      </c>
      <c r="Q404" s="6">
        <v>67823</v>
      </c>
      <c r="R404" s="7">
        <v>11211</v>
      </c>
      <c r="S404" s="1">
        <f t="shared" si="196"/>
        <v>0</v>
      </c>
      <c r="T404" s="1">
        <f t="shared" si="197"/>
        <v>1</v>
      </c>
      <c r="U404" s="11">
        <f t="shared" si="198"/>
        <v>0.5</v>
      </c>
      <c r="V404" s="98">
        <v>0</v>
      </c>
      <c r="W404" s="4">
        <f t="shared" si="199"/>
        <v>0</v>
      </c>
      <c r="X404" s="98">
        <v>0</v>
      </c>
      <c r="Y404" s="4">
        <f t="shared" si="200"/>
        <v>0</v>
      </c>
      <c r="Z404" s="9">
        <v>0.90787470699999995</v>
      </c>
      <c r="AA404" s="9">
        <v>1.217717377</v>
      </c>
      <c r="AB404" s="9">
        <v>0.50847701300000003</v>
      </c>
      <c r="AC404" s="1">
        <f t="shared" si="201"/>
        <v>1</v>
      </c>
      <c r="AD404" s="1">
        <f t="shared" si="202"/>
        <v>0</v>
      </c>
      <c r="AE404" s="1">
        <f t="shared" si="203"/>
        <v>2</v>
      </c>
      <c r="AF404" s="11">
        <f t="shared" si="204"/>
        <v>1</v>
      </c>
      <c r="AG404" s="8">
        <v>0.28646126179600001</v>
      </c>
      <c r="AH404" s="9">
        <v>0.37606801741306051</v>
      </c>
      <c r="AI404" s="1">
        <f t="shared" si="205"/>
        <v>3</v>
      </c>
      <c r="AJ404" s="1">
        <f t="shared" si="206"/>
        <v>4</v>
      </c>
      <c r="AK404" s="11">
        <f t="shared" si="207"/>
        <v>3.5</v>
      </c>
      <c r="AL404" s="10">
        <v>0</v>
      </c>
      <c r="AM404" s="4">
        <f t="shared" si="208"/>
        <v>0</v>
      </c>
      <c r="AN404" s="98">
        <v>11.62361624</v>
      </c>
      <c r="AO404" s="4">
        <f t="shared" si="209"/>
        <v>4</v>
      </c>
      <c r="AQ404" s="9">
        <v>0.86429365962180205</v>
      </c>
      <c r="AR404" s="9">
        <v>0.85070892410341947</v>
      </c>
      <c r="AS404" s="9">
        <v>0.98948159278737702</v>
      </c>
      <c r="AV404" s="1" t="str">
        <f t="shared" si="210"/>
        <v/>
      </c>
      <c r="AW404" s="1">
        <f t="shared" si="211"/>
        <v>1</v>
      </c>
      <c r="AX404" s="1">
        <f t="shared" si="212"/>
        <v>1</v>
      </c>
      <c r="AY404" s="1">
        <f t="shared" si="213"/>
        <v>0</v>
      </c>
      <c r="AZ404" s="1" t="str">
        <f t="shared" si="214"/>
        <v/>
      </c>
      <c r="BA404" s="1" t="str">
        <f t="shared" si="215"/>
        <v/>
      </c>
      <c r="BB404" s="9">
        <f t="shared" si="187"/>
        <v>0.33333333333333331</v>
      </c>
      <c r="BC404" s="11">
        <f t="shared" si="216"/>
        <v>0.66666666666666663</v>
      </c>
      <c r="BD404" s="98">
        <v>64.291644140000002</v>
      </c>
      <c r="BE404" s="4">
        <f t="shared" si="217"/>
        <v>1</v>
      </c>
    </row>
    <row r="405" spans="1:57" x14ac:dyDescent="0.35">
      <c r="A405" s="4">
        <v>53035080500</v>
      </c>
      <c r="B405" s="97">
        <v>34.318334452652792</v>
      </c>
      <c r="C405" s="4">
        <f t="shared" si="188"/>
        <v>2</v>
      </c>
      <c r="D405" s="98">
        <v>4.0739472783293396</v>
      </c>
      <c r="E405" s="4">
        <f t="shared" si="189"/>
        <v>1</v>
      </c>
      <c r="F405" s="98">
        <v>79.385964912280699</v>
      </c>
      <c r="G405" s="4">
        <f t="shared" si="190"/>
        <v>3</v>
      </c>
      <c r="H405" s="98">
        <v>66.982922201138521</v>
      </c>
      <c r="I405" s="4">
        <f t="shared" si="191"/>
        <v>4</v>
      </c>
      <c r="J405" s="98">
        <v>34.172185430463578</v>
      </c>
      <c r="K405" s="97">
        <v>15.430463576158941</v>
      </c>
      <c r="L405" s="1">
        <f t="shared" si="192"/>
        <v>4</v>
      </c>
      <c r="M405" s="1">
        <f t="shared" si="193"/>
        <v>2</v>
      </c>
      <c r="N405" s="11">
        <f t="shared" si="194"/>
        <v>3</v>
      </c>
      <c r="O405" s="98">
        <v>38.986486486486491</v>
      </c>
      <c r="P405" s="4">
        <f t="shared" si="195"/>
        <v>4</v>
      </c>
      <c r="Q405" s="6">
        <v>65952</v>
      </c>
      <c r="R405" s="7">
        <v>31309</v>
      </c>
      <c r="S405" s="1">
        <f t="shared" si="196"/>
        <v>0</v>
      </c>
      <c r="T405" s="1">
        <f t="shared" si="197"/>
        <v>2</v>
      </c>
      <c r="U405" s="11">
        <f t="shared" si="198"/>
        <v>1</v>
      </c>
      <c r="V405" s="98">
        <v>0.31535793125197098</v>
      </c>
      <c r="W405" s="4">
        <f t="shared" si="199"/>
        <v>0</v>
      </c>
      <c r="X405" s="98">
        <v>35.635085869066387</v>
      </c>
      <c r="Y405" s="4">
        <f t="shared" si="200"/>
        <v>2</v>
      </c>
      <c r="Z405" s="9">
        <v>0.33375315500000002</v>
      </c>
      <c r="AA405" s="9">
        <v>0.94137463600000004</v>
      </c>
      <c r="AB405" s="9">
        <v>0.25066727999999999</v>
      </c>
      <c r="AC405" s="1">
        <f t="shared" si="201"/>
        <v>4</v>
      </c>
      <c r="AD405" s="1">
        <f t="shared" si="202"/>
        <v>1</v>
      </c>
      <c r="AE405" s="1">
        <f t="shared" si="203"/>
        <v>3</v>
      </c>
      <c r="AF405" s="11">
        <f t="shared" si="204"/>
        <v>2.6666666666666665</v>
      </c>
      <c r="AG405" s="8">
        <v>0.135726939809</v>
      </c>
      <c r="AH405" s="9">
        <v>0.509928295110608</v>
      </c>
      <c r="AI405" s="1">
        <f t="shared" si="205"/>
        <v>4</v>
      </c>
      <c r="AJ405" s="1">
        <f t="shared" si="206"/>
        <v>3</v>
      </c>
      <c r="AK405" s="11">
        <f t="shared" si="207"/>
        <v>3.5</v>
      </c>
      <c r="AL405" s="10">
        <v>0</v>
      </c>
      <c r="AM405" s="4">
        <f t="shared" si="208"/>
        <v>0</v>
      </c>
      <c r="AN405" s="98">
        <v>20.114213199999998</v>
      </c>
      <c r="AO405" s="4">
        <f t="shared" si="209"/>
        <v>4</v>
      </c>
      <c r="AP405" s="8">
        <v>0.77006507592190887</v>
      </c>
      <c r="AQ405" s="9">
        <v>1.0456062291434931</v>
      </c>
      <c r="AR405" s="9">
        <v>0.81984987489574646</v>
      </c>
      <c r="AS405" s="9">
        <v>0.92111194590533396</v>
      </c>
      <c r="AT405" s="9">
        <v>0.8180803571428571</v>
      </c>
      <c r="AV405" s="1">
        <f t="shared" si="210"/>
        <v>3</v>
      </c>
      <c r="AW405" s="1">
        <f t="shared" si="211"/>
        <v>0</v>
      </c>
      <c r="AX405" s="1">
        <f t="shared" si="212"/>
        <v>2</v>
      </c>
      <c r="AY405" s="1">
        <f t="shared" si="213"/>
        <v>0</v>
      </c>
      <c r="AZ405" s="1">
        <f t="shared" si="214"/>
        <v>2</v>
      </c>
      <c r="BA405" s="1" t="str">
        <f t="shared" si="215"/>
        <v/>
      </c>
      <c r="BB405" s="9">
        <f t="shared" si="187"/>
        <v>0.25</v>
      </c>
      <c r="BC405" s="11">
        <f t="shared" si="216"/>
        <v>1.25</v>
      </c>
      <c r="BD405" s="98">
        <v>47.022367109999998</v>
      </c>
      <c r="BE405" s="4">
        <f t="shared" si="217"/>
        <v>3</v>
      </c>
    </row>
    <row r="406" spans="1:57" x14ac:dyDescent="0.35">
      <c r="A406" s="4">
        <v>53035080600</v>
      </c>
      <c r="B406" s="97">
        <v>29.082240762812869</v>
      </c>
      <c r="C406" s="4">
        <f t="shared" si="188"/>
        <v>1</v>
      </c>
      <c r="D406" s="98">
        <v>0.65703022339027595</v>
      </c>
      <c r="E406" s="4">
        <f t="shared" si="189"/>
        <v>0</v>
      </c>
      <c r="F406" s="98">
        <v>70.092915214866437</v>
      </c>
      <c r="G406" s="4">
        <f t="shared" si="190"/>
        <v>3</v>
      </c>
      <c r="H406" s="98">
        <v>35.720844811753913</v>
      </c>
      <c r="I406" s="4">
        <f t="shared" si="191"/>
        <v>2</v>
      </c>
      <c r="J406" s="98">
        <v>29.904306220095702</v>
      </c>
      <c r="K406" s="97">
        <v>15.55023923444976</v>
      </c>
      <c r="L406" s="1">
        <f t="shared" si="192"/>
        <v>4</v>
      </c>
      <c r="M406" s="1">
        <f t="shared" si="193"/>
        <v>2</v>
      </c>
      <c r="N406" s="11">
        <f t="shared" si="194"/>
        <v>3</v>
      </c>
      <c r="O406" s="98">
        <v>35.530770762796251</v>
      </c>
      <c r="P406" s="4">
        <f t="shared" si="195"/>
        <v>4</v>
      </c>
      <c r="Q406" s="6">
        <v>70883</v>
      </c>
      <c r="R406" s="7">
        <v>20299</v>
      </c>
      <c r="S406" s="1">
        <f t="shared" si="196"/>
        <v>0</v>
      </c>
      <c r="T406" s="1">
        <f t="shared" si="197"/>
        <v>2</v>
      </c>
      <c r="U406" s="11">
        <f t="shared" si="198"/>
        <v>1</v>
      </c>
      <c r="V406" s="98">
        <v>0</v>
      </c>
      <c r="W406" s="4">
        <f t="shared" si="199"/>
        <v>0</v>
      </c>
      <c r="X406" s="98">
        <v>0</v>
      </c>
      <c r="Y406" s="4">
        <f t="shared" si="200"/>
        <v>0</v>
      </c>
      <c r="Z406" s="9">
        <v>0.56265651000000005</v>
      </c>
      <c r="AA406" s="9">
        <v>0.585960021</v>
      </c>
      <c r="AB406" s="9">
        <v>0.38188720999999998</v>
      </c>
      <c r="AC406" s="1">
        <f t="shared" si="201"/>
        <v>3</v>
      </c>
      <c r="AD406" s="1">
        <f t="shared" si="202"/>
        <v>3</v>
      </c>
      <c r="AE406" s="1">
        <f t="shared" si="203"/>
        <v>3</v>
      </c>
      <c r="AF406" s="11">
        <f t="shared" si="204"/>
        <v>3</v>
      </c>
      <c r="AG406" s="8">
        <v>0.173032167667</v>
      </c>
      <c r="AH406" s="9">
        <v>0.45995166867420728</v>
      </c>
      <c r="AI406" s="1">
        <f t="shared" si="205"/>
        <v>3</v>
      </c>
      <c r="AJ406" s="1">
        <f t="shared" si="206"/>
        <v>3</v>
      </c>
      <c r="AK406" s="11">
        <f t="shared" si="207"/>
        <v>3</v>
      </c>
      <c r="AL406" s="10">
        <v>0</v>
      </c>
      <c r="AM406" s="4">
        <f t="shared" si="208"/>
        <v>0</v>
      </c>
      <c r="AN406" s="98">
        <v>12.424383430000001</v>
      </c>
      <c r="AO406" s="4">
        <f t="shared" si="209"/>
        <v>4</v>
      </c>
      <c r="AQ406" s="9">
        <v>0.91101223581757507</v>
      </c>
      <c r="AR406" s="9">
        <v>0.96330275229357798</v>
      </c>
      <c r="AS406" s="9">
        <v>1.1036814425244099</v>
      </c>
      <c r="AV406" s="1" t="str">
        <f t="shared" si="210"/>
        <v/>
      </c>
      <c r="AW406" s="1">
        <f t="shared" si="211"/>
        <v>0</v>
      </c>
      <c r="AX406" s="1">
        <f t="shared" si="212"/>
        <v>0</v>
      </c>
      <c r="AY406" s="1">
        <f t="shared" si="213"/>
        <v>0</v>
      </c>
      <c r="AZ406" s="1" t="str">
        <f t="shared" si="214"/>
        <v/>
      </c>
      <c r="BA406" s="1" t="str">
        <f t="shared" si="215"/>
        <v/>
      </c>
      <c r="BB406" s="9">
        <f t="shared" si="187"/>
        <v>0.33333333333333331</v>
      </c>
      <c r="BC406" s="11">
        <f t="shared" si="216"/>
        <v>0</v>
      </c>
      <c r="BD406" s="98">
        <v>52.97323128</v>
      </c>
      <c r="BE406" s="4">
        <f t="shared" si="217"/>
        <v>3</v>
      </c>
    </row>
    <row r="407" spans="1:57" x14ac:dyDescent="0.35">
      <c r="A407" s="4">
        <v>53035080700</v>
      </c>
      <c r="B407" s="97">
        <v>21.233292831105711</v>
      </c>
      <c r="C407" s="4">
        <f t="shared" si="188"/>
        <v>1</v>
      </c>
      <c r="D407" s="98">
        <v>3.4726688102893899</v>
      </c>
      <c r="E407" s="4">
        <f t="shared" si="189"/>
        <v>0</v>
      </c>
      <c r="F407" s="98">
        <v>67.714178825289935</v>
      </c>
      <c r="G407" s="4">
        <f t="shared" si="190"/>
        <v>3</v>
      </c>
      <c r="H407" s="98">
        <v>30.440331844288451</v>
      </c>
      <c r="I407" s="4">
        <f t="shared" si="191"/>
        <v>2</v>
      </c>
      <c r="J407" s="98">
        <v>30.95975232198143</v>
      </c>
      <c r="K407" s="97">
        <v>21.05263157894737</v>
      </c>
      <c r="L407" s="1">
        <f t="shared" si="192"/>
        <v>4</v>
      </c>
      <c r="M407" s="1">
        <f t="shared" si="193"/>
        <v>3</v>
      </c>
      <c r="N407" s="11">
        <f t="shared" si="194"/>
        <v>3.5</v>
      </c>
      <c r="O407" s="98">
        <v>24.992389649923901</v>
      </c>
      <c r="P407" s="4">
        <f t="shared" si="195"/>
        <v>3</v>
      </c>
      <c r="Q407" s="6">
        <v>74826</v>
      </c>
      <c r="R407" s="7">
        <v>3595</v>
      </c>
      <c r="S407" s="1">
        <f t="shared" si="196"/>
        <v>0</v>
      </c>
      <c r="T407" s="1">
        <f t="shared" si="197"/>
        <v>1</v>
      </c>
      <c r="U407" s="11">
        <f t="shared" si="198"/>
        <v>0.5</v>
      </c>
      <c r="V407" s="98">
        <v>0</v>
      </c>
      <c r="W407" s="4">
        <f t="shared" si="199"/>
        <v>0</v>
      </c>
      <c r="X407" s="98">
        <v>0</v>
      </c>
      <c r="Y407" s="4">
        <f t="shared" si="200"/>
        <v>0</v>
      </c>
      <c r="Z407" s="9">
        <v>0.82884830099999995</v>
      </c>
      <c r="AA407" s="9">
        <v>0.94382451999999994</v>
      </c>
      <c r="AB407" s="9">
        <v>0.72682999299999995</v>
      </c>
      <c r="AC407" s="1">
        <f t="shared" si="201"/>
        <v>1</v>
      </c>
      <c r="AD407" s="1">
        <f t="shared" si="202"/>
        <v>1</v>
      </c>
      <c r="AE407" s="1">
        <f t="shared" si="203"/>
        <v>2</v>
      </c>
      <c r="AF407" s="11">
        <f t="shared" si="204"/>
        <v>1.3333333333333333</v>
      </c>
      <c r="AG407" s="8">
        <v>0.56341649897400004</v>
      </c>
      <c r="AH407" s="9">
        <v>0.62790335413920773</v>
      </c>
      <c r="AI407" s="1">
        <f t="shared" si="205"/>
        <v>1</v>
      </c>
      <c r="AJ407" s="1">
        <f t="shared" si="206"/>
        <v>2</v>
      </c>
      <c r="AK407" s="11">
        <f t="shared" si="207"/>
        <v>1.5</v>
      </c>
      <c r="AL407" s="10">
        <v>0</v>
      </c>
      <c r="AM407" s="4">
        <f t="shared" si="208"/>
        <v>0</v>
      </c>
      <c r="AN407" s="98">
        <v>25.50161812</v>
      </c>
      <c r="AO407" s="4">
        <f t="shared" si="209"/>
        <v>4</v>
      </c>
      <c r="AP407" s="8">
        <v>1.0509761388286329</v>
      </c>
      <c r="AQ407" s="9">
        <v>0.59176863181312567</v>
      </c>
      <c r="AR407" s="9">
        <v>0.86155129274395326</v>
      </c>
      <c r="AS407" s="9">
        <v>0.83245679939894801</v>
      </c>
      <c r="AV407" s="1">
        <f t="shared" si="210"/>
        <v>0</v>
      </c>
      <c r="AW407" s="1">
        <f t="shared" si="211"/>
        <v>4</v>
      </c>
      <c r="AX407" s="1">
        <f t="shared" si="212"/>
        <v>1</v>
      </c>
      <c r="AY407" s="1">
        <f t="shared" si="213"/>
        <v>2</v>
      </c>
      <c r="AZ407" s="1" t="str">
        <f t="shared" si="214"/>
        <v/>
      </c>
      <c r="BA407" s="1" t="str">
        <f t="shared" si="215"/>
        <v/>
      </c>
      <c r="BB407" s="9">
        <f t="shared" si="187"/>
        <v>0.25</v>
      </c>
      <c r="BC407" s="11">
        <f t="shared" si="216"/>
        <v>1.75</v>
      </c>
      <c r="BD407" s="98">
        <v>57.969241590000003</v>
      </c>
      <c r="BE407" s="4">
        <f t="shared" si="217"/>
        <v>2</v>
      </c>
    </row>
    <row r="408" spans="1:57" x14ac:dyDescent="0.35">
      <c r="A408" s="4">
        <v>53035080800</v>
      </c>
      <c r="B408" s="97">
        <v>48.627630375114357</v>
      </c>
      <c r="C408" s="4">
        <f t="shared" si="188"/>
        <v>3</v>
      </c>
      <c r="D408" s="98">
        <v>2.8376844494892168</v>
      </c>
      <c r="E408" s="4">
        <f t="shared" si="189"/>
        <v>0</v>
      </c>
      <c r="F408" s="98">
        <v>81.649675625579249</v>
      </c>
      <c r="G408" s="4">
        <f t="shared" si="190"/>
        <v>4</v>
      </c>
      <c r="H408" s="98">
        <v>100</v>
      </c>
      <c r="I408" s="4">
        <f t="shared" si="191"/>
        <v>4</v>
      </c>
      <c r="J408" s="98">
        <v>36.95652173913043</v>
      </c>
      <c r="K408" s="97">
        <v>11.739130434782609</v>
      </c>
      <c r="L408" s="1">
        <f t="shared" si="192"/>
        <v>4</v>
      </c>
      <c r="M408" s="1">
        <f t="shared" si="193"/>
        <v>1</v>
      </c>
      <c r="N408" s="11">
        <f t="shared" si="194"/>
        <v>2.5</v>
      </c>
      <c r="O408" s="98">
        <v>27.57816145590294</v>
      </c>
      <c r="P408" s="4">
        <f t="shared" si="195"/>
        <v>3</v>
      </c>
      <c r="Q408" s="6">
        <v>72477</v>
      </c>
      <c r="R408" s="7">
        <v>237</v>
      </c>
      <c r="S408" s="1">
        <f t="shared" si="196"/>
        <v>0</v>
      </c>
      <c r="T408" s="1">
        <f t="shared" si="197"/>
        <v>0</v>
      </c>
      <c r="U408" s="11">
        <f t="shared" si="198"/>
        <v>0</v>
      </c>
      <c r="V408" s="98">
        <v>0</v>
      </c>
      <c r="W408" s="4">
        <f t="shared" si="199"/>
        <v>0</v>
      </c>
      <c r="X408" s="98">
        <v>0</v>
      </c>
      <c r="Y408" s="4">
        <f t="shared" si="200"/>
        <v>0</v>
      </c>
      <c r="Z408" s="9">
        <v>0.21139032099999999</v>
      </c>
      <c r="AA408" s="9">
        <v>0.80729536300000004</v>
      </c>
      <c r="AB408" s="9">
        <v>0.80313167900000004</v>
      </c>
      <c r="AC408" s="1">
        <f t="shared" si="201"/>
        <v>4</v>
      </c>
      <c r="AD408" s="1">
        <f t="shared" si="202"/>
        <v>1</v>
      </c>
      <c r="AE408" s="1">
        <f t="shared" si="203"/>
        <v>1</v>
      </c>
      <c r="AF408" s="11">
        <f t="shared" si="204"/>
        <v>2</v>
      </c>
      <c r="AG408" s="8">
        <v>0.459358048864</v>
      </c>
      <c r="AH408" s="9">
        <v>0.35092956212121212</v>
      </c>
      <c r="AI408" s="1">
        <f t="shared" si="205"/>
        <v>1</v>
      </c>
      <c r="AJ408" s="1">
        <f t="shared" si="206"/>
        <v>4</v>
      </c>
      <c r="AK408" s="11">
        <f t="shared" si="207"/>
        <v>2.5</v>
      </c>
      <c r="AL408" s="10">
        <v>1</v>
      </c>
      <c r="AM408" s="4">
        <f t="shared" si="208"/>
        <v>4</v>
      </c>
      <c r="AN408" s="98">
        <v>0</v>
      </c>
      <c r="AO408" s="4">
        <f t="shared" si="209"/>
        <v>0</v>
      </c>
      <c r="AQ408" s="9">
        <v>1.5761957730812011</v>
      </c>
      <c r="AR408" s="9">
        <v>1.2393661384487069</v>
      </c>
      <c r="AS408" s="9">
        <v>1.0480841472577</v>
      </c>
      <c r="AT408" s="9">
        <v>0.9933035714285714</v>
      </c>
      <c r="AV408" s="1" t="str">
        <f t="shared" si="210"/>
        <v/>
      </c>
      <c r="AW408" s="1">
        <f t="shared" si="211"/>
        <v>0</v>
      </c>
      <c r="AX408" s="1">
        <f t="shared" si="212"/>
        <v>0</v>
      </c>
      <c r="AY408" s="1">
        <f t="shared" si="213"/>
        <v>0</v>
      </c>
      <c r="AZ408" s="1">
        <f t="shared" si="214"/>
        <v>0</v>
      </c>
      <c r="BA408" s="1" t="str">
        <f t="shared" si="215"/>
        <v/>
      </c>
      <c r="BB408" s="9">
        <f t="shared" si="187"/>
        <v>0.33333333333333331</v>
      </c>
      <c r="BC408" s="11">
        <f t="shared" si="216"/>
        <v>0</v>
      </c>
      <c r="BD408" s="98">
        <v>33.145865690000001</v>
      </c>
      <c r="BE408" s="4">
        <f t="shared" si="217"/>
        <v>4</v>
      </c>
    </row>
    <row r="409" spans="1:57" x14ac:dyDescent="0.35">
      <c r="A409" s="4">
        <v>53035080900</v>
      </c>
      <c r="B409" s="97">
        <v>33.374844333748442</v>
      </c>
      <c r="C409" s="4">
        <f t="shared" si="188"/>
        <v>2</v>
      </c>
      <c r="D409" s="98">
        <v>4.7399605003291638</v>
      </c>
      <c r="E409" s="4">
        <f t="shared" si="189"/>
        <v>1</v>
      </c>
      <c r="F409" s="98">
        <v>75.197328476017006</v>
      </c>
      <c r="G409" s="4">
        <f t="shared" si="190"/>
        <v>3</v>
      </c>
      <c r="H409" s="98">
        <v>40.799999999999997</v>
      </c>
      <c r="I409" s="4">
        <f t="shared" si="191"/>
        <v>2</v>
      </c>
      <c r="J409" s="98">
        <v>28.206388206388208</v>
      </c>
      <c r="K409" s="97">
        <v>18.624078624078621</v>
      </c>
      <c r="L409" s="1">
        <f t="shared" si="192"/>
        <v>4</v>
      </c>
      <c r="M409" s="1">
        <f t="shared" si="193"/>
        <v>2</v>
      </c>
      <c r="N409" s="11">
        <f t="shared" si="194"/>
        <v>3</v>
      </c>
      <c r="O409" s="98">
        <v>29.103390888287912</v>
      </c>
      <c r="P409" s="4">
        <f t="shared" si="195"/>
        <v>3</v>
      </c>
      <c r="Q409" s="6">
        <v>75369</v>
      </c>
      <c r="R409" s="7">
        <v>874</v>
      </c>
      <c r="S409" s="1">
        <f t="shared" si="196"/>
        <v>1</v>
      </c>
      <c r="T409" s="1">
        <f t="shared" si="197"/>
        <v>0</v>
      </c>
      <c r="U409" s="11">
        <f t="shared" si="198"/>
        <v>0.5</v>
      </c>
      <c r="V409" s="98">
        <v>0</v>
      </c>
      <c r="W409" s="4">
        <f t="shared" si="199"/>
        <v>0</v>
      </c>
      <c r="X409" s="98">
        <v>0</v>
      </c>
      <c r="Y409" s="4">
        <f t="shared" si="200"/>
        <v>0</v>
      </c>
      <c r="Z409" s="9">
        <v>0.85089067100000004</v>
      </c>
      <c r="AA409" s="9">
        <v>0.93088235399999997</v>
      </c>
      <c r="AB409" s="9">
        <v>0.51836329699999995</v>
      </c>
      <c r="AC409" s="1">
        <f t="shared" si="201"/>
        <v>1</v>
      </c>
      <c r="AD409" s="1">
        <f t="shared" si="202"/>
        <v>1</v>
      </c>
      <c r="AE409" s="1">
        <f t="shared" si="203"/>
        <v>2</v>
      </c>
      <c r="AF409" s="11">
        <f t="shared" si="204"/>
        <v>1.3333333333333333</v>
      </c>
      <c r="AG409" s="8">
        <v>0.50365907512499997</v>
      </c>
      <c r="AH409" s="9">
        <v>0.5990812167743188</v>
      </c>
      <c r="AI409" s="1">
        <f t="shared" si="205"/>
        <v>1</v>
      </c>
      <c r="AJ409" s="1">
        <f t="shared" si="206"/>
        <v>3</v>
      </c>
      <c r="AK409" s="11">
        <f t="shared" si="207"/>
        <v>2</v>
      </c>
      <c r="AL409" s="10">
        <v>1</v>
      </c>
      <c r="AM409" s="4">
        <f t="shared" si="208"/>
        <v>4</v>
      </c>
      <c r="AN409" s="98">
        <v>18.512486429999999</v>
      </c>
      <c r="AO409" s="4">
        <f t="shared" si="209"/>
        <v>4</v>
      </c>
      <c r="AP409" s="8">
        <v>0.9219088937093276</v>
      </c>
      <c r="AQ409" s="9">
        <v>0.86874304783092327</v>
      </c>
      <c r="AR409" s="9">
        <v>1.071726438698916</v>
      </c>
      <c r="AS409" s="9">
        <v>1.0225394440270399</v>
      </c>
      <c r="AT409" s="9">
        <v>0.4955357142857143</v>
      </c>
      <c r="AV409" s="1">
        <f t="shared" si="210"/>
        <v>0</v>
      </c>
      <c r="AW409" s="1">
        <f t="shared" si="211"/>
        <v>1</v>
      </c>
      <c r="AX409" s="1">
        <f t="shared" si="212"/>
        <v>0</v>
      </c>
      <c r="AY409" s="1">
        <f t="shared" si="213"/>
        <v>0</v>
      </c>
      <c r="AZ409" s="1">
        <f t="shared" si="214"/>
        <v>4</v>
      </c>
      <c r="BA409" s="1" t="str">
        <f t="shared" si="215"/>
        <v/>
      </c>
      <c r="BB409" s="9">
        <f t="shared" si="187"/>
        <v>0.25</v>
      </c>
      <c r="BC409" s="11">
        <f t="shared" si="216"/>
        <v>0.25</v>
      </c>
      <c r="BD409" s="98">
        <v>54.16782018</v>
      </c>
      <c r="BE409" s="4">
        <f t="shared" si="217"/>
        <v>2</v>
      </c>
    </row>
    <row r="410" spans="1:57" x14ac:dyDescent="0.35">
      <c r="A410" s="4">
        <v>53035081000</v>
      </c>
      <c r="B410" s="97">
        <v>25.86566541510221</v>
      </c>
      <c r="C410" s="4">
        <f t="shared" si="188"/>
        <v>1</v>
      </c>
      <c r="D410" s="98">
        <v>0.99623644011512069</v>
      </c>
      <c r="E410" s="4">
        <f t="shared" si="189"/>
        <v>0</v>
      </c>
      <c r="F410" s="98">
        <v>85.420240137221271</v>
      </c>
      <c r="G410" s="4">
        <f t="shared" si="190"/>
        <v>4</v>
      </c>
      <c r="H410" s="98">
        <v>54.274353876739568</v>
      </c>
      <c r="I410" s="4">
        <f t="shared" si="191"/>
        <v>3</v>
      </c>
      <c r="J410" s="98">
        <v>26.712962962962958</v>
      </c>
      <c r="K410" s="97">
        <v>14.675925925925929</v>
      </c>
      <c r="L410" s="1">
        <f t="shared" si="192"/>
        <v>4</v>
      </c>
      <c r="M410" s="1">
        <f t="shared" si="193"/>
        <v>1</v>
      </c>
      <c r="N410" s="11">
        <f t="shared" si="194"/>
        <v>2.5</v>
      </c>
      <c r="O410" s="98">
        <v>45.590088198236032</v>
      </c>
      <c r="P410" s="4">
        <f t="shared" si="195"/>
        <v>4</v>
      </c>
      <c r="Q410" s="6">
        <v>79270</v>
      </c>
      <c r="R410" s="7">
        <v>6895</v>
      </c>
      <c r="S410" s="1">
        <f t="shared" si="196"/>
        <v>1</v>
      </c>
      <c r="T410" s="1">
        <f t="shared" si="197"/>
        <v>1</v>
      </c>
      <c r="U410" s="11">
        <f t="shared" si="198"/>
        <v>1</v>
      </c>
      <c r="V410" s="98">
        <v>0</v>
      </c>
      <c r="W410" s="4">
        <f t="shared" si="199"/>
        <v>0</v>
      </c>
      <c r="X410" s="98">
        <v>0</v>
      </c>
      <c r="Y410" s="4">
        <f t="shared" si="200"/>
        <v>0</v>
      </c>
      <c r="Z410" s="9">
        <v>0.75090573999999999</v>
      </c>
      <c r="AA410" s="9">
        <v>0.53101999099999997</v>
      </c>
      <c r="AB410" s="9">
        <v>0.30122604800000002</v>
      </c>
      <c r="AC410" s="1">
        <f t="shared" si="201"/>
        <v>2</v>
      </c>
      <c r="AD410" s="1">
        <f t="shared" si="202"/>
        <v>3</v>
      </c>
      <c r="AE410" s="1">
        <f t="shared" si="203"/>
        <v>3</v>
      </c>
      <c r="AF410" s="11">
        <f t="shared" si="204"/>
        <v>2.6666666666666665</v>
      </c>
      <c r="AG410" s="8">
        <v>0.50167193996500004</v>
      </c>
      <c r="AH410" s="9">
        <v>0.41652338054053101</v>
      </c>
      <c r="AI410" s="1">
        <f t="shared" si="205"/>
        <v>1</v>
      </c>
      <c r="AJ410" s="1">
        <f t="shared" si="206"/>
        <v>3</v>
      </c>
      <c r="AK410" s="11">
        <f t="shared" si="207"/>
        <v>2</v>
      </c>
      <c r="AL410" s="10">
        <v>0</v>
      </c>
      <c r="AM410" s="4">
        <f t="shared" si="208"/>
        <v>0</v>
      </c>
      <c r="AN410" s="98">
        <v>14.13583655</v>
      </c>
      <c r="AO410" s="4">
        <f t="shared" si="209"/>
        <v>4</v>
      </c>
      <c r="AP410" s="8">
        <v>0.2169197396963124</v>
      </c>
      <c r="AR410" s="9">
        <v>0.91159299416180151</v>
      </c>
      <c r="AS410" s="9">
        <v>1.21712997746055</v>
      </c>
      <c r="AV410" s="1">
        <f t="shared" si="210"/>
        <v>4</v>
      </c>
      <c r="AW410" s="1" t="str">
        <f t="shared" si="211"/>
        <v/>
      </c>
      <c r="AX410" s="1">
        <f t="shared" si="212"/>
        <v>0</v>
      </c>
      <c r="AY410" s="1">
        <f t="shared" si="213"/>
        <v>0</v>
      </c>
      <c r="AZ410" s="1" t="str">
        <f t="shared" si="214"/>
        <v/>
      </c>
      <c r="BA410" s="1" t="str">
        <f t="shared" si="215"/>
        <v/>
      </c>
      <c r="BB410" s="9">
        <f t="shared" si="187"/>
        <v>0.33333333333333331</v>
      </c>
      <c r="BC410" s="11">
        <f t="shared" si="216"/>
        <v>1.3333333333333333</v>
      </c>
      <c r="BD410" s="98">
        <v>49.990441060000002</v>
      </c>
      <c r="BE410" s="4">
        <f t="shared" si="217"/>
        <v>3</v>
      </c>
    </row>
    <row r="411" spans="1:57" x14ac:dyDescent="0.35">
      <c r="A411" s="4">
        <v>53035081100</v>
      </c>
      <c r="B411" s="97">
        <v>20.83762444215585</v>
      </c>
      <c r="C411" s="4">
        <f t="shared" si="188"/>
        <v>1</v>
      </c>
      <c r="D411" s="98">
        <v>0.97305389221556893</v>
      </c>
      <c r="E411" s="4">
        <f t="shared" si="189"/>
        <v>0</v>
      </c>
      <c r="F411" s="98">
        <v>76.539179104477611</v>
      </c>
      <c r="G411" s="4">
        <f t="shared" si="190"/>
        <v>3</v>
      </c>
      <c r="H411" s="98">
        <v>59.579628132578819</v>
      </c>
      <c r="I411" s="4">
        <f t="shared" si="191"/>
        <v>3</v>
      </c>
      <c r="J411" s="98">
        <v>33.306451612903217</v>
      </c>
      <c r="K411" s="97">
        <v>17.661290322580641</v>
      </c>
      <c r="L411" s="1">
        <f t="shared" si="192"/>
        <v>4</v>
      </c>
      <c r="M411" s="1">
        <f t="shared" si="193"/>
        <v>2</v>
      </c>
      <c r="N411" s="11">
        <f t="shared" si="194"/>
        <v>3</v>
      </c>
      <c r="O411" s="98">
        <v>37.171644476430373</v>
      </c>
      <c r="P411" s="4">
        <f t="shared" si="195"/>
        <v>4</v>
      </c>
      <c r="Q411" s="6">
        <v>76516</v>
      </c>
      <c r="R411" s="7">
        <v>21623</v>
      </c>
      <c r="S411" s="1">
        <f t="shared" si="196"/>
        <v>1</v>
      </c>
      <c r="T411" s="1">
        <f t="shared" si="197"/>
        <v>2</v>
      </c>
      <c r="U411" s="11">
        <f t="shared" si="198"/>
        <v>1.5</v>
      </c>
      <c r="V411" s="98">
        <v>0</v>
      </c>
      <c r="W411" s="4">
        <f t="shared" si="199"/>
        <v>0</v>
      </c>
      <c r="X411" s="98">
        <v>0</v>
      </c>
      <c r="Y411" s="4">
        <f t="shared" si="200"/>
        <v>0</v>
      </c>
      <c r="Z411" s="9">
        <v>0.40701295999999998</v>
      </c>
      <c r="AA411" s="9">
        <v>0.31476370300000001</v>
      </c>
      <c r="AB411" s="9">
        <v>0.22403411400000001</v>
      </c>
      <c r="AC411" s="1">
        <f t="shared" si="201"/>
        <v>3</v>
      </c>
      <c r="AD411" s="1">
        <f t="shared" si="202"/>
        <v>4</v>
      </c>
      <c r="AE411" s="1">
        <f t="shared" si="203"/>
        <v>4</v>
      </c>
      <c r="AF411" s="11">
        <f t="shared" si="204"/>
        <v>3.6666666666666665</v>
      </c>
      <c r="AG411" s="8">
        <v>0.210666866644</v>
      </c>
      <c r="AH411" s="9">
        <v>0.23651738273447279</v>
      </c>
      <c r="AI411" s="1">
        <f t="shared" si="205"/>
        <v>3</v>
      </c>
      <c r="AJ411" s="1">
        <f t="shared" si="206"/>
        <v>4</v>
      </c>
      <c r="AK411" s="11">
        <f t="shared" si="207"/>
        <v>3.5</v>
      </c>
      <c r="AL411" s="10">
        <v>0</v>
      </c>
      <c r="AM411" s="4">
        <f t="shared" si="208"/>
        <v>0</v>
      </c>
      <c r="AN411" s="98">
        <v>12.39669421</v>
      </c>
      <c r="AO411" s="4">
        <f t="shared" si="209"/>
        <v>4</v>
      </c>
      <c r="AP411" s="8">
        <v>0.75921908893709322</v>
      </c>
      <c r="AQ411" s="9">
        <v>0.8676307007786429</v>
      </c>
      <c r="AR411" s="9">
        <v>0.86905754795663048</v>
      </c>
      <c r="AS411" s="9">
        <v>0.95416979714500305</v>
      </c>
      <c r="AV411" s="1">
        <f t="shared" si="210"/>
        <v>3</v>
      </c>
      <c r="AW411" s="1">
        <f t="shared" si="211"/>
        <v>1</v>
      </c>
      <c r="AX411" s="1">
        <f t="shared" si="212"/>
        <v>1</v>
      </c>
      <c r="AY411" s="1">
        <f t="shared" si="213"/>
        <v>0</v>
      </c>
      <c r="AZ411" s="1" t="str">
        <f t="shared" si="214"/>
        <v/>
      </c>
      <c r="BA411" s="1" t="str">
        <f t="shared" si="215"/>
        <v/>
      </c>
      <c r="BB411" s="9">
        <f t="shared" si="187"/>
        <v>0.25</v>
      </c>
      <c r="BC411" s="11">
        <f t="shared" si="216"/>
        <v>1.25</v>
      </c>
      <c r="BD411" s="98">
        <v>49.170545730000001</v>
      </c>
      <c r="BE411" s="4">
        <f t="shared" si="217"/>
        <v>3</v>
      </c>
    </row>
    <row r="412" spans="1:57" x14ac:dyDescent="0.35">
      <c r="A412" s="4">
        <v>53035081200</v>
      </c>
      <c r="B412" s="97">
        <v>28.7639584135541</v>
      </c>
      <c r="C412" s="4">
        <f t="shared" si="188"/>
        <v>1</v>
      </c>
      <c r="D412" s="98">
        <v>3.1287605294825509</v>
      </c>
      <c r="E412" s="4">
        <f t="shared" si="189"/>
        <v>0</v>
      </c>
      <c r="F412" s="98">
        <v>76.285571642536198</v>
      </c>
      <c r="G412" s="4">
        <f t="shared" si="190"/>
        <v>3</v>
      </c>
      <c r="H412" s="98">
        <v>54.037267080745352</v>
      </c>
      <c r="I412" s="4">
        <f t="shared" si="191"/>
        <v>3</v>
      </c>
      <c r="J412" s="98">
        <v>26.83636363636364</v>
      </c>
      <c r="K412" s="97">
        <v>18.472727272727269</v>
      </c>
      <c r="L412" s="1">
        <f t="shared" si="192"/>
        <v>4</v>
      </c>
      <c r="M412" s="1">
        <f t="shared" si="193"/>
        <v>2</v>
      </c>
      <c r="N412" s="11">
        <f t="shared" si="194"/>
        <v>3</v>
      </c>
      <c r="O412" s="98">
        <v>36.342592592592602</v>
      </c>
      <c r="P412" s="4">
        <f t="shared" si="195"/>
        <v>4</v>
      </c>
      <c r="Q412" s="6">
        <v>72196</v>
      </c>
      <c r="R412" s="7">
        <v>26326</v>
      </c>
      <c r="S412" s="1">
        <f t="shared" si="196"/>
        <v>0</v>
      </c>
      <c r="T412" s="1">
        <f t="shared" si="197"/>
        <v>2</v>
      </c>
      <c r="U412" s="11">
        <f t="shared" si="198"/>
        <v>1</v>
      </c>
      <c r="V412" s="98">
        <v>0</v>
      </c>
      <c r="W412" s="4">
        <f t="shared" si="199"/>
        <v>0</v>
      </c>
      <c r="X412" s="98">
        <v>0</v>
      </c>
      <c r="Y412" s="4">
        <f t="shared" si="200"/>
        <v>0</v>
      </c>
      <c r="Z412" s="9">
        <v>0.41841299999999998</v>
      </c>
      <c r="AA412" s="9">
        <v>0.48303643299999999</v>
      </c>
      <c r="AB412" s="9">
        <v>0.164094832</v>
      </c>
      <c r="AC412" s="1">
        <f t="shared" si="201"/>
        <v>3</v>
      </c>
      <c r="AD412" s="1">
        <f t="shared" si="202"/>
        <v>3</v>
      </c>
      <c r="AE412" s="1">
        <f t="shared" si="203"/>
        <v>4</v>
      </c>
      <c r="AF412" s="11">
        <f t="shared" si="204"/>
        <v>3.3333333333333335</v>
      </c>
      <c r="AG412" s="8">
        <v>0.15173092932599999</v>
      </c>
      <c r="AH412" s="9">
        <v>0.34268101743801388</v>
      </c>
      <c r="AI412" s="1">
        <f t="shared" si="205"/>
        <v>3</v>
      </c>
      <c r="AJ412" s="1">
        <f t="shared" si="206"/>
        <v>4</v>
      </c>
      <c r="AK412" s="11">
        <f t="shared" si="207"/>
        <v>3.5</v>
      </c>
      <c r="AL412" s="10">
        <v>0</v>
      </c>
      <c r="AM412" s="4">
        <f t="shared" si="208"/>
        <v>0</v>
      </c>
      <c r="AN412" s="98">
        <v>8.545727136</v>
      </c>
      <c r="AO412" s="4">
        <f t="shared" si="209"/>
        <v>3</v>
      </c>
      <c r="AP412" s="8">
        <v>0.89154013015184386</v>
      </c>
      <c r="AQ412" s="9">
        <v>0.80645161290322576</v>
      </c>
      <c r="AR412" s="9">
        <v>0.8340283569641368</v>
      </c>
      <c r="AS412" s="9">
        <v>0.86025544703230605</v>
      </c>
      <c r="AT412" s="9">
        <v>0.7578125</v>
      </c>
      <c r="AV412" s="1">
        <f t="shared" si="210"/>
        <v>1</v>
      </c>
      <c r="AW412" s="1">
        <f t="shared" si="211"/>
        <v>2</v>
      </c>
      <c r="AX412" s="1">
        <f t="shared" si="212"/>
        <v>2</v>
      </c>
      <c r="AY412" s="1">
        <f t="shared" si="213"/>
        <v>1</v>
      </c>
      <c r="AZ412" s="1">
        <f t="shared" si="214"/>
        <v>3</v>
      </c>
      <c r="BA412" s="1" t="str">
        <f t="shared" si="215"/>
        <v/>
      </c>
      <c r="BB412" s="9">
        <f t="shared" si="187"/>
        <v>0.25</v>
      </c>
      <c r="BC412" s="11">
        <f t="shared" si="216"/>
        <v>1.5</v>
      </c>
      <c r="BD412" s="98">
        <v>47.179121420000001</v>
      </c>
      <c r="BE412" s="4">
        <f t="shared" si="217"/>
        <v>3</v>
      </c>
    </row>
    <row r="413" spans="1:57" x14ac:dyDescent="0.35">
      <c r="A413" s="4">
        <v>53035081400</v>
      </c>
      <c r="B413" s="97">
        <v>29.189716889033519</v>
      </c>
      <c r="C413" s="4">
        <f t="shared" si="188"/>
        <v>1</v>
      </c>
      <c r="D413" s="98">
        <v>0</v>
      </c>
      <c r="E413" s="4">
        <f t="shared" si="189"/>
        <v>0</v>
      </c>
      <c r="F413" s="98">
        <v>84.269662921348313</v>
      </c>
      <c r="G413" s="4">
        <f t="shared" si="190"/>
        <v>4</v>
      </c>
      <c r="H413" s="98">
        <v>100</v>
      </c>
      <c r="I413" s="4">
        <f t="shared" si="191"/>
        <v>4</v>
      </c>
      <c r="J413" s="98">
        <v>48</v>
      </c>
      <c r="K413" s="97">
        <v>32</v>
      </c>
      <c r="L413" s="1">
        <f t="shared" si="192"/>
        <v>4</v>
      </c>
      <c r="M413" s="1">
        <f t="shared" si="193"/>
        <v>4</v>
      </c>
      <c r="N413" s="11">
        <f t="shared" si="194"/>
        <v>4</v>
      </c>
      <c r="O413" s="98">
        <v>48.35164835164835</v>
      </c>
      <c r="P413" s="4">
        <f t="shared" si="195"/>
        <v>4</v>
      </c>
      <c r="Q413" s="6">
        <v>59559</v>
      </c>
      <c r="R413" s="7">
        <v>10184</v>
      </c>
      <c r="S413" s="1">
        <f t="shared" si="196"/>
        <v>0</v>
      </c>
      <c r="T413" s="1">
        <f t="shared" si="197"/>
        <v>1</v>
      </c>
      <c r="U413" s="11">
        <f t="shared" si="198"/>
        <v>0.5</v>
      </c>
      <c r="V413" s="98">
        <v>100</v>
      </c>
      <c r="W413" s="4">
        <f t="shared" si="199"/>
        <v>4</v>
      </c>
      <c r="X413" s="98">
        <v>25.79787011449298</v>
      </c>
      <c r="Y413" s="4">
        <f t="shared" si="200"/>
        <v>2</v>
      </c>
      <c r="Z413" s="9">
        <v>0.76786533999999995</v>
      </c>
      <c r="AA413" s="9">
        <v>0.517787208</v>
      </c>
      <c r="AB413" s="9">
        <v>0.39397022100000001</v>
      </c>
      <c r="AC413" s="1">
        <f t="shared" si="201"/>
        <v>2</v>
      </c>
      <c r="AD413" s="1">
        <f t="shared" si="202"/>
        <v>3</v>
      </c>
      <c r="AE413" s="1">
        <f t="shared" si="203"/>
        <v>3</v>
      </c>
      <c r="AF413" s="11">
        <f t="shared" si="204"/>
        <v>2.6666666666666665</v>
      </c>
      <c r="AG413" s="8">
        <v>0.39825233598499998</v>
      </c>
      <c r="AH413" s="9">
        <v>1.0125360028409089</v>
      </c>
      <c r="AI413" s="1">
        <f t="shared" si="205"/>
        <v>2</v>
      </c>
      <c r="AJ413" s="1">
        <f t="shared" si="206"/>
        <v>0</v>
      </c>
      <c r="AK413" s="11">
        <f t="shared" si="207"/>
        <v>1</v>
      </c>
      <c r="AL413" s="10">
        <v>0</v>
      </c>
      <c r="AM413" s="4">
        <f t="shared" si="208"/>
        <v>0</v>
      </c>
      <c r="AN413" s="98">
        <v>0</v>
      </c>
      <c r="AO413" s="4">
        <f t="shared" si="209"/>
        <v>0</v>
      </c>
      <c r="AU413" s="9">
        <v>1.414331896551724</v>
      </c>
      <c r="AV413" s="1" t="str">
        <f t="shared" si="210"/>
        <v/>
      </c>
      <c r="AW413" s="1" t="str">
        <f t="shared" si="211"/>
        <v/>
      </c>
      <c r="AX413" s="1" t="str">
        <f t="shared" si="212"/>
        <v/>
      </c>
      <c r="AY413" s="1" t="str">
        <f t="shared" si="213"/>
        <v/>
      </c>
      <c r="AZ413" s="1" t="str">
        <f t="shared" si="214"/>
        <v/>
      </c>
      <c r="BA413" s="1">
        <f t="shared" si="215"/>
        <v>0</v>
      </c>
      <c r="BB413" s="9">
        <f t="shared" si="187"/>
        <v>1</v>
      </c>
      <c r="BC413" s="11">
        <f t="shared" si="216"/>
        <v>0</v>
      </c>
      <c r="BD413" s="98">
        <v>46.928433900000002</v>
      </c>
      <c r="BE413" s="4">
        <f t="shared" si="217"/>
        <v>4</v>
      </c>
    </row>
    <row r="414" spans="1:57" x14ac:dyDescent="0.35">
      <c r="A414" s="4">
        <v>53035090101</v>
      </c>
      <c r="B414" s="97">
        <v>24.192807957153789</v>
      </c>
      <c r="C414" s="4">
        <f t="shared" si="188"/>
        <v>1</v>
      </c>
      <c r="D414" s="98">
        <v>4.7355958958168902E-2</v>
      </c>
      <c r="E414" s="4">
        <f t="shared" si="189"/>
        <v>0</v>
      </c>
      <c r="F414" s="98">
        <v>71.685689201053563</v>
      </c>
      <c r="G414" s="4">
        <f t="shared" si="190"/>
        <v>3</v>
      </c>
      <c r="H414" s="98">
        <v>15.321316614420059</v>
      </c>
      <c r="I414" s="4">
        <f t="shared" si="191"/>
        <v>1</v>
      </c>
      <c r="J414" s="98">
        <v>17.777777777777779</v>
      </c>
      <c r="K414" s="97">
        <v>9.0079365079365079</v>
      </c>
      <c r="L414" s="1">
        <f t="shared" si="192"/>
        <v>2</v>
      </c>
      <c r="M414" s="1">
        <f t="shared" si="193"/>
        <v>0</v>
      </c>
      <c r="N414" s="11">
        <f t="shared" si="194"/>
        <v>1</v>
      </c>
      <c r="O414" s="98">
        <v>23.47504621072089</v>
      </c>
      <c r="P414" s="4">
        <f t="shared" si="195"/>
        <v>2</v>
      </c>
      <c r="Q414" s="6">
        <v>16871</v>
      </c>
      <c r="R414" s="7">
        <v>3</v>
      </c>
      <c r="S414" s="1">
        <f t="shared" si="196"/>
        <v>0</v>
      </c>
      <c r="T414" s="1">
        <f t="shared" si="197"/>
        <v>0</v>
      </c>
      <c r="U414" s="11">
        <f t="shared" si="198"/>
        <v>0</v>
      </c>
      <c r="V414" s="98">
        <v>0</v>
      </c>
      <c r="W414" s="4">
        <f t="shared" si="199"/>
        <v>0</v>
      </c>
      <c r="X414" s="98">
        <v>0</v>
      </c>
      <c r="Y414" s="4">
        <f t="shared" si="200"/>
        <v>0</v>
      </c>
      <c r="Z414" s="9">
        <v>4.4026030690000004</v>
      </c>
      <c r="AA414" s="9">
        <v>4.4188432129999997</v>
      </c>
      <c r="AB414" s="9">
        <v>1.374532517</v>
      </c>
      <c r="AC414" s="1">
        <f t="shared" si="201"/>
        <v>0</v>
      </c>
      <c r="AD414" s="1">
        <f t="shared" si="202"/>
        <v>0</v>
      </c>
      <c r="AE414" s="1">
        <f t="shared" si="203"/>
        <v>0</v>
      </c>
      <c r="AF414" s="11">
        <f t="shared" si="204"/>
        <v>0</v>
      </c>
      <c r="AG414" s="8">
        <v>0.62182492852399995</v>
      </c>
      <c r="AH414" s="9">
        <v>4.6200601015017062</v>
      </c>
      <c r="AI414" s="1">
        <f t="shared" si="205"/>
        <v>0</v>
      </c>
      <c r="AJ414" s="1">
        <f t="shared" si="206"/>
        <v>0</v>
      </c>
      <c r="AK414" s="11">
        <f t="shared" si="207"/>
        <v>0</v>
      </c>
      <c r="AL414" s="10">
        <v>0</v>
      </c>
      <c r="AM414" s="4">
        <f t="shared" si="208"/>
        <v>0</v>
      </c>
      <c r="AN414" s="98">
        <v>0.77922077899999997</v>
      </c>
      <c r="AO414" s="4">
        <f t="shared" si="209"/>
        <v>0</v>
      </c>
      <c r="AQ414" s="9">
        <v>0.92213570634037823</v>
      </c>
      <c r="AR414" s="9">
        <v>0.89491242702251872</v>
      </c>
      <c r="AS414" s="9">
        <v>0.75807663410969195</v>
      </c>
      <c r="AT414" s="9">
        <v>0.7622767857142857</v>
      </c>
      <c r="AV414" s="1" t="str">
        <f t="shared" si="210"/>
        <v/>
      </c>
      <c r="AW414" s="1">
        <f t="shared" si="211"/>
        <v>0</v>
      </c>
      <c r="AX414" s="1">
        <f t="shared" si="212"/>
        <v>1</v>
      </c>
      <c r="AY414" s="1">
        <f t="shared" si="213"/>
        <v>3</v>
      </c>
      <c r="AZ414" s="1">
        <f t="shared" si="214"/>
        <v>3</v>
      </c>
      <c r="BA414" s="1" t="str">
        <f t="shared" si="215"/>
        <v/>
      </c>
      <c r="BB414" s="9">
        <f t="shared" si="187"/>
        <v>0.33333333333333331</v>
      </c>
      <c r="BC414" s="11">
        <f t="shared" si="216"/>
        <v>1.3333333333333333</v>
      </c>
      <c r="BD414" s="98">
        <v>72.067734220000006</v>
      </c>
      <c r="BE414" s="4">
        <f t="shared" si="217"/>
        <v>0</v>
      </c>
    </row>
    <row r="415" spans="1:57" x14ac:dyDescent="0.35">
      <c r="A415" s="4">
        <v>53035090102</v>
      </c>
      <c r="B415" s="97">
        <v>13.892135581900151</v>
      </c>
      <c r="C415" s="4">
        <f t="shared" si="188"/>
        <v>0</v>
      </c>
      <c r="D415" s="98">
        <v>0</v>
      </c>
      <c r="E415" s="4">
        <f t="shared" si="189"/>
        <v>0</v>
      </c>
      <c r="F415" s="98">
        <v>54.977805960684847</v>
      </c>
      <c r="G415" s="4">
        <f t="shared" si="190"/>
        <v>2</v>
      </c>
      <c r="H415" s="98">
        <v>24.449506454062259</v>
      </c>
      <c r="I415" s="4">
        <f t="shared" si="191"/>
        <v>1</v>
      </c>
      <c r="J415" s="98">
        <v>19.017681728880159</v>
      </c>
      <c r="K415" s="97">
        <v>11.39489194499018</v>
      </c>
      <c r="L415" s="1">
        <f t="shared" si="192"/>
        <v>2</v>
      </c>
      <c r="M415" s="1">
        <f t="shared" si="193"/>
        <v>1</v>
      </c>
      <c r="N415" s="11">
        <f t="shared" si="194"/>
        <v>1.5</v>
      </c>
      <c r="O415" s="98">
        <v>12.707182320441991</v>
      </c>
      <c r="P415" s="4">
        <f t="shared" si="195"/>
        <v>1</v>
      </c>
      <c r="Q415" s="6">
        <v>18344</v>
      </c>
      <c r="R415" s="7">
        <v>204</v>
      </c>
      <c r="S415" s="1">
        <f t="shared" si="196"/>
        <v>0</v>
      </c>
      <c r="T415" s="1">
        <f t="shared" si="197"/>
        <v>0</v>
      </c>
      <c r="U415" s="11">
        <f t="shared" si="198"/>
        <v>0</v>
      </c>
      <c r="V415" s="98">
        <v>0.3141196795979268</v>
      </c>
      <c r="W415" s="4">
        <f t="shared" si="199"/>
        <v>0</v>
      </c>
      <c r="X415" s="98">
        <v>1.023781829291508</v>
      </c>
      <c r="Y415" s="4">
        <f t="shared" si="200"/>
        <v>0</v>
      </c>
      <c r="Z415" s="9">
        <v>3.1651910999999999</v>
      </c>
      <c r="AA415" s="9">
        <v>3.0337118570000001</v>
      </c>
      <c r="AB415" s="9">
        <v>0.98796422699999997</v>
      </c>
      <c r="AC415" s="1">
        <f t="shared" si="201"/>
        <v>0</v>
      </c>
      <c r="AD415" s="1">
        <f t="shared" si="202"/>
        <v>0</v>
      </c>
      <c r="AE415" s="1">
        <f t="shared" si="203"/>
        <v>1</v>
      </c>
      <c r="AF415" s="11">
        <f t="shared" si="204"/>
        <v>0.33333333333333331</v>
      </c>
      <c r="AG415" s="8">
        <v>0.70684171035999999</v>
      </c>
      <c r="AH415" s="9">
        <v>2.8691754115333521</v>
      </c>
      <c r="AI415" s="1">
        <f t="shared" si="205"/>
        <v>0</v>
      </c>
      <c r="AJ415" s="1">
        <f t="shared" si="206"/>
        <v>0</v>
      </c>
      <c r="AK415" s="11">
        <f t="shared" si="207"/>
        <v>0</v>
      </c>
      <c r="AL415" s="10">
        <v>0</v>
      </c>
      <c r="AM415" s="4">
        <f t="shared" si="208"/>
        <v>0</v>
      </c>
      <c r="AN415" s="98">
        <v>8.2421875</v>
      </c>
      <c r="AO415" s="4">
        <f t="shared" si="209"/>
        <v>3</v>
      </c>
      <c r="AQ415" s="9">
        <v>0.9076751946607341</v>
      </c>
      <c r="AR415" s="9">
        <v>0.83236030025020846</v>
      </c>
      <c r="AS415" s="9">
        <v>1.1081893313298199</v>
      </c>
      <c r="AV415" s="1" t="str">
        <f t="shared" si="210"/>
        <v/>
      </c>
      <c r="AW415" s="1">
        <f t="shared" si="211"/>
        <v>0</v>
      </c>
      <c r="AX415" s="1">
        <f t="shared" si="212"/>
        <v>2</v>
      </c>
      <c r="AY415" s="1">
        <f t="shared" si="213"/>
        <v>0</v>
      </c>
      <c r="AZ415" s="1" t="str">
        <f t="shared" si="214"/>
        <v/>
      </c>
      <c r="BA415" s="1" t="str">
        <f t="shared" si="215"/>
        <v/>
      </c>
      <c r="BB415" s="9">
        <f t="shared" si="187"/>
        <v>0.33333333333333331</v>
      </c>
      <c r="BC415" s="11">
        <f t="shared" si="216"/>
        <v>0.66666666666666663</v>
      </c>
      <c r="BD415" s="98">
        <v>68.779615199999995</v>
      </c>
      <c r="BE415" s="4">
        <f t="shared" si="217"/>
        <v>0</v>
      </c>
    </row>
    <row r="416" spans="1:57" x14ac:dyDescent="0.35">
      <c r="A416" s="4">
        <v>53035090201</v>
      </c>
      <c r="B416" s="97">
        <v>12.43391837597801</v>
      </c>
      <c r="C416" s="4">
        <f t="shared" si="188"/>
        <v>0</v>
      </c>
      <c r="D416" s="98">
        <v>2.6785714285714279</v>
      </c>
      <c r="E416" s="4">
        <f t="shared" si="189"/>
        <v>0</v>
      </c>
      <c r="F416" s="98">
        <v>53.107019562715763</v>
      </c>
      <c r="G416" s="4">
        <f t="shared" si="190"/>
        <v>2</v>
      </c>
      <c r="H416" s="98">
        <v>11.84939091915836</v>
      </c>
      <c r="I416" s="4">
        <f t="shared" si="191"/>
        <v>0</v>
      </c>
      <c r="J416" s="98">
        <v>12.207084468664849</v>
      </c>
      <c r="K416" s="97">
        <v>8.2288828337874662</v>
      </c>
      <c r="L416" s="1">
        <f t="shared" si="192"/>
        <v>1</v>
      </c>
      <c r="M416" s="1">
        <f t="shared" si="193"/>
        <v>0</v>
      </c>
      <c r="N416" s="11">
        <f t="shared" si="194"/>
        <v>0.5</v>
      </c>
      <c r="O416" s="98">
        <v>7.3697585768742053</v>
      </c>
      <c r="P416" s="4">
        <f t="shared" si="195"/>
        <v>0</v>
      </c>
      <c r="Q416" s="6">
        <v>45470</v>
      </c>
      <c r="R416" s="7">
        <v>665</v>
      </c>
      <c r="S416" s="1">
        <f t="shared" si="196"/>
        <v>0</v>
      </c>
      <c r="T416" s="1">
        <f t="shared" si="197"/>
        <v>0</v>
      </c>
      <c r="U416" s="11">
        <f t="shared" si="198"/>
        <v>0</v>
      </c>
      <c r="V416" s="98">
        <v>0</v>
      </c>
      <c r="W416" s="4">
        <f t="shared" si="199"/>
        <v>0</v>
      </c>
      <c r="X416" s="98">
        <v>0</v>
      </c>
      <c r="Y416" s="4">
        <f t="shared" si="200"/>
        <v>0</v>
      </c>
      <c r="Z416" s="9">
        <v>2.071667787</v>
      </c>
      <c r="AA416" s="9">
        <v>2.0295050699999999</v>
      </c>
      <c r="AB416" s="9">
        <v>1.2925279510000001</v>
      </c>
      <c r="AC416" s="1">
        <f t="shared" si="201"/>
        <v>0</v>
      </c>
      <c r="AD416" s="1">
        <f t="shared" si="202"/>
        <v>0</v>
      </c>
      <c r="AE416" s="1">
        <f t="shared" si="203"/>
        <v>0</v>
      </c>
      <c r="AF416" s="11">
        <f t="shared" si="204"/>
        <v>0</v>
      </c>
      <c r="AG416" s="8">
        <v>1.4482313067399999</v>
      </c>
      <c r="AH416" s="9">
        <v>1.843099740030758</v>
      </c>
      <c r="AI416" s="1">
        <f t="shared" si="205"/>
        <v>0</v>
      </c>
      <c r="AJ416" s="1">
        <f t="shared" si="206"/>
        <v>0</v>
      </c>
      <c r="AK416" s="11">
        <f t="shared" si="207"/>
        <v>0</v>
      </c>
      <c r="AL416" s="10">
        <v>0</v>
      </c>
      <c r="AM416" s="4">
        <f t="shared" si="208"/>
        <v>0</v>
      </c>
      <c r="AN416" s="98">
        <v>2.0585048750000001</v>
      </c>
      <c r="AO416" s="4">
        <f t="shared" si="209"/>
        <v>1</v>
      </c>
      <c r="AS416" s="9">
        <v>1.19984973703981</v>
      </c>
      <c r="AV416" s="1" t="str">
        <f t="shared" si="210"/>
        <v/>
      </c>
      <c r="AW416" s="1" t="str">
        <f t="shared" si="211"/>
        <v/>
      </c>
      <c r="AX416" s="1" t="str">
        <f t="shared" si="212"/>
        <v/>
      </c>
      <c r="AY416" s="1">
        <f t="shared" si="213"/>
        <v>0</v>
      </c>
      <c r="AZ416" s="1" t="str">
        <f t="shared" si="214"/>
        <v/>
      </c>
      <c r="BA416" s="1" t="str">
        <f t="shared" si="215"/>
        <v/>
      </c>
      <c r="BB416" s="9">
        <f t="shared" si="187"/>
        <v>1</v>
      </c>
      <c r="BC416" s="11">
        <f t="shared" si="216"/>
        <v>0</v>
      </c>
      <c r="BD416" s="98">
        <v>68.180814260000005</v>
      </c>
      <c r="BE416" s="4">
        <f t="shared" si="217"/>
        <v>0</v>
      </c>
    </row>
    <row r="417" spans="1:57" x14ac:dyDescent="0.35">
      <c r="A417" s="4">
        <v>53035090202</v>
      </c>
      <c r="B417" s="97">
        <v>21.37203166226913</v>
      </c>
      <c r="C417" s="4">
        <f t="shared" si="188"/>
        <v>1</v>
      </c>
      <c r="D417" s="98">
        <v>2.5385666861941032</v>
      </c>
      <c r="E417" s="4">
        <f t="shared" si="189"/>
        <v>0</v>
      </c>
      <c r="F417" s="98">
        <v>60.272071071626883</v>
      </c>
      <c r="G417" s="4">
        <f t="shared" si="190"/>
        <v>2</v>
      </c>
      <c r="H417" s="98">
        <v>18.088911599386819</v>
      </c>
      <c r="I417" s="4">
        <f t="shared" si="191"/>
        <v>1</v>
      </c>
      <c r="J417" s="98">
        <v>14.12698412698413</v>
      </c>
      <c r="K417" s="97">
        <v>8.6243386243386251</v>
      </c>
      <c r="L417" s="1">
        <f t="shared" si="192"/>
        <v>1</v>
      </c>
      <c r="M417" s="1">
        <f t="shared" si="193"/>
        <v>0</v>
      </c>
      <c r="N417" s="11">
        <f t="shared" si="194"/>
        <v>0.5</v>
      </c>
      <c r="O417" s="98">
        <v>12.19558240513498</v>
      </c>
      <c r="P417" s="4">
        <f t="shared" si="195"/>
        <v>1</v>
      </c>
      <c r="Q417" s="6">
        <v>43375</v>
      </c>
      <c r="R417" s="7">
        <v>772</v>
      </c>
      <c r="S417" s="1">
        <f t="shared" si="196"/>
        <v>0</v>
      </c>
      <c r="T417" s="1">
        <f t="shared" si="197"/>
        <v>0</v>
      </c>
      <c r="U417" s="11">
        <f t="shared" si="198"/>
        <v>0</v>
      </c>
      <c r="V417" s="98">
        <v>0</v>
      </c>
      <c r="W417" s="4">
        <f t="shared" si="199"/>
        <v>0</v>
      </c>
      <c r="X417" s="98">
        <v>0</v>
      </c>
      <c r="Y417" s="4">
        <f t="shared" si="200"/>
        <v>0</v>
      </c>
      <c r="Z417" s="9">
        <v>2.5988477749999999</v>
      </c>
      <c r="AA417" s="9">
        <v>2.5865514969999999</v>
      </c>
      <c r="AB417" s="9">
        <v>1.4680592880000001</v>
      </c>
      <c r="AC417" s="1">
        <f t="shared" si="201"/>
        <v>0</v>
      </c>
      <c r="AD417" s="1">
        <f t="shared" si="202"/>
        <v>0</v>
      </c>
      <c r="AE417" s="1">
        <f t="shared" si="203"/>
        <v>0</v>
      </c>
      <c r="AF417" s="11">
        <f t="shared" si="204"/>
        <v>0</v>
      </c>
      <c r="AG417" s="8">
        <v>1.15040600207</v>
      </c>
      <c r="AH417" s="9">
        <v>2.6574902659345541</v>
      </c>
      <c r="AI417" s="1">
        <f t="shared" si="205"/>
        <v>0</v>
      </c>
      <c r="AJ417" s="1">
        <f t="shared" si="206"/>
        <v>0</v>
      </c>
      <c r="AK417" s="11">
        <f t="shared" si="207"/>
        <v>0</v>
      </c>
      <c r="AL417" s="10">
        <v>0</v>
      </c>
      <c r="AM417" s="4">
        <f t="shared" si="208"/>
        <v>0</v>
      </c>
      <c r="AN417" s="98">
        <v>2.502453386</v>
      </c>
      <c r="AO417" s="4">
        <f t="shared" si="209"/>
        <v>1</v>
      </c>
      <c r="AS417" s="9">
        <v>1.2336589030803899</v>
      </c>
      <c r="AT417" s="9">
        <v>1.734933035714286</v>
      </c>
      <c r="AV417" s="1" t="str">
        <f t="shared" si="210"/>
        <v/>
      </c>
      <c r="AW417" s="1" t="str">
        <f t="shared" si="211"/>
        <v/>
      </c>
      <c r="AX417" s="1" t="str">
        <f t="shared" si="212"/>
        <v/>
      </c>
      <c r="AY417" s="1">
        <f t="shared" si="213"/>
        <v>0</v>
      </c>
      <c r="AZ417" s="1">
        <f t="shared" si="214"/>
        <v>0</v>
      </c>
      <c r="BA417" s="1" t="str">
        <f t="shared" si="215"/>
        <v/>
      </c>
      <c r="BB417" s="9">
        <f t="shared" si="187"/>
        <v>1</v>
      </c>
      <c r="BC417" s="11">
        <f t="shared" si="216"/>
        <v>0</v>
      </c>
      <c r="BD417" s="98">
        <v>67.444213739999995</v>
      </c>
      <c r="BE417" s="4">
        <f t="shared" si="217"/>
        <v>1</v>
      </c>
    </row>
    <row r="418" spans="1:57" x14ac:dyDescent="0.35">
      <c r="A418" s="4">
        <v>53035090300</v>
      </c>
      <c r="B418" s="97">
        <v>34.936981248078702</v>
      </c>
      <c r="C418" s="4">
        <f t="shared" si="188"/>
        <v>2</v>
      </c>
      <c r="D418" s="98">
        <v>0.17253278122843341</v>
      </c>
      <c r="E418" s="4">
        <f t="shared" si="189"/>
        <v>0</v>
      </c>
      <c r="F418" s="98">
        <v>80.084745762711862</v>
      </c>
      <c r="G418" s="4">
        <f t="shared" si="190"/>
        <v>4</v>
      </c>
      <c r="H418" s="98">
        <v>100</v>
      </c>
      <c r="I418" s="4">
        <f t="shared" si="191"/>
        <v>4</v>
      </c>
      <c r="J418" s="98">
        <v>41.120000000000012</v>
      </c>
      <c r="K418" s="97">
        <v>16.399999999999999</v>
      </c>
      <c r="L418" s="1">
        <f t="shared" si="192"/>
        <v>4</v>
      </c>
      <c r="M418" s="1">
        <f t="shared" si="193"/>
        <v>2</v>
      </c>
      <c r="N418" s="11">
        <f t="shared" si="194"/>
        <v>3</v>
      </c>
      <c r="O418" s="98">
        <v>30.042689434364998</v>
      </c>
      <c r="P418" s="4">
        <f t="shared" si="195"/>
        <v>3</v>
      </c>
      <c r="Q418" s="6">
        <v>64982</v>
      </c>
      <c r="R418" s="7">
        <v>0</v>
      </c>
      <c r="S418" s="1">
        <f t="shared" si="196"/>
        <v>0</v>
      </c>
      <c r="T418" s="1">
        <f t="shared" si="197"/>
        <v>0</v>
      </c>
      <c r="U418" s="11">
        <f t="shared" si="198"/>
        <v>0</v>
      </c>
      <c r="V418" s="98">
        <v>0</v>
      </c>
      <c r="W418" s="4">
        <f t="shared" si="199"/>
        <v>0</v>
      </c>
      <c r="X418" s="98">
        <v>0</v>
      </c>
      <c r="Y418" s="4">
        <f t="shared" si="200"/>
        <v>0</v>
      </c>
      <c r="Z418" s="9">
        <v>0.58117029499999995</v>
      </c>
      <c r="AA418" s="9">
        <v>0.79306857500000005</v>
      </c>
      <c r="AB418" s="9">
        <v>0.56128928600000005</v>
      </c>
      <c r="AC418" s="1">
        <f t="shared" si="201"/>
        <v>3</v>
      </c>
      <c r="AD418" s="1">
        <f t="shared" si="202"/>
        <v>2</v>
      </c>
      <c r="AE418" s="1">
        <f t="shared" si="203"/>
        <v>2</v>
      </c>
      <c r="AF418" s="11">
        <f t="shared" si="204"/>
        <v>2.3333333333333335</v>
      </c>
      <c r="AG418" s="8">
        <v>1.4283690875199999</v>
      </c>
      <c r="AH418" s="9">
        <v>0.84867763580583877</v>
      </c>
      <c r="AI418" s="1">
        <f t="shared" si="205"/>
        <v>0</v>
      </c>
      <c r="AJ418" s="1">
        <f t="shared" si="206"/>
        <v>1</v>
      </c>
      <c r="AK418" s="11">
        <f t="shared" si="207"/>
        <v>0.5</v>
      </c>
      <c r="AL418" s="10">
        <v>1</v>
      </c>
      <c r="AM418" s="4">
        <f t="shared" si="208"/>
        <v>4</v>
      </c>
      <c r="AN418" s="98">
        <v>0</v>
      </c>
      <c r="AO418" s="4">
        <f t="shared" si="209"/>
        <v>0</v>
      </c>
      <c r="AR418" s="9">
        <v>1.2552126772310259</v>
      </c>
      <c r="AS418" s="9">
        <v>1.06611570247933</v>
      </c>
      <c r="AT418" s="9">
        <v>1.002790178571429</v>
      </c>
      <c r="AU418" s="9">
        <v>0.96982758620689657</v>
      </c>
      <c r="AV418" s="1" t="str">
        <f t="shared" si="210"/>
        <v/>
      </c>
      <c r="AW418" s="1" t="str">
        <f t="shared" si="211"/>
        <v/>
      </c>
      <c r="AX418" s="1">
        <f t="shared" si="212"/>
        <v>0</v>
      </c>
      <c r="AY418" s="1">
        <f t="shared" si="213"/>
        <v>0</v>
      </c>
      <c r="AZ418" s="1">
        <f t="shared" si="214"/>
        <v>0</v>
      </c>
      <c r="BA418" s="1">
        <f t="shared" si="215"/>
        <v>0</v>
      </c>
      <c r="BB418" s="9">
        <f t="shared" si="187"/>
        <v>0.5</v>
      </c>
      <c r="BC418" s="11">
        <f t="shared" si="216"/>
        <v>0</v>
      </c>
      <c r="BD418" s="98">
        <v>16.72259566</v>
      </c>
      <c r="BE418" s="4">
        <f t="shared" si="217"/>
        <v>4</v>
      </c>
    </row>
    <row r="419" spans="1:57" x14ac:dyDescent="0.35">
      <c r="A419" s="4">
        <v>53035090400</v>
      </c>
      <c r="B419" s="97">
        <v>17.78981147212194</v>
      </c>
      <c r="C419" s="4">
        <f t="shared" si="188"/>
        <v>0</v>
      </c>
      <c r="D419" s="98">
        <v>2.3326793110965771</v>
      </c>
      <c r="E419" s="4">
        <f t="shared" si="189"/>
        <v>0</v>
      </c>
      <c r="F419" s="98">
        <v>65.42137271937446</v>
      </c>
      <c r="G419" s="4">
        <f t="shared" si="190"/>
        <v>3</v>
      </c>
      <c r="H419" s="98">
        <v>13.584474885844751</v>
      </c>
      <c r="I419" s="4">
        <f t="shared" si="191"/>
        <v>0</v>
      </c>
      <c r="J419" s="98">
        <v>19.71988795518207</v>
      </c>
      <c r="K419" s="97">
        <v>11.59663865546219</v>
      </c>
      <c r="L419" s="1">
        <f t="shared" si="192"/>
        <v>2</v>
      </c>
      <c r="M419" s="1">
        <f t="shared" si="193"/>
        <v>1</v>
      </c>
      <c r="N419" s="11">
        <f t="shared" si="194"/>
        <v>1.5</v>
      </c>
      <c r="O419" s="98">
        <v>22.11167512690356</v>
      </c>
      <c r="P419" s="4">
        <f t="shared" si="195"/>
        <v>2</v>
      </c>
      <c r="Q419" s="6">
        <v>69166</v>
      </c>
      <c r="R419" s="7">
        <v>90</v>
      </c>
      <c r="S419" s="1">
        <f t="shared" si="196"/>
        <v>0</v>
      </c>
      <c r="T419" s="1">
        <f t="shared" si="197"/>
        <v>0</v>
      </c>
      <c r="U419" s="11">
        <f t="shared" si="198"/>
        <v>0</v>
      </c>
      <c r="V419" s="98">
        <v>0</v>
      </c>
      <c r="W419" s="4">
        <f t="shared" si="199"/>
        <v>0</v>
      </c>
      <c r="X419" s="98">
        <v>0</v>
      </c>
      <c r="Y419" s="4">
        <f t="shared" si="200"/>
        <v>0</v>
      </c>
      <c r="Z419" s="9">
        <v>1.184278215</v>
      </c>
      <c r="AA419" s="9">
        <v>1.592180586</v>
      </c>
      <c r="AB419" s="9">
        <v>1.218982062</v>
      </c>
      <c r="AC419" s="1">
        <f t="shared" si="201"/>
        <v>1</v>
      </c>
      <c r="AD419" s="1">
        <f t="shared" si="202"/>
        <v>0</v>
      </c>
      <c r="AE419" s="1">
        <f t="shared" si="203"/>
        <v>0</v>
      </c>
      <c r="AF419" s="11">
        <f t="shared" si="204"/>
        <v>0.33333333333333331</v>
      </c>
      <c r="AG419" s="8">
        <v>1.01918003826</v>
      </c>
      <c r="AH419" s="9">
        <v>1.1170871227510559</v>
      </c>
      <c r="AI419" s="1">
        <f t="shared" si="205"/>
        <v>0</v>
      </c>
      <c r="AJ419" s="1">
        <f t="shared" si="206"/>
        <v>0</v>
      </c>
      <c r="AK419" s="11">
        <f t="shared" si="207"/>
        <v>0</v>
      </c>
      <c r="AL419" s="10">
        <v>0</v>
      </c>
      <c r="AM419" s="4">
        <f t="shared" si="208"/>
        <v>0</v>
      </c>
      <c r="AN419" s="98">
        <v>12.73041475</v>
      </c>
      <c r="AO419" s="4">
        <f t="shared" si="209"/>
        <v>4</v>
      </c>
      <c r="AR419" s="9">
        <v>0.96580483736447043</v>
      </c>
      <c r="AS419" s="9">
        <v>0.94665664913598802</v>
      </c>
      <c r="AV419" s="1" t="str">
        <f t="shared" si="210"/>
        <v/>
      </c>
      <c r="AW419" s="1" t="str">
        <f t="shared" si="211"/>
        <v/>
      </c>
      <c r="AX419" s="1">
        <f t="shared" si="212"/>
        <v>0</v>
      </c>
      <c r="AY419" s="1">
        <f t="shared" si="213"/>
        <v>0</v>
      </c>
      <c r="AZ419" s="1" t="str">
        <f t="shared" si="214"/>
        <v/>
      </c>
      <c r="BA419" s="1" t="str">
        <f t="shared" si="215"/>
        <v/>
      </c>
      <c r="BB419" s="9">
        <f t="shared" si="187"/>
        <v>0.5</v>
      </c>
      <c r="BC419" s="11">
        <f t="shared" si="216"/>
        <v>0</v>
      </c>
      <c r="BD419" s="98">
        <v>65.00940396</v>
      </c>
      <c r="BE419" s="4">
        <f t="shared" si="217"/>
        <v>1</v>
      </c>
    </row>
    <row r="420" spans="1:57" x14ac:dyDescent="0.35">
      <c r="A420" s="4">
        <v>53035090501</v>
      </c>
      <c r="B420" s="97">
        <v>17.591721542803391</v>
      </c>
      <c r="C420" s="4">
        <f t="shared" si="188"/>
        <v>0</v>
      </c>
      <c r="D420" s="98">
        <v>0.94810379241516973</v>
      </c>
      <c r="E420" s="4">
        <f t="shared" si="189"/>
        <v>0</v>
      </c>
      <c r="F420" s="98">
        <v>66.265803268578466</v>
      </c>
      <c r="G420" s="4">
        <f t="shared" si="190"/>
        <v>3</v>
      </c>
      <c r="H420" s="98">
        <v>56.0546875</v>
      </c>
      <c r="I420" s="4">
        <f t="shared" si="191"/>
        <v>3</v>
      </c>
      <c r="J420" s="98">
        <v>28.91566265060241</v>
      </c>
      <c r="K420" s="97">
        <v>15.42168674698795</v>
      </c>
      <c r="L420" s="1">
        <f t="shared" si="192"/>
        <v>4</v>
      </c>
      <c r="M420" s="1">
        <f t="shared" si="193"/>
        <v>2</v>
      </c>
      <c r="N420" s="11">
        <f t="shared" si="194"/>
        <v>3</v>
      </c>
      <c r="O420" s="98">
        <v>30.839990317114498</v>
      </c>
      <c r="P420" s="4">
        <f t="shared" si="195"/>
        <v>3</v>
      </c>
      <c r="Q420" s="6">
        <v>53951</v>
      </c>
      <c r="R420" s="7">
        <v>3596</v>
      </c>
      <c r="S420" s="1">
        <f t="shared" si="196"/>
        <v>0</v>
      </c>
      <c r="T420" s="1">
        <f t="shared" si="197"/>
        <v>1</v>
      </c>
      <c r="U420" s="11">
        <f t="shared" si="198"/>
        <v>0.5</v>
      </c>
      <c r="V420" s="98">
        <v>0</v>
      </c>
      <c r="W420" s="4">
        <f t="shared" si="199"/>
        <v>0</v>
      </c>
      <c r="X420" s="98">
        <v>0</v>
      </c>
      <c r="Y420" s="4">
        <f t="shared" si="200"/>
        <v>0</v>
      </c>
      <c r="Z420" s="9">
        <v>0.38026685199999999</v>
      </c>
      <c r="AA420" s="9">
        <v>0.36023175899999998</v>
      </c>
      <c r="AB420" s="9">
        <v>0.247240037</v>
      </c>
      <c r="AC420" s="1">
        <f t="shared" si="201"/>
        <v>4</v>
      </c>
      <c r="AD420" s="1">
        <f t="shared" si="202"/>
        <v>4</v>
      </c>
      <c r="AE420" s="1">
        <f t="shared" si="203"/>
        <v>4</v>
      </c>
      <c r="AF420" s="11">
        <f t="shared" si="204"/>
        <v>4</v>
      </c>
      <c r="AG420" s="8">
        <v>0.326948467174</v>
      </c>
      <c r="AH420" s="9">
        <v>1.1346669256329791</v>
      </c>
      <c r="AI420" s="1">
        <f t="shared" si="205"/>
        <v>2</v>
      </c>
      <c r="AJ420" s="1">
        <f t="shared" si="206"/>
        <v>0</v>
      </c>
      <c r="AK420" s="11">
        <f t="shared" si="207"/>
        <v>1</v>
      </c>
      <c r="AL420" s="10">
        <v>1</v>
      </c>
      <c r="AM420" s="4">
        <f t="shared" si="208"/>
        <v>4</v>
      </c>
      <c r="AN420" s="98">
        <v>6.6471163249999998</v>
      </c>
      <c r="AO420" s="4">
        <f t="shared" si="209"/>
        <v>2</v>
      </c>
      <c r="AR420" s="9">
        <v>1.1793160967472891</v>
      </c>
      <c r="AS420" s="9">
        <v>0.97220135236664096</v>
      </c>
      <c r="AV420" s="1" t="str">
        <f t="shared" si="210"/>
        <v/>
      </c>
      <c r="AW420" s="1" t="str">
        <f t="shared" si="211"/>
        <v/>
      </c>
      <c r="AX420" s="1">
        <f t="shared" si="212"/>
        <v>0</v>
      </c>
      <c r="AY420" s="1">
        <f t="shared" si="213"/>
        <v>0</v>
      </c>
      <c r="AZ420" s="1" t="str">
        <f t="shared" si="214"/>
        <v/>
      </c>
      <c r="BA420" s="1" t="str">
        <f t="shared" si="215"/>
        <v/>
      </c>
      <c r="BB420" s="9">
        <f t="shared" si="187"/>
        <v>0.5</v>
      </c>
      <c r="BC420" s="11">
        <f t="shared" si="216"/>
        <v>0</v>
      </c>
      <c r="BD420" s="98">
        <v>70.437287510000004</v>
      </c>
      <c r="BE420" s="4">
        <f t="shared" si="217"/>
        <v>0</v>
      </c>
    </row>
    <row r="421" spans="1:57" x14ac:dyDescent="0.35">
      <c r="A421" s="4">
        <v>53035090502</v>
      </c>
      <c r="B421" s="97">
        <v>24.29501084598698</v>
      </c>
      <c r="C421" s="4">
        <f t="shared" si="188"/>
        <v>1</v>
      </c>
      <c r="D421" s="98">
        <v>4.4881075491209934</v>
      </c>
      <c r="E421" s="4">
        <f t="shared" si="189"/>
        <v>1</v>
      </c>
      <c r="F421" s="98">
        <v>53.304597701149433</v>
      </c>
      <c r="G421" s="4">
        <f t="shared" si="190"/>
        <v>2</v>
      </c>
      <c r="H421" s="98">
        <v>22.048881955278208</v>
      </c>
      <c r="I421" s="4">
        <f t="shared" si="191"/>
        <v>1</v>
      </c>
      <c r="J421" s="98">
        <v>23.94594594594594</v>
      </c>
      <c r="K421" s="97">
        <v>14.54054054054054</v>
      </c>
      <c r="L421" s="1">
        <f t="shared" si="192"/>
        <v>3</v>
      </c>
      <c r="M421" s="1">
        <f t="shared" si="193"/>
        <v>1</v>
      </c>
      <c r="N421" s="11">
        <f t="shared" si="194"/>
        <v>2</v>
      </c>
      <c r="O421" s="98">
        <v>19.50305659633209</v>
      </c>
      <c r="P421" s="4">
        <f t="shared" si="195"/>
        <v>2</v>
      </c>
      <c r="Q421" s="6">
        <v>46548</v>
      </c>
      <c r="R421" s="7">
        <v>4905</v>
      </c>
      <c r="S421" s="1">
        <f t="shared" si="196"/>
        <v>0</v>
      </c>
      <c r="T421" s="1">
        <f t="shared" si="197"/>
        <v>1</v>
      </c>
      <c r="U421" s="11">
        <f t="shared" si="198"/>
        <v>0.5</v>
      </c>
      <c r="V421" s="98">
        <v>0</v>
      </c>
      <c r="W421" s="4">
        <f t="shared" si="199"/>
        <v>0</v>
      </c>
      <c r="X421" s="98">
        <v>0</v>
      </c>
      <c r="Y421" s="4">
        <f t="shared" si="200"/>
        <v>0</v>
      </c>
      <c r="Z421" s="9">
        <v>0.50391802200000002</v>
      </c>
      <c r="AA421" s="9">
        <v>0.56940958600000002</v>
      </c>
      <c r="AB421" s="9">
        <v>0.54490330799999998</v>
      </c>
      <c r="AC421" s="1">
        <f t="shared" si="201"/>
        <v>3</v>
      </c>
      <c r="AD421" s="1">
        <f t="shared" si="202"/>
        <v>3</v>
      </c>
      <c r="AE421" s="1">
        <f t="shared" si="203"/>
        <v>2</v>
      </c>
      <c r="AF421" s="11">
        <f t="shared" si="204"/>
        <v>2.6666666666666665</v>
      </c>
      <c r="AG421" s="8">
        <v>0.32123791621999997</v>
      </c>
      <c r="AH421" s="9">
        <v>0.58869192841499762</v>
      </c>
      <c r="AI421" s="1">
        <f t="shared" si="205"/>
        <v>2</v>
      </c>
      <c r="AJ421" s="1">
        <f t="shared" si="206"/>
        <v>3</v>
      </c>
      <c r="AK421" s="11">
        <f t="shared" si="207"/>
        <v>2.5</v>
      </c>
      <c r="AL421" s="10">
        <v>0</v>
      </c>
      <c r="AM421" s="4">
        <f t="shared" si="208"/>
        <v>0</v>
      </c>
      <c r="AN421" s="98">
        <v>5.1307847080000002</v>
      </c>
      <c r="AO421" s="4">
        <f t="shared" si="209"/>
        <v>2</v>
      </c>
      <c r="AP421" s="8">
        <v>1.18763557483731</v>
      </c>
      <c r="AR421" s="9">
        <v>1.4028356964136779</v>
      </c>
      <c r="AS421" s="9">
        <v>1.2306536438767799</v>
      </c>
      <c r="AT421" s="9">
        <v>1.102120535714286</v>
      </c>
      <c r="AV421" s="1">
        <f t="shared" si="210"/>
        <v>0</v>
      </c>
      <c r="AW421" s="1" t="str">
        <f t="shared" si="211"/>
        <v/>
      </c>
      <c r="AX421" s="1">
        <f t="shared" si="212"/>
        <v>0</v>
      </c>
      <c r="AY421" s="1">
        <f t="shared" si="213"/>
        <v>0</v>
      </c>
      <c r="AZ421" s="1">
        <f t="shared" si="214"/>
        <v>0</v>
      </c>
      <c r="BA421" s="1" t="str">
        <f t="shared" si="215"/>
        <v/>
      </c>
      <c r="BB421" s="9">
        <f t="shared" si="187"/>
        <v>0.33333333333333331</v>
      </c>
      <c r="BC421" s="11">
        <f t="shared" si="216"/>
        <v>0</v>
      </c>
      <c r="BD421" s="98">
        <v>72.645614010000003</v>
      </c>
      <c r="BE421" s="4">
        <f t="shared" si="217"/>
        <v>0</v>
      </c>
    </row>
    <row r="422" spans="1:57" x14ac:dyDescent="0.35">
      <c r="A422" s="4">
        <v>53035090700</v>
      </c>
      <c r="B422" s="97">
        <v>11.5474794841735</v>
      </c>
      <c r="C422" s="4">
        <f t="shared" si="188"/>
        <v>0</v>
      </c>
      <c r="D422" s="98">
        <v>0.90200902009020079</v>
      </c>
      <c r="E422" s="4">
        <f t="shared" si="189"/>
        <v>0</v>
      </c>
      <c r="F422" s="98">
        <v>27.126971812774759</v>
      </c>
      <c r="G422" s="4">
        <f t="shared" si="190"/>
        <v>0</v>
      </c>
      <c r="H422" s="98">
        <v>16.477553034040451</v>
      </c>
      <c r="I422" s="4">
        <f t="shared" si="191"/>
        <v>1</v>
      </c>
      <c r="J422" s="98">
        <v>11.641025641025641</v>
      </c>
      <c r="K422" s="97">
        <v>7.8974358974358978</v>
      </c>
      <c r="L422" s="1">
        <f t="shared" si="192"/>
        <v>1</v>
      </c>
      <c r="M422" s="1">
        <f t="shared" si="193"/>
        <v>0</v>
      </c>
      <c r="N422" s="11">
        <f t="shared" si="194"/>
        <v>0.5</v>
      </c>
      <c r="O422" s="98">
        <v>13.201189296333</v>
      </c>
      <c r="P422" s="4">
        <f t="shared" si="195"/>
        <v>1</v>
      </c>
      <c r="Q422" s="6">
        <v>23237</v>
      </c>
      <c r="R422" s="7">
        <v>2382</v>
      </c>
      <c r="S422" s="1">
        <f t="shared" si="196"/>
        <v>0</v>
      </c>
      <c r="T422" s="1">
        <f t="shared" si="197"/>
        <v>1</v>
      </c>
      <c r="U422" s="11">
        <f t="shared" si="198"/>
        <v>0.5</v>
      </c>
      <c r="V422" s="98">
        <v>0</v>
      </c>
      <c r="W422" s="4">
        <f t="shared" si="199"/>
        <v>0</v>
      </c>
      <c r="X422" s="98">
        <v>0</v>
      </c>
      <c r="Y422" s="4">
        <f t="shared" si="200"/>
        <v>0</v>
      </c>
      <c r="Z422" s="9">
        <v>3.159230934</v>
      </c>
      <c r="AA422" s="9">
        <v>3.257425596</v>
      </c>
      <c r="AB422" s="9">
        <v>1.6409019419999999</v>
      </c>
      <c r="AC422" s="1">
        <f t="shared" si="201"/>
        <v>0</v>
      </c>
      <c r="AD422" s="1">
        <f t="shared" si="202"/>
        <v>0</v>
      </c>
      <c r="AE422" s="1">
        <f t="shared" si="203"/>
        <v>0</v>
      </c>
      <c r="AF422" s="11">
        <f t="shared" si="204"/>
        <v>0</v>
      </c>
      <c r="AG422" s="8">
        <v>0.26203908781899998</v>
      </c>
      <c r="AH422" s="9">
        <v>2.120916054056778</v>
      </c>
      <c r="AI422" s="1">
        <f t="shared" si="205"/>
        <v>3</v>
      </c>
      <c r="AJ422" s="1">
        <f t="shared" si="206"/>
        <v>0</v>
      </c>
      <c r="AK422" s="11">
        <f t="shared" si="207"/>
        <v>1.5</v>
      </c>
      <c r="AL422" s="10">
        <v>0</v>
      </c>
      <c r="AM422" s="4">
        <f t="shared" si="208"/>
        <v>0</v>
      </c>
      <c r="AN422" s="98">
        <v>1.8490754620000001</v>
      </c>
      <c r="AO422" s="4">
        <f t="shared" si="209"/>
        <v>1</v>
      </c>
      <c r="AQ422" s="9">
        <v>2.276974416017798</v>
      </c>
      <c r="AR422" s="9">
        <v>1.720600500417014</v>
      </c>
      <c r="AS422" s="9">
        <v>0.99023290758827898</v>
      </c>
      <c r="AT422" s="9">
        <v>1.188616071428571</v>
      </c>
      <c r="AV422" s="1" t="str">
        <f t="shared" si="210"/>
        <v/>
      </c>
      <c r="AW422" s="1">
        <f t="shared" si="211"/>
        <v>0</v>
      </c>
      <c r="AX422" s="1">
        <f t="shared" si="212"/>
        <v>0</v>
      </c>
      <c r="AY422" s="1">
        <f t="shared" si="213"/>
        <v>0</v>
      </c>
      <c r="AZ422" s="1">
        <f t="shared" si="214"/>
        <v>0</v>
      </c>
      <c r="BA422" s="1" t="str">
        <f t="shared" si="215"/>
        <v/>
      </c>
      <c r="BB422" s="9">
        <f t="shared" si="187"/>
        <v>0.33333333333333331</v>
      </c>
      <c r="BC422" s="11">
        <f t="shared" si="216"/>
        <v>0</v>
      </c>
      <c r="BD422" s="98">
        <v>77.508045190000004</v>
      </c>
      <c r="BE422" s="4">
        <f t="shared" si="217"/>
        <v>0</v>
      </c>
    </row>
    <row r="423" spans="1:57" x14ac:dyDescent="0.35">
      <c r="A423" s="4">
        <v>53035090800</v>
      </c>
      <c r="B423" s="97">
        <v>14.96962332928311</v>
      </c>
      <c r="C423" s="4">
        <f t="shared" si="188"/>
        <v>0</v>
      </c>
      <c r="D423" s="98">
        <v>0.45906656465187462</v>
      </c>
      <c r="E423" s="4">
        <f t="shared" si="189"/>
        <v>0</v>
      </c>
      <c r="F423" s="98">
        <v>26.95945945945946</v>
      </c>
      <c r="G423" s="4">
        <f t="shared" si="190"/>
        <v>0</v>
      </c>
      <c r="H423" s="98">
        <v>10.964649490713001</v>
      </c>
      <c r="I423" s="4">
        <f t="shared" si="191"/>
        <v>0</v>
      </c>
      <c r="J423" s="98">
        <v>12.176656151419561</v>
      </c>
      <c r="K423" s="97">
        <v>8.7066246056782326</v>
      </c>
      <c r="L423" s="1">
        <f t="shared" si="192"/>
        <v>1</v>
      </c>
      <c r="M423" s="1">
        <f t="shared" si="193"/>
        <v>0</v>
      </c>
      <c r="N423" s="11">
        <f t="shared" si="194"/>
        <v>0.5</v>
      </c>
      <c r="O423" s="98">
        <v>8.0857282026302979</v>
      </c>
      <c r="P423" s="4">
        <f t="shared" si="195"/>
        <v>1</v>
      </c>
      <c r="Q423" s="6">
        <v>23357</v>
      </c>
      <c r="R423" s="7">
        <v>1450</v>
      </c>
      <c r="S423" s="1">
        <f t="shared" si="196"/>
        <v>0</v>
      </c>
      <c r="T423" s="1">
        <f t="shared" si="197"/>
        <v>1</v>
      </c>
      <c r="U423" s="11">
        <f t="shared" si="198"/>
        <v>0.5</v>
      </c>
      <c r="V423" s="98">
        <v>0</v>
      </c>
      <c r="W423" s="4">
        <f t="shared" si="199"/>
        <v>0</v>
      </c>
      <c r="X423" s="98">
        <v>0</v>
      </c>
      <c r="Y423" s="4">
        <f t="shared" si="200"/>
        <v>0</v>
      </c>
      <c r="Z423" s="9">
        <v>2.5213331299999999</v>
      </c>
      <c r="AA423" s="9">
        <v>2.5642894799999998</v>
      </c>
      <c r="AB423" s="9">
        <v>1.2074578840000001</v>
      </c>
      <c r="AC423" s="1">
        <f t="shared" si="201"/>
        <v>0</v>
      </c>
      <c r="AD423" s="1">
        <f t="shared" si="202"/>
        <v>0</v>
      </c>
      <c r="AE423" s="1">
        <f t="shared" si="203"/>
        <v>0</v>
      </c>
      <c r="AF423" s="11">
        <f t="shared" si="204"/>
        <v>0</v>
      </c>
      <c r="AG423" s="8">
        <v>0.17472753459900001</v>
      </c>
      <c r="AH423" s="9">
        <v>1.8423164262094751</v>
      </c>
      <c r="AI423" s="1">
        <f t="shared" si="205"/>
        <v>3</v>
      </c>
      <c r="AJ423" s="1">
        <f t="shared" si="206"/>
        <v>0</v>
      </c>
      <c r="AK423" s="11">
        <f t="shared" si="207"/>
        <v>1.5</v>
      </c>
      <c r="AL423" s="10">
        <v>0</v>
      </c>
      <c r="AM423" s="4">
        <f t="shared" si="208"/>
        <v>0</v>
      </c>
      <c r="AN423" s="98">
        <v>1.480165779</v>
      </c>
      <c r="AO423" s="4">
        <f t="shared" si="209"/>
        <v>1</v>
      </c>
      <c r="AP423" s="8">
        <v>1.2201735357917569</v>
      </c>
      <c r="AR423" s="9">
        <v>0.94745621351125942</v>
      </c>
      <c r="AS423" s="9">
        <v>1.4583020285499599</v>
      </c>
      <c r="AT423" s="9">
        <v>1.141183035714286</v>
      </c>
      <c r="AV423" s="1">
        <f t="shared" si="210"/>
        <v>0</v>
      </c>
      <c r="AW423" s="1" t="str">
        <f t="shared" si="211"/>
        <v/>
      </c>
      <c r="AX423" s="1">
        <f t="shared" si="212"/>
        <v>0</v>
      </c>
      <c r="AY423" s="1">
        <f t="shared" si="213"/>
        <v>0</v>
      </c>
      <c r="AZ423" s="1">
        <f t="shared" si="214"/>
        <v>0</v>
      </c>
      <c r="BA423" s="1" t="str">
        <f t="shared" si="215"/>
        <v/>
      </c>
      <c r="BB423" s="9">
        <f t="shared" si="187"/>
        <v>0.33333333333333331</v>
      </c>
      <c r="BC423" s="11">
        <f t="shared" si="216"/>
        <v>0</v>
      </c>
      <c r="BD423" s="98">
        <v>77.942957140000004</v>
      </c>
      <c r="BE423" s="4">
        <f t="shared" si="217"/>
        <v>0</v>
      </c>
    </row>
    <row r="424" spans="1:57" x14ac:dyDescent="0.35">
      <c r="A424" s="4">
        <v>53035090900</v>
      </c>
      <c r="B424" s="97">
        <v>12.15766572818019</v>
      </c>
      <c r="C424" s="4">
        <f t="shared" si="188"/>
        <v>0</v>
      </c>
      <c r="D424" s="98">
        <v>1.4400217361771499</v>
      </c>
      <c r="E424" s="4">
        <f t="shared" si="189"/>
        <v>0</v>
      </c>
      <c r="F424" s="98">
        <v>31.475008738203421</v>
      </c>
      <c r="G424" s="4">
        <f t="shared" si="190"/>
        <v>0</v>
      </c>
      <c r="H424" s="98">
        <v>35.806896551724137</v>
      </c>
      <c r="I424" s="4">
        <f t="shared" si="191"/>
        <v>2</v>
      </c>
      <c r="J424" s="98">
        <v>23.193277310924369</v>
      </c>
      <c r="K424" s="97">
        <v>14.117647058823531</v>
      </c>
      <c r="L424" s="1">
        <f t="shared" si="192"/>
        <v>3</v>
      </c>
      <c r="M424" s="1">
        <f t="shared" si="193"/>
        <v>1</v>
      </c>
      <c r="N424" s="11">
        <f t="shared" si="194"/>
        <v>2</v>
      </c>
      <c r="O424" s="98">
        <v>12.240690632650431</v>
      </c>
      <c r="P424" s="4">
        <f t="shared" si="195"/>
        <v>1</v>
      </c>
      <c r="Q424" s="6">
        <v>17955</v>
      </c>
      <c r="R424" s="7">
        <v>3881</v>
      </c>
      <c r="S424" s="1">
        <f t="shared" si="196"/>
        <v>0</v>
      </c>
      <c r="T424" s="1">
        <f t="shared" si="197"/>
        <v>1</v>
      </c>
      <c r="U424" s="11">
        <f t="shared" si="198"/>
        <v>0.5</v>
      </c>
      <c r="V424" s="98">
        <v>0.97881469562885492</v>
      </c>
      <c r="W424" s="4">
        <f t="shared" si="199"/>
        <v>0</v>
      </c>
      <c r="X424" s="98">
        <v>10.87909449877235</v>
      </c>
      <c r="Y424" s="4">
        <f t="shared" si="200"/>
        <v>1</v>
      </c>
      <c r="Z424" s="9">
        <v>0.31574190400000002</v>
      </c>
      <c r="AA424" s="9">
        <v>0.32642827299999999</v>
      </c>
      <c r="AB424" s="9">
        <v>0.33207164099999997</v>
      </c>
      <c r="AC424" s="1">
        <f t="shared" si="201"/>
        <v>4</v>
      </c>
      <c r="AD424" s="1">
        <f t="shared" si="202"/>
        <v>4</v>
      </c>
      <c r="AE424" s="1">
        <f t="shared" si="203"/>
        <v>3</v>
      </c>
      <c r="AF424" s="11">
        <f t="shared" si="204"/>
        <v>3.6666666666666665</v>
      </c>
      <c r="AG424" s="8">
        <v>0.26827127019399999</v>
      </c>
      <c r="AH424" s="9">
        <v>0.85227586123507681</v>
      </c>
      <c r="AI424" s="1">
        <f t="shared" si="205"/>
        <v>3</v>
      </c>
      <c r="AJ424" s="1">
        <f t="shared" si="206"/>
        <v>1</v>
      </c>
      <c r="AK424" s="11">
        <f t="shared" si="207"/>
        <v>2</v>
      </c>
      <c r="AL424" s="10">
        <v>0</v>
      </c>
      <c r="AM424" s="4">
        <f t="shared" si="208"/>
        <v>0</v>
      </c>
      <c r="AN424" s="98">
        <v>2.0181921549999999</v>
      </c>
      <c r="AO424" s="4">
        <f t="shared" si="209"/>
        <v>1</v>
      </c>
      <c r="AQ424" s="9">
        <v>1.096774193548387</v>
      </c>
      <c r="AR424" s="9">
        <v>1.346121768140117</v>
      </c>
      <c r="AS424" s="9">
        <v>1.4274981217129901</v>
      </c>
      <c r="AT424" s="9">
        <v>1.620535714285714</v>
      </c>
      <c r="AV424" s="1" t="str">
        <f t="shared" si="210"/>
        <v/>
      </c>
      <c r="AW424" s="1">
        <f t="shared" si="211"/>
        <v>0</v>
      </c>
      <c r="AX424" s="1">
        <f t="shared" si="212"/>
        <v>0</v>
      </c>
      <c r="AY424" s="1">
        <f t="shared" si="213"/>
        <v>0</v>
      </c>
      <c r="AZ424" s="1">
        <f t="shared" si="214"/>
        <v>0</v>
      </c>
      <c r="BA424" s="1" t="str">
        <f t="shared" si="215"/>
        <v/>
      </c>
      <c r="BB424" s="9">
        <f t="shared" si="187"/>
        <v>0.33333333333333331</v>
      </c>
      <c r="BC424" s="11">
        <f t="shared" si="216"/>
        <v>0</v>
      </c>
      <c r="BD424" s="98">
        <v>78.177683029999997</v>
      </c>
      <c r="BE424" s="4">
        <f t="shared" si="217"/>
        <v>0</v>
      </c>
    </row>
    <row r="425" spans="1:57" x14ac:dyDescent="0.35">
      <c r="A425" s="4">
        <v>53035091000</v>
      </c>
      <c r="B425" s="97">
        <v>9.5846215889232429</v>
      </c>
      <c r="C425" s="4">
        <f t="shared" si="188"/>
        <v>0</v>
      </c>
      <c r="D425" s="98">
        <v>0.29138337727209662</v>
      </c>
      <c r="E425" s="4">
        <f t="shared" si="189"/>
        <v>0</v>
      </c>
      <c r="F425" s="98">
        <v>25.44769085768143</v>
      </c>
      <c r="G425" s="4">
        <f t="shared" si="190"/>
        <v>0</v>
      </c>
      <c r="H425" s="98">
        <v>9.4488188976377945</v>
      </c>
      <c r="I425" s="4">
        <f t="shared" si="191"/>
        <v>0</v>
      </c>
      <c r="J425" s="98">
        <v>5.6466302367941719</v>
      </c>
      <c r="K425" s="97">
        <v>4.7358834244080148</v>
      </c>
      <c r="L425" s="1">
        <f t="shared" si="192"/>
        <v>0</v>
      </c>
      <c r="M425" s="1">
        <f t="shared" si="193"/>
        <v>0</v>
      </c>
      <c r="N425" s="11">
        <f t="shared" si="194"/>
        <v>0</v>
      </c>
      <c r="O425" s="98">
        <v>5.5937457878420274</v>
      </c>
      <c r="P425" s="4">
        <f t="shared" si="195"/>
        <v>0</v>
      </c>
      <c r="Q425" s="6">
        <v>16207</v>
      </c>
      <c r="R425" s="7">
        <v>3989</v>
      </c>
      <c r="S425" s="1">
        <f t="shared" si="196"/>
        <v>0</v>
      </c>
      <c r="T425" s="1">
        <f t="shared" si="197"/>
        <v>1</v>
      </c>
      <c r="U425" s="11">
        <f t="shared" si="198"/>
        <v>0.5</v>
      </c>
      <c r="V425" s="98">
        <v>0</v>
      </c>
      <c r="W425" s="4">
        <f t="shared" si="199"/>
        <v>0</v>
      </c>
      <c r="X425" s="98">
        <v>0.1779350094474563</v>
      </c>
      <c r="Y425" s="4">
        <f t="shared" si="200"/>
        <v>0</v>
      </c>
      <c r="Z425" s="9">
        <v>1.964889034</v>
      </c>
      <c r="AA425" s="9">
        <v>1.2214952880000001</v>
      </c>
      <c r="AB425" s="9">
        <v>0.89782850800000003</v>
      </c>
      <c r="AC425" s="1">
        <f t="shared" si="201"/>
        <v>0</v>
      </c>
      <c r="AD425" s="1">
        <f t="shared" si="202"/>
        <v>0</v>
      </c>
      <c r="AE425" s="1">
        <f t="shared" si="203"/>
        <v>1</v>
      </c>
      <c r="AF425" s="11">
        <f t="shared" si="204"/>
        <v>0.33333333333333331</v>
      </c>
      <c r="AG425" s="8">
        <v>0.132731853283</v>
      </c>
      <c r="AH425" s="9">
        <v>1.5231599354605541</v>
      </c>
      <c r="AI425" s="1">
        <f t="shared" si="205"/>
        <v>4</v>
      </c>
      <c r="AJ425" s="1">
        <f t="shared" si="206"/>
        <v>0</v>
      </c>
      <c r="AK425" s="11">
        <f t="shared" si="207"/>
        <v>2</v>
      </c>
      <c r="AL425" s="10">
        <v>0</v>
      </c>
      <c r="AM425" s="4">
        <f t="shared" si="208"/>
        <v>0</v>
      </c>
      <c r="AN425" s="98">
        <v>0.87719298199999995</v>
      </c>
      <c r="AO425" s="4">
        <f t="shared" si="209"/>
        <v>0</v>
      </c>
      <c r="AV425" s="1" t="str">
        <f t="shared" si="210"/>
        <v/>
      </c>
      <c r="AW425" s="1" t="str">
        <f t="shared" si="211"/>
        <v/>
      </c>
      <c r="AX425" s="1" t="str">
        <f t="shared" si="212"/>
        <v/>
      </c>
      <c r="AY425" s="1" t="str">
        <f t="shared" si="213"/>
        <v/>
      </c>
      <c r="AZ425" s="1" t="str">
        <f t="shared" si="214"/>
        <v/>
      </c>
      <c r="BA425" s="1" t="str">
        <f t="shared" si="215"/>
        <v/>
      </c>
      <c r="BB425" s="9">
        <f t="shared" si="187"/>
        <v>1</v>
      </c>
      <c r="BC425" s="11">
        <f t="shared" si="216"/>
        <v>0</v>
      </c>
      <c r="BD425" s="98">
        <v>80.603672849999995</v>
      </c>
      <c r="BE425" s="4">
        <f t="shared" si="217"/>
        <v>0</v>
      </c>
    </row>
    <row r="426" spans="1:57" x14ac:dyDescent="0.35">
      <c r="A426" s="4">
        <v>53035091100</v>
      </c>
      <c r="B426" s="97">
        <v>11.68730650154799</v>
      </c>
      <c r="C426" s="4">
        <f t="shared" si="188"/>
        <v>0</v>
      </c>
      <c r="D426" s="98">
        <v>1.037990450487855</v>
      </c>
      <c r="E426" s="4">
        <f t="shared" si="189"/>
        <v>0</v>
      </c>
      <c r="F426" s="98">
        <v>65.551930396954873</v>
      </c>
      <c r="G426" s="4">
        <f t="shared" si="190"/>
        <v>3</v>
      </c>
      <c r="H426" s="98">
        <v>19.049881235154398</v>
      </c>
      <c r="I426" s="4">
        <f t="shared" si="191"/>
        <v>1</v>
      </c>
      <c r="J426" s="98">
        <v>16.60194174757282</v>
      </c>
      <c r="K426" s="97">
        <v>6.9417475728155331</v>
      </c>
      <c r="L426" s="1">
        <f t="shared" si="192"/>
        <v>2</v>
      </c>
      <c r="M426" s="1">
        <f t="shared" si="193"/>
        <v>0</v>
      </c>
      <c r="N426" s="11">
        <f t="shared" si="194"/>
        <v>1</v>
      </c>
      <c r="O426" s="98">
        <v>13.45892406292484</v>
      </c>
      <c r="P426" s="4">
        <f t="shared" si="195"/>
        <v>1</v>
      </c>
      <c r="Q426" s="6">
        <v>64721</v>
      </c>
      <c r="R426" s="7">
        <v>0</v>
      </c>
      <c r="S426" s="1">
        <f t="shared" si="196"/>
        <v>0</v>
      </c>
      <c r="T426" s="1">
        <f t="shared" si="197"/>
        <v>0</v>
      </c>
      <c r="U426" s="11">
        <f t="shared" si="198"/>
        <v>0</v>
      </c>
      <c r="V426" s="98">
        <v>0</v>
      </c>
      <c r="W426" s="4">
        <f t="shared" si="199"/>
        <v>0</v>
      </c>
      <c r="X426" s="98">
        <v>0</v>
      </c>
      <c r="Y426" s="4">
        <f t="shared" si="200"/>
        <v>0</v>
      </c>
      <c r="Z426" s="9">
        <v>1.8952507750000001</v>
      </c>
      <c r="AA426" s="9">
        <v>2.4655080489999999</v>
      </c>
      <c r="AB426" s="9">
        <v>1.163584586</v>
      </c>
      <c r="AC426" s="1">
        <f t="shared" si="201"/>
        <v>0</v>
      </c>
      <c r="AD426" s="1">
        <f t="shared" si="202"/>
        <v>0</v>
      </c>
      <c r="AE426" s="1">
        <f t="shared" si="203"/>
        <v>0</v>
      </c>
      <c r="AF426" s="11">
        <f t="shared" si="204"/>
        <v>0</v>
      </c>
      <c r="AG426" s="8">
        <v>1.1512965480399999</v>
      </c>
      <c r="AH426" s="9">
        <v>1.3855618600815049</v>
      </c>
      <c r="AI426" s="1">
        <f t="shared" si="205"/>
        <v>0</v>
      </c>
      <c r="AJ426" s="1">
        <f t="shared" si="206"/>
        <v>0</v>
      </c>
      <c r="AK426" s="11">
        <f t="shared" si="207"/>
        <v>0</v>
      </c>
      <c r="AL426" s="10">
        <v>0</v>
      </c>
      <c r="AM426" s="4">
        <f t="shared" si="208"/>
        <v>0</v>
      </c>
      <c r="AN426" s="98">
        <v>1.512096774</v>
      </c>
      <c r="AO426" s="4">
        <f t="shared" si="209"/>
        <v>1</v>
      </c>
      <c r="AQ426" s="9">
        <v>1.397107897664071</v>
      </c>
      <c r="AR426" s="9">
        <v>0.74145120934111763</v>
      </c>
      <c r="AS426" s="9">
        <v>0.98873027798647595</v>
      </c>
      <c r="AV426" s="1" t="str">
        <f t="shared" si="210"/>
        <v/>
      </c>
      <c r="AW426" s="1">
        <f t="shared" si="211"/>
        <v>0</v>
      </c>
      <c r="AX426" s="1">
        <f t="shared" si="212"/>
        <v>4</v>
      </c>
      <c r="AY426" s="1">
        <f t="shared" si="213"/>
        <v>0</v>
      </c>
      <c r="AZ426" s="1" t="str">
        <f t="shared" si="214"/>
        <v/>
      </c>
      <c r="BA426" s="1" t="str">
        <f t="shared" si="215"/>
        <v/>
      </c>
      <c r="BB426" s="9">
        <f t="shared" si="187"/>
        <v>0.33333333333333331</v>
      </c>
      <c r="BC426" s="11">
        <f t="shared" si="216"/>
        <v>1.3333333333333333</v>
      </c>
      <c r="BD426" s="98">
        <v>67.861023660000001</v>
      </c>
      <c r="BE426" s="4">
        <f t="shared" si="217"/>
        <v>1</v>
      </c>
    </row>
    <row r="427" spans="1:57" x14ac:dyDescent="0.35">
      <c r="A427" s="4">
        <v>53035091201</v>
      </c>
      <c r="B427" s="97">
        <v>31.372982533716559</v>
      </c>
      <c r="C427" s="4">
        <f t="shared" si="188"/>
        <v>2</v>
      </c>
      <c r="D427" s="98">
        <v>2.7726432532347509</v>
      </c>
      <c r="E427" s="4">
        <f t="shared" si="189"/>
        <v>0</v>
      </c>
      <c r="F427" s="98">
        <v>74.576271186440678</v>
      </c>
      <c r="G427" s="4">
        <f t="shared" si="190"/>
        <v>3</v>
      </c>
      <c r="H427" s="98">
        <v>59.947643979057602</v>
      </c>
      <c r="I427" s="4">
        <f t="shared" si="191"/>
        <v>3</v>
      </c>
      <c r="J427" s="98">
        <v>28.84718498659517</v>
      </c>
      <c r="K427" s="97">
        <v>11.79624664879357</v>
      </c>
      <c r="L427" s="1">
        <f t="shared" si="192"/>
        <v>4</v>
      </c>
      <c r="M427" s="1">
        <f t="shared" si="193"/>
        <v>1</v>
      </c>
      <c r="N427" s="11">
        <f t="shared" si="194"/>
        <v>2.5</v>
      </c>
      <c r="O427" s="98">
        <v>19.853593611357589</v>
      </c>
      <c r="P427" s="4">
        <f t="shared" si="195"/>
        <v>2</v>
      </c>
      <c r="Q427" s="6">
        <v>73460</v>
      </c>
      <c r="R427" s="7">
        <v>3624</v>
      </c>
      <c r="S427" s="1">
        <f t="shared" si="196"/>
        <v>0</v>
      </c>
      <c r="T427" s="1">
        <f t="shared" si="197"/>
        <v>1</v>
      </c>
      <c r="U427" s="11">
        <f t="shared" si="198"/>
        <v>0.5</v>
      </c>
      <c r="V427" s="98">
        <v>0</v>
      </c>
      <c r="W427" s="4">
        <f t="shared" si="199"/>
        <v>0</v>
      </c>
      <c r="X427" s="98">
        <v>0</v>
      </c>
      <c r="Y427" s="4">
        <f t="shared" si="200"/>
        <v>0</v>
      </c>
      <c r="Z427" s="9">
        <v>0.79812033900000001</v>
      </c>
      <c r="AA427" s="9">
        <v>0.70173159699999998</v>
      </c>
      <c r="AB427" s="9">
        <v>0.60044887700000005</v>
      </c>
      <c r="AC427" s="1">
        <f t="shared" si="201"/>
        <v>2</v>
      </c>
      <c r="AD427" s="1">
        <f t="shared" si="202"/>
        <v>2</v>
      </c>
      <c r="AE427" s="1">
        <f t="shared" si="203"/>
        <v>2</v>
      </c>
      <c r="AF427" s="11">
        <f t="shared" si="204"/>
        <v>2</v>
      </c>
      <c r="AG427" s="8">
        <v>0.50077913699900001</v>
      </c>
      <c r="AH427" s="9">
        <v>0.33570857712051821</v>
      </c>
      <c r="AI427" s="1">
        <f t="shared" si="205"/>
        <v>1</v>
      </c>
      <c r="AJ427" s="1">
        <f t="shared" si="206"/>
        <v>4</v>
      </c>
      <c r="AK427" s="11">
        <f t="shared" si="207"/>
        <v>2.5</v>
      </c>
      <c r="AL427" s="10">
        <v>0</v>
      </c>
      <c r="AM427" s="4">
        <f t="shared" si="208"/>
        <v>0</v>
      </c>
      <c r="AN427" s="98">
        <v>25.64396108</v>
      </c>
      <c r="AO427" s="4">
        <f t="shared" si="209"/>
        <v>4</v>
      </c>
      <c r="AP427" s="8">
        <v>0.8438177874186551</v>
      </c>
      <c r="AQ427" s="9">
        <v>0.83648498331479426</v>
      </c>
      <c r="AR427" s="9">
        <v>0.91326105087572973</v>
      </c>
      <c r="AS427" s="9">
        <v>1.0510894064612999</v>
      </c>
      <c r="AT427" s="9">
        <v>1.189174107142857</v>
      </c>
      <c r="AV427" s="1">
        <f t="shared" si="210"/>
        <v>2</v>
      </c>
      <c r="AW427" s="1">
        <f t="shared" si="211"/>
        <v>2</v>
      </c>
      <c r="AX427" s="1">
        <f t="shared" si="212"/>
        <v>0</v>
      </c>
      <c r="AY427" s="1">
        <f t="shared" si="213"/>
        <v>0</v>
      </c>
      <c r="AZ427" s="1">
        <f t="shared" si="214"/>
        <v>0</v>
      </c>
      <c r="BA427" s="1" t="str">
        <f t="shared" si="215"/>
        <v/>
      </c>
      <c r="BB427" s="9">
        <f t="shared" si="187"/>
        <v>0.25</v>
      </c>
      <c r="BC427" s="11">
        <f t="shared" si="216"/>
        <v>1</v>
      </c>
      <c r="BD427" s="98">
        <v>59.420559730000001</v>
      </c>
      <c r="BE427" s="4">
        <f t="shared" si="217"/>
        <v>2</v>
      </c>
    </row>
    <row r="428" spans="1:57" x14ac:dyDescent="0.35">
      <c r="A428" s="4">
        <v>53035091203</v>
      </c>
      <c r="B428" s="97">
        <v>42.556317335945153</v>
      </c>
      <c r="C428" s="4">
        <f t="shared" si="188"/>
        <v>3</v>
      </c>
      <c r="D428" s="98">
        <v>3.5016922676386359</v>
      </c>
      <c r="E428" s="4">
        <f t="shared" si="189"/>
        <v>0</v>
      </c>
      <c r="F428" s="98">
        <v>61.74721189591078</v>
      </c>
      <c r="G428" s="4">
        <f t="shared" si="190"/>
        <v>2</v>
      </c>
      <c r="H428" s="98">
        <v>56.484589563625264</v>
      </c>
      <c r="I428" s="4">
        <f t="shared" si="191"/>
        <v>3</v>
      </c>
      <c r="J428" s="98">
        <v>21.348314606741571</v>
      </c>
      <c r="K428" s="97">
        <v>9.3097913322632433</v>
      </c>
      <c r="L428" s="1">
        <f t="shared" si="192"/>
        <v>3</v>
      </c>
      <c r="M428" s="1">
        <f t="shared" si="193"/>
        <v>0</v>
      </c>
      <c r="N428" s="11">
        <f t="shared" si="194"/>
        <v>1.5</v>
      </c>
      <c r="O428" s="98">
        <v>14.39900867410161</v>
      </c>
      <c r="P428" s="4">
        <f t="shared" si="195"/>
        <v>1</v>
      </c>
      <c r="Q428" s="6">
        <v>71800</v>
      </c>
      <c r="R428" s="7">
        <v>4204</v>
      </c>
      <c r="S428" s="1">
        <f t="shared" si="196"/>
        <v>0</v>
      </c>
      <c r="T428" s="1">
        <f t="shared" si="197"/>
        <v>1</v>
      </c>
      <c r="U428" s="11">
        <f t="shared" si="198"/>
        <v>0.5</v>
      </c>
      <c r="V428" s="98">
        <v>0</v>
      </c>
      <c r="W428" s="4">
        <f t="shared" si="199"/>
        <v>0</v>
      </c>
      <c r="X428" s="98">
        <v>0</v>
      </c>
      <c r="Y428" s="4">
        <f t="shared" si="200"/>
        <v>0</v>
      </c>
      <c r="Z428" s="9">
        <v>0.69217504699999999</v>
      </c>
      <c r="AA428" s="9">
        <v>1.181878406</v>
      </c>
      <c r="AB428" s="9">
        <v>0.71934175700000003</v>
      </c>
      <c r="AC428" s="1">
        <f t="shared" si="201"/>
        <v>2</v>
      </c>
      <c r="AD428" s="1">
        <f t="shared" si="202"/>
        <v>1</v>
      </c>
      <c r="AE428" s="1">
        <f t="shared" si="203"/>
        <v>2</v>
      </c>
      <c r="AF428" s="11">
        <f t="shared" si="204"/>
        <v>1.6666666666666667</v>
      </c>
      <c r="AG428" s="8">
        <v>0.35966881091699998</v>
      </c>
      <c r="AH428" s="9">
        <v>0.70414881134887142</v>
      </c>
      <c r="AI428" s="1">
        <f t="shared" si="205"/>
        <v>2</v>
      </c>
      <c r="AJ428" s="1">
        <f t="shared" si="206"/>
        <v>2</v>
      </c>
      <c r="AK428" s="11">
        <f t="shared" si="207"/>
        <v>2</v>
      </c>
      <c r="AL428" s="10">
        <v>0</v>
      </c>
      <c r="AM428" s="4">
        <f t="shared" si="208"/>
        <v>0</v>
      </c>
      <c r="AN428" s="98">
        <v>4.3940467749999996</v>
      </c>
      <c r="AO428" s="4">
        <f t="shared" si="209"/>
        <v>2</v>
      </c>
      <c r="AQ428" s="9">
        <v>1.4193548387096779</v>
      </c>
      <c r="AR428" s="9">
        <v>1.399499582985821</v>
      </c>
      <c r="AS428" s="9">
        <v>1.0217881292261399</v>
      </c>
      <c r="AT428" s="9">
        <v>1.482142857142857</v>
      </c>
      <c r="AV428" s="1" t="str">
        <f t="shared" si="210"/>
        <v/>
      </c>
      <c r="AW428" s="1">
        <f t="shared" si="211"/>
        <v>0</v>
      </c>
      <c r="AX428" s="1">
        <f t="shared" si="212"/>
        <v>0</v>
      </c>
      <c r="AY428" s="1">
        <f t="shared" si="213"/>
        <v>0</v>
      </c>
      <c r="AZ428" s="1">
        <f t="shared" si="214"/>
        <v>0</v>
      </c>
      <c r="BA428" s="1" t="str">
        <f t="shared" si="215"/>
        <v/>
      </c>
      <c r="BB428" s="9">
        <f t="shared" si="187"/>
        <v>0.33333333333333331</v>
      </c>
      <c r="BC428" s="11">
        <f t="shared" si="216"/>
        <v>0</v>
      </c>
      <c r="BD428" s="98">
        <v>52.050218360000002</v>
      </c>
      <c r="BE428" s="4">
        <f t="shared" si="217"/>
        <v>3</v>
      </c>
    </row>
    <row r="429" spans="1:57" x14ac:dyDescent="0.35">
      <c r="A429" s="4">
        <v>53035091204</v>
      </c>
      <c r="B429" s="97">
        <v>32.210708117443872</v>
      </c>
      <c r="C429" s="4">
        <f t="shared" si="188"/>
        <v>2</v>
      </c>
      <c r="D429" s="98">
        <v>1.785714285714286</v>
      </c>
      <c r="E429" s="4">
        <f t="shared" si="189"/>
        <v>0</v>
      </c>
      <c r="F429" s="98">
        <v>72.19397731716856</v>
      </c>
      <c r="G429" s="4">
        <f t="shared" si="190"/>
        <v>3</v>
      </c>
      <c r="H429" s="98">
        <v>55.59870550161812</v>
      </c>
      <c r="I429" s="4">
        <f t="shared" si="191"/>
        <v>3</v>
      </c>
      <c r="J429" s="98">
        <v>26.2</v>
      </c>
      <c r="K429" s="97">
        <v>14.266666666666669</v>
      </c>
      <c r="L429" s="1">
        <f t="shared" si="192"/>
        <v>4</v>
      </c>
      <c r="M429" s="1">
        <f t="shared" si="193"/>
        <v>1</v>
      </c>
      <c r="N429" s="11">
        <f t="shared" si="194"/>
        <v>2.5</v>
      </c>
      <c r="O429" s="98">
        <v>22.819179664933561</v>
      </c>
      <c r="P429" s="4">
        <f t="shared" si="195"/>
        <v>2</v>
      </c>
      <c r="Q429" s="6">
        <v>73118</v>
      </c>
      <c r="R429" s="7">
        <v>5286</v>
      </c>
      <c r="S429" s="1">
        <f t="shared" si="196"/>
        <v>0</v>
      </c>
      <c r="T429" s="1">
        <f t="shared" si="197"/>
        <v>1</v>
      </c>
      <c r="U429" s="11">
        <f t="shared" si="198"/>
        <v>0.5</v>
      </c>
      <c r="V429" s="98">
        <v>0</v>
      </c>
      <c r="W429" s="4">
        <f t="shared" si="199"/>
        <v>0</v>
      </c>
      <c r="X429" s="98">
        <v>0</v>
      </c>
      <c r="Y429" s="4">
        <f t="shared" si="200"/>
        <v>0</v>
      </c>
      <c r="Z429" s="9">
        <v>0.75019547799999997</v>
      </c>
      <c r="AA429" s="9">
        <v>0.68111923799999996</v>
      </c>
      <c r="AB429" s="9">
        <v>0.81652101300000002</v>
      </c>
      <c r="AC429" s="1">
        <f t="shared" si="201"/>
        <v>2</v>
      </c>
      <c r="AD429" s="1">
        <f t="shared" si="202"/>
        <v>2</v>
      </c>
      <c r="AE429" s="1">
        <f t="shared" si="203"/>
        <v>1</v>
      </c>
      <c r="AF429" s="11">
        <f t="shared" si="204"/>
        <v>1.6666666666666667</v>
      </c>
      <c r="AG429" s="8">
        <v>0.46878672142900002</v>
      </c>
      <c r="AH429" s="9">
        <v>0.66976678011718338</v>
      </c>
      <c r="AI429" s="1">
        <f t="shared" si="205"/>
        <v>1</v>
      </c>
      <c r="AJ429" s="1">
        <f t="shared" si="206"/>
        <v>2</v>
      </c>
      <c r="AK429" s="11">
        <f t="shared" si="207"/>
        <v>1.5</v>
      </c>
      <c r="AL429" s="10">
        <v>0</v>
      </c>
      <c r="AM429" s="4">
        <f t="shared" si="208"/>
        <v>0</v>
      </c>
      <c r="AN429" s="98">
        <v>23.545150499999998</v>
      </c>
      <c r="AO429" s="4">
        <f t="shared" si="209"/>
        <v>4</v>
      </c>
      <c r="AQ429" s="9">
        <v>1.517241379310345</v>
      </c>
      <c r="AR429" s="9">
        <v>1.122602168473728</v>
      </c>
      <c r="AS429" s="9">
        <v>1.2464312546957099</v>
      </c>
      <c r="AV429" s="1" t="str">
        <f t="shared" si="210"/>
        <v/>
      </c>
      <c r="AW429" s="1">
        <f t="shared" si="211"/>
        <v>0</v>
      </c>
      <c r="AX429" s="1">
        <f t="shared" si="212"/>
        <v>0</v>
      </c>
      <c r="AY429" s="1">
        <f t="shared" si="213"/>
        <v>0</v>
      </c>
      <c r="AZ429" s="1" t="str">
        <f t="shared" si="214"/>
        <v/>
      </c>
      <c r="BA429" s="1" t="str">
        <f t="shared" si="215"/>
        <v/>
      </c>
      <c r="BB429" s="9">
        <f t="shared" si="187"/>
        <v>0.33333333333333331</v>
      </c>
      <c r="BC429" s="11">
        <f t="shared" si="216"/>
        <v>0</v>
      </c>
      <c r="BD429" s="98">
        <v>58.136642389999999</v>
      </c>
      <c r="BE429" s="4">
        <f t="shared" si="217"/>
        <v>2</v>
      </c>
    </row>
    <row r="430" spans="1:57" x14ac:dyDescent="0.35">
      <c r="A430" s="4">
        <v>53035091301</v>
      </c>
      <c r="B430" s="97">
        <v>6.9372345445965076</v>
      </c>
      <c r="C430" s="4">
        <f t="shared" si="188"/>
        <v>0</v>
      </c>
      <c r="D430" s="98">
        <v>0.45317220543806652</v>
      </c>
      <c r="E430" s="4">
        <f t="shared" si="189"/>
        <v>0</v>
      </c>
      <c r="F430" s="98">
        <v>72.419154228855717</v>
      </c>
      <c r="G430" s="4">
        <f t="shared" si="190"/>
        <v>3</v>
      </c>
      <c r="H430" s="98">
        <v>8.117647058823529</v>
      </c>
      <c r="I430" s="4">
        <f t="shared" si="191"/>
        <v>0</v>
      </c>
      <c r="J430" s="98">
        <v>14.4</v>
      </c>
      <c r="K430" s="97">
        <v>7.9428571428571431</v>
      </c>
      <c r="L430" s="1">
        <f t="shared" si="192"/>
        <v>1</v>
      </c>
      <c r="M430" s="1">
        <f t="shared" si="193"/>
        <v>0</v>
      </c>
      <c r="N430" s="11">
        <f t="shared" si="194"/>
        <v>0.5</v>
      </c>
      <c r="O430" s="98">
        <v>10.12269938650307</v>
      </c>
      <c r="P430" s="4">
        <f t="shared" si="195"/>
        <v>1</v>
      </c>
      <c r="Q430" s="6">
        <v>35282</v>
      </c>
      <c r="R430" s="7">
        <v>0</v>
      </c>
      <c r="S430" s="1">
        <f t="shared" si="196"/>
        <v>0</v>
      </c>
      <c r="T430" s="1">
        <f t="shared" si="197"/>
        <v>0</v>
      </c>
      <c r="U430" s="11">
        <f t="shared" si="198"/>
        <v>0</v>
      </c>
      <c r="V430" s="98">
        <v>0</v>
      </c>
      <c r="W430" s="4">
        <f t="shared" si="199"/>
        <v>0</v>
      </c>
      <c r="X430" s="98">
        <v>0</v>
      </c>
      <c r="Y430" s="4">
        <f t="shared" si="200"/>
        <v>0</v>
      </c>
      <c r="Z430" s="9">
        <v>5.8769168369999996</v>
      </c>
      <c r="AA430" s="9">
        <v>2.9810618940000002</v>
      </c>
      <c r="AB430" s="9">
        <v>1.635870369</v>
      </c>
      <c r="AC430" s="1">
        <f t="shared" si="201"/>
        <v>0</v>
      </c>
      <c r="AD430" s="1">
        <f t="shared" si="202"/>
        <v>0</v>
      </c>
      <c r="AE430" s="1">
        <f t="shared" si="203"/>
        <v>0</v>
      </c>
      <c r="AF430" s="11">
        <f t="shared" si="204"/>
        <v>0</v>
      </c>
      <c r="AG430" s="8">
        <v>0.75809323670200002</v>
      </c>
      <c r="AH430" s="9">
        <v>1.7126963831021511</v>
      </c>
      <c r="AI430" s="1">
        <f t="shared" si="205"/>
        <v>0</v>
      </c>
      <c r="AJ430" s="1">
        <f t="shared" si="206"/>
        <v>0</v>
      </c>
      <c r="AK430" s="11">
        <f t="shared" si="207"/>
        <v>0</v>
      </c>
      <c r="AL430" s="10">
        <v>0</v>
      </c>
      <c r="AM430" s="4">
        <f t="shared" si="208"/>
        <v>0</v>
      </c>
      <c r="AN430" s="98">
        <v>0</v>
      </c>
      <c r="AO430" s="4">
        <f t="shared" si="209"/>
        <v>0</v>
      </c>
      <c r="AS430" s="9">
        <v>1.2021036814425199</v>
      </c>
      <c r="AV430" s="1" t="str">
        <f t="shared" si="210"/>
        <v/>
      </c>
      <c r="AW430" s="1" t="str">
        <f t="shared" si="211"/>
        <v/>
      </c>
      <c r="AX430" s="1" t="str">
        <f t="shared" si="212"/>
        <v/>
      </c>
      <c r="AY430" s="1">
        <f t="shared" si="213"/>
        <v>0</v>
      </c>
      <c r="AZ430" s="1" t="str">
        <f t="shared" si="214"/>
        <v/>
      </c>
      <c r="BA430" s="1" t="str">
        <f t="shared" si="215"/>
        <v/>
      </c>
      <c r="BB430" s="9">
        <f t="shared" si="187"/>
        <v>1</v>
      </c>
      <c r="BC430" s="11">
        <f t="shared" si="216"/>
        <v>0</v>
      </c>
      <c r="BD430" s="98">
        <v>67.780680810000007</v>
      </c>
      <c r="BE430" s="4">
        <f t="shared" si="217"/>
        <v>1</v>
      </c>
    </row>
    <row r="431" spans="1:57" x14ac:dyDescent="0.35">
      <c r="A431" s="4">
        <v>53035091302</v>
      </c>
      <c r="B431" s="97">
        <v>14.07087294727744</v>
      </c>
      <c r="C431" s="4">
        <f t="shared" si="188"/>
        <v>0</v>
      </c>
      <c r="D431" s="98">
        <v>2.7036901717208619</v>
      </c>
      <c r="E431" s="4">
        <f t="shared" si="189"/>
        <v>0</v>
      </c>
      <c r="F431" s="98">
        <v>59.956289460903363</v>
      </c>
      <c r="G431" s="4">
        <f t="shared" si="190"/>
        <v>2</v>
      </c>
      <c r="H431" s="98">
        <v>9.3000489476260402</v>
      </c>
      <c r="I431" s="4">
        <f t="shared" si="191"/>
        <v>0</v>
      </c>
      <c r="J431" s="98">
        <v>8.4788029925187036</v>
      </c>
      <c r="K431" s="97">
        <v>6.2344139650872821</v>
      </c>
      <c r="L431" s="1">
        <f t="shared" si="192"/>
        <v>0</v>
      </c>
      <c r="M431" s="1">
        <f t="shared" si="193"/>
        <v>0</v>
      </c>
      <c r="N431" s="11">
        <f t="shared" si="194"/>
        <v>0</v>
      </c>
      <c r="O431" s="98">
        <v>7.0573955262701578</v>
      </c>
      <c r="P431" s="4">
        <f t="shared" si="195"/>
        <v>0</v>
      </c>
      <c r="Q431" s="6">
        <v>69257</v>
      </c>
      <c r="R431" s="7">
        <v>1</v>
      </c>
      <c r="S431" s="1">
        <f t="shared" si="196"/>
        <v>0</v>
      </c>
      <c r="T431" s="1">
        <f t="shared" si="197"/>
        <v>0</v>
      </c>
      <c r="U431" s="11">
        <f t="shared" si="198"/>
        <v>0</v>
      </c>
      <c r="V431" s="98">
        <v>0</v>
      </c>
      <c r="W431" s="4">
        <f t="shared" si="199"/>
        <v>0</v>
      </c>
      <c r="X431" s="98">
        <v>0</v>
      </c>
      <c r="Y431" s="4">
        <f t="shared" si="200"/>
        <v>0</v>
      </c>
      <c r="Z431" s="9">
        <v>1.76503034</v>
      </c>
      <c r="AA431" s="9">
        <v>1.716143411</v>
      </c>
      <c r="AB431" s="9">
        <v>1.1113116510000001</v>
      </c>
      <c r="AC431" s="1">
        <f t="shared" si="201"/>
        <v>0</v>
      </c>
      <c r="AD431" s="1">
        <f t="shared" si="202"/>
        <v>0</v>
      </c>
      <c r="AE431" s="1">
        <f t="shared" si="203"/>
        <v>0</v>
      </c>
      <c r="AF431" s="11">
        <f t="shared" si="204"/>
        <v>0</v>
      </c>
      <c r="AG431" s="8">
        <v>0.66733073300599999</v>
      </c>
      <c r="AH431" s="9">
        <v>1.149276831336753</v>
      </c>
      <c r="AI431" s="1">
        <f t="shared" si="205"/>
        <v>0</v>
      </c>
      <c r="AJ431" s="1">
        <f t="shared" si="206"/>
        <v>0</v>
      </c>
      <c r="AK431" s="11">
        <f t="shared" si="207"/>
        <v>0</v>
      </c>
      <c r="AL431" s="10">
        <v>0</v>
      </c>
      <c r="AM431" s="4">
        <f t="shared" si="208"/>
        <v>0</v>
      </c>
      <c r="AN431" s="98">
        <v>14.20400381</v>
      </c>
      <c r="AO431" s="4">
        <f t="shared" si="209"/>
        <v>4</v>
      </c>
      <c r="AR431" s="9">
        <v>1.116763969974979</v>
      </c>
      <c r="AS431" s="9">
        <v>1.0045078888054</v>
      </c>
      <c r="AV431" s="1" t="str">
        <f t="shared" si="210"/>
        <v/>
      </c>
      <c r="AW431" s="1" t="str">
        <f t="shared" si="211"/>
        <v/>
      </c>
      <c r="AX431" s="1">
        <f t="shared" si="212"/>
        <v>0</v>
      </c>
      <c r="AY431" s="1">
        <f t="shared" si="213"/>
        <v>0</v>
      </c>
      <c r="AZ431" s="1" t="str">
        <f t="shared" si="214"/>
        <v/>
      </c>
      <c r="BA431" s="1" t="str">
        <f t="shared" si="215"/>
        <v/>
      </c>
      <c r="BB431" s="9">
        <f t="shared" si="187"/>
        <v>0.5</v>
      </c>
      <c r="BC431" s="11">
        <f t="shared" si="216"/>
        <v>0</v>
      </c>
      <c r="BD431" s="98">
        <v>66.036830429999995</v>
      </c>
      <c r="BE431" s="4">
        <f t="shared" si="217"/>
        <v>1</v>
      </c>
    </row>
    <row r="432" spans="1:57" x14ac:dyDescent="0.35">
      <c r="A432" s="4">
        <v>53035091400</v>
      </c>
      <c r="B432" s="97">
        <v>20.85650723025584</v>
      </c>
      <c r="C432" s="4">
        <f t="shared" si="188"/>
        <v>1</v>
      </c>
      <c r="D432" s="98">
        <v>1.751313485113835</v>
      </c>
      <c r="E432" s="4">
        <f t="shared" si="189"/>
        <v>0</v>
      </c>
      <c r="F432" s="98">
        <v>64.232430310168837</v>
      </c>
      <c r="G432" s="4">
        <f t="shared" si="190"/>
        <v>2</v>
      </c>
      <c r="H432" s="98">
        <v>17.2316384180791</v>
      </c>
      <c r="I432" s="4">
        <f t="shared" si="191"/>
        <v>1</v>
      </c>
      <c r="J432" s="98">
        <v>10.138888888888889</v>
      </c>
      <c r="K432" s="97">
        <v>5.2777777777777777</v>
      </c>
      <c r="L432" s="1">
        <f t="shared" si="192"/>
        <v>1</v>
      </c>
      <c r="M432" s="1">
        <f t="shared" si="193"/>
        <v>0</v>
      </c>
      <c r="N432" s="11">
        <f t="shared" si="194"/>
        <v>0.5</v>
      </c>
      <c r="O432" s="98">
        <v>12.29143492769744</v>
      </c>
      <c r="P432" s="4">
        <f t="shared" si="195"/>
        <v>1</v>
      </c>
      <c r="Q432" s="6">
        <v>74510</v>
      </c>
      <c r="R432" s="7">
        <v>213</v>
      </c>
      <c r="S432" s="1">
        <f t="shared" si="196"/>
        <v>0</v>
      </c>
      <c r="T432" s="1">
        <f t="shared" si="197"/>
        <v>0</v>
      </c>
      <c r="U432" s="11">
        <f t="shared" si="198"/>
        <v>0</v>
      </c>
      <c r="V432" s="98">
        <v>0</v>
      </c>
      <c r="W432" s="4">
        <f t="shared" si="199"/>
        <v>0</v>
      </c>
      <c r="X432" s="98">
        <v>0</v>
      </c>
      <c r="Y432" s="4">
        <f t="shared" si="200"/>
        <v>0</v>
      </c>
      <c r="Z432" s="9">
        <v>1.114848963</v>
      </c>
      <c r="AA432" s="9">
        <v>1.287524903</v>
      </c>
      <c r="AB432" s="9">
        <v>0.85290762799999997</v>
      </c>
      <c r="AC432" s="1">
        <f t="shared" si="201"/>
        <v>1</v>
      </c>
      <c r="AD432" s="1">
        <f t="shared" si="202"/>
        <v>0</v>
      </c>
      <c r="AE432" s="1">
        <f t="shared" si="203"/>
        <v>1</v>
      </c>
      <c r="AF432" s="11">
        <f t="shared" si="204"/>
        <v>0.66666666666666663</v>
      </c>
      <c r="AG432" s="8">
        <v>0.64118312334600003</v>
      </c>
      <c r="AH432" s="9">
        <v>1.2717827268333159</v>
      </c>
      <c r="AI432" s="1">
        <f t="shared" si="205"/>
        <v>0</v>
      </c>
      <c r="AJ432" s="1">
        <f t="shared" si="206"/>
        <v>0</v>
      </c>
      <c r="AK432" s="11">
        <f t="shared" si="207"/>
        <v>0</v>
      </c>
      <c r="AL432" s="10">
        <v>0</v>
      </c>
      <c r="AM432" s="4">
        <f t="shared" si="208"/>
        <v>0</v>
      </c>
      <c r="AN432" s="98">
        <v>11.535523299999999</v>
      </c>
      <c r="AO432" s="4">
        <f t="shared" si="209"/>
        <v>4</v>
      </c>
      <c r="AR432" s="9">
        <v>0.79232693911593</v>
      </c>
      <c r="AS432" s="9">
        <v>1.26145755071374</v>
      </c>
      <c r="AV432" s="1" t="str">
        <f t="shared" si="210"/>
        <v/>
      </c>
      <c r="AW432" s="1" t="str">
        <f t="shared" si="211"/>
        <v/>
      </c>
      <c r="AX432" s="1">
        <f t="shared" si="212"/>
        <v>3</v>
      </c>
      <c r="AY432" s="1">
        <f t="shared" si="213"/>
        <v>0</v>
      </c>
      <c r="AZ432" s="1" t="str">
        <f t="shared" si="214"/>
        <v/>
      </c>
      <c r="BA432" s="1" t="str">
        <f t="shared" si="215"/>
        <v/>
      </c>
      <c r="BB432" s="9">
        <f t="shared" si="187"/>
        <v>0.5</v>
      </c>
      <c r="BC432" s="11">
        <f t="shared" si="216"/>
        <v>1.5</v>
      </c>
      <c r="BD432" s="98">
        <v>66.446382790000001</v>
      </c>
      <c r="BE432" s="4">
        <f t="shared" si="217"/>
        <v>1</v>
      </c>
    </row>
    <row r="433" spans="1:57" x14ac:dyDescent="0.35">
      <c r="A433" s="4">
        <v>53035091500</v>
      </c>
      <c r="B433" s="97">
        <v>32.257320728614253</v>
      </c>
      <c r="C433" s="4">
        <f t="shared" si="188"/>
        <v>2</v>
      </c>
      <c r="D433" s="98">
        <v>2.1343681785107931</v>
      </c>
      <c r="E433" s="4">
        <f t="shared" si="189"/>
        <v>0</v>
      </c>
      <c r="F433" s="98">
        <v>66.212997618237495</v>
      </c>
      <c r="G433" s="4">
        <f t="shared" si="190"/>
        <v>3</v>
      </c>
      <c r="H433" s="98">
        <v>12.13468869123253</v>
      </c>
      <c r="I433" s="4">
        <f t="shared" si="191"/>
        <v>0</v>
      </c>
      <c r="J433" s="98">
        <v>16.493506493506491</v>
      </c>
      <c r="K433" s="97">
        <v>6.4285714285714279</v>
      </c>
      <c r="L433" s="1">
        <f t="shared" si="192"/>
        <v>2</v>
      </c>
      <c r="M433" s="1">
        <f t="shared" si="193"/>
        <v>0</v>
      </c>
      <c r="N433" s="11">
        <f t="shared" si="194"/>
        <v>1</v>
      </c>
      <c r="O433" s="98">
        <v>15.15504779668921</v>
      </c>
      <c r="P433" s="4">
        <f t="shared" si="195"/>
        <v>1</v>
      </c>
      <c r="Q433" s="6">
        <v>67425</v>
      </c>
      <c r="R433" s="7">
        <v>398</v>
      </c>
      <c r="S433" s="1">
        <f t="shared" si="196"/>
        <v>0</v>
      </c>
      <c r="T433" s="1">
        <f t="shared" si="197"/>
        <v>0</v>
      </c>
      <c r="U433" s="11">
        <f t="shared" si="198"/>
        <v>0</v>
      </c>
      <c r="V433" s="98">
        <v>0</v>
      </c>
      <c r="W433" s="4">
        <f t="shared" si="199"/>
        <v>0</v>
      </c>
      <c r="X433" s="98">
        <v>0</v>
      </c>
      <c r="Y433" s="4">
        <f t="shared" si="200"/>
        <v>0</v>
      </c>
      <c r="Z433" s="9">
        <v>1.3721481259999999</v>
      </c>
      <c r="AA433" s="9">
        <v>0.982935848</v>
      </c>
      <c r="AB433" s="9">
        <v>1.501684137</v>
      </c>
      <c r="AC433" s="1">
        <f t="shared" si="201"/>
        <v>0</v>
      </c>
      <c r="AD433" s="1">
        <f t="shared" si="202"/>
        <v>1</v>
      </c>
      <c r="AE433" s="1">
        <f t="shared" si="203"/>
        <v>0</v>
      </c>
      <c r="AF433" s="11">
        <f t="shared" si="204"/>
        <v>0.33333333333333331</v>
      </c>
      <c r="AG433" s="8">
        <v>0.33578204856900001</v>
      </c>
      <c r="AH433" s="9">
        <v>0.38335734890387091</v>
      </c>
      <c r="AI433" s="1">
        <f t="shared" si="205"/>
        <v>2</v>
      </c>
      <c r="AJ433" s="1">
        <f t="shared" si="206"/>
        <v>4</v>
      </c>
      <c r="AK433" s="11">
        <f t="shared" si="207"/>
        <v>3</v>
      </c>
      <c r="AL433" s="10">
        <v>0</v>
      </c>
      <c r="AM433" s="4">
        <f t="shared" si="208"/>
        <v>0</v>
      </c>
      <c r="AN433" s="98">
        <v>15.72327044</v>
      </c>
      <c r="AO433" s="4">
        <f t="shared" si="209"/>
        <v>4</v>
      </c>
      <c r="AS433" s="9">
        <v>0.84823441021788104</v>
      </c>
      <c r="AV433" s="1" t="str">
        <f t="shared" si="210"/>
        <v/>
      </c>
      <c r="AW433" s="1" t="str">
        <f t="shared" si="211"/>
        <v/>
      </c>
      <c r="AX433" s="1" t="str">
        <f t="shared" si="212"/>
        <v/>
      </c>
      <c r="AY433" s="1">
        <f t="shared" si="213"/>
        <v>2</v>
      </c>
      <c r="AZ433" s="1" t="str">
        <f t="shared" si="214"/>
        <v/>
      </c>
      <c r="BA433" s="1" t="str">
        <f t="shared" si="215"/>
        <v/>
      </c>
      <c r="BB433" s="9">
        <f t="shared" si="187"/>
        <v>1</v>
      </c>
      <c r="BC433" s="11">
        <f t="shared" si="216"/>
        <v>2</v>
      </c>
      <c r="BD433" s="98">
        <v>61.628145310000001</v>
      </c>
      <c r="BE433" s="4">
        <f t="shared" si="217"/>
        <v>1</v>
      </c>
    </row>
    <row r="434" spans="1:57" x14ac:dyDescent="0.35">
      <c r="A434" s="4">
        <v>53035091600</v>
      </c>
      <c r="B434" s="97">
        <v>35.300161456039923</v>
      </c>
      <c r="C434" s="4">
        <f t="shared" si="188"/>
        <v>2</v>
      </c>
      <c r="D434" s="98">
        <v>4.0604343720491034</v>
      </c>
      <c r="E434" s="4">
        <f t="shared" si="189"/>
        <v>1</v>
      </c>
      <c r="F434" s="98">
        <v>73.871469868801427</v>
      </c>
      <c r="G434" s="4">
        <f t="shared" si="190"/>
        <v>3</v>
      </c>
      <c r="H434" s="98">
        <v>43.197401660050517</v>
      </c>
      <c r="I434" s="4">
        <f t="shared" si="191"/>
        <v>2</v>
      </c>
      <c r="J434" s="98">
        <v>24.81262327416173</v>
      </c>
      <c r="K434" s="97">
        <v>7.2583826429980274</v>
      </c>
      <c r="L434" s="1">
        <f t="shared" si="192"/>
        <v>3</v>
      </c>
      <c r="M434" s="1">
        <f t="shared" si="193"/>
        <v>0</v>
      </c>
      <c r="N434" s="11">
        <f t="shared" si="194"/>
        <v>1.5</v>
      </c>
      <c r="O434" s="98">
        <v>12.76595744680851</v>
      </c>
      <c r="P434" s="4">
        <f t="shared" si="195"/>
        <v>1</v>
      </c>
      <c r="Q434" s="6">
        <v>65906</v>
      </c>
      <c r="R434" s="7">
        <v>1228</v>
      </c>
      <c r="S434" s="1">
        <f t="shared" si="196"/>
        <v>0</v>
      </c>
      <c r="T434" s="1">
        <f t="shared" si="197"/>
        <v>1</v>
      </c>
      <c r="U434" s="11">
        <f t="shared" si="198"/>
        <v>0.5</v>
      </c>
      <c r="V434" s="98">
        <v>0</v>
      </c>
      <c r="W434" s="4">
        <f t="shared" si="199"/>
        <v>0</v>
      </c>
      <c r="X434" s="98">
        <v>0</v>
      </c>
      <c r="Y434" s="4">
        <f t="shared" si="200"/>
        <v>0</v>
      </c>
      <c r="Z434" s="9">
        <v>0.84844549000000002</v>
      </c>
      <c r="AA434" s="9">
        <v>0.54055333000000005</v>
      </c>
      <c r="AB434" s="9">
        <v>0.83478871700000001</v>
      </c>
      <c r="AC434" s="1">
        <f t="shared" si="201"/>
        <v>1</v>
      </c>
      <c r="AD434" s="1">
        <f t="shared" si="202"/>
        <v>3</v>
      </c>
      <c r="AE434" s="1">
        <f t="shared" si="203"/>
        <v>1</v>
      </c>
      <c r="AF434" s="11">
        <f t="shared" si="204"/>
        <v>1.6666666666666667</v>
      </c>
      <c r="AG434" s="8">
        <v>0.84186440853800004</v>
      </c>
      <c r="AH434" s="9">
        <v>0.33817008872368448</v>
      </c>
      <c r="AI434" s="1">
        <f t="shared" si="205"/>
        <v>0</v>
      </c>
      <c r="AJ434" s="1">
        <f t="shared" si="206"/>
        <v>4</v>
      </c>
      <c r="AK434" s="11">
        <f t="shared" si="207"/>
        <v>2</v>
      </c>
      <c r="AL434" s="10">
        <v>0</v>
      </c>
      <c r="AM434" s="4">
        <f t="shared" si="208"/>
        <v>0</v>
      </c>
      <c r="AN434" s="98">
        <v>15.22423289</v>
      </c>
      <c r="AO434" s="4">
        <f t="shared" si="209"/>
        <v>4</v>
      </c>
      <c r="AQ434" s="9">
        <v>1.4026696329254731</v>
      </c>
      <c r="AR434" s="9">
        <v>1.1042535446205171</v>
      </c>
      <c r="AS434" s="9">
        <v>1.0683696468820401</v>
      </c>
      <c r="AV434" s="1" t="str">
        <f t="shared" si="210"/>
        <v/>
      </c>
      <c r="AW434" s="1">
        <f t="shared" si="211"/>
        <v>0</v>
      </c>
      <c r="AX434" s="1">
        <f t="shared" si="212"/>
        <v>0</v>
      </c>
      <c r="AY434" s="1">
        <f t="shared" si="213"/>
        <v>0</v>
      </c>
      <c r="AZ434" s="1" t="str">
        <f t="shared" si="214"/>
        <v/>
      </c>
      <c r="BA434" s="1" t="str">
        <f t="shared" si="215"/>
        <v/>
      </c>
      <c r="BB434" s="9">
        <f t="shared" si="187"/>
        <v>0.33333333333333331</v>
      </c>
      <c r="BC434" s="11">
        <f t="shared" si="216"/>
        <v>0</v>
      </c>
      <c r="BD434" s="98">
        <v>53.689827520000001</v>
      </c>
      <c r="BE434" s="4">
        <f t="shared" si="217"/>
        <v>3</v>
      </c>
    </row>
    <row r="435" spans="1:57" x14ac:dyDescent="0.35">
      <c r="A435" s="4">
        <v>53035091700</v>
      </c>
      <c r="B435" s="97">
        <v>30.150753768844218</v>
      </c>
      <c r="C435" s="4">
        <f t="shared" si="188"/>
        <v>2</v>
      </c>
      <c r="D435" s="98">
        <v>0.94102885821831861</v>
      </c>
      <c r="E435" s="4">
        <f t="shared" si="189"/>
        <v>0</v>
      </c>
      <c r="F435" s="98">
        <v>72.755741127348642</v>
      </c>
      <c r="G435" s="4">
        <f t="shared" si="190"/>
        <v>3</v>
      </c>
      <c r="H435" s="98">
        <v>24.85781197724992</v>
      </c>
      <c r="I435" s="4">
        <f t="shared" si="191"/>
        <v>1</v>
      </c>
      <c r="J435" s="98">
        <v>18.131487889273359</v>
      </c>
      <c r="K435" s="97">
        <v>12.802768166089971</v>
      </c>
      <c r="L435" s="1">
        <f t="shared" si="192"/>
        <v>2</v>
      </c>
      <c r="M435" s="1">
        <f t="shared" si="193"/>
        <v>1</v>
      </c>
      <c r="N435" s="11">
        <f t="shared" si="194"/>
        <v>1.5</v>
      </c>
      <c r="O435" s="98">
        <v>14.16857590739178</v>
      </c>
      <c r="P435" s="4">
        <f t="shared" si="195"/>
        <v>1</v>
      </c>
      <c r="Q435" s="6">
        <v>62100</v>
      </c>
      <c r="R435" s="7">
        <v>100</v>
      </c>
      <c r="S435" s="1">
        <f t="shared" si="196"/>
        <v>0</v>
      </c>
      <c r="T435" s="1">
        <f t="shared" si="197"/>
        <v>0</v>
      </c>
      <c r="U435" s="11">
        <f t="shared" si="198"/>
        <v>0</v>
      </c>
      <c r="V435" s="98">
        <v>0</v>
      </c>
      <c r="W435" s="4">
        <f t="shared" si="199"/>
        <v>0</v>
      </c>
      <c r="X435" s="98">
        <v>0</v>
      </c>
      <c r="Y435" s="4">
        <f t="shared" si="200"/>
        <v>0</v>
      </c>
      <c r="Z435" s="9">
        <v>0.99222027199999996</v>
      </c>
      <c r="AA435" s="9">
        <v>1.0929252979999999</v>
      </c>
      <c r="AB435" s="9">
        <v>0.64134000199999996</v>
      </c>
      <c r="AC435" s="1">
        <f t="shared" si="201"/>
        <v>1</v>
      </c>
      <c r="AD435" s="1">
        <f t="shared" si="202"/>
        <v>1</v>
      </c>
      <c r="AE435" s="1">
        <f t="shared" si="203"/>
        <v>2</v>
      </c>
      <c r="AF435" s="11">
        <f t="shared" si="204"/>
        <v>1.3333333333333333</v>
      </c>
      <c r="AG435" s="8">
        <v>0.71432790565600002</v>
      </c>
      <c r="AH435" s="9">
        <v>0.56554381220716932</v>
      </c>
      <c r="AI435" s="1">
        <f t="shared" si="205"/>
        <v>0</v>
      </c>
      <c r="AJ435" s="1">
        <f t="shared" si="206"/>
        <v>3</v>
      </c>
      <c r="AK435" s="11">
        <f t="shared" si="207"/>
        <v>1.5</v>
      </c>
      <c r="AL435" s="10">
        <v>0</v>
      </c>
      <c r="AM435" s="4">
        <f t="shared" si="208"/>
        <v>0</v>
      </c>
      <c r="AN435" s="98">
        <v>13.342550989999999</v>
      </c>
      <c r="AO435" s="4">
        <f t="shared" si="209"/>
        <v>4</v>
      </c>
      <c r="AR435" s="9">
        <v>0.95913261050875731</v>
      </c>
      <c r="AS435" s="9">
        <v>0.99098422238918105</v>
      </c>
      <c r="AV435" s="1" t="str">
        <f t="shared" si="210"/>
        <v/>
      </c>
      <c r="AW435" s="1" t="str">
        <f t="shared" si="211"/>
        <v/>
      </c>
      <c r="AX435" s="1">
        <f t="shared" si="212"/>
        <v>0</v>
      </c>
      <c r="AY435" s="1">
        <f t="shared" si="213"/>
        <v>0</v>
      </c>
      <c r="AZ435" s="1" t="str">
        <f t="shared" si="214"/>
        <v/>
      </c>
      <c r="BA435" s="1" t="str">
        <f t="shared" si="215"/>
        <v/>
      </c>
      <c r="BB435" s="9">
        <f t="shared" si="187"/>
        <v>0.5</v>
      </c>
      <c r="BC435" s="11">
        <f t="shared" si="216"/>
        <v>0</v>
      </c>
      <c r="BD435" s="98">
        <v>56.32251067</v>
      </c>
      <c r="BE435" s="4">
        <f t="shared" si="217"/>
        <v>2</v>
      </c>
    </row>
    <row r="436" spans="1:57" x14ac:dyDescent="0.35">
      <c r="A436" s="4">
        <v>53035091800</v>
      </c>
      <c r="B436" s="97">
        <v>21.140939597315441</v>
      </c>
      <c r="C436" s="4">
        <f t="shared" si="188"/>
        <v>1</v>
      </c>
      <c r="D436" s="98">
        <v>2.998236331569665</v>
      </c>
      <c r="E436" s="4">
        <f t="shared" si="189"/>
        <v>0</v>
      </c>
      <c r="F436" s="98">
        <v>71.771771771771782</v>
      </c>
      <c r="G436" s="4">
        <f t="shared" si="190"/>
        <v>3</v>
      </c>
      <c r="H436" s="98">
        <v>16.40759930915371</v>
      </c>
      <c r="I436" s="4">
        <f t="shared" si="191"/>
        <v>1</v>
      </c>
      <c r="J436" s="98">
        <v>15.565217391304349</v>
      </c>
      <c r="K436" s="97">
        <v>1.7391304347826091</v>
      </c>
      <c r="L436" s="1">
        <f t="shared" si="192"/>
        <v>2</v>
      </c>
      <c r="M436" s="1">
        <f t="shared" si="193"/>
        <v>0</v>
      </c>
      <c r="N436" s="11">
        <f t="shared" si="194"/>
        <v>1</v>
      </c>
      <c r="O436" s="98">
        <v>14.049586776859501</v>
      </c>
      <c r="P436" s="4">
        <f t="shared" si="195"/>
        <v>1</v>
      </c>
      <c r="Q436" s="6">
        <v>65195</v>
      </c>
      <c r="R436" s="7">
        <v>927</v>
      </c>
      <c r="S436" s="1">
        <f t="shared" si="196"/>
        <v>0</v>
      </c>
      <c r="T436" s="1">
        <f t="shared" si="197"/>
        <v>0</v>
      </c>
      <c r="U436" s="11">
        <f t="shared" si="198"/>
        <v>0</v>
      </c>
      <c r="V436" s="98">
        <v>0</v>
      </c>
      <c r="W436" s="4">
        <f t="shared" si="199"/>
        <v>0</v>
      </c>
      <c r="X436" s="98">
        <v>0</v>
      </c>
      <c r="Y436" s="4">
        <f t="shared" si="200"/>
        <v>0</v>
      </c>
      <c r="Z436" s="9">
        <v>1.17991387</v>
      </c>
      <c r="AA436" s="9">
        <v>1.255077472</v>
      </c>
      <c r="AB436" s="9">
        <v>0.77112984299999998</v>
      </c>
      <c r="AC436" s="1">
        <f t="shared" si="201"/>
        <v>1</v>
      </c>
      <c r="AD436" s="1">
        <f t="shared" si="202"/>
        <v>0</v>
      </c>
      <c r="AE436" s="1">
        <f t="shared" si="203"/>
        <v>1</v>
      </c>
      <c r="AF436" s="11">
        <f t="shared" si="204"/>
        <v>0.66666666666666663</v>
      </c>
      <c r="AG436" s="8">
        <v>0.39745503539499999</v>
      </c>
      <c r="AH436" s="9">
        <v>1.394367580010123</v>
      </c>
      <c r="AI436" s="1">
        <f t="shared" si="205"/>
        <v>2</v>
      </c>
      <c r="AJ436" s="1">
        <f t="shared" si="206"/>
        <v>0</v>
      </c>
      <c r="AK436" s="11">
        <f t="shared" si="207"/>
        <v>1</v>
      </c>
      <c r="AL436" s="10">
        <v>0</v>
      </c>
      <c r="AM436" s="4">
        <f t="shared" si="208"/>
        <v>0</v>
      </c>
      <c r="AN436" s="98">
        <v>13.10344828</v>
      </c>
      <c r="AO436" s="4">
        <f t="shared" si="209"/>
        <v>4</v>
      </c>
      <c r="AR436" s="9">
        <v>1.3060884070058381</v>
      </c>
      <c r="AS436" s="9">
        <v>1.04583020285499</v>
      </c>
      <c r="AV436" s="1" t="str">
        <f t="shared" si="210"/>
        <v/>
      </c>
      <c r="AW436" s="1" t="str">
        <f t="shared" si="211"/>
        <v/>
      </c>
      <c r="AX436" s="1">
        <f t="shared" si="212"/>
        <v>0</v>
      </c>
      <c r="AY436" s="1">
        <f t="shared" si="213"/>
        <v>0</v>
      </c>
      <c r="AZ436" s="1" t="str">
        <f t="shared" si="214"/>
        <v/>
      </c>
      <c r="BA436" s="1" t="str">
        <f t="shared" si="215"/>
        <v/>
      </c>
      <c r="BB436" s="9">
        <f t="shared" si="187"/>
        <v>0.5</v>
      </c>
      <c r="BC436" s="11">
        <f t="shared" si="216"/>
        <v>0</v>
      </c>
      <c r="BD436" s="98">
        <v>62.425293500000002</v>
      </c>
      <c r="BE436" s="4">
        <f t="shared" si="217"/>
        <v>1</v>
      </c>
    </row>
    <row r="437" spans="1:57" x14ac:dyDescent="0.35">
      <c r="A437" s="4">
        <v>53035091900</v>
      </c>
      <c r="B437" s="97">
        <v>42.519509476031217</v>
      </c>
      <c r="C437" s="4">
        <f t="shared" si="188"/>
        <v>3</v>
      </c>
      <c r="D437" s="98">
        <v>3.8796143898424642</v>
      </c>
      <c r="E437" s="4">
        <f t="shared" si="189"/>
        <v>0</v>
      </c>
      <c r="F437" s="98">
        <v>78.149606299212607</v>
      </c>
      <c r="G437" s="4">
        <f t="shared" si="190"/>
        <v>3</v>
      </c>
      <c r="H437" s="98">
        <v>32.28254524226503</v>
      </c>
      <c r="I437" s="4">
        <f t="shared" si="191"/>
        <v>2</v>
      </c>
      <c r="J437" s="98">
        <v>17.184750733137829</v>
      </c>
      <c r="K437" s="97">
        <v>6.6862170087976542</v>
      </c>
      <c r="L437" s="1">
        <f t="shared" si="192"/>
        <v>2</v>
      </c>
      <c r="M437" s="1">
        <f t="shared" si="193"/>
        <v>0</v>
      </c>
      <c r="N437" s="11">
        <f t="shared" si="194"/>
        <v>1</v>
      </c>
      <c r="O437" s="98">
        <v>20.367877972184839</v>
      </c>
      <c r="P437" s="4">
        <f t="shared" si="195"/>
        <v>2</v>
      </c>
      <c r="Q437" s="6">
        <v>67133</v>
      </c>
      <c r="R437" s="7">
        <v>2672</v>
      </c>
      <c r="S437" s="1">
        <f t="shared" si="196"/>
        <v>0</v>
      </c>
      <c r="T437" s="1">
        <f t="shared" si="197"/>
        <v>1</v>
      </c>
      <c r="U437" s="11">
        <f t="shared" si="198"/>
        <v>0.5</v>
      </c>
      <c r="V437" s="98">
        <v>0</v>
      </c>
      <c r="W437" s="4">
        <f t="shared" si="199"/>
        <v>0</v>
      </c>
      <c r="X437" s="98">
        <v>0</v>
      </c>
      <c r="Y437" s="4">
        <f t="shared" si="200"/>
        <v>0</v>
      </c>
      <c r="Z437" s="9">
        <v>0.72734142300000004</v>
      </c>
      <c r="AA437" s="9">
        <v>0.640076329</v>
      </c>
      <c r="AB437" s="9">
        <v>0.64210346900000004</v>
      </c>
      <c r="AC437" s="1">
        <f t="shared" si="201"/>
        <v>2</v>
      </c>
      <c r="AD437" s="1">
        <f t="shared" si="202"/>
        <v>2</v>
      </c>
      <c r="AE437" s="1">
        <f t="shared" si="203"/>
        <v>2</v>
      </c>
      <c r="AF437" s="11">
        <f t="shared" si="204"/>
        <v>2</v>
      </c>
      <c r="AG437" s="8">
        <v>0.69465369799200005</v>
      </c>
      <c r="AH437" s="9">
        <v>0.44312650946558751</v>
      </c>
      <c r="AI437" s="1">
        <f t="shared" si="205"/>
        <v>0</v>
      </c>
      <c r="AJ437" s="1">
        <f t="shared" si="206"/>
        <v>3</v>
      </c>
      <c r="AK437" s="11">
        <f t="shared" si="207"/>
        <v>1.5</v>
      </c>
      <c r="AL437" s="10">
        <v>0</v>
      </c>
      <c r="AM437" s="4">
        <f t="shared" si="208"/>
        <v>0</v>
      </c>
      <c r="AN437" s="98">
        <v>19.719208680000001</v>
      </c>
      <c r="AO437" s="4">
        <f t="shared" si="209"/>
        <v>4</v>
      </c>
      <c r="AR437" s="9">
        <v>0.84320266889074225</v>
      </c>
      <c r="AS437" s="9">
        <v>0.99323816679188504</v>
      </c>
      <c r="AT437" s="9">
        <v>1.002232142857143</v>
      </c>
      <c r="AV437" s="1" t="str">
        <f t="shared" si="210"/>
        <v/>
      </c>
      <c r="AW437" s="1" t="str">
        <f t="shared" si="211"/>
        <v/>
      </c>
      <c r="AX437" s="1">
        <f t="shared" si="212"/>
        <v>2</v>
      </c>
      <c r="AY437" s="1">
        <f t="shared" si="213"/>
        <v>0</v>
      </c>
      <c r="AZ437" s="1">
        <f t="shared" si="214"/>
        <v>0</v>
      </c>
      <c r="BA437" s="1" t="str">
        <f t="shared" si="215"/>
        <v/>
      </c>
      <c r="BB437" s="9">
        <f t="shared" si="187"/>
        <v>0.5</v>
      </c>
      <c r="BC437" s="11">
        <f t="shared" si="216"/>
        <v>1</v>
      </c>
      <c r="BD437" s="98">
        <v>58.570677979999999</v>
      </c>
      <c r="BE437" s="4">
        <f t="shared" si="217"/>
        <v>2</v>
      </c>
    </row>
    <row r="438" spans="1:57" x14ac:dyDescent="0.35">
      <c r="A438" s="4">
        <v>53035092000</v>
      </c>
      <c r="B438" s="97">
        <v>7.7070920622717658</v>
      </c>
      <c r="C438" s="4">
        <f t="shared" si="188"/>
        <v>0</v>
      </c>
      <c r="D438" s="98">
        <v>1.1887382690302399</v>
      </c>
      <c r="E438" s="4">
        <f t="shared" si="189"/>
        <v>0</v>
      </c>
      <c r="F438" s="98">
        <v>74.471417384494913</v>
      </c>
      <c r="G438" s="4">
        <f t="shared" si="190"/>
        <v>3</v>
      </c>
      <c r="H438" s="98">
        <v>17.124939700916549</v>
      </c>
      <c r="I438" s="4">
        <f t="shared" si="191"/>
        <v>1</v>
      </c>
      <c r="J438" s="98">
        <v>27.6144578313253</v>
      </c>
      <c r="K438" s="97">
        <v>18.216867469879521</v>
      </c>
      <c r="L438" s="1">
        <f t="shared" si="192"/>
        <v>4</v>
      </c>
      <c r="M438" s="1">
        <f t="shared" si="193"/>
        <v>2</v>
      </c>
      <c r="N438" s="11">
        <f t="shared" si="194"/>
        <v>3</v>
      </c>
      <c r="O438" s="98">
        <v>20.39945704867171</v>
      </c>
      <c r="P438" s="4">
        <f t="shared" si="195"/>
        <v>2</v>
      </c>
      <c r="Q438" s="6">
        <v>20312</v>
      </c>
      <c r="R438" s="7">
        <v>0</v>
      </c>
      <c r="S438" s="1">
        <f t="shared" si="196"/>
        <v>0</v>
      </c>
      <c r="T438" s="1">
        <f t="shared" si="197"/>
        <v>0</v>
      </c>
      <c r="U438" s="11">
        <f t="shared" si="198"/>
        <v>0</v>
      </c>
      <c r="V438" s="98">
        <v>0</v>
      </c>
      <c r="W438" s="4">
        <f t="shared" si="199"/>
        <v>0</v>
      </c>
      <c r="X438" s="98">
        <v>0</v>
      </c>
      <c r="Y438" s="4">
        <f t="shared" si="200"/>
        <v>0</v>
      </c>
      <c r="Z438" s="9">
        <v>6.9944368240000001</v>
      </c>
      <c r="AA438" s="9">
        <v>6.7801239139999998</v>
      </c>
      <c r="AB438" s="9">
        <v>2.4851799529999998</v>
      </c>
      <c r="AC438" s="1">
        <f t="shared" si="201"/>
        <v>0</v>
      </c>
      <c r="AD438" s="1">
        <f t="shared" si="202"/>
        <v>0</v>
      </c>
      <c r="AE438" s="1">
        <f t="shared" si="203"/>
        <v>0</v>
      </c>
      <c r="AF438" s="11">
        <f t="shared" si="204"/>
        <v>0</v>
      </c>
      <c r="AG438" s="8">
        <v>1.2549013207799999</v>
      </c>
      <c r="AH438" s="9">
        <v>4.254146980841071</v>
      </c>
      <c r="AI438" s="1">
        <f t="shared" si="205"/>
        <v>0</v>
      </c>
      <c r="AJ438" s="1">
        <f t="shared" si="206"/>
        <v>0</v>
      </c>
      <c r="AK438" s="11">
        <f t="shared" si="207"/>
        <v>0</v>
      </c>
      <c r="AL438" s="10">
        <v>0</v>
      </c>
      <c r="AM438" s="4">
        <f t="shared" si="208"/>
        <v>0</v>
      </c>
      <c r="AN438" s="98">
        <v>4.5085662999999998E-2</v>
      </c>
      <c r="AO438" s="4">
        <f t="shared" si="209"/>
        <v>0</v>
      </c>
      <c r="AR438" s="9">
        <v>0.493744787322769</v>
      </c>
      <c r="AS438" s="9">
        <v>1.16829451540195</v>
      </c>
      <c r="AV438" s="1" t="str">
        <f t="shared" si="210"/>
        <v/>
      </c>
      <c r="AW438" s="1" t="str">
        <f t="shared" si="211"/>
        <v/>
      </c>
      <c r="AX438" s="1">
        <f t="shared" si="212"/>
        <v>4</v>
      </c>
      <c r="AY438" s="1">
        <f t="shared" si="213"/>
        <v>0</v>
      </c>
      <c r="AZ438" s="1" t="str">
        <f t="shared" si="214"/>
        <v/>
      </c>
      <c r="BA438" s="1" t="str">
        <f t="shared" si="215"/>
        <v/>
      </c>
      <c r="BB438" s="9">
        <f t="shared" si="187"/>
        <v>0.5</v>
      </c>
      <c r="BC438" s="11">
        <f t="shared" si="216"/>
        <v>2</v>
      </c>
      <c r="BD438" s="98">
        <v>64.635701690000005</v>
      </c>
      <c r="BE438" s="4">
        <f t="shared" si="217"/>
        <v>1</v>
      </c>
    </row>
    <row r="439" spans="1:57" x14ac:dyDescent="0.35">
      <c r="A439" s="4">
        <v>53035092100</v>
      </c>
      <c r="B439" s="97">
        <v>23.89884839130951</v>
      </c>
      <c r="C439" s="4">
        <f t="shared" si="188"/>
        <v>1</v>
      </c>
      <c r="D439" s="98">
        <v>1.4606884288073161</v>
      </c>
      <c r="E439" s="4">
        <f t="shared" si="189"/>
        <v>0</v>
      </c>
      <c r="F439" s="98">
        <v>72.859025032938078</v>
      </c>
      <c r="G439" s="4">
        <f t="shared" si="190"/>
        <v>3</v>
      </c>
      <c r="H439" s="98">
        <v>24.20785804816223</v>
      </c>
      <c r="I439" s="4">
        <f t="shared" si="191"/>
        <v>1</v>
      </c>
      <c r="J439" s="98">
        <v>18.75</v>
      </c>
      <c r="K439" s="97">
        <v>7.9861111111111107</v>
      </c>
      <c r="L439" s="1">
        <f t="shared" si="192"/>
        <v>2</v>
      </c>
      <c r="M439" s="1">
        <f t="shared" si="193"/>
        <v>0</v>
      </c>
      <c r="N439" s="11">
        <f t="shared" si="194"/>
        <v>1</v>
      </c>
      <c r="O439" s="98">
        <v>20.714199541561101</v>
      </c>
      <c r="P439" s="4">
        <f t="shared" si="195"/>
        <v>2</v>
      </c>
      <c r="Q439" s="6">
        <v>44728</v>
      </c>
      <c r="R439" s="7">
        <v>44</v>
      </c>
      <c r="S439" s="1">
        <f t="shared" si="196"/>
        <v>0</v>
      </c>
      <c r="T439" s="1">
        <f t="shared" si="197"/>
        <v>0</v>
      </c>
      <c r="U439" s="11">
        <f t="shared" si="198"/>
        <v>0</v>
      </c>
      <c r="V439" s="98">
        <v>0</v>
      </c>
      <c r="W439" s="4">
        <f t="shared" si="199"/>
        <v>0</v>
      </c>
      <c r="X439" s="98">
        <v>0</v>
      </c>
      <c r="Y439" s="4">
        <f t="shared" si="200"/>
        <v>0</v>
      </c>
      <c r="Z439" s="9">
        <v>2.160932378</v>
      </c>
      <c r="AA439" s="9">
        <v>1.851236901</v>
      </c>
      <c r="AB439" s="9">
        <v>1.354969458</v>
      </c>
      <c r="AC439" s="1">
        <f t="shared" si="201"/>
        <v>0</v>
      </c>
      <c r="AD439" s="1">
        <f t="shared" si="202"/>
        <v>0</v>
      </c>
      <c r="AE439" s="1">
        <f t="shared" si="203"/>
        <v>0</v>
      </c>
      <c r="AF439" s="11">
        <f t="shared" si="204"/>
        <v>0</v>
      </c>
      <c r="AG439" s="8">
        <v>1.1520644853099999</v>
      </c>
      <c r="AH439" s="9">
        <v>1.5163067110096431</v>
      </c>
      <c r="AI439" s="1">
        <f t="shared" si="205"/>
        <v>0</v>
      </c>
      <c r="AJ439" s="1">
        <f t="shared" si="206"/>
        <v>0</v>
      </c>
      <c r="AK439" s="11">
        <f t="shared" si="207"/>
        <v>0</v>
      </c>
      <c r="AL439" s="10">
        <v>0</v>
      </c>
      <c r="AM439" s="4">
        <f t="shared" si="208"/>
        <v>0</v>
      </c>
      <c r="AN439" s="98">
        <v>5.1088534110000001</v>
      </c>
      <c r="AO439" s="4">
        <f t="shared" si="209"/>
        <v>2</v>
      </c>
      <c r="AR439" s="9">
        <v>1.0967472894078401</v>
      </c>
      <c r="AS439" s="9">
        <v>0.98497370398196804</v>
      </c>
      <c r="AV439" s="1" t="str">
        <f t="shared" si="210"/>
        <v/>
      </c>
      <c r="AW439" s="1" t="str">
        <f t="shared" si="211"/>
        <v/>
      </c>
      <c r="AX439" s="1">
        <f t="shared" si="212"/>
        <v>0</v>
      </c>
      <c r="AY439" s="1">
        <f t="shared" si="213"/>
        <v>0</v>
      </c>
      <c r="AZ439" s="1" t="str">
        <f t="shared" si="214"/>
        <v/>
      </c>
      <c r="BA439" s="1" t="str">
        <f t="shared" si="215"/>
        <v/>
      </c>
      <c r="BB439" s="9">
        <f t="shared" si="187"/>
        <v>0.5</v>
      </c>
      <c r="BC439" s="11">
        <f t="shared" si="216"/>
        <v>0</v>
      </c>
      <c r="BD439" s="98">
        <v>62.194796189999998</v>
      </c>
      <c r="BE439" s="4">
        <f t="shared" si="217"/>
        <v>1</v>
      </c>
    </row>
    <row r="440" spans="1:57" x14ac:dyDescent="0.35">
      <c r="A440" s="4">
        <v>53035092200</v>
      </c>
      <c r="B440" s="97">
        <v>37.408963585434172</v>
      </c>
      <c r="C440" s="4">
        <f t="shared" si="188"/>
        <v>2</v>
      </c>
      <c r="D440" s="98">
        <v>3.8916562889165629</v>
      </c>
      <c r="E440" s="4">
        <f t="shared" si="189"/>
        <v>0</v>
      </c>
      <c r="F440" s="98">
        <v>80.881452764741894</v>
      </c>
      <c r="G440" s="4">
        <f t="shared" si="190"/>
        <v>4</v>
      </c>
      <c r="H440" s="98">
        <v>48.029739776951672</v>
      </c>
      <c r="I440" s="4">
        <f t="shared" si="191"/>
        <v>3</v>
      </c>
      <c r="J440" s="98">
        <v>33.618677042801558</v>
      </c>
      <c r="K440" s="97">
        <v>13.81322957198444</v>
      </c>
      <c r="L440" s="1">
        <f t="shared" si="192"/>
        <v>4</v>
      </c>
      <c r="M440" s="1">
        <f t="shared" si="193"/>
        <v>1</v>
      </c>
      <c r="N440" s="11">
        <f t="shared" si="194"/>
        <v>2.5</v>
      </c>
      <c r="O440" s="98">
        <v>33.688833124215812</v>
      </c>
      <c r="P440" s="4">
        <f t="shared" si="195"/>
        <v>4</v>
      </c>
      <c r="Q440" s="6">
        <v>56962</v>
      </c>
      <c r="R440" s="7">
        <v>6031</v>
      </c>
      <c r="S440" s="1">
        <f t="shared" si="196"/>
        <v>0</v>
      </c>
      <c r="T440" s="1">
        <f t="shared" si="197"/>
        <v>1</v>
      </c>
      <c r="U440" s="11">
        <f t="shared" si="198"/>
        <v>0.5</v>
      </c>
      <c r="V440" s="98">
        <v>6.3092979127134727</v>
      </c>
      <c r="W440" s="4">
        <f t="shared" si="199"/>
        <v>1</v>
      </c>
      <c r="X440" s="98">
        <v>15.34867126656941</v>
      </c>
      <c r="Y440" s="4">
        <f t="shared" si="200"/>
        <v>1</v>
      </c>
      <c r="Z440" s="9">
        <v>0.58970409300000004</v>
      </c>
      <c r="AA440" s="9">
        <v>0.88067841300000005</v>
      </c>
      <c r="AB440" s="9">
        <v>0.60912257599999997</v>
      </c>
      <c r="AC440" s="1">
        <f t="shared" si="201"/>
        <v>3</v>
      </c>
      <c r="AD440" s="1">
        <f t="shared" si="202"/>
        <v>1</v>
      </c>
      <c r="AE440" s="1">
        <f t="shared" si="203"/>
        <v>2</v>
      </c>
      <c r="AF440" s="11">
        <f t="shared" si="204"/>
        <v>2</v>
      </c>
      <c r="AG440" s="8">
        <v>0.64880992952600003</v>
      </c>
      <c r="AH440" s="9">
        <v>0.56439894660374579</v>
      </c>
      <c r="AI440" s="1">
        <f t="shared" si="205"/>
        <v>0</v>
      </c>
      <c r="AJ440" s="1">
        <f t="shared" si="206"/>
        <v>3</v>
      </c>
      <c r="AK440" s="11">
        <f t="shared" si="207"/>
        <v>1.5</v>
      </c>
      <c r="AL440" s="10">
        <v>0</v>
      </c>
      <c r="AM440" s="4">
        <f t="shared" si="208"/>
        <v>0</v>
      </c>
      <c r="AN440" s="98">
        <v>7.6476984410000002</v>
      </c>
      <c r="AO440" s="4">
        <f t="shared" si="209"/>
        <v>3</v>
      </c>
      <c r="AQ440" s="9">
        <v>1.0467185761957729</v>
      </c>
      <c r="AR440" s="9">
        <v>1.0316930775646369</v>
      </c>
      <c r="AS440" s="9">
        <v>0.90909090909090895</v>
      </c>
      <c r="AV440" s="1" t="str">
        <f t="shared" si="210"/>
        <v/>
      </c>
      <c r="AW440" s="1">
        <f t="shared" si="211"/>
        <v>0</v>
      </c>
      <c r="AX440" s="1">
        <f t="shared" si="212"/>
        <v>0</v>
      </c>
      <c r="AY440" s="1">
        <f t="shared" si="213"/>
        <v>0</v>
      </c>
      <c r="AZ440" s="1" t="str">
        <f t="shared" si="214"/>
        <v/>
      </c>
      <c r="BA440" s="1" t="str">
        <f t="shared" si="215"/>
        <v/>
      </c>
      <c r="BB440" s="9">
        <f t="shared" si="187"/>
        <v>0.33333333333333331</v>
      </c>
      <c r="BC440" s="11">
        <f t="shared" si="216"/>
        <v>0</v>
      </c>
      <c r="BD440" s="98">
        <v>51.076237210000002</v>
      </c>
      <c r="BE440" s="4">
        <f t="shared" si="217"/>
        <v>3</v>
      </c>
    </row>
    <row r="441" spans="1:57" x14ac:dyDescent="0.35">
      <c r="A441" s="4">
        <v>53035092300</v>
      </c>
      <c r="B441" s="97">
        <v>25.348321722609249</v>
      </c>
      <c r="C441" s="4">
        <f t="shared" si="188"/>
        <v>1</v>
      </c>
      <c r="D441" s="98">
        <v>2.1746403479424559</v>
      </c>
      <c r="E441" s="4">
        <f t="shared" si="189"/>
        <v>0</v>
      </c>
      <c r="F441" s="98">
        <v>81.974142217802097</v>
      </c>
      <c r="G441" s="4">
        <f t="shared" si="190"/>
        <v>4</v>
      </c>
      <c r="H441" s="98">
        <v>40.761334473909322</v>
      </c>
      <c r="I441" s="4">
        <f t="shared" si="191"/>
        <v>2</v>
      </c>
      <c r="J441" s="98">
        <v>25.11930585683297</v>
      </c>
      <c r="K441" s="97">
        <v>14.49023861171367</v>
      </c>
      <c r="L441" s="1">
        <f t="shared" si="192"/>
        <v>4</v>
      </c>
      <c r="M441" s="1">
        <f t="shared" si="193"/>
        <v>1</v>
      </c>
      <c r="N441" s="11">
        <f t="shared" si="194"/>
        <v>2.5</v>
      </c>
      <c r="O441" s="98">
        <v>32.460482197030167</v>
      </c>
      <c r="P441" s="4">
        <f t="shared" si="195"/>
        <v>4</v>
      </c>
      <c r="Q441" s="6">
        <v>40982</v>
      </c>
      <c r="R441" s="7">
        <v>5844</v>
      </c>
      <c r="S441" s="1">
        <f t="shared" si="196"/>
        <v>0</v>
      </c>
      <c r="T441" s="1">
        <f t="shared" si="197"/>
        <v>1</v>
      </c>
      <c r="U441" s="11">
        <f t="shared" si="198"/>
        <v>0.5</v>
      </c>
      <c r="V441" s="98">
        <v>0</v>
      </c>
      <c r="W441" s="4">
        <f t="shared" si="199"/>
        <v>0</v>
      </c>
      <c r="X441" s="98">
        <v>1.870369798040272</v>
      </c>
      <c r="Y441" s="4">
        <f t="shared" si="200"/>
        <v>0</v>
      </c>
      <c r="Z441" s="9">
        <v>0.44002777999999998</v>
      </c>
      <c r="AA441" s="9">
        <v>0.45900918099999999</v>
      </c>
      <c r="AB441" s="9">
        <v>0.44177335099999998</v>
      </c>
      <c r="AC441" s="1">
        <f t="shared" si="201"/>
        <v>3</v>
      </c>
      <c r="AD441" s="1">
        <f t="shared" si="202"/>
        <v>3</v>
      </c>
      <c r="AE441" s="1">
        <f t="shared" si="203"/>
        <v>3</v>
      </c>
      <c r="AF441" s="11">
        <f t="shared" si="204"/>
        <v>3</v>
      </c>
      <c r="AG441" s="8">
        <v>0.36936764239499997</v>
      </c>
      <c r="AH441" s="9">
        <v>0.7037506963923198</v>
      </c>
      <c r="AI441" s="1">
        <f t="shared" si="205"/>
        <v>2</v>
      </c>
      <c r="AJ441" s="1">
        <f t="shared" si="206"/>
        <v>2</v>
      </c>
      <c r="AK441" s="11">
        <f t="shared" si="207"/>
        <v>2</v>
      </c>
      <c r="AL441" s="10">
        <v>0</v>
      </c>
      <c r="AM441" s="4">
        <f t="shared" si="208"/>
        <v>0</v>
      </c>
      <c r="AN441" s="98">
        <v>27.55536627</v>
      </c>
      <c r="AO441" s="4">
        <f t="shared" si="209"/>
        <v>4</v>
      </c>
      <c r="AQ441" s="9">
        <v>0.90433815350389324</v>
      </c>
      <c r="AR441" s="9">
        <v>1.0083402835696409</v>
      </c>
      <c r="AS441" s="9">
        <v>0.86626596543951895</v>
      </c>
      <c r="AV441" s="1" t="str">
        <f t="shared" si="210"/>
        <v/>
      </c>
      <c r="AW441" s="1">
        <f t="shared" si="211"/>
        <v>0</v>
      </c>
      <c r="AX441" s="1">
        <f t="shared" si="212"/>
        <v>0</v>
      </c>
      <c r="AY441" s="1">
        <f t="shared" si="213"/>
        <v>1</v>
      </c>
      <c r="AZ441" s="1" t="str">
        <f t="shared" si="214"/>
        <v/>
      </c>
      <c r="BA441" s="1" t="str">
        <f t="shared" si="215"/>
        <v/>
      </c>
      <c r="BB441" s="9">
        <f t="shared" si="187"/>
        <v>0.33333333333333331</v>
      </c>
      <c r="BC441" s="11">
        <f t="shared" si="216"/>
        <v>0.33333333333333331</v>
      </c>
      <c r="BD441" s="98">
        <v>52.579161229999997</v>
      </c>
      <c r="BE441" s="4">
        <f t="shared" si="217"/>
        <v>3</v>
      </c>
    </row>
    <row r="442" spans="1:57" x14ac:dyDescent="0.35">
      <c r="A442" s="4">
        <v>53035092400</v>
      </c>
      <c r="B442" s="97">
        <v>22.448293257104421</v>
      </c>
      <c r="C442" s="4">
        <f t="shared" si="188"/>
        <v>1</v>
      </c>
      <c r="D442" s="98">
        <v>3.922631959508315</v>
      </c>
      <c r="E442" s="4">
        <f t="shared" si="189"/>
        <v>0</v>
      </c>
      <c r="F442" s="98">
        <v>80.872483221476514</v>
      </c>
      <c r="G442" s="4">
        <f t="shared" si="190"/>
        <v>4</v>
      </c>
      <c r="H442" s="98">
        <v>51.206322795341087</v>
      </c>
      <c r="I442" s="4">
        <f t="shared" si="191"/>
        <v>3</v>
      </c>
      <c r="J442" s="98">
        <v>33.646532438478751</v>
      </c>
      <c r="K442" s="97">
        <v>8.2774049217002243</v>
      </c>
      <c r="L442" s="1">
        <f t="shared" si="192"/>
        <v>4</v>
      </c>
      <c r="M442" s="1">
        <f t="shared" si="193"/>
        <v>0</v>
      </c>
      <c r="N442" s="11">
        <f t="shared" si="194"/>
        <v>2</v>
      </c>
      <c r="O442" s="98">
        <v>25.138725407768629</v>
      </c>
      <c r="P442" s="4">
        <f t="shared" si="195"/>
        <v>3</v>
      </c>
      <c r="Q442" s="6">
        <v>30855</v>
      </c>
      <c r="R442" s="7">
        <v>4999</v>
      </c>
      <c r="S442" s="1">
        <f t="shared" si="196"/>
        <v>0</v>
      </c>
      <c r="T442" s="1">
        <f t="shared" si="197"/>
        <v>1</v>
      </c>
      <c r="U442" s="11">
        <f t="shared" si="198"/>
        <v>0.5</v>
      </c>
      <c r="V442" s="98">
        <v>0</v>
      </c>
      <c r="W442" s="4">
        <f t="shared" si="199"/>
        <v>0</v>
      </c>
      <c r="X442" s="98">
        <v>0</v>
      </c>
      <c r="Y442" s="4">
        <f t="shared" si="200"/>
        <v>0</v>
      </c>
      <c r="Z442" s="9">
        <v>0.62596032599999996</v>
      </c>
      <c r="AA442" s="9">
        <v>0.75531397300000003</v>
      </c>
      <c r="AB442" s="9">
        <v>0.37630586900000002</v>
      </c>
      <c r="AC442" s="1">
        <f t="shared" si="201"/>
        <v>2</v>
      </c>
      <c r="AD442" s="1">
        <f t="shared" si="202"/>
        <v>2</v>
      </c>
      <c r="AE442" s="1">
        <f t="shared" si="203"/>
        <v>3</v>
      </c>
      <c r="AF442" s="11">
        <f t="shared" si="204"/>
        <v>2.3333333333333335</v>
      </c>
      <c r="AG442" s="8">
        <v>0.324734451368</v>
      </c>
      <c r="AH442" s="9">
        <v>0.43939590960192271</v>
      </c>
      <c r="AI442" s="1">
        <f t="shared" si="205"/>
        <v>2</v>
      </c>
      <c r="AJ442" s="1">
        <f t="shared" si="206"/>
        <v>3</v>
      </c>
      <c r="AK442" s="11">
        <f t="shared" si="207"/>
        <v>2.5</v>
      </c>
      <c r="AL442" s="10">
        <v>0</v>
      </c>
      <c r="AM442" s="4">
        <f t="shared" si="208"/>
        <v>0</v>
      </c>
      <c r="AN442" s="98">
        <v>19.4661191</v>
      </c>
      <c r="AO442" s="4">
        <f t="shared" si="209"/>
        <v>4</v>
      </c>
      <c r="AQ442" s="9">
        <v>0.94215795328142382</v>
      </c>
      <c r="AR442" s="9">
        <v>1.0225187656380319</v>
      </c>
      <c r="AS442" s="9">
        <v>0.84673178061607801</v>
      </c>
      <c r="AV442" s="1" t="str">
        <f t="shared" si="210"/>
        <v/>
      </c>
      <c r="AW442" s="1">
        <f t="shared" si="211"/>
        <v>0</v>
      </c>
      <c r="AX442" s="1">
        <f t="shared" si="212"/>
        <v>0</v>
      </c>
      <c r="AY442" s="1">
        <f t="shared" si="213"/>
        <v>2</v>
      </c>
      <c r="AZ442" s="1" t="str">
        <f t="shared" si="214"/>
        <v/>
      </c>
      <c r="BA442" s="1" t="str">
        <f t="shared" si="215"/>
        <v/>
      </c>
      <c r="BB442" s="9">
        <f t="shared" si="187"/>
        <v>0.33333333333333331</v>
      </c>
      <c r="BC442" s="11">
        <f t="shared" si="216"/>
        <v>0.66666666666666663</v>
      </c>
      <c r="BD442" s="98">
        <v>53.343331139999997</v>
      </c>
      <c r="BE442" s="4">
        <f t="shared" si="217"/>
        <v>3</v>
      </c>
    </row>
    <row r="443" spans="1:57" x14ac:dyDescent="0.35">
      <c r="A443" s="4">
        <v>53035092500</v>
      </c>
      <c r="B443" s="97">
        <v>18.23595087458132</v>
      </c>
      <c r="C443" s="4">
        <f t="shared" si="188"/>
        <v>0</v>
      </c>
      <c r="D443" s="98">
        <v>1.5774760383386579</v>
      </c>
      <c r="E443" s="4">
        <f t="shared" si="189"/>
        <v>0</v>
      </c>
      <c r="F443" s="98">
        <v>67.690705545430873</v>
      </c>
      <c r="G443" s="4">
        <f t="shared" si="190"/>
        <v>3</v>
      </c>
      <c r="H443" s="98">
        <v>26.987148976677769</v>
      </c>
      <c r="I443" s="4">
        <f t="shared" si="191"/>
        <v>1</v>
      </c>
      <c r="J443" s="98">
        <v>30.205128205128212</v>
      </c>
      <c r="K443" s="97">
        <v>16.61538461538462</v>
      </c>
      <c r="L443" s="1">
        <f t="shared" si="192"/>
        <v>4</v>
      </c>
      <c r="M443" s="1">
        <f t="shared" si="193"/>
        <v>2</v>
      </c>
      <c r="N443" s="11">
        <f t="shared" si="194"/>
        <v>3</v>
      </c>
      <c r="O443" s="98">
        <v>22.087974325089679</v>
      </c>
      <c r="P443" s="4">
        <f t="shared" si="195"/>
        <v>2</v>
      </c>
      <c r="Q443" s="6">
        <v>26788</v>
      </c>
      <c r="R443" s="7">
        <v>3972</v>
      </c>
      <c r="S443" s="1">
        <f t="shared" si="196"/>
        <v>0</v>
      </c>
      <c r="T443" s="1">
        <f t="shared" si="197"/>
        <v>1</v>
      </c>
      <c r="U443" s="11">
        <f t="shared" si="198"/>
        <v>0.5</v>
      </c>
      <c r="V443" s="98">
        <v>4.5926735921268458</v>
      </c>
      <c r="W443" s="4">
        <f t="shared" si="199"/>
        <v>0</v>
      </c>
      <c r="X443" s="98">
        <v>8.191156718328898</v>
      </c>
      <c r="Y443" s="4">
        <f t="shared" si="200"/>
        <v>1</v>
      </c>
      <c r="Z443" s="9">
        <v>0.79278960399999998</v>
      </c>
      <c r="AA443" s="9">
        <v>0.74526150000000002</v>
      </c>
      <c r="AB443" s="9">
        <v>0.670453623</v>
      </c>
      <c r="AC443" s="1">
        <f t="shared" si="201"/>
        <v>2</v>
      </c>
      <c r="AD443" s="1">
        <f t="shared" si="202"/>
        <v>2</v>
      </c>
      <c r="AE443" s="1">
        <f t="shared" si="203"/>
        <v>2</v>
      </c>
      <c r="AF443" s="11">
        <f t="shared" si="204"/>
        <v>2</v>
      </c>
      <c r="AG443" s="8">
        <v>0.45408133397</v>
      </c>
      <c r="AH443" s="9">
        <v>1.0335844608222391</v>
      </c>
      <c r="AI443" s="1">
        <f t="shared" si="205"/>
        <v>1</v>
      </c>
      <c r="AJ443" s="1">
        <f t="shared" si="206"/>
        <v>0</v>
      </c>
      <c r="AK443" s="11">
        <f t="shared" si="207"/>
        <v>0.5</v>
      </c>
      <c r="AL443" s="10">
        <v>0</v>
      </c>
      <c r="AM443" s="4">
        <f t="shared" si="208"/>
        <v>0</v>
      </c>
      <c r="AN443" s="98">
        <v>12.1350365</v>
      </c>
      <c r="AO443" s="4">
        <f t="shared" si="209"/>
        <v>4</v>
      </c>
      <c r="AQ443" s="9">
        <v>0.85984427141268072</v>
      </c>
      <c r="AR443" s="9">
        <v>0.83152627189324435</v>
      </c>
      <c r="AS443" s="9">
        <v>0.92486851990984198</v>
      </c>
      <c r="AV443" s="1" t="str">
        <f t="shared" si="210"/>
        <v/>
      </c>
      <c r="AW443" s="1">
        <f t="shared" si="211"/>
        <v>1</v>
      </c>
      <c r="AX443" s="1">
        <f t="shared" si="212"/>
        <v>2</v>
      </c>
      <c r="AY443" s="1">
        <f t="shared" si="213"/>
        <v>0</v>
      </c>
      <c r="AZ443" s="1" t="str">
        <f t="shared" si="214"/>
        <v/>
      </c>
      <c r="BA443" s="1" t="str">
        <f t="shared" si="215"/>
        <v/>
      </c>
      <c r="BB443" s="9">
        <f t="shared" si="187"/>
        <v>0.33333333333333331</v>
      </c>
      <c r="BC443" s="11">
        <f t="shared" si="216"/>
        <v>1</v>
      </c>
      <c r="BD443" s="98">
        <v>66.144013150000006</v>
      </c>
      <c r="BE443" s="4">
        <f t="shared" si="217"/>
        <v>1</v>
      </c>
    </row>
    <row r="444" spans="1:57" x14ac:dyDescent="0.35">
      <c r="A444" s="4">
        <v>53035092600</v>
      </c>
      <c r="B444" s="97">
        <v>16.51716671821837</v>
      </c>
      <c r="C444" s="4">
        <f t="shared" si="188"/>
        <v>0</v>
      </c>
      <c r="D444" s="98">
        <v>2.0140822007532342</v>
      </c>
      <c r="E444" s="4">
        <f t="shared" si="189"/>
        <v>0</v>
      </c>
      <c r="F444" s="98">
        <v>72.465074357818835</v>
      </c>
      <c r="G444" s="4">
        <f t="shared" si="190"/>
        <v>3</v>
      </c>
      <c r="H444" s="98">
        <v>26.02105263157895</v>
      </c>
      <c r="I444" s="4">
        <f t="shared" si="191"/>
        <v>1</v>
      </c>
      <c r="J444" s="98">
        <v>18.535469107551489</v>
      </c>
      <c r="K444" s="97">
        <v>15.560640732265449</v>
      </c>
      <c r="L444" s="1">
        <f t="shared" si="192"/>
        <v>2</v>
      </c>
      <c r="M444" s="1">
        <f t="shared" si="193"/>
        <v>2</v>
      </c>
      <c r="N444" s="11">
        <f t="shared" si="194"/>
        <v>2</v>
      </c>
      <c r="O444" s="98">
        <v>23.255086071987481</v>
      </c>
      <c r="P444" s="4">
        <f t="shared" si="195"/>
        <v>2</v>
      </c>
      <c r="Q444" s="6">
        <v>15695</v>
      </c>
      <c r="R444" s="7">
        <v>66</v>
      </c>
      <c r="S444" s="1">
        <f t="shared" si="196"/>
        <v>0</v>
      </c>
      <c r="T444" s="1">
        <f t="shared" si="197"/>
        <v>0</v>
      </c>
      <c r="U444" s="11">
        <f t="shared" si="198"/>
        <v>0</v>
      </c>
      <c r="V444" s="98">
        <v>0</v>
      </c>
      <c r="W444" s="4">
        <f t="shared" si="199"/>
        <v>0</v>
      </c>
      <c r="X444" s="98">
        <v>0</v>
      </c>
      <c r="Y444" s="4">
        <f t="shared" si="200"/>
        <v>0</v>
      </c>
      <c r="Z444" s="9">
        <v>2.3335896740000002</v>
      </c>
      <c r="AA444" s="9">
        <v>2.6526103120000002</v>
      </c>
      <c r="AB444" s="9">
        <v>0.80077680600000001</v>
      </c>
      <c r="AC444" s="1">
        <f t="shared" si="201"/>
        <v>0</v>
      </c>
      <c r="AD444" s="1">
        <f t="shared" si="202"/>
        <v>0</v>
      </c>
      <c r="AE444" s="1">
        <f t="shared" si="203"/>
        <v>1</v>
      </c>
      <c r="AF444" s="11">
        <f t="shared" si="204"/>
        <v>0.33333333333333331</v>
      </c>
      <c r="AG444" s="8">
        <v>0.78170603037300002</v>
      </c>
      <c r="AH444" s="9">
        <v>1.8270151656896829</v>
      </c>
      <c r="AI444" s="1">
        <f t="shared" si="205"/>
        <v>0</v>
      </c>
      <c r="AJ444" s="1">
        <f t="shared" si="206"/>
        <v>0</v>
      </c>
      <c r="AK444" s="11">
        <f t="shared" si="207"/>
        <v>0</v>
      </c>
      <c r="AL444" s="10">
        <v>0</v>
      </c>
      <c r="AM444" s="4">
        <f t="shared" si="208"/>
        <v>0</v>
      </c>
      <c r="AN444" s="98">
        <v>1.2694512689999999</v>
      </c>
      <c r="AO444" s="4">
        <f t="shared" si="209"/>
        <v>1</v>
      </c>
      <c r="AR444" s="9">
        <v>1.067556296914095</v>
      </c>
      <c r="AS444" s="9">
        <v>1.01202103681442</v>
      </c>
      <c r="AT444" s="9">
        <v>0.8895089285714286</v>
      </c>
      <c r="AV444" s="1" t="str">
        <f t="shared" si="210"/>
        <v/>
      </c>
      <c r="AW444" s="1" t="str">
        <f t="shared" si="211"/>
        <v/>
      </c>
      <c r="AX444" s="1">
        <f t="shared" si="212"/>
        <v>0</v>
      </c>
      <c r="AY444" s="1">
        <f t="shared" si="213"/>
        <v>0</v>
      </c>
      <c r="AZ444" s="1">
        <f t="shared" si="214"/>
        <v>1</v>
      </c>
      <c r="BA444" s="1" t="str">
        <f t="shared" si="215"/>
        <v/>
      </c>
      <c r="BB444" s="9">
        <f t="shared" si="187"/>
        <v>0.5</v>
      </c>
      <c r="BC444" s="11">
        <f t="shared" si="216"/>
        <v>0</v>
      </c>
      <c r="BD444" s="98">
        <v>66.057906520000003</v>
      </c>
      <c r="BE444" s="4">
        <f t="shared" si="217"/>
        <v>1</v>
      </c>
    </row>
    <row r="445" spans="1:57" x14ac:dyDescent="0.35">
      <c r="A445" s="4">
        <v>53035092701</v>
      </c>
      <c r="B445" s="97">
        <v>16.663137836121109</v>
      </c>
      <c r="C445" s="4">
        <f t="shared" si="188"/>
        <v>0</v>
      </c>
      <c r="D445" s="98">
        <v>0.5791935843172199</v>
      </c>
      <c r="E445" s="4">
        <f t="shared" si="189"/>
        <v>0</v>
      </c>
      <c r="F445" s="98">
        <v>70.395869191049911</v>
      </c>
      <c r="G445" s="4">
        <f t="shared" si="190"/>
        <v>3</v>
      </c>
      <c r="H445" s="98">
        <v>12.760277629471441</v>
      </c>
      <c r="I445" s="4">
        <f t="shared" si="191"/>
        <v>0</v>
      </c>
      <c r="J445" s="98">
        <v>14.31818181818182</v>
      </c>
      <c r="K445" s="97">
        <v>7.2727272727272734</v>
      </c>
      <c r="L445" s="1">
        <f t="shared" si="192"/>
        <v>1</v>
      </c>
      <c r="M445" s="1">
        <f t="shared" si="193"/>
        <v>0</v>
      </c>
      <c r="N445" s="11">
        <f t="shared" si="194"/>
        <v>0.5</v>
      </c>
      <c r="O445" s="98">
        <v>11.429794520547951</v>
      </c>
      <c r="P445" s="4">
        <f t="shared" si="195"/>
        <v>1</v>
      </c>
      <c r="Q445" s="6">
        <v>28692</v>
      </c>
      <c r="R445" s="7">
        <v>0</v>
      </c>
      <c r="S445" s="1">
        <f t="shared" si="196"/>
        <v>0</v>
      </c>
      <c r="T445" s="1">
        <f t="shared" si="197"/>
        <v>0</v>
      </c>
      <c r="U445" s="11">
        <f t="shared" si="198"/>
        <v>0</v>
      </c>
      <c r="V445" s="98">
        <v>0</v>
      </c>
      <c r="W445" s="4">
        <f t="shared" si="199"/>
        <v>0</v>
      </c>
      <c r="X445" s="98">
        <v>0</v>
      </c>
      <c r="Y445" s="4">
        <f t="shared" si="200"/>
        <v>0</v>
      </c>
      <c r="Z445" s="9">
        <v>2.3731894229999999</v>
      </c>
      <c r="AA445" s="9">
        <v>2.6027077909999998</v>
      </c>
      <c r="AB445" s="9">
        <v>1.9727371119999999</v>
      </c>
      <c r="AC445" s="1">
        <f t="shared" si="201"/>
        <v>0</v>
      </c>
      <c r="AD445" s="1">
        <f t="shared" si="202"/>
        <v>0</v>
      </c>
      <c r="AE445" s="1">
        <f t="shared" si="203"/>
        <v>0</v>
      </c>
      <c r="AF445" s="11">
        <f t="shared" si="204"/>
        <v>0</v>
      </c>
      <c r="AG445" s="8">
        <v>0.65461970045399998</v>
      </c>
      <c r="AH445" s="9">
        <v>1.446907907242017</v>
      </c>
      <c r="AI445" s="1">
        <f t="shared" si="205"/>
        <v>0</v>
      </c>
      <c r="AJ445" s="1">
        <f t="shared" si="206"/>
        <v>0</v>
      </c>
      <c r="AK445" s="11">
        <f t="shared" si="207"/>
        <v>0</v>
      </c>
      <c r="AL445" s="10">
        <v>0</v>
      </c>
      <c r="AM445" s="4">
        <f t="shared" si="208"/>
        <v>0</v>
      </c>
      <c r="AN445" s="98">
        <v>0.11435105800000001</v>
      </c>
      <c r="AO445" s="4">
        <f t="shared" si="209"/>
        <v>0</v>
      </c>
      <c r="AR445" s="9">
        <v>1.003336113427856</v>
      </c>
      <c r="AS445" s="9">
        <v>1.0623591284748299</v>
      </c>
      <c r="AV445" s="1" t="str">
        <f t="shared" si="210"/>
        <v/>
      </c>
      <c r="AW445" s="1" t="str">
        <f t="shared" si="211"/>
        <v/>
      </c>
      <c r="AX445" s="1">
        <f t="shared" si="212"/>
        <v>0</v>
      </c>
      <c r="AY445" s="1">
        <f t="shared" si="213"/>
        <v>0</v>
      </c>
      <c r="AZ445" s="1" t="str">
        <f t="shared" si="214"/>
        <v/>
      </c>
      <c r="BA445" s="1" t="str">
        <f t="shared" si="215"/>
        <v/>
      </c>
      <c r="BB445" s="9">
        <f t="shared" si="187"/>
        <v>0.5</v>
      </c>
      <c r="BC445" s="11">
        <f t="shared" si="216"/>
        <v>0</v>
      </c>
      <c r="BD445" s="98">
        <v>66.405476100000001</v>
      </c>
      <c r="BE445" s="4">
        <f t="shared" si="217"/>
        <v>1</v>
      </c>
    </row>
    <row r="446" spans="1:57" x14ac:dyDescent="0.35">
      <c r="A446" s="4">
        <v>53035092704</v>
      </c>
      <c r="B446" s="97">
        <v>13.02706104468219</v>
      </c>
      <c r="C446" s="4">
        <f t="shared" si="188"/>
        <v>0</v>
      </c>
      <c r="D446" s="98">
        <v>0</v>
      </c>
      <c r="E446" s="4">
        <f t="shared" si="189"/>
        <v>0</v>
      </c>
      <c r="F446" s="98">
        <v>65.100931677018636</v>
      </c>
      <c r="G446" s="4">
        <f t="shared" si="190"/>
        <v>3</v>
      </c>
      <c r="H446" s="98">
        <v>18.07580174927114</v>
      </c>
      <c r="I446" s="4">
        <f t="shared" si="191"/>
        <v>1</v>
      </c>
      <c r="J446" s="98">
        <v>8.5608856088560898</v>
      </c>
      <c r="K446" s="97">
        <v>5.4612546125461261</v>
      </c>
      <c r="L446" s="1">
        <f t="shared" si="192"/>
        <v>0</v>
      </c>
      <c r="M446" s="1">
        <f t="shared" si="193"/>
        <v>0</v>
      </c>
      <c r="N446" s="11">
        <f t="shared" si="194"/>
        <v>0</v>
      </c>
      <c r="O446" s="98">
        <v>12.555066079295161</v>
      </c>
      <c r="P446" s="4">
        <f t="shared" si="195"/>
        <v>1</v>
      </c>
      <c r="Q446" s="6">
        <v>25377</v>
      </c>
      <c r="R446" s="7">
        <v>0</v>
      </c>
      <c r="S446" s="1">
        <f t="shared" si="196"/>
        <v>0</v>
      </c>
      <c r="T446" s="1">
        <f t="shared" si="197"/>
        <v>0</v>
      </c>
      <c r="U446" s="11">
        <f t="shared" si="198"/>
        <v>0</v>
      </c>
      <c r="V446" s="98">
        <v>1.9887206886316411</v>
      </c>
      <c r="W446" s="4">
        <f t="shared" si="199"/>
        <v>0</v>
      </c>
      <c r="X446" s="98">
        <v>4.1848460201405917</v>
      </c>
      <c r="Y446" s="4">
        <f t="shared" si="200"/>
        <v>0</v>
      </c>
      <c r="Z446" s="9">
        <v>3.717669296</v>
      </c>
      <c r="AA446" s="9">
        <v>4.307602331</v>
      </c>
      <c r="AB446" s="9">
        <v>3.6856910709999999</v>
      </c>
      <c r="AC446" s="1">
        <f t="shared" si="201"/>
        <v>0</v>
      </c>
      <c r="AD446" s="1">
        <f t="shared" si="202"/>
        <v>0</v>
      </c>
      <c r="AE446" s="1">
        <f t="shared" si="203"/>
        <v>0</v>
      </c>
      <c r="AF446" s="11">
        <f t="shared" si="204"/>
        <v>0</v>
      </c>
      <c r="AG446" s="8">
        <v>0.33768042123800002</v>
      </c>
      <c r="AH446" s="9">
        <v>1.6083419451028771</v>
      </c>
      <c r="AI446" s="1">
        <f t="shared" si="205"/>
        <v>2</v>
      </c>
      <c r="AJ446" s="1">
        <f t="shared" si="206"/>
        <v>0</v>
      </c>
      <c r="AK446" s="11">
        <f t="shared" si="207"/>
        <v>1</v>
      </c>
      <c r="AL446" s="10">
        <v>0</v>
      </c>
      <c r="AM446" s="4">
        <f t="shared" si="208"/>
        <v>0</v>
      </c>
      <c r="AN446" s="98">
        <v>0.23474178400000001</v>
      </c>
      <c r="AO446" s="4">
        <f t="shared" si="209"/>
        <v>0</v>
      </c>
      <c r="AR446" s="9">
        <v>1.3311092577147621</v>
      </c>
      <c r="AS446" s="9">
        <v>0.91960931630353104</v>
      </c>
      <c r="AV446" s="1" t="str">
        <f t="shared" si="210"/>
        <v/>
      </c>
      <c r="AW446" s="1" t="str">
        <f t="shared" si="211"/>
        <v/>
      </c>
      <c r="AX446" s="1">
        <f t="shared" si="212"/>
        <v>0</v>
      </c>
      <c r="AY446" s="1">
        <f t="shared" si="213"/>
        <v>0</v>
      </c>
      <c r="AZ446" s="1" t="str">
        <f t="shared" si="214"/>
        <v/>
      </c>
      <c r="BA446" s="1" t="str">
        <f t="shared" si="215"/>
        <v/>
      </c>
      <c r="BB446" s="9">
        <f t="shared" si="187"/>
        <v>0.5</v>
      </c>
      <c r="BC446" s="11">
        <f t="shared" si="216"/>
        <v>0</v>
      </c>
      <c r="BD446" s="98">
        <v>73.166372969999998</v>
      </c>
      <c r="BE446" s="4">
        <f t="shared" si="217"/>
        <v>0</v>
      </c>
    </row>
    <row r="447" spans="1:57" x14ac:dyDescent="0.35">
      <c r="A447" s="4">
        <v>53035092801</v>
      </c>
      <c r="B447" s="97">
        <v>22.995594713656391</v>
      </c>
      <c r="C447" s="4">
        <f t="shared" si="188"/>
        <v>1</v>
      </c>
      <c r="D447" s="98">
        <v>2.381525138320904</v>
      </c>
      <c r="E447" s="4">
        <f t="shared" si="189"/>
        <v>0</v>
      </c>
      <c r="F447" s="98">
        <v>78.626692456479688</v>
      </c>
      <c r="G447" s="4">
        <f t="shared" si="190"/>
        <v>3</v>
      </c>
      <c r="H447" s="98">
        <v>14.500601684717211</v>
      </c>
      <c r="I447" s="4">
        <f t="shared" si="191"/>
        <v>0</v>
      </c>
      <c r="J447" s="98">
        <v>13.206349206349209</v>
      </c>
      <c r="K447" s="97">
        <v>9.4603174603174605</v>
      </c>
      <c r="L447" s="1">
        <f t="shared" si="192"/>
        <v>1</v>
      </c>
      <c r="M447" s="1">
        <f t="shared" si="193"/>
        <v>0</v>
      </c>
      <c r="N447" s="11">
        <f t="shared" si="194"/>
        <v>0.5</v>
      </c>
      <c r="O447" s="98">
        <v>15.96713302242949</v>
      </c>
      <c r="P447" s="4">
        <f t="shared" si="195"/>
        <v>1</v>
      </c>
      <c r="Q447" s="6">
        <v>38988</v>
      </c>
      <c r="R447" s="7">
        <v>1110</v>
      </c>
      <c r="S447" s="1">
        <f t="shared" si="196"/>
        <v>0</v>
      </c>
      <c r="T447" s="1">
        <f t="shared" si="197"/>
        <v>1</v>
      </c>
      <c r="U447" s="11">
        <f t="shared" si="198"/>
        <v>0.5</v>
      </c>
      <c r="V447" s="98">
        <v>0</v>
      </c>
      <c r="W447" s="4">
        <f t="shared" si="199"/>
        <v>0</v>
      </c>
      <c r="X447" s="98">
        <v>0</v>
      </c>
      <c r="Y447" s="4">
        <f t="shared" si="200"/>
        <v>0</v>
      </c>
      <c r="Z447" s="9">
        <v>1.51972668</v>
      </c>
      <c r="AA447" s="9">
        <v>1.426761653</v>
      </c>
      <c r="AB447" s="9">
        <v>1.2199744379999999</v>
      </c>
      <c r="AC447" s="1">
        <f t="shared" si="201"/>
        <v>0</v>
      </c>
      <c r="AD447" s="1">
        <f t="shared" si="202"/>
        <v>0</v>
      </c>
      <c r="AE447" s="1">
        <f t="shared" si="203"/>
        <v>0</v>
      </c>
      <c r="AF447" s="11">
        <f t="shared" si="204"/>
        <v>0</v>
      </c>
      <c r="AG447" s="8">
        <v>1.32391838171</v>
      </c>
      <c r="AH447" s="9">
        <v>0.55843084529578868</v>
      </c>
      <c r="AI447" s="1">
        <f t="shared" si="205"/>
        <v>0</v>
      </c>
      <c r="AJ447" s="1">
        <f t="shared" si="206"/>
        <v>3</v>
      </c>
      <c r="AK447" s="11">
        <f t="shared" si="207"/>
        <v>1.5</v>
      </c>
      <c r="AL447" s="10">
        <v>0</v>
      </c>
      <c r="AM447" s="4">
        <f t="shared" si="208"/>
        <v>0</v>
      </c>
      <c r="AN447" s="98">
        <v>13.97058824</v>
      </c>
      <c r="AO447" s="4">
        <f t="shared" si="209"/>
        <v>4</v>
      </c>
      <c r="AR447" s="9">
        <v>0.9057547956630525</v>
      </c>
      <c r="AS447" s="9">
        <v>0.726521412471825</v>
      </c>
      <c r="AV447" s="1" t="str">
        <f t="shared" si="210"/>
        <v/>
      </c>
      <c r="AW447" s="1" t="str">
        <f t="shared" si="211"/>
        <v/>
      </c>
      <c r="AX447" s="1">
        <f t="shared" si="212"/>
        <v>0</v>
      </c>
      <c r="AY447" s="1">
        <f t="shared" si="213"/>
        <v>4</v>
      </c>
      <c r="AZ447" s="1" t="str">
        <f t="shared" si="214"/>
        <v/>
      </c>
      <c r="BA447" s="1" t="str">
        <f t="shared" si="215"/>
        <v/>
      </c>
      <c r="BB447" s="9">
        <f t="shared" si="187"/>
        <v>0.5</v>
      </c>
      <c r="BC447" s="11">
        <f t="shared" si="216"/>
        <v>2</v>
      </c>
      <c r="BD447" s="98">
        <v>63.090156389999997</v>
      </c>
      <c r="BE447" s="4">
        <f t="shared" si="217"/>
        <v>1</v>
      </c>
    </row>
    <row r="448" spans="1:57" x14ac:dyDescent="0.35">
      <c r="A448" s="4">
        <v>53035092802</v>
      </c>
      <c r="B448" s="97">
        <v>14.861111111111111</v>
      </c>
      <c r="C448" s="4">
        <f t="shared" si="188"/>
        <v>0</v>
      </c>
      <c r="D448" s="98">
        <v>0.66273932253313694</v>
      </c>
      <c r="E448" s="4">
        <f t="shared" si="189"/>
        <v>0</v>
      </c>
      <c r="F448" s="98">
        <v>72.81429483088705</v>
      </c>
      <c r="G448" s="4">
        <f t="shared" si="190"/>
        <v>3</v>
      </c>
      <c r="H448" s="98">
        <v>7.9474342928660828</v>
      </c>
      <c r="I448" s="4">
        <f t="shared" si="191"/>
        <v>0</v>
      </c>
      <c r="J448" s="98">
        <v>20.52980132450331</v>
      </c>
      <c r="K448" s="97">
        <v>12.715231788079469</v>
      </c>
      <c r="L448" s="1">
        <f t="shared" si="192"/>
        <v>3</v>
      </c>
      <c r="M448" s="1">
        <f t="shared" si="193"/>
        <v>1</v>
      </c>
      <c r="N448" s="11">
        <f t="shared" si="194"/>
        <v>2</v>
      </c>
      <c r="O448" s="98">
        <v>19.734389561975771</v>
      </c>
      <c r="P448" s="4">
        <f t="shared" si="195"/>
        <v>2</v>
      </c>
      <c r="Q448" s="6">
        <v>36790</v>
      </c>
      <c r="R448" s="7">
        <v>0</v>
      </c>
      <c r="S448" s="1">
        <f t="shared" si="196"/>
        <v>0</v>
      </c>
      <c r="T448" s="1">
        <f t="shared" si="197"/>
        <v>0</v>
      </c>
      <c r="U448" s="11">
        <f t="shared" si="198"/>
        <v>0</v>
      </c>
      <c r="V448" s="98">
        <v>0</v>
      </c>
      <c r="W448" s="4">
        <f t="shared" si="199"/>
        <v>0</v>
      </c>
      <c r="X448" s="98">
        <v>0</v>
      </c>
      <c r="Y448" s="4">
        <f t="shared" si="200"/>
        <v>0</v>
      </c>
      <c r="Z448" s="9">
        <v>4.0602124719999999</v>
      </c>
      <c r="AA448" s="9">
        <v>4.0406324209999998</v>
      </c>
      <c r="AB448" s="9">
        <v>3.99897919</v>
      </c>
      <c r="AC448" s="1">
        <f t="shared" si="201"/>
        <v>0</v>
      </c>
      <c r="AD448" s="1">
        <f t="shared" si="202"/>
        <v>0</v>
      </c>
      <c r="AE448" s="1">
        <f t="shared" si="203"/>
        <v>0</v>
      </c>
      <c r="AF448" s="11">
        <f t="shared" si="204"/>
        <v>0</v>
      </c>
      <c r="AG448" s="8">
        <v>1.36567746943</v>
      </c>
      <c r="AH448" s="9">
        <v>1.031577511673522</v>
      </c>
      <c r="AI448" s="1">
        <f t="shared" si="205"/>
        <v>0</v>
      </c>
      <c r="AJ448" s="1">
        <f t="shared" si="206"/>
        <v>0</v>
      </c>
      <c r="AK448" s="11">
        <f t="shared" si="207"/>
        <v>0</v>
      </c>
      <c r="AL448" s="10">
        <v>0</v>
      </c>
      <c r="AM448" s="4">
        <f t="shared" si="208"/>
        <v>0</v>
      </c>
      <c r="AN448" s="98">
        <v>0</v>
      </c>
      <c r="AO448" s="4">
        <f t="shared" si="209"/>
        <v>0</v>
      </c>
      <c r="AS448" s="9">
        <v>1.0420736288504799</v>
      </c>
      <c r="AV448" s="1" t="str">
        <f t="shared" si="210"/>
        <v/>
      </c>
      <c r="AW448" s="1" t="str">
        <f t="shared" si="211"/>
        <v/>
      </c>
      <c r="AX448" s="1" t="str">
        <f t="shared" si="212"/>
        <v/>
      </c>
      <c r="AY448" s="1">
        <f t="shared" si="213"/>
        <v>0</v>
      </c>
      <c r="AZ448" s="1" t="str">
        <f t="shared" si="214"/>
        <v/>
      </c>
      <c r="BA448" s="1" t="str">
        <f t="shared" si="215"/>
        <v/>
      </c>
      <c r="BB448" s="9">
        <f t="shared" si="187"/>
        <v>1</v>
      </c>
      <c r="BC448" s="11">
        <f t="shared" si="216"/>
        <v>0</v>
      </c>
      <c r="BD448" s="98">
        <v>67.409381269999997</v>
      </c>
      <c r="BE448" s="4">
        <f t="shared" si="217"/>
        <v>1</v>
      </c>
    </row>
    <row r="449" spans="1:57" x14ac:dyDescent="0.35">
      <c r="A449" s="4">
        <v>53035092803</v>
      </c>
      <c r="B449" s="97">
        <v>14.025438294946721</v>
      </c>
      <c r="C449" s="4">
        <f t="shared" si="188"/>
        <v>0</v>
      </c>
      <c r="D449" s="98">
        <v>0</v>
      </c>
      <c r="E449" s="4">
        <f t="shared" si="189"/>
        <v>0</v>
      </c>
      <c r="F449" s="98">
        <v>71.219512195121951</v>
      </c>
      <c r="G449" s="4">
        <f t="shared" si="190"/>
        <v>3</v>
      </c>
      <c r="H449" s="98">
        <v>16.728624535315991</v>
      </c>
      <c r="I449" s="4">
        <f t="shared" si="191"/>
        <v>1</v>
      </c>
      <c r="J449" s="98">
        <v>22.243902439024389</v>
      </c>
      <c r="K449" s="97">
        <v>12.09756097560976</v>
      </c>
      <c r="L449" s="1">
        <f t="shared" si="192"/>
        <v>3</v>
      </c>
      <c r="M449" s="1">
        <f t="shared" si="193"/>
        <v>1</v>
      </c>
      <c r="N449" s="11">
        <f t="shared" si="194"/>
        <v>2</v>
      </c>
      <c r="O449" s="98">
        <v>29.8384324510141</v>
      </c>
      <c r="P449" s="4">
        <f t="shared" si="195"/>
        <v>3</v>
      </c>
      <c r="Q449" s="6">
        <v>51363</v>
      </c>
      <c r="R449" s="7">
        <v>0</v>
      </c>
      <c r="S449" s="1">
        <f t="shared" si="196"/>
        <v>0</v>
      </c>
      <c r="T449" s="1">
        <f t="shared" si="197"/>
        <v>0</v>
      </c>
      <c r="U449" s="11">
        <f t="shared" si="198"/>
        <v>0</v>
      </c>
      <c r="V449" s="98">
        <v>0</v>
      </c>
      <c r="W449" s="4">
        <f t="shared" si="199"/>
        <v>0</v>
      </c>
      <c r="X449" s="98">
        <v>0</v>
      </c>
      <c r="Y449" s="4">
        <f t="shared" si="200"/>
        <v>0</v>
      </c>
      <c r="Z449" s="9">
        <v>3.8800460609999998</v>
      </c>
      <c r="AA449" s="9">
        <v>4.1034684920000002</v>
      </c>
      <c r="AB449" s="9">
        <v>3.72092417</v>
      </c>
      <c r="AC449" s="1">
        <f t="shared" si="201"/>
        <v>0</v>
      </c>
      <c r="AD449" s="1">
        <f t="shared" si="202"/>
        <v>0</v>
      </c>
      <c r="AE449" s="1">
        <f t="shared" si="203"/>
        <v>0</v>
      </c>
      <c r="AF449" s="11">
        <f t="shared" si="204"/>
        <v>0</v>
      </c>
      <c r="AG449" s="8">
        <v>1.15557218713</v>
      </c>
      <c r="AH449" s="9">
        <v>1.39652438587725</v>
      </c>
      <c r="AI449" s="1">
        <f t="shared" si="205"/>
        <v>0</v>
      </c>
      <c r="AJ449" s="1">
        <f t="shared" si="206"/>
        <v>0</v>
      </c>
      <c r="AK449" s="11">
        <f t="shared" si="207"/>
        <v>0</v>
      </c>
      <c r="AL449" s="10">
        <v>0</v>
      </c>
      <c r="AM449" s="4">
        <f t="shared" si="208"/>
        <v>0</v>
      </c>
      <c r="AN449" s="98">
        <v>0</v>
      </c>
      <c r="AO449" s="4">
        <f t="shared" si="209"/>
        <v>0</v>
      </c>
      <c r="AR449" s="9">
        <v>0.84236864053377813</v>
      </c>
      <c r="AV449" s="1" t="str">
        <f t="shared" si="210"/>
        <v/>
      </c>
      <c r="AW449" s="1" t="str">
        <f t="shared" si="211"/>
        <v/>
      </c>
      <c r="AX449" s="1">
        <f t="shared" si="212"/>
        <v>2</v>
      </c>
      <c r="AY449" s="1" t="str">
        <f t="shared" si="213"/>
        <v/>
      </c>
      <c r="AZ449" s="1" t="str">
        <f t="shared" si="214"/>
        <v/>
      </c>
      <c r="BA449" s="1" t="str">
        <f t="shared" si="215"/>
        <v/>
      </c>
      <c r="BB449" s="9">
        <f t="shared" si="187"/>
        <v>1</v>
      </c>
      <c r="BC449" s="11">
        <f t="shared" si="216"/>
        <v>2</v>
      </c>
      <c r="BD449" s="98">
        <v>63.302770750000001</v>
      </c>
      <c r="BE449" s="4">
        <f t="shared" si="217"/>
        <v>1</v>
      </c>
    </row>
    <row r="450" spans="1:57" x14ac:dyDescent="0.35">
      <c r="A450" s="4">
        <v>53035092901</v>
      </c>
      <c r="B450" s="97">
        <v>13.401506996770721</v>
      </c>
      <c r="C450" s="4">
        <f t="shared" si="188"/>
        <v>0</v>
      </c>
      <c r="D450" s="98">
        <v>1.0374212671359759</v>
      </c>
      <c r="E450" s="4">
        <f t="shared" si="189"/>
        <v>0</v>
      </c>
      <c r="F450" s="98">
        <v>77.692492204365564</v>
      </c>
      <c r="G450" s="4">
        <f t="shared" si="190"/>
        <v>3</v>
      </c>
      <c r="H450" s="98">
        <v>15.350662089259441</v>
      </c>
      <c r="I450" s="4">
        <f t="shared" si="191"/>
        <v>1</v>
      </c>
      <c r="J450" s="98">
        <v>18.041237113402062</v>
      </c>
      <c r="K450" s="97">
        <v>12.371134020618561</v>
      </c>
      <c r="L450" s="1">
        <f t="shared" si="192"/>
        <v>2</v>
      </c>
      <c r="M450" s="1">
        <f t="shared" si="193"/>
        <v>1</v>
      </c>
      <c r="N450" s="11">
        <f t="shared" si="194"/>
        <v>1.5</v>
      </c>
      <c r="O450" s="98">
        <v>24.05609492988134</v>
      </c>
      <c r="P450" s="4">
        <f t="shared" si="195"/>
        <v>3</v>
      </c>
      <c r="Q450" s="6">
        <v>34686</v>
      </c>
      <c r="R450" s="7">
        <v>0</v>
      </c>
      <c r="S450" s="1">
        <f t="shared" si="196"/>
        <v>0</v>
      </c>
      <c r="T450" s="1">
        <f t="shared" si="197"/>
        <v>0</v>
      </c>
      <c r="U450" s="11">
        <f t="shared" si="198"/>
        <v>0</v>
      </c>
      <c r="V450" s="98">
        <v>0</v>
      </c>
      <c r="W450" s="4">
        <f t="shared" si="199"/>
        <v>0</v>
      </c>
      <c r="X450" s="98">
        <v>0</v>
      </c>
      <c r="Y450" s="4">
        <f t="shared" si="200"/>
        <v>0</v>
      </c>
      <c r="Z450" s="9">
        <v>2.8611638770000001</v>
      </c>
      <c r="AA450" s="9">
        <v>3.9500170379999999</v>
      </c>
      <c r="AB450" s="9">
        <v>1.963710074</v>
      </c>
      <c r="AC450" s="1">
        <f t="shared" si="201"/>
        <v>0</v>
      </c>
      <c r="AD450" s="1">
        <f t="shared" si="202"/>
        <v>0</v>
      </c>
      <c r="AE450" s="1">
        <f t="shared" si="203"/>
        <v>0</v>
      </c>
      <c r="AF450" s="11">
        <f t="shared" si="204"/>
        <v>0</v>
      </c>
      <c r="AG450" s="8">
        <v>1.2475346950699999</v>
      </c>
      <c r="AH450" s="9">
        <v>3.1443112713006132</v>
      </c>
      <c r="AI450" s="1">
        <f t="shared" si="205"/>
        <v>0</v>
      </c>
      <c r="AJ450" s="1">
        <f t="shared" si="206"/>
        <v>0</v>
      </c>
      <c r="AK450" s="11">
        <f t="shared" si="207"/>
        <v>0</v>
      </c>
      <c r="AL450" s="10">
        <v>0</v>
      </c>
      <c r="AM450" s="4">
        <f t="shared" si="208"/>
        <v>0</v>
      </c>
      <c r="AN450" s="98">
        <v>4.7483380999999998E-2</v>
      </c>
      <c r="AO450" s="4">
        <f t="shared" si="209"/>
        <v>0</v>
      </c>
      <c r="AR450" s="9">
        <v>1.1209341117598</v>
      </c>
      <c r="AS450" s="9">
        <v>1.1164537941397401</v>
      </c>
      <c r="AV450" s="1" t="str">
        <f t="shared" si="210"/>
        <v/>
      </c>
      <c r="AW450" s="1" t="str">
        <f t="shared" si="211"/>
        <v/>
      </c>
      <c r="AX450" s="1">
        <f t="shared" si="212"/>
        <v>0</v>
      </c>
      <c r="AY450" s="1">
        <f t="shared" si="213"/>
        <v>0</v>
      </c>
      <c r="AZ450" s="1" t="str">
        <f t="shared" si="214"/>
        <v/>
      </c>
      <c r="BA450" s="1" t="str">
        <f t="shared" si="215"/>
        <v/>
      </c>
      <c r="BB450" s="9">
        <f t="shared" si="187"/>
        <v>0.5</v>
      </c>
      <c r="BC450" s="11">
        <f t="shared" si="216"/>
        <v>0</v>
      </c>
      <c r="BD450" s="98">
        <v>63.661289070000002</v>
      </c>
      <c r="BE450" s="4">
        <f t="shared" si="217"/>
        <v>1</v>
      </c>
    </row>
    <row r="451" spans="1:57" x14ac:dyDescent="0.35">
      <c r="A451" s="4">
        <v>53035092902</v>
      </c>
      <c r="B451" s="97">
        <v>12.8110599078341</v>
      </c>
      <c r="C451" s="4">
        <f t="shared" si="188"/>
        <v>0</v>
      </c>
      <c r="D451" s="98">
        <v>0.84650112866817162</v>
      </c>
      <c r="E451" s="4">
        <f t="shared" si="189"/>
        <v>0</v>
      </c>
      <c r="F451" s="98">
        <v>78.16956183562354</v>
      </c>
      <c r="G451" s="4">
        <f t="shared" si="190"/>
        <v>3</v>
      </c>
      <c r="H451" s="98">
        <v>16.295546558704459</v>
      </c>
      <c r="I451" s="4">
        <f t="shared" si="191"/>
        <v>1</v>
      </c>
      <c r="J451" s="98">
        <v>28.802083333333329</v>
      </c>
      <c r="K451" s="97">
        <v>15.88541666666667</v>
      </c>
      <c r="L451" s="1">
        <f t="shared" si="192"/>
        <v>4</v>
      </c>
      <c r="M451" s="1">
        <f t="shared" si="193"/>
        <v>2</v>
      </c>
      <c r="N451" s="11">
        <f t="shared" si="194"/>
        <v>3</v>
      </c>
      <c r="O451" s="98">
        <v>31.76036866359447</v>
      </c>
      <c r="P451" s="4">
        <f t="shared" si="195"/>
        <v>3</v>
      </c>
      <c r="Q451" s="6">
        <v>52364</v>
      </c>
      <c r="R451" s="7">
        <v>0</v>
      </c>
      <c r="S451" s="1">
        <f t="shared" si="196"/>
        <v>0</v>
      </c>
      <c r="T451" s="1">
        <f t="shared" si="197"/>
        <v>0</v>
      </c>
      <c r="U451" s="11">
        <f t="shared" si="198"/>
        <v>0</v>
      </c>
      <c r="V451" s="98">
        <v>0</v>
      </c>
      <c r="W451" s="4">
        <f t="shared" si="199"/>
        <v>0</v>
      </c>
      <c r="X451" s="98">
        <v>0</v>
      </c>
      <c r="Y451" s="4">
        <f t="shared" si="200"/>
        <v>0</v>
      </c>
      <c r="Z451" s="9">
        <v>2.6446497579999999</v>
      </c>
      <c r="AA451" s="9">
        <v>3.6269646500000001</v>
      </c>
      <c r="AB451" s="9">
        <v>1.2608872330000001</v>
      </c>
      <c r="AC451" s="1">
        <f t="shared" si="201"/>
        <v>0</v>
      </c>
      <c r="AD451" s="1">
        <f t="shared" si="202"/>
        <v>0</v>
      </c>
      <c r="AE451" s="1">
        <f t="shared" si="203"/>
        <v>0</v>
      </c>
      <c r="AF451" s="11">
        <f t="shared" si="204"/>
        <v>0</v>
      </c>
      <c r="AG451" s="8">
        <v>1.40357393657</v>
      </c>
      <c r="AH451" s="9">
        <v>1.2040413192161861</v>
      </c>
      <c r="AI451" s="1">
        <f t="shared" si="205"/>
        <v>0</v>
      </c>
      <c r="AJ451" s="1">
        <f t="shared" si="206"/>
        <v>0</v>
      </c>
      <c r="AK451" s="11">
        <f t="shared" si="207"/>
        <v>0</v>
      </c>
      <c r="AL451" s="10">
        <v>0</v>
      </c>
      <c r="AM451" s="4">
        <f t="shared" si="208"/>
        <v>0</v>
      </c>
      <c r="AN451" s="98">
        <v>0.101419878</v>
      </c>
      <c r="AO451" s="4">
        <f t="shared" si="209"/>
        <v>0</v>
      </c>
      <c r="AS451" s="9">
        <v>0.93313298271975897</v>
      </c>
      <c r="AT451" s="9">
        <v>0.9966517857142857</v>
      </c>
      <c r="AV451" s="1" t="str">
        <f t="shared" si="210"/>
        <v/>
      </c>
      <c r="AW451" s="1" t="str">
        <f t="shared" si="211"/>
        <v/>
      </c>
      <c r="AX451" s="1" t="str">
        <f t="shared" si="212"/>
        <v/>
      </c>
      <c r="AY451" s="1">
        <f t="shared" si="213"/>
        <v>0</v>
      </c>
      <c r="AZ451" s="1">
        <f t="shared" si="214"/>
        <v>0</v>
      </c>
      <c r="BA451" s="1" t="str">
        <f t="shared" si="215"/>
        <v/>
      </c>
      <c r="BB451" s="9">
        <f t="shared" ref="BB451:BB514" si="218">IF(COUNTBLANK(AV451:AY451)=4,1,1/(4-COUNTBLANK(AV451:AY451)))</f>
        <v>1</v>
      </c>
      <c r="BC451" s="11">
        <f t="shared" si="216"/>
        <v>0</v>
      </c>
      <c r="BD451" s="98">
        <v>64.62829558</v>
      </c>
      <c r="BE451" s="4">
        <f t="shared" si="217"/>
        <v>1</v>
      </c>
    </row>
    <row r="452" spans="1:57" x14ac:dyDescent="0.35">
      <c r="A452" s="4">
        <v>53035940000</v>
      </c>
      <c r="B452" s="97">
        <v>17.28149829738933</v>
      </c>
      <c r="C452" s="4">
        <f t="shared" ref="C452:C515" si="219">IF(AND(B452&gt;=0,B452&lt;=20),0,IF(AND(B452&gt;20,B452&lt;=30),1,IF(AND(B452&gt;30,B452&lt;=40),2,IF(AND(B452&gt;40,B452&lt;=50),3,4))))</f>
        <v>0</v>
      </c>
      <c r="D452" s="98">
        <v>0.77565632458233891</v>
      </c>
      <c r="E452" s="4">
        <f t="shared" ref="E452:E515" si="220">IF(AND(D452&gt;=0, D452&lt;=4),0,IF(AND(D452&gt;4,D452&lt;=8),1,IF(AND(D452&gt;8,D452&lt;=12),2,IF(AND(D452&gt;12,D452&lt;=16),3,4))))</f>
        <v>0</v>
      </c>
      <c r="F452" s="98">
        <v>63.992248062015499</v>
      </c>
      <c r="G452" s="4">
        <f t="shared" ref="G452:G515" si="221">IF(AND(F452&gt;=0, F452&lt;=35),0,IF(AND(F452&gt;35,F452&lt;=50),1,IF(AND(F452&gt;50,F452&lt;=65),2,IF(AND(F452&gt;65,F452&lt;=80),3,4))))</f>
        <v>2</v>
      </c>
      <c r="H452" s="98">
        <v>19.192634560906519</v>
      </c>
      <c r="I452" s="4">
        <f t="shared" ref="I452:I515" si="222">IF(AND(H452&gt;=0, H452&lt;=15),0,IF(AND(H452&gt;15,H452&lt;=30),1,IF(AND(H452&gt;30,H452&lt;=45),2,IF(AND(H452&gt;45,H452&lt;=60),3,4))))</f>
        <v>1</v>
      </c>
      <c r="J452" s="98">
        <v>20.92526690391459</v>
      </c>
      <c r="K452" s="97">
        <v>10.0355871886121</v>
      </c>
      <c r="L452" s="1">
        <f t="shared" ref="L452:L515" si="223">IF(AND(J452&gt;=0, J452&lt;=10),0,IF(AND(J452&gt;10,J452&lt;=15),1,IF(AND(J452&gt;15,J452&lt;=20),2,IF(AND(J452&gt;20,J452&lt;=25),3,4))))</f>
        <v>3</v>
      </c>
      <c r="M452" s="1">
        <f t="shared" ref="M452:M515" si="224">IF(AND(K452&gt;=0, K452&lt;=10),0,IF(AND(K452&gt;10,K452&lt;=15),1,IF(AND(K452&gt;15,K452&lt;=20),2,IF(AND(K452&gt;20,K452&lt;=25),3,4))))</f>
        <v>1</v>
      </c>
      <c r="N452" s="11">
        <f t="shared" ref="N452:N515" si="225">SUM(L452:M452)/2</f>
        <v>2</v>
      </c>
      <c r="O452" s="98">
        <v>22.6468910439247</v>
      </c>
      <c r="P452" s="4">
        <f t="shared" ref="P452:P515" si="226">IF(AND(O452&gt;=0, O452&lt;=8),0,IF(AND(O452&gt;8,O452&lt;=16),1,IF(AND(O452&gt;16,O452&lt;=24),2,IF(AND(O452&gt;24,O452&lt;=32),3,4))))</f>
        <v>2</v>
      </c>
      <c r="Q452" s="6">
        <v>20427</v>
      </c>
      <c r="R452" s="7">
        <v>0</v>
      </c>
      <c r="S452" s="1">
        <f t="shared" ref="S452:S515" si="227">IF(AND(Q452&gt;=0, Q452&lt;=75000),0,IF(AND(Q452&gt;75000,Q452&lt;=200000),1,IF(AND(Q452&gt;200000,Q452&lt;=325000),2,IF(AND(Q452&gt;325000,Q452&lt;=450000),3,4))))</f>
        <v>0</v>
      </c>
      <c r="T452" s="1">
        <f t="shared" ref="T452:T515" si="228">IF(AND(R452&gt;=0, R452&lt;=1000),0,IF(AND(R452&gt;1000,R452&lt;=13000),1,IF(AND(R452&gt;13000,R452&lt;=43000),2,IF(AND(R452&gt;43000,R452&lt;=200000),3,4))))</f>
        <v>0</v>
      </c>
      <c r="U452" s="11">
        <f t="shared" ref="U452:U515" si="229">SUM(S452:T452)/2</f>
        <v>0</v>
      </c>
      <c r="V452" s="98">
        <v>0</v>
      </c>
      <c r="W452" s="4">
        <f t="shared" ref="W452:W515" si="230">IF(AND(V452&gt;=0, V452&lt;=6),0,IF(AND(V452&gt;6,V452&lt;=24),1,IF(AND(V452&gt;24,V452&lt;=42),2,IF(AND(V452&gt;42,V452&lt;=60),3,4))))</f>
        <v>0</v>
      </c>
      <c r="X452" s="98">
        <v>0</v>
      </c>
      <c r="Y452" s="4">
        <f t="shared" ref="Y452:Y515" si="231">IF(AND(X452&gt;=0, X452&lt;=6),0,IF(AND(X452&gt;6,X452&lt;=24),1,IF(AND(X452&gt;24,X452&lt;=42),2,IF(AND(X452&gt;42,X452&lt;=60),3,4))))</f>
        <v>0</v>
      </c>
      <c r="Z452" s="9">
        <v>3.6055738169999998</v>
      </c>
      <c r="AA452" s="9">
        <v>3.3446627310000001</v>
      </c>
      <c r="AB452" s="9">
        <v>1.3297627869999999</v>
      </c>
      <c r="AC452" s="1">
        <f t="shared" ref="AC452:AC515" si="232">IF(AND(Z452&gt;1.2),0,IF(AND(Z452&lt;=1.2, Z452&gt;0.8),1, IF(AND(Z452&lt;=0.8,Z452&gt;0.6), 2, IF(AND(Z452&lt;=0.6,Z452&gt;0.4),3,4))))</f>
        <v>0</v>
      </c>
      <c r="AD452" s="1">
        <f t="shared" ref="AD452:AD515" si="233">IF(AND(AA452&gt;1.2),0,IF(AND(AA452&lt;=1.2, AA452&gt;0.8),1, IF(AND(AA452&lt;=0.8,AA452&gt;0.6), 2, IF(AND(AA452&lt;=0.6,AA452&gt;0.4),3,4))))</f>
        <v>0</v>
      </c>
      <c r="AE452" s="1">
        <f t="shared" ref="AE452:AE515" si="234">IF(AND(AB452&gt;1),0,IF(AND(AB452&lt;=1, AB452&gt;0.75),1, IF(AND(AB452&lt;=0.75,AB452&gt;0.5), 2, IF(AND(AB452&lt;=0.5,AB452&gt;0.25),3,4))))</f>
        <v>0</v>
      </c>
      <c r="AF452" s="11">
        <f t="shared" ref="AF452:AF515" si="235">SUM(AC452:AE452)/3</f>
        <v>0</v>
      </c>
      <c r="AG452" s="8">
        <v>0.686403298632</v>
      </c>
      <c r="AH452" s="9">
        <v>2.4857656173211402</v>
      </c>
      <c r="AI452" s="1">
        <f t="shared" ref="AI452:AI515" si="236">IF(AND(AG452&gt;0.6),0,IF(AND(AG452&lt;=0.6, AG452&gt;0.45),1, IF(AND(AG452&lt;=0.45,AG452&gt;0.3), 2, IF(AND(AG452&lt;=0.3,AG452&gt;0.15),3,4))))</f>
        <v>0</v>
      </c>
      <c r="AJ452" s="1">
        <f t="shared" ref="AJ452:AJ515" si="237">IF(AND(AH452&gt;1),0,IF(AND(AH452&lt;=1, AH452&gt;0.8),1, IF(AND(AH452&lt;=0.8,AH452&gt;0.6), 2, IF(AND(AH452&lt;=0.6,AH452&gt;0.4),3,4))))</f>
        <v>0</v>
      </c>
      <c r="AK452" s="11">
        <f t="shared" ref="AK452:AK515" si="238">SUM(AI452:AJ452)/2</f>
        <v>0</v>
      </c>
      <c r="AL452" s="10">
        <v>0</v>
      </c>
      <c r="AM452" s="4">
        <f t="shared" ref="AM452:AM515" si="239">4*AL452</f>
        <v>0</v>
      </c>
      <c r="AN452" s="98">
        <v>0</v>
      </c>
      <c r="AO452" s="4">
        <f t="shared" ref="AO452:AO515" si="240">IF(AND(AN452&gt;=0, AN452&lt;=1),0,IF(AND(AN452&gt;1,AN452&lt;=4),1,IF(AND(AN452&gt;4,AN452&lt;=7),2,IF(AND(AN452&gt;7,AN452&lt;=10),3,4))))</f>
        <v>0</v>
      </c>
      <c r="AP452" s="8">
        <v>0.73210412147505421</v>
      </c>
      <c r="AQ452" s="9">
        <v>0.71078976640711899</v>
      </c>
      <c r="AR452" s="9">
        <v>1.0066722268557129</v>
      </c>
      <c r="AS452" s="9">
        <v>1.1051840721262201</v>
      </c>
      <c r="AT452" s="9">
        <v>0.8108258928571429</v>
      </c>
      <c r="AU452" s="9">
        <v>0.85290948275862066</v>
      </c>
      <c r="AV452" s="1">
        <f t="shared" ref="AV452:AV515" si="241">IF(AND(AP452&gt;0.9),0,IF(AND(AP452&lt;=0.9, AP452&gt;0.85),1, IF(AND(AP452&lt;=0.85,AP452&gt;0.8), 2, IF(AND(AP452&lt;=0.8,AP452&gt;0.75),3,IF(AND(ISBLANK(AP452)),"",4)))))</f>
        <v>4</v>
      </c>
      <c r="AW452" s="1">
        <f t="shared" ref="AW452:AW515" si="242">IF(AND(AQ452&gt;0.9),0,IF(AND(AQ452&lt;=0.9, AQ452&gt;0.85),1, IF(AND(AQ452&lt;=0.85,AQ452&gt;0.8), 2, IF(AND(AQ452&lt;=0.8,AQ452&gt;0.75),3,IF(AND(ISBLANK(AQ452)),"",4)))))</f>
        <v>4</v>
      </c>
      <c r="AX452" s="1">
        <f t="shared" ref="AX452:AX515" si="243">IF(AND(AR452&gt;0.9),0,IF(AND(AR452&lt;=0.9, AR452&gt;0.85),1, IF(AND(AR452&lt;=0.85,AR452&gt;0.8), 2, IF(AND(AR452&lt;=0.8,AR452&gt;0.75),3,IF(AND(ISBLANK(AR452)),"",4)))))</f>
        <v>0</v>
      </c>
      <c r="AY452" s="1">
        <f t="shared" ref="AY452:AY515" si="244">IF(AND(AS452&gt;0.9),0,IF(AND(AS452&lt;=0.9, AS452&gt;0.85),1, IF(AND(AS452&lt;=0.85,AS452&gt;0.8), 2, IF(AND(AS452&lt;=0.8,AS452&gt;0.75),3,IF(AND(ISBLANK(AS452)),"",4)))))</f>
        <v>0</v>
      </c>
      <c r="AZ452" s="1">
        <f t="shared" ref="AZ452:AZ515" si="245">IF(AND(AT452&gt;0.9),0,IF(AND(AT452&lt;=0.9, AT452&gt;0.85),1, IF(AND(AT452&lt;=0.85,AT452&gt;0.8), 2, IF(AND(AT452&lt;=0.8,AT452&gt;0.75),3,IF(AND(ISBLANK(AT452)),"",4)))))</f>
        <v>2</v>
      </c>
      <c r="BA452" s="1">
        <f t="shared" ref="BA452:BA515" si="246">IF(AND(AU452&gt;0.9),0,IF(AND(AU452&lt;=0.9, AU452&gt;0.85),1, IF(AND(AU452&lt;=0.85,AU452&gt;0.8), 2, IF(AND(AU452&lt;=0.8,AU452&gt;0.75),3,IF(AND(ISBLANK(AU452)),"",4)))))</f>
        <v>1</v>
      </c>
      <c r="BB452" s="9">
        <f t="shared" si="218"/>
        <v>0.25</v>
      </c>
      <c r="BC452" s="11">
        <f t="shared" ref="BC452:BC515" si="247">BB452*SUM(AV452:AY452)</f>
        <v>2</v>
      </c>
      <c r="BD452" s="98">
        <v>66.629950789999995</v>
      </c>
      <c r="BE452" s="4">
        <f t="shared" ref="BE452:BE515" si="248">IF(AND(BD452&gt;68),0,IF(AND(BD452&lt;=68, BD452&gt;61),1, IF(AND(BD452&lt;=61,BD452&gt;54), 2, IF(AND(BD452&lt;=54,BD452&gt;47),3,4))))</f>
        <v>1</v>
      </c>
    </row>
    <row r="453" spans="1:57" x14ac:dyDescent="0.35">
      <c r="A453" s="4">
        <v>53035940100</v>
      </c>
      <c r="B453" s="97">
        <v>21.778700303368989</v>
      </c>
      <c r="C453" s="4">
        <f t="shared" si="219"/>
        <v>1</v>
      </c>
      <c r="D453" s="98">
        <v>1.8084393837910251</v>
      </c>
      <c r="E453" s="4">
        <f t="shared" si="220"/>
        <v>0</v>
      </c>
      <c r="F453" s="98">
        <v>61.427958833619222</v>
      </c>
      <c r="G453" s="4">
        <f t="shared" si="221"/>
        <v>2</v>
      </c>
      <c r="H453" s="98">
        <v>21.357063403781979</v>
      </c>
      <c r="I453" s="4">
        <f t="shared" si="222"/>
        <v>1</v>
      </c>
      <c r="J453" s="98">
        <v>19.24670433145009</v>
      </c>
      <c r="K453" s="97">
        <v>10.54613935969868</v>
      </c>
      <c r="L453" s="1">
        <f t="shared" si="223"/>
        <v>2</v>
      </c>
      <c r="M453" s="1">
        <f t="shared" si="224"/>
        <v>1</v>
      </c>
      <c r="N453" s="11">
        <f t="shared" si="225"/>
        <v>1.5</v>
      </c>
      <c r="O453" s="98">
        <v>20.768365214595729</v>
      </c>
      <c r="P453" s="4">
        <f t="shared" si="226"/>
        <v>2</v>
      </c>
      <c r="Q453" s="6">
        <v>34641</v>
      </c>
      <c r="R453" s="7">
        <v>376</v>
      </c>
      <c r="S453" s="1">
        <f t="shared" si="227"/>
        <v>0</v>
      </c>
      <c r="T453" s="1">
        <f t="shared" si="228"/>
        <v>0</v>
      </c>
      <c r="U453" s="11">
        <f t="shared" si="229"/>
        <v>0</v>
      </c>
      <c r="V453" s="98">
        <v>0</v>
      </c>
      <c r="W453" s="4">
        <f t="shared" si="230"/>
        <v>0</v>
      </c>
      <c r="X453" s="98">
        <v>0</v>
      </c>
      <c r="Y453" s="4">
        <f t="shared" si="231"/>
        <v>0</v>
      </c>
      <c r="Z453" s="9">
        <v>3.1258963409999998</v>
      </c>
      <c r="AA453" s="9">
        <v>1.4492677869999999</v>
      </c>
      <c r="AB453" s="9">
        <v>0.82442051699999996</v>
      </c>
      <c r="AC453" s="1">
        <f t="shared" si="232"/>
        <v>0</v>
      </c>
      <c r="AD453" s="1">
        <f t="shared" si="233"/>
        <v>0</v>
      </c>
      <c r="AE453" s="1">
        <f t="shared" si="234"/>
        <v>1</v>
      </c>
      <c r="AF453" s="11">
        <f t="shared" si="235"/>
        <v>0.33333333333333331</v>
      </c>
      <c r="AG453" s="8">
        <v>1.1834087100699999</v>
      </c>
      <c r="AH453" s="9">
        <v>0.6875564600032813</v>
      </c>
      <c r="AI453" s="1">
        <f t="shared" si="236"/>
        <v>0</v>
      </c>
      <c r="AJ453" s="1">
        <f t="shared" si="237"/>
        <v>2</v>
      </c>
      <c r="AK453" s="11">
        <f t="shared" si="238"/>
        <v>1</v>
      </c>
      <c r="AL453" s="10">
        <v>0</v>
      </c>
      <c r="AM453" s="4">
        <f t="shared" si="239"/>
        <v>0</v>
      </c>
      <c r="AN453" s="98">
        <v>0.94161958599999995</v>
      </c>
      <c r="AO453" s="4">
        <f t="shared" si="240"/>
        <v>0</v>
      </c>
      <c r="AP453" s="8">
        <v>0.83080260303687636</v>
      </c>
      <c r="AQ453" s="9">
        <v>0.95995550611790881</v>
      </c>
      <c r="AR453" s="9">
        <v>0.81567973311092579</v>
      </c>
      <c r="AS453" s="9">
        <v>1.0142749812171299</v>
      </c>
      <c r="AT453" s="9">
        <v>1.430803571428571</v>
      </c>
      <c r="AV453" s="1">
        <f t="shared" si="241"/>
        <v>2</v>
      </c>
      <c r="AW453" s="1">
        <f t="shared" si="242"/>
        <v>0</v>
      </c>
      <c r="AX453" s="1">
        <f t="shared" si="243"/>
        <v>2</v>
      </c>
      <c r="AY453" s="1">
        <f t="shared" si="244"/>
        <v>0</v>
      </c>
      <c r="AZ453" s="1">
        <f t="shared" si="245"/>
        <v>0</v>
      </c>
      <c r="BA453" s="1" t="str">
        <f t="shared" si="246"/>
        <v/>
      </c>
      <c r="BB453" s="9">
        <f t="shared" si="218"/>
        <v>0.25</v>
      </c>
      <c r="BC453" s="11">
        <f t="shared" si="247"/>
        <v>1</v>
      </c>
      <c r="BD453" s="98">
        <v>65.6724964</v>
      </c>
      <c r="BE453" s="4">
        <f t="shared" si="248"/>
        <v>1</v>
      </c>
    </row>
    <row r="454" spans="1:57" x14ac:dyDescent="0.35">
      <c r="A454" s="4">
        <v>53053060200</v>
      </c>
      <c r="B454" s="97">
        <v>64.824318989340696</v>
      </c>
      <c r="C454" s="4">
        <f t="shared" si="219"/>
        <v>4</v>
      </c>
      <c r="D454" s="98">
        <v>33.148074632790802</v>
      </c>
      <c r="E454" s="4">
        <f t="shared" si="220"/>
        <v>4</v>
      </c>
      <c r="F454" s="98">
        <v>72.701149425287355</v>
      </c>
      <c r="G454" s="4">
        <f t="shared" si="221"/>
        <v>3</v>
      </c>
      <c r="H454" s="98">
        <v>60.655737704918032</v>
      </c>
      <c r="I454" s="4">
        <f t="shared" si="222"/>
        <v>4</v>
      </c>
      <c r="J454" s="98">
        <v>13.504273504273501</v>
      </c>
      <c r="K454" s="97">
        <v>5.8119658119658117</v>
      </c>
      <c r="L454" s="1">
        <f t="shared" si="223"/>
        <v>1</v>
      </c>
      <c r="M454" s="1">
        <f t="shared" si="224"/>
        <v>0</v>
      </c>
      <c r="N454" s="11">
        <f t="shared" si="225"/>
        <v>0.5</v>
      </c>
      <c r="O454" s="98">
        <v>53.251387787470257</v>
      </c>
      <c r="P454" s="4">
        <f t="shared" si="226"/>
        <v>4</v>
      </c>
      <c r="Q454" s="6">
        <v>277248</v>
      </c>
      <c r="R454" s="7">
        <v>102445</v>
      </c>
      <c r="S454" s="1">
        <f t="shared" si="227"/>
        <v>2</v>
      </c>
      <c r="T454" s="1">
        <f t="shared" si="228"/>
        <v>3</v>
      </c>
      <c r="U454" s="11">
        <f t="shared" si="229"/>
        <v>2.5</v>
      </c>
      <c r="V454" s="98">
        <v>87.127659574468083</v>
      </c>
      <c r="W454" s="4">
        <f t="shared" si="230"/>
        <v>4</v>
      </c>
      <c r="X454" s="98">
        <v>20.323270360288799</v>
      </c>
      <c r="Y454" s="4">
        <f t="shared" si="231"/>
        <v>1</v>
      </c>
      <c r="Z454" s="9">
        <v>0.61172442100000002</v>
      </c>
      <c r="AA454" s="9">
        <v>0.56167789499999998</v>
      </c>
      <c r="AB454" s="9">
        <v>0.40032382700000002</v>
      </c>
      <c r="AC454" s="1">
        <f t="shared" si="232"/>
        <v>2</v>
      </c>
      <c r="AD454" s="1">
        <f t="shared" si="233"/>
        <v>3</v>
      </c>
      <c r="AE454" s="1">
        <f t="shared" si="234"/>
        <v>3</v>
      </c>
      <c r="AF454" s="11">
        <f t="shared" si="235"/>
        <v>2.6666666666666665</v>
      </c>
      <c r="AG454" s="8">
        <v>0.218462256933</v>
      </c>
      <c r="AH454" s="9">
        <v>0.52594539495222559</v>
      </c>
      <c r="AI454" s="1">
        <f t="shared" si="236"/>
        <v>3</v>
      </c>
      <c r="AJ454" s="1">
        <f t="shared" si="237"/>
        <v>3</v>
      </c>
      <c r="AK454" s="11">
        <f t="shared" si="238"/>
        <v>3</v>
      </c>
      <c r="AL454" s="10">
        <v>0</v>
      </c>
      <c r="AM454" s="4">
        <f t="shared" si="239"/>
        <v>0</v>
      </c>
      <c r="AN454" s="98">
        <v>0.86505190300000001</v>
      </c>
      <c r="AO454" s="4">
        <f t="shared" si="240"/>
        <v>0</v>
      </c>
      <c r="AP454" s="8">
        <v>1.6037117903930129</v>
      </c>
      <c r="AQ454" s="9">
        <v>1.8357588357588359</v>
      </c>
      <c r="AR454" s="9">
        <v>1.7933609958506229</v>
      </c>
      <c r="AV454" s="1">
        <f t="shared" si="241"/>
        <v>0</v>
      </c>
      <c r="AW454" s="1">
        <f t="shared" si="242"/>
        <v>0</v>
      </c>
      <c r="AX454" s="1">
        <f t="shared" si="243"/>
        <v>0</v>
      </c>
      <c r="AY454" s="1" t="str">
        <f t="shared" si="244"/>
        <v/>
      </c>
      <c r="AZ454" s="1" t="str">
        <f t="shared" si="245"/>
        <v/>
      </c>
      <c r="BA454" s="1" t="str">
        <f t="shared" si="246"/>
        <v/>
      </c>
      <c r="BB454" s="9">
        <f t="shared" si="218"/>
        <v>0.33333333333333331</v>
      </c>
      <c r="BC454" s="11">
        <f t="shared" si="247"/>
        <v>0</v>
      </c>
      <c r="BD454" s="98">
        <v>73.375529389999997</v>
      </c>
      <c r="BE454" s="4">
        <f t="shared" si="248"/>
        <v>0</v>
      </c>
    </row>
    <row r="455" spans="1:57" x14ac:dyDescent="0.35">
      <c r="A455" s="4">
        <v>53053060300</v>
      </c>
      <c r="B455" s="97">
        <v>14.812486905510159</v>
      </c>
      <c r="C455" s="4">
        <f t="shared" si="219"/>
        <v>0</v>
      </c>
      <c r="D455" s="98">
        <v>2.2222222222222219</v>
      </c>
      <c r="E455" s="4">
        <f t="shared" si="220"/>
        <v>0</v>
      </c>
      <c r="F455" s="98">
        <v>60.53268765133172</v>
      </c>
      <c r="G455" s="4">
        <f t="shared" si="221"/>
        <v>2</v>
      </c>
      <c r="H455" s="98">
        <v>40.735434574976118</v>
      </c>
      <c r="I455" s="4">
        <f t="shared" si="222"/>
        <v>2</v>
      </c>
      <c r="J455" s="98">
        <v>16.756756756756761</v>
      </c>
      <c r="K455" s="97">
        <v>13.218673218673221</v>
      </c>
      <c r="L455" s="1">
        <f t="shared" si="223"/>
        <v>2</v>
      </c>
      <c r="M455" s="1">
        <f t="shared" si="224"/>
        <v>1</v>
      </c>
      <c r="N455" s="11">
        <f t="shared" si="225"/>
        <v>1.5</v>
      </c>
      <c r="O455" s="98">
        <v>19.469777306468721</v>
      </c>
      <c r="P455" s="4">
        <f t="shared" si="226"/>
        <v>2</v>
      </c>
      <c r="Q455" s="6">
        <v>191035</v>
      </c>
      <c r="R455" s="7">
        <v>17158</v>
      </c>
      <c r="S455" s="1">
        <f t="shared" si="227"/>
        <v>1</v>
      </c>
      <c r="T455" s="1">
        <f t="shared" si="228"/>
        <v>2</v>
      </c>
      <c r="U455" s="11">
        <f t="shared" si="229"/>
        <v>1.5</v>
      </c>
      <c r="V455" s="98">
        <v>0</v>
      </c>
      <c r="W455" s="4">
        <f t="shared" si="230"/>
        <v>0</v>
      </c>
      <c r="X455" s="98">
        <v>18.013110630119261</v>
      </c>
      <c r="Y455" s="4">
        <f t="shared" si="231"/>
        <v>1</v>
      </c>
      <c r="Z455" s="9">
        <v>1.1222329849999999</v>
      </c>
      <c r="AA455" s="9">
        <v>0.82236095600000003</v>
      </c>
      <c r="AB455" s="9">
        <v>0.34506641300000002</v>
      </c>
      <c r="AC455" s="1">
        <f t="shared" si="232"/>
        <v>1</v>
      </c>
      <c r="AD455" s="1">
        <f t="shared" si="233"/>
        <v>1</v>
      </c>
      <c r="AE455" s="1">
        <f t="shared" si="234"/>
        <v>3</v>
      </c>
      <c r="AF455" s="11">
        <f t="shared" si="235"/>
        <v>1.6666666666666667</v>
      </c>
      <c r="AG455" s="8">
        <v>0.122958901132</v>
      </c>
      <c r="AH455" s="9">
        <v>0.78065594381417758</v>
      </c>
      <c r="AI455" s="1">
        <f t="shared" si="236"/>
        <v>4</v>
      </c>
      <c r="AJ455" s="1">
        <f t="shared" si="237"/>
        <v>2</v>
      </c>
      <c r="AK455" s="11">
        <f t="shared" si="238"/>
        <v>3</v>
      </c>
      <c r="AL455" s="10">
        <v>0</v>
      </c>
      <c r="AM455" s="4">
        <f t="shared" si="239"/>
        <v>0</v>
      </c>
      <c r="AN455" s="98">
        <v>2.0933275189999998</v>
      </c>
      <c r="AO455" s="4">
        <f t="shared" si="240"/>
        <v>1</v>
      </c>
      <c r="AP455" s="8">
        <v>1.9432314410480349</v>
      </c>
      <c r="AQ455" s="9">
        <v>1.7006237006237011</v>
      </c>
      <c r="AR455" s="9">
        <v>1.4423236514522819</v>
      </c>
      <c r="AS455" s="9">
        <v>1.0179340028694399</v>
      </c>
      <c r="AT455" s="9">
        <v>1.0741138560687431</v>
      </c>
      <c r="AU455" s="9">
        <v>0.84764826175869123</v>
      </c>
      <c r="AV455" s="1">
        <f t="shared" si="241"/>
        <v>0</v>
      </c>
      <c r="AW455" s="1">
        <f t="shared" si="242"/>
        <v>0</v>
      </c>
      <c r="AX455" s="1">
        <f t="shared" si="243"/>
        <v>0</v>
      </c>
      <c r="AY455" s="1">
        <f t="shared" si="244"/>
        <v>0</v>
      </c>
      <c r="AZ455" s="1">
        <f t="shared" si="245"/>
        <v>0</v>
      </c>
      <c r="BA455" s="1">
        <f t="shared" si="246"/>
        <v>2</v>
      </c>
      <c r="BB455" s="9">
        <f t="shared" si="218"/>
        <v>0.25</v>
      </c>
      <c r="BC455" s="11">
        <f t="shared" si="247"/>
        <v>0</v>
      </c>
      <c r="BD455" s="98">
        <v>72.468088570000006</v>
      </c>
      <c r="BE455" s="4">
        <f t="shared" si="248"/>
        <v>0</v>
      </c>
    </row>
    <row r="456" spans="1:57" x14ac:dyDescent="0.35">
      <c r="A456" s="4">
        <v>53053060400</v>
      </c>
      <c r="B456" s="97">
        <v>12.96604132035146</v>
      </c>
      <c r="C456" s="4">
        <f t="shared" si="219"/>
        <v>0</v>
      </c>
      <c r="D456" s="98">
        <v>0.66073697585768743</v>
      </c>
      <c r="E456" s="4">
        <f t="shared" si="220"/>
        <v>0</v>
      </c>
      <c r="F456" s="98">
        <v>53.063241106719367</v>
      </c>
      <c r="G456" s="4">
        <f t="shared" si="221"/>
        <v>2</v>
      </c>
      <c r="H456" s="98">
        <v>14.853300733496329</v>
      </c>
      <c r="I456" s="4">
        <f t="shared" si="222"/>
        <v>0</v>
      </c>
      <c r="J456" s="98">
        <v>10.28391167192429</v>
      </c>
      <c r="K456" s="97">
        <v>9.0851735015772874</v>
      </c>
      <c r="L456" s="1">
        <f t="shared" si="223"/>
        <v>1</v>
      </c>
      <c r="M456" s="1">
        <f t="shared" si="224"/>
        <v>0</v>
      </c>
      <c r="N456" s="11">
        <f t="shared" si="225"/>
        <v>0.5</v>
      </c>
      <c r="O456" s="98">
        <v>7.3083353236207307</v>
      </c>
      <c r="P456" s="4">
        <f t="shared" si="226"/>
        <v>0</v>
      </c>
      <c r="Q456" s="6">
        <v>197650</v>
      </c>
      <c r="R456" s="7">
        <v>34690</v>
      </c>
      <c r="S456" s="1">
        <f t="shared" si="227"/>
        <v>1</v>
      </c>
      <c r="T456" s="1">
        <f t="shared" si="228"/>
        <v>2</v>
      </c>
      <c r="U456" s="11">
        <f t="shared" si="229"/>
        <v>1.5</v>
      </c>
      <c r="V456" s="98">
        <v>0</v>
      </c>
      <c r="W456" s="4">
        <f t="shared" si="230"/>
        <v>0</v>
      </c>
      <c r="X456" s="98">
        <v>0</v>
      </c>
      <c r="Y456" s="4">
        <f t="shared" si="231"/>
        <v>0</v>
      </c>
      <c r="Z456" s="9">
        <v>0.754176972</v>
      </c>
      <c r="AA456" s="9">
        <v>0.52088744499999995</v>
      </c>
      <c r="AB456" s="9">
        <v>0.46057532400000001</v>
      </c>
      <c r="AC456" s="1">
        <f t="shared" si="232"/>
        <v>2</v>
      </c>
      <c r="AD456" s="1">
        <f t="shared" si="233"/>
        <v>3</v>
      </c>
      <c r="AE456" s="1">
        <f t="shared" si="234"/>
        <v>3</v>
      </c>
      <c r="AF456" s="11">
        <f t="shared" si="235"/>
        <v>2.6666666666666665</v>
      </c>
      <c r="AG456" s="8">
        <v>0.19243600243600001</v>
      </c>
      <c r="AH456" s="9">
        <v>0.31513439005173899</v>
      </c>
      <c r="AI456" s="1">
        <f t="shared" si="236"/>
        <v>3</v>
      </c>
      <c r="AJ456" s="1">
        <f t="shared" si="237"/>
        <v>4</v>
      </c>
      <c r="AK456" s="11">
        <f t="shared" si="238"/>
        <v>3.5</v>
      </c>
      <c r="AL456" s="10">
        <v>0</v>
      </c>
      <c r="AM456" s="4">
        <f t="shared" si="239"/>
        <v>0</v>
      </c>
      <c r="AN456" s="98">
        <v>1.728247914</v>
      </c>
      <c r="AO456" s="4">
        <f t="shared" si="240"/>
        <v>1</v>
      </c>
      <c r="AQ456" s="9">
        <v>0.77754677754677759</v>
      </c>
      <c r="AR456" s="9">
        <v>1.380912863070539</v>
      </c>
      <c r="AS456" s="9">
        <v>1.1032998565279699</v>
      </c>
      <c r="AT456" s="9">
        <v>1.620837808807734</v>
      </c>
      <c r="AV456" s="1" t="str">
        <f t="shared" si="241"/>
        <v/>
      </c>
      <c r="AW456" s="1">
        <f t="shared" si="242"/>
        <v>3</v>
      </c>
      <c r="AX456" s="1">
        <f t="shared" si="243"/>
        <v>0</v>
      </c>
      <c r="AY456" s="1">
        <f t="shared" si="244"/>
        <v>0</v>
      </c>
      <c r="AZ456" s="1">
        <f t="shared" si="245"/>
        <v>0</v>
      </c>
      <c r="BA456" s="1" t="str">
        <f t="shared" si="246"/>
        <v/>
      </c>
      <c r="BB456" s="9">
        <f t="shared" si="218"/>
        <v>0.33333333333333331</v>
      </c>
      <c r="BC456" s="11">
        <f t="shared" si="247"/>
        <v>1</v>
      </c>
      <c r="BD456" s="98">
        <v>74.281422989999996</v>
      </c>
      <c r="BE456" s="4">
        <f t="shared" si="248"/>
        <v>0</v>
      </c>
    </row>
    <row r="457" spans="1:57" x14ac:dyDescent="0.35">
      <c r="A457" s="4">
        <v>53053060500</v>
      </c>
      <c r="B457" s="97">
        <v>17.897252090800482</v>
      </c>
      <c r="C457" s="4">
        <f t="shared" si="219"/>
        <v>0</v>
      </c>
      <c r="D457" s="98">
        <v>1.425712856428214</v>
      </c>
      <c r="E457" s="4">
        <f t="shared" si="220"/>
        <v>0</v>
      </c>
      <c r="F457" s="98">
        <v>45.574509172835533</v>
      </c>
      <c r="G457" s="4">
        <f t="shared" si="221"/>
        <v>1</v>
      </c>
      <c r="H457" s="98">
        <v>20.235294117647062</v>
      </c>
      <c r="I457" s="4">
        <f t="shared" si="222"/>
        <v>1</v>
      </c>
      <c r="J457" s="98">
        <v>14.03508771929825</v>
      </c>
      <c r="K457" s="97">
        <v>7.7777777777777777</v>
      </c>
      <c r="L457" s="1">
        <f t="shared" si="223"/>
        <v>1</v>
      </c>
      <c r="M457" s="1">
        <f t="shared" si="224"/>
        <v>0</v>
      </c>
      <c r="N457" s="11">
        <f t="shared" si="225"/>
        <v>0.5</v>
      </c>
      <c r="O457" s="98">
        <v>11.719500480307399</v>
      </c>
      <c r="P457" s="4">
        <f t="shared" si="226"/>
        <v>1</v>
      </c>
      <c r="Q457" s="6">
        <v>216019</v>
      </c>
      <c r="R457" s="7">
        <v>49098</v>
      </c>
      <c r="S457" s="1">
        <f t="shared" si="227"/>
        <v>2</v>
      </c>
      <c r="T457" s="1">
        <f t="shared" si="228"/>
        <v>3</v>
      </c>
      <c r="U457" s="11">
        <f t="shared" si="229"/>
        <v>2.5</v>
      </c>
      <c r="V457" s="98">
        <v>0</v>
      </c>
      <c r="W457" s="4">
        <f t="shared" si="230"/>
        <v>0</v>
      </c>
      <c r="X457" s="98">
        <v>0</v>
      </c>
      <c r="Y457" s="4">
        <f t="shared" si="231"/>
        <v>0</v>
      </c>
      <c r="Z457" s="9">
        <v>0.56150606400000003</v>
      </c>
      <c r="AA457" s="9">
        <v>0.39934071199999999</v>
      </c>
      <c r="AB457" s="9">
        <v>0.230264356</v>
      </c>
      <c r="AC457" s="1">
        <f t="shared" si="232"/>
        <v>3</v>
      </c>
      <c r="AD457" s="1">
        <f t="shared" si="233"/>
        <v>4</v>
      </c>
      <c r="AE457" s="1">
        <f t="shared" si="234"/>
        <v>4</v>
      </c>
      <c r="AF457" s="11">
        <f t="shared" si="235"/>
        <v>3.6666666666666665</v>
      </c>
      <c r="AG457" s="8">
        <v>0.14193392793000001</v>
      </c>
      <c r="AH457" s="9">
        <v>0.31858811066059162</v>
      </c>
      <c r="AI457" s="1">
        <f t="shared" si="236"/>
        <v>4</v>
      </c>
      <c r="AJ457" s="1">
        <f t="shared" si="237"/>
        <v>4</v>
      </c>
      <c r="AK457" s="11">
        <f t="shared" si="238"/>
        <v>4</v>
      </c>
      <c r="AL457" s="10">
        <v>0</v>
      </c>
      <c r="AM457" s="4">
        <f t="shared" si="239"/>
        <v>0</v>
      </c>
      <c r="AN457" s="98">
        <v>2.0820939919999999</v>
      </c>
      <c r="AO457" s="4">
        <f t="shared" si="240"/>
        <v>1</v>
      </c>
      <c r="AP457" s="8">
        <v>0.93340611353711789</v>
      </c>
      <c r="AQ457" s="9">
        <v>0.99376299376299382</v>
      </c>
      <c r="AR457" s="9">
        <v>1.092946058091286</v>
      </c>
      <c r="AS457" s="9">
        <v>1.10186513629842</v>
      </c>
      <c r="AT457" s="9">
        <v>1.1079484425349091</v>
      </c>
      <c r="AV457" s="1">
        <f t="shared" si="241"/>
        <v>0</v>
      </c>
      <c r="AW457" s="1">
        <f t="shared" si="242"/>
        <v>0</v>
      </c>
      <c r="AX457" s="1">
        <f t="shared" si="243"/>
        <v>0</v>
      </c>
      <c r="AY457" s="1">
        <f t="shared" si="244"/>
        <v>0</v>
      </c>
      <c r="AZ457" s="1">
        <f t="shared" si="245"/>
        <v>0</v>
      </c>
      <c r="BA457" s="1" t="str">
        <f t="shared" si="246"/>
        <v/>
      </c>
      <c r="BB457" s="9">
        <f t="shared" si="218"/>
        <v>0.25</v>
      </c>
      <c r="BC457" s="11">
        <f t="shared" si="247"/>
        <v>0</v>
      </c>
      <c r="BD457" s="98">
        <v>76.53840649</v>
      </c>
      <c r="BE457" s="4">
        <f t="shared" si="248"/>
        <v>0</v>
      </c>
    </row>
    <row r="458" spans="1:57" x14ac:dyDescent="0.35">
      <c r="A458" s="4">
        <v>53053060600</v>
      </c>
      <c r="B458" s="97">
        <v>20.524771275677541</v>
      </c>
      <c r="C458" s="4">
        <f t="shared" si="219"/>
        <v>1</v>
      </c>
      <c r="D458" s="98">
        <v>1.6420064958498739</v>
      </c>
      <c r="E458" s="4">
        <f t="shared" si="220"/>
        <v>0</v>
      </c>
      <c r="F458" s="98">
        <v>45.330012453300121</v>
      </c>
      <c r="G458" s="4">
        <f t="shared" si="221"/>
        <v>1</v>
      </c>
      <c r="H458" s="98">
        <v>51.147298297557363</v>
      </c>
      <c r="I458" s="4">
        <f t="shared" si="222"/>
        <v>3</v>
      </c>
      <c r="J458" s="98">
        <v>19.223659889094272</v>
      </c>
      <c r="K458" s="97">
        <v>12.014787430683921</v>
      </c>
      <c r="L458" s="1">
        <f t="shared" si="223"/>
        <v>2</v>
      </c>
      <c r="M458" s="1">
        <f t="shared" si="224"/>
        <v>1</v>
      </c>
      <c r="N458" s="11">
        <f t="shared" si="225"/>
        <v>1.5</v>
      </c>
      <c r="O458" s="98">
        <v>19.12653202140514</v>
      </c>
      <c r="P458" s="4">
        <f t="shared" si="226"/>
        <v>2</v>
      </c>
      <c r="Q458" s="6">
        <v>232387</v>
      </c>
      <c r="R458" s="7">
        <v>62907</v>
      </c>
      <c r="S458" s="1">
        <f t="shared" si="227"/>
        <v>2</v>
      </c>
      <c r="T458" s="1">
        <f t="shared" si="228"/>
        <v>3</v>
      </c>
      <c r="U458" s="11">
        <f t="shared" si="229"/>
        <v>2.5</v>
      </c>
      <c r="V458" s="98">
        <v>0</v>
      </c>
      <c r="W458" s="4">
        <f t="shared" si="230"/>
        <v>0</v>
      </c>
      <c r="X458" s="98">
        <v>43.484506563182023</v>
      </c>
      <c r="Y458" s="4">
        <f t="shared" si="231"/>
        <v>3</v>
      </c>
      <c r="Z458" s="9">
        <v>0.42937015000000001</v>
      </c>
      <c r="AA458" s="9">
        <v>0.40370879999999998</v>
      </c>
      <c r="AB458" s="9">
        <v>0.28009886899999997</v>
      </c>
      <c r="AC458" s="1">
        <f t="shared" si="232"/>
        <v>3</v>
      </c>
      <c r="AD458" s="1">
        <f t="shared" si="233"/>
        <v>3</v>
      </c>
      <c r="AE458" s="1">
        <f t="shared" si="234"/>
        <v>3</v>
      </c>
      <c r="AF458" s="11">
        <f t="shared" si="235"/>
        <v>3</v>
      </c>
      <c r="AG458" s="8">
        <v>0.143322230439</v>
      </c>
      <c r="AH458" s="9">
        <v>0.29951680335958702</v>
      </c>
      <c r="AI458" s="1">
        <f t="shared" si="236"/>
        <v>4</v>
      </c>
      <c r="AJ458" s="1">
        <f t="shared" si="237"/>
        <v>4</v>
      </c>
      <c r="AK458" s="11">
        <f t="shared" si="238"/>
        <v>4</v>
      </c>
      <c r="AL458" s="10">
        <v>0</v>
      </c>
      <c r="AM458" s="4">
        <f t="shared" si="239"/>
        <v>0</v>
      </c>
      <c r="AN458" s="98">
        <v>3.1107738999999999</v>
      </c>
      <c r="AO458" s="4">
        <f t="shared" si="240"/>
        <v>1</v>
      </c>
      <c r="AP458" s="8">
        <v>0.90720524017467252</v>
      </c>
      <c r="AQ458" s="9">
        <v>0.96257796257796258</v>
      </c>
      <c r="AR458" s="9">
        <v>0.99004149377593365</v>
      </c>
      <c r="AS458" s="9">
        <v>1.1635581061692899</v>
      </c>
      <c r="AV458" s="1">
        <f t="shared" si="241"/>
        <v>0</v>
      </c>
      <c r="AW458" s="1">
        <f t="shared" si="242"/>
        <v>0</v>
      </c>
      <c r="AX458" s="1">
        <f t="shared" si="243"/>
        <v>0</v>
      </c>
      <c r="AY458" s="1">
        <f t="shared" si="244"/>
        <v>0</v>
      </c>
      <c r="AZ458" s="1" t="str">
        <f t="shared" si="245"/>
        <v/>
      </c>
      <c r="BA458" s="1" t="str">
        <f t="shared" si="246"/>
        <v/>
      </c>
      <c r="BB458" s="9">
        <f t="shared" si="218"/>
        <v>0.25</v>
      </c>
      <c r="BC458" s="11">
        <f t="shared" si="247"/>
        <v>0</v>
      </c>
      <c r="BD458" s="98">
        <v>68.663029140000006</v>
      </c>
      <c r="BE458" s="4">
        <f t="shared" si="248"/>
        <v>0</v>
      </c>
    </row>
    <row r="459" spans="1:57" x14ac:dyDescent="0.35">
      <c r="A459" s="4">
        <v>53053060700</v>
      </c>
      <c r="B459" s="97">
        <v>21.724733659660242</v>
      </c>
      <c r="C459" s="4">
        <f t="shared" si="219"/>
        <v>1</v>
      </c>
      <c r="D459" s="98">
        <v>1.2272797887214539</v>
      </c>
      <c r="E459" s="4">
        <f t="shared" si="220"/>
        <v>0</v>
      </c>
      <c r="F459" s="98">
        <v>37.610284850012597</v>
      </c>
      <c r="G459" s="4">
        <f t="shared" si="221"/>
        <v>1</v>
      </c>
      <c r="H459" s="98">
        <v>36.967632027257238</v>
      </c>
      <c r="I459" s="4">
        <f t="shared" si="222"/>
        <v>2</v>
      </c>
      <c r="J459" s="98">
        <v>22.973523421588599</v>
      </c>
      <c r="K459" s="97">
        <v>17.107942973523421</v>
      </c>
      <c r="L459" s="1">
        <f t="shared" si="223"/>
        <v>3</v>
      </c>
      <c r="M459" s="1">
        <f t="shared" si="224"/>
        <v>2</v>
      </c>
      <c r="N459" s="11">
        <f t="shared" si="225"/>
        <v>2.5</v>
      </c>
      <c r="O459" s="98">
        <v>14.46660884648743</v>
      </c>
      <c r="P459" s="4">
        <f t="shared" si="226"/>
        <v>1</v>
      </c>
      <c r="Q459" s="6">
        <v>213427</v>
      </c>
      <c r="R459" s="7">
        <v>70923</v>
      </c>
      <c r="S459" s="1">
        <f t="shared" si="227"/>
        <v>2</v>
      </c>
      <c r="T459" s="1">
        <f t="shared" si="228"/>
        <v>3</v>
      </c>
      <c r="U459" s="11">
        <f t="shared" si="229"/>
        <v>2.5</v>
      </c>
      <c r="V459" s="98">
        <v>0</v>
      </c>
      <c r="W459" s="4">
        <f t="shared" si="230"/>
        <v>0</v>
      </c>
      <c r="X459" s="98">
        <v>29.28420503602311</v>
      </c>
      <c r="Y459" s="4">
        <f t="shared" si="231"/>
        <v>2</v>
      </c>
      <c r="Z459" s="9">
        <v>0.32195728299999998</v>
      </c>
      <c r="AA459" s="9">
        <v>0.32650818500000001</v>
      </c>
      <c r="AB459" s="9">
        <v>0.25066513899999998</v>
      </c>
      <c r="AC459" s="1">
        <f t="shared" si="232"/>
        <v>4</v>
      </c>
      <c r="AD459" s="1">
        <f t="shared" si="233"/>
        <v>4</v>
      </c>
      <c r="AE459" s="1">
        <f t="shared" si="234"/>
        <v>3</v>
      </c>
      <c r="AF459" s="11">
        <f t="shared" si="235"/>
        <v>3.6666666666666665</v>
      </c>
      <c r="AG459" s="8">
        <v>0.47399544238800001</v>
      </c>
      <c r="AH459" s="9">
        <v>0.34271659617709349</v>
      </c>
      <c r="AI459" s="1">
        <f t="shared" si="236"/>
        <v>1</v>
      </c>
      <c r="AJ459" s="1">
        <f t="shared" si="237"/>
        <v>4</v>
      </c>
      <c r="AK459" s="11">
        <f t="shared" si="238"/>
        <v>2.5</v>
      </c>
      <c r="AL459" s="10">
        <v>0</v>
      </c>
      <c r="AM459" s="4">
        <f t="shared" si="239"/>
        <v>0</v>
      </c>
      <c r="AN459" s="98">
        <v>10.79569892</v>
      </c>
      <c r="AO459" s="4">
        <f t="shared" si="240"/>
        <v>4</v>
      </c>
      <c r="AQ459" s="9">
        <v>0.94386694386694392</v>
      </c>
      <c r="AR459" s="9">
        <v>1.110373443983403</v>
      </c>
      <c r="AS459" s="9">
        <v>0.88235294117647001</v>
      </c>
      <c r="AT459" s="9">
        <v>1.0644468313641251</v>
      </c>
      <c r="AV459" s="1" t="str">
        <f t="shared" si="241"/>
        <v/>
      </c>
      <c r="AW459" s="1">
        <f t="shared" si="242"/>
        <v>0</v>
      </c>
      <c r="AX459" s="1">
        <f t="shared" si="243"/>
        <v>0</v>
      </c>
      <c r="AY459" s="1">
        <f t="shared" si="244"/>
        <v>1</v>
      </c>
      <c r="AZ459" s="1">
        <f t="shared" si="245"/>
        <v>0</v>
      </c>
      <c r="BA459" s="1" t="str">
        <f t="shared" si="246"/>
        <v/>
      </c>
      <c r="BB459" s="9">
        <f t="shared" si="218"/>
        <v>0.33333333333333331</v>
      </c>
      <c r="BC459" s="11">
        <f t="shared" si="247"/>
        <v>0.33333333333333331</v>
      </c>
      <c r="BD459" s="98">
        <v>65.935405919999994</v>
      </c>
      <c r="BE459" s="4">
        <f t="shared" si="248"/>
        <v>1</v>
      </c>
    </row>
    <row r="460" spans="1:57" x14ac:dyDescent="0.35">
      <c r="A460" s="4">
        <v>53053060800</v>
      </c>
      <c r="B460" s="97">
        <v>16.005525952239989</v>
      </c>
      <c r="C460" s="4">
        <f t="shared" si="219"/>
        <v>0</v>
      </c>
      <c r="D460" s="98">
        <v>2.5005166356685269</v>
      </c>
      <c r="E460" s="4">
        <f t="shared" si="220"/>
        <v>0</v>
      </c>
      <c r="F460" s="98">
        <v>48.028283927114487</v>
      </c>
      <c r="G460" s="4">
        <f t="shared" si="221"/>
        <v>1</v>
      </c>
      <c r="H460" s="98">
        <v>21.467146714671468</v>
      </c>
      <c r="I460" s="4">
        <f t="shared" si="222"/>
        <v>1</v>
      </c>
      <c r="J460" s="98">
        <v>10.457516339869279</v>
      </c>
      <c r="K460" s="97">
        <v>5.2287581699346406</v>
      </c>
      <c r="L460" s="1">
        <f t="shared" si="223"/>
        <v>1</v>
      </c>
      <c r="M460" s="1">
        <f t="shared" si="224"/>
        <v>0</v>
      </c>
      <c r="N460" s="11">
        <f t="shared" si="225"/>
        <v>0.5</v>
      </c>
      <c r="O460" s="98">
        <v>9.7667929041259711</v>
      </c>
      <c r="P460" s="4">
        <f t="shared" si="226"/>
        <v>1</v>
      </c>
      <c r="Q460" s="6">
        <v>201190</v>
      </c>
      <c r="R460" s="7">
        <v>58405</v>
      </c>
      <c r="S460" s="1">
        <f t="shared" si="227"/>
        <v>2</v>
      </c>
      <c r="T460" s="1">
        <f t="shared" si="228"/>
        <v>3</v>
      </c>
      <c r="U460" s="11">
        <f t="shared" si="229"/>
        <v>2.5</v>
      </c>
      <c r="V460" s="98">
        <v>0</v>
      </c>
      <c r="W460" s="4">
        <f t="shared" si="230"/>
        <v>0</v>
      </c>
      <c r="X460" s="98">
        <v>16.53396146652511</v>
      </c>
      <c r="Y460" s="4">
        <f t="shared" si="231"/>
        <v>1</v>
      </c>
      <c r="Z460" s="9">
        <v>0.47852271299999999</v>
      </c>
      <c r="AA460" s="9">
        <v>0.51919422400000004</v>
      </c>
      <c r="AB460" s="9">
        <v>0.40462109000000002</v>
      </c>
      <c r="AC460" s="1">
        <f t="shared" si="232"/>
        <v>3</v>
      </c>
      <c r="AD460" s="1">
        <f t="shared" si="233"/>
        <v>3</v>
      </c>
      <c r="AE460" s="1">
        <f t="shared" si="234"/>
        <v>3</v>
      </c>
      <c r="AF460" s="11">
        <f t="shared" si="235"/>
        <v>3</v>
      </c>
      <c r="AG460" s="8">
        <v>0.33204867008400002</v>
      </c>
      <c r="AH460" s="9">
        <v>0.2769835460624176</v>
      </c>
      <c r="AI460" s="1">
        <f t="shared" si="236"/>
        <v>2</v>
      </c>
      <c r="AJ460" s="1">
        <f t="shared" si="237"/>
        <v>4</v>
      </c>
      <c r="AK460" s="11">
        <f t="shared" si="238"/>
        <v>3</v>
      </c>
      <c r="AL460" s="10">
        <v>0</v>
      </c>
      <c r="AM460" s="4">
        <f t="shared" si="239"/>
        <v>0</v>
      </c>
      <c r="AN460" s="98">
        <v>1.1304347830000001</v>
      </c>
      <c r="AO460" s="4">
        <f t="shared" si="240"/>
        <v>1</v>
      </c>
      <c r="AQ460" s="9">
        <v>1.7920997920997921</v>
      </c>
      <c r="AR460" s="9">
        <v>1.0132780082987549</v>
      </c>
      <c r="AS460" s="9">
        <v>1.19368723098995</v>
      </c>
      <c r="AV460" s="1" t="str">
        <f t="shared" si="241"/>
        <v/>
      </c>
      <c r="AW460" s="1">
        <f t="shared" si="242"/>
        <v>0</v>
      </c>
      <c r="AX460" s="1">
        <f t="shared" si="243"/>
        <v>0</v>
      </c>
      <c r="AY460" s="1">
        <f t="shared" si="244"/>
        <v>0</v>
      </c>
      <c r="AZ460" s="1" t="str">
        <f t="shared" si="245"/>
        <v/>
      </c>
      <c r="BA460" s="1" t="str">
        <f t="shared" si="246"/>
        <v/>
      </c>
      <c r="BB460" s="9">
        <f t="shared" si="218"/>
        <v>0.33333333333333331</v>
      </c>
      <c r="BC460" s="11">
        <f t="shared" si="247"/>
        <v>0</v>
      </c>
      <c r="BD460" s="98">
        <v>72.355319600000001</v>
      </c>
      <c r="BE460" s="4">
        <f t="shared" si="248"/>
        <v>0</v>
      </c>
    </row>
    <row r="461" spans="1:57" x14ac:dyDescent="0.35">
      <c r="A461" s="4">
        <v>53053060903</v>
      </c>
      <c r="B461" s="97">
        <v>23.18668252080856</v>
      </c>
      <c r="C461" s="4">
        <f t="shared" si="219"/>
        <v>1</v>
      </c>
      <c r="D461" s="98">
        <v>2.7051952044266829</v>
      </c>
      <c r="E461" s="4">
        <f t="shared" si="220"/>
        <v>0</v>
      </c>
      <c r="F461" s="98">
        <v>68.894796809722749</v>
      </c>
      <c r="G461" s="4">
        <f t="shared" si="221"/>
        <v>3</v>
      </c>
      <c r="H461" s="98">
        <v>32.710926694329181</v>
      </c>
      <c r="I461" s="4">
        <f t="shared" si="222"/>
        <v>2</v>
      </c>
      <c r="J461" s="98">
        <v>23.611111111111111</v>
      </c>
      <c r="K461" s="97">
        <v>18.05555555555555</v>
      </c>
      <c r="L461" s="1">
        <f t="shared" si="223"/>
        <v>3</v>
      </c>
      <c r="M461" s="1">
        <f t="shared" si="224"/>
        <v>2</v>
      </c>
      <c r="N461" s="11">
        <f t="shared" si="225"/>
        <v>2.5</v>
      </c>
      <c r="O461" s="98">
        <v>22.484323678710059</v>
      </c>
      <c r="P461" s="4">
        <f t="shared" si="226"/>
        <v>2</v>
      </c>
      <c r="Q461" s="6">
        <v>193350</v>
      </c>
      <c r="R461" s="7">
        <v>19586</v>
      </c>
      <c r="S461" s="1">
        <f t="shared" si="227"/>
        <v>1</v>
      </c>
      <c r="T461" s="1">
        <f t="shared" si="228"/>
        <v>2</v>
      </c>
      <c r="U461" s="11">
        <f t="shared" si="229"/>
        <v>1.5</v>
      </c>
      <c r="V461" s="98">
        <v>0</v>
      </c>
      <c r="W461" s="4">
        <f t="shared" si="230"/>
        <v>0</v>
      </c>
      <c r="X461" s="98">
        <v>0</v>
      </c>
      <c r="Y461" s="4">
        <f t="shared" si="231"/>
        <v>0</v>
      </c>
      <c r="Z461" s="9">
        <v>0.40111240799999998</v>
      </c>
      <c r="AA461" s="9">
        <v>0.69202213000000001</v>
      </c>
      <c r="AB461" s="9">
        <v>0.41221097699999998</v>
      </c>
      <c r="AC461" s="1">
        <f t="shared" si="232"/>
        <v>3</v>
      </c>
      <c r="AD461" s="1">
        <f t="shared" si="233"/>
        <v>2</v>
      </c>
      <c r="AE461" s="1">
        <f t="shared" si="234"/>
        <v>3</v>
      </c>
      <c r="AF461" s="11">
        <f t="shared" si="235"/>
        <v>2.6666666666666665</v>
      </c>
      <c r="AG461" s="8">
        <v>0.26114279892100001</v>
      </c>
      <c r="AH461" s="9">
        <v>0.49879164177975138</v>
      </c>
      <c r="AI461" s="1">
        <f t="shared" si="236"/>
        <v>3</v>
      </c>
      <c r="AJ461" s="1">
        <f t="shared" si="237"/>
        <v>3</v>
      </c>
      <c r="AK461" s="11">
        <f t="shared" si="238"/>
        <v>3</v>
      </c>
      <c r="AL461" s="10">
        <v>0</v>
      </c>
      <c r="AM461" s="4">
        <f t="shared" si="239"/>
        <v>0</v>
      </c>
      <c r="AN461" s="98">
        <v>4.5076282939999999</v>
      </c>
      <c r="AO461" s="4">
        <f t="shared" si="240"/>
        <v>2</v>
      </c>
      <c r="AQ461" s="9">
        <v>0.24948024948024949</v>
      </c>
      <c r="AR461" s="9">
        <v>1.2929460580912859</v>
      </c>
      <c r="AS461" s="9">
        <v>1.1592539454806301</v>
      </c>
      <c r="AV461" s="1" t="str">
        <f t="shared" si="241"/>
        <v/>
      </c>
      <c r="AW461" s="1">
        <f t="shared" si="242"/>
        <v>4</v>
      </c>
      <c r="AX461" s="1">
        <f t="shared" si="243"/>
        <v>0</v>
      </c>
      <c r="AY461" s="1">
        <f t="shared" si="244"/>
        <v>0</v>
      </c>
      <c r="AZ461" s="1" t="str">
        <f t="shared" si="245"/>
        <v/>
      </c>
      <c r="BA461" s="1" t="str">
        <f t="shared" si="246"/>
        <v/>
      </c>
      <c r="BB461" s="9">
        <f t="shared" si="218"/>
        <v>0.33333333333333331</v>
      </c>
      <c r="BC461" s="11">
        <f t="shared" si="247"/>
        <v>1.3333333333333333</v>
      </c>
      <c r="BD461" s="98">
        <v>70.23193732</v>
      </c>
      <c r="BE461" s="4">
        <f t="shared" si="248"/>
        <v>0</v>
      </c>
    </row>
    <row r="462" spans="1:57" x14ac:dyDescent="0.35">
      <c r="A462" s="4">
        <v>53053060904</v>
      </c>
      <c r="B462" s="97">
        <v>21.016813450760608</v>
      </c>
      <c r="C462" s="4">
        <f t="shared" si="219"/>
        <v>1</v>
      </c>
      <c r="D462" s="98">
        <v>8.7266624711558638</v>
      </c>
      <c r="E462" s="4">
        <f t="shared" si="220"/>
        <v>2</v>
      </c>
      <c r="F462" s="98">
        <v>77.320703653585937</v>
      </c>
      <c r="G462" s="4">
        <f t="shared" si="221"/>
        <v>3</v>
      </c>
      <c r="H462" s="98">
        <v>65.768194070080867</v>
      </c>
      <c r="I462" s="4">
        <f t="shared" si="222"/>
        <v>4</v>
      </c>
      <c r="J462" s="98">
        <v>29.147982062780269</v>
      </c>
      <c r="K462" s="97">
        <v>15.47085201793722</v>
      </c>
      <c r="L462" s="1">
        <f t="shared" si="223"/>
        <v>4</v>
      </c>
      <c r="M462" s="1">
        <f t="shared" si="224"/>
        <v>2</v>
      </c>
      <c r="N462" s="11">
        <f t="shared" si="225"/>
        <v>3</v>
      </c>
      <c r="O462" s="98">
        <v>26.361088871096879</v>
      </c>
      <c r="P462" s="4">
        <f t="shared" si="226"/>
        <v>3</v>
      </c>
      <c r="Q462" s="6">
        <v>196071</v>
      </c>
      <c r="R462" s="7">
        <v>21933</v>
      </c>
      <c r="S462" s="1">
        <f t="shared" si="227"/>
        <v>1</v>
      </c>
      <c r="T462" s="1">
        <f t="shared" si="228"/>
        <v>2</v>
      </c>
      <c r="U462" s="11">
        <f t="shared" si="229"/>
        <v>1.5</v>
      </c>
      <c r="V462" s="98">
        <v>0</v>
      </c>
      <c r="W462" s="4">
        <f t="shared" si="230"/>
        <v>0</v>
      </c>
      <c r="X462" s="98">
        <v>0</v>
      </c>
      <c r="Y462" s="4">
        <f t="shared" si="231"/>
        <v>0</v>
      </c>
      <c r="Z462" s="9">
        <v>0.51450477900000002</v>
      </c>
      <c r="AA462" s="9">
        <v>0.41791284099999998</v>
      </c>
      <c r="AB462" s="9">
        <v>0.50497475599999997</v>
      </c>
      <c r="AC462" s="1">
        <f t="shared" si="232"/>
        <v>3</v>
      </c>
      <c r="AD462" s="1">
        <f t="shared" si="233"/>
        <v>3</v>
      </c>
      <c r="AE462" s="1">
        <f t="shared" si="234"/>
        <v>2</v>
      </c>
      <c r="AF462" s="11">
        <f t="shared" si="235"/>
        <v>2.6666666666666665</v>
      </c>
      <c r="AG462" s="8">
        <v>0.27102144451499999</v>
      </c>
      <c r="AH462" s="9">
        <v>0.27503141392203279</v>
      </c>
      <c r="AI462" s="1">
        <f t="shared" si="236"/>
        <v>3</v>
      </c>
      <c r="AJ462" s="1">
        <f t="shared" si="237"/>
        <v>4</v>
      </c>
      <c r="AK462" s="11">
        <f t="shared" si="238"/>
        <v>3.5</v>
      </c>
      <c r="AL462" s="10">
        <v>0</v>
      </c>
      <c r="AM462" s="4">
        <f t="shared" si="239"/>
        <v>0</v>
      </c>
      <c r="AN462" s="98">
        <v>3.4210526319999999</v>
      </c>
      <c r="AO462" s="4">
        <f t="shared" si="240"/>
        <v>1</v>
      </c>
      <c r="AQ462" s="9">
        <v>1.0790020790020789</v>
      </c>
      <c r="AR462" s="9">
        <v>1.0439834024896271</v>
      </c>
      <c r="AS462" s="9">
        <v>1.0057388809182199</v>
      </c>
      <c r="AV462" s="1" t="str">
        <f t="shared" si="241"/>
        <v/>
      </c>
      <c r="AW462" s="1">
        <f t="shared" si="242"/>
        <v>0</v>
      </c>
      <c r="AX462" s="1">
        <f t="shared" si="243"/>
        <v>0</v>
      </c>
      <c r="AY462" s="1">
        <f t="shared" si="244"/>
        <v>0</v>
      </c>
      <c r="AZ462" s="1" t="str">
        <f t="shared" si="245"/>
        <v/>
      </c>
      <c r="BA462" s="1" t="str">
        <f t="shared" si="246"/>
        <v/>
      </c>
      <c r="BB462" s="9">
        <f t="shared" si="218"/>
        <v>0.33333333333333331</v>
      </c>
      <c r="BC462" s="11">
        <f t="shared" si="247"/>
        <v>0</v>
      </c>
      <c r="BD462" s="98">
        <v>58.099688630000003</v>
      </c>
      <c r="BE462" s="4">
        <f t="shared" si="248"/>
        <v>2</v>
      </c>
    </row>
    <row r="463" spans="1:57" x14ac:dyDescent="0.35">
      <c r="A463" s="4">
        <v>53053060905</v>
      </c>
      <c r="B463" s="97">
        <v>32.450049596145668</v>
      </c>
      <c r="C463" s="4">
        <f t="shared" si="219"/>
        <v>2</v>
      </c>
      <c r="D463" s="98">
        <v>4.1905336147120904</v>
      </c>
      <c r="E463" s="4">
        <f t="shared" si="220"/>
        <v>1</v>
      </c>
      <c r="F463" s="98">
        <v>62.350212601468883</v>
      </c>
      <c r="G463" s="4">
        <f t="shared" si="221"/>
        <v>2</v>
      </c>
      <c r="H463" s="98">
        <v>47.339917171073587</v>
      </c>
      <c r="I463" s="4">
        <f t="shared" si="222"/>
        <v>3</v>
      </c>
      <c r="J463" s="98">
        <v>32.727272727272727</v>
      </c>
      <c r="K463" s="97">
        <v>15.867768595041319</v>
      </c>
      <c r="L463" s="1">
        <f t="shared" si="223"/>
        <v>4</v>
      </c>
      <c r="M463" s="1">
        <f t="shared" si="224"/>
        <v>2</v>
      </c>
      <c r="N463" s="11">
        <f t="shared" si="225"/>
        <v>3</v>
      </c>
      <c r="O463" s="98">
        <v>24.127355046005551</v>
      </c>
      <c r="P463" s="4">
        <f t="shared" si="226"/>
        <v>3</v>
      </c>
      <c r="Q463" s="6">
        <v>200628</v>
      </c>
      <c r="R463" s="7">
        <v>38633</v>
      </c>
      <c r="S463" s="1">
        <f t="shared" si="227"/>
        <v>2</v>
      </c>
      <c r="T463" s="1">
        <f t="shared" si="228"/>
        <v>2</v>
      </c>
      <c r="U463" s="11">
        <f t="shared" si="229"/>
        <v>2</v>
      </c>
      <c r="V463" s="98">
        <v>0</v>
      </c>
      <c r="W463" s="4">
        <f t="shared" si="230"/>
        <v>0</v>
      </c>
      <c r="X463" s="98">
        <v>2.1861344480754079</v>
      </c>
      <c r="Y463" s="4">
        <f t="shared" si="231"/>
        <v>0</v>
      </c>
      <c r="Z463" s="9">
        <v>0.480940064</v>
      </c>
      <c r="AA463" s="9">
        <v>0.51439385800000004</v>
      </c>
      <c r="AB463" s="9">
        <v>0.53230613699999996</v>
      </c>
      <c r="AC463" s="1">
        <f t="shared" si="232"/>
        <v>3</v>
      </c>
      <c r="AD463" s="1">
        <f t="shared" si="233"/>
        <v>3</v>
      </c>
      <c r="AE463" s="1">
        <f t="shared" si="234"/>
        <v>2</v>
      </c>
      <c r="AF463" s="11">
        <f t="shared" si="235"/>
        <v>2.6666666666666665</v>
      </c>
      <c r="AG463" s="8">
        <v>0.46920054389299998</v>
      </c>
      <c r="AH463" s="9">
        <v>0.44490430496715538</v>
      </c>
      <c r="AI463" s="1">
        <f t="shared" si="236"/>
        <v>1</v>
      </c>
      <c r="AJ463" s="1">
        <f t="shared" si="237"/>
        <v>3</v>
      </c>
      <c r="AK463" s="11">
        <f t="shared" si="238"/>
        <v>2</v>
      </c>
      <c r="AL463" s="10">
        <v>0</v>
      </c>
      <c r="AM463" s="4">
        <f t="shared" si="239"/>
        <v>0</v>
      </c>
      <c r="AN463" s="98">
        <v>4.2139384120000001</v>
      </c>
      <c r="AO463" s="4">
        <f t="shared" si="240"/>
        <v>2</v>
      </c>
      <c r="AP463" s="8">
        <v>0.92576419213973804</v>
      </c>
      <c r="AQ463" s="9">
        <v>0.87318087318087323</v>
      </c>
      <c r="AR463" s="9">
        <v>1.133609958506224</v>
      </c>
      <c r="AS463" s="9">
        <v>0.80200860832137699</v>
      </c>
      <c r="AV463" s="1">
        <f t="shared" si="241"/>
        <v>0</v>
      </c>
      <c r="AW463" s="1">
        <f t="shared" si="242"/>
        <v>1</v>
      </c>
      <c r="AX463" s="1">
        <f t="shared" si="243"/>
        <v>0</v>
      </c>
      <c r="AY463" s="1">
        <f t="shared" si="244"/>
        <v>2</v>
      </c>
      <c r="AZ463" s="1" t="str">
        <f t="shared" si="245"/>
        <v/>
      </c>
      <c r="BA463" s="1" t="str">
        <f t="shared" si="246"/>
        <v/>
      </c>
      <c r="BB463" s="9">
        <f t="shared" si="218"/>
        <v>0.25</v>
      </c>
      <c r="BC463" s="11">
        <f t="shared" si="247"/>
        <v>0.75</v>
      </c>
      <c r="BD463" s="98">
        <v>60.901372299999998</v>
      </c>
      <c r="BE463" s="4">
        <f t="shared" si="248"/>
        <v>2</v>
      </c>
    </row>
    <row r="464" spans="1:57" x14ac:dyDescent="0.35">
      <c r="A464" s="4">
        <v>53053060906</v>
      </c>
      <c r="B464" s="97">
        <v>24.432576769025371</v>
      </c>
      <c r="C464" s="4">
        <f t="shared" si="219"/>
        <v>1</v>
      </c>
      <c r="D464" s="98">
        <v>2.7115474520804121</v>
      </c>
      <c r="E464" s="4">
        <f t="shared" si="220"/>
        <v>0</v>
      </c>
      <c r="F464" s="98">
        <v>67.768079800498754</v>
      </c>
      <c r="G464" s="4">
        <f t="shared" si="221"/>
        <v>3</v>
      </c>
      <c r="H464" s="98">
        <v>25.346112886048989</v>
      </c>
      <c r="I464" s="4">
        <f t="shared" si="222"/>
        <v>1</v>
      </c>
      <c r="J464" s="98">
        <v>16.170212765957451</v>
      </c>
      <c r="K464" s="97">
        <v>10.31914893617021</v>
      </c>
      <c r="L464" s="1">
        <f t="shared" si="223"/>
        <v>2</v>
      </c>
      <c r="M464" s="1">
        <f t="shared" si="224"/>
        <v>1</v>
      </c>
      <c r="N464" s="11">
        <f t="shared" si="225"/>
        <v>1.5</v>
      </c>
      <c r="O464" s="98">
        <v>16.595945308816599</v>
      </c>
      <c r="P464" s="4">
        <f t="shared" si="226"/>
        <v>2</v>
      </c>
      <c r="Q464" s="6">
        <v>201528</v>
      </c>
      <c r="R464" s="7">
        <v>63868</v>
      </c>
      <c r="S464" s="1">
        <f t="shared" si="227"/>
        <v>2</v>
      </c>
      <c r="T464" s="1">
        <f t="shared" si="228"/>
        <v>3</v>
      </c>
      <c r="U464" s="11">
        <f t="shared" si="229"/>
        <v>2.5</v>
      </c>
      <c r="V464" s="98">
        <v>0</v>
      </c>
      <c r="W464" s="4">
        <f t="shared" si="230"/>
        <v>0</v>
      </c>
      <c r="X464" s="98">
        <v>21.76465365231838</v>
      </c>
      <c r="Y464" s="4">
        <f t="shared" si="231"/>
        <v>1</v>
      </c>
      <c r="Z464" s="9">
        <v>0.43717054900000002</v>
      </c>
      <c r="AA464" s="9">
        <v>0.445788456</v>
      </c>
      <c r="AB464" s="9">
        <v>0.40722733999999999</v>
      </c>
      <c r="AC464" s="1">
        <f t="shared" si="232"/>
        <v>3</v>
      </c>
      <c r="AD464" s="1">
        <f t="shared" si="233"/>
        <v>3</v>
      </c>
      <c r="AE464" s="1">
        <f t="shared" si="234"/>
        <v>3</v>
      </c>
      <c r="AF464" s="11">
        <f t="shared" si="235"/>
        <v>3</v>
      </c>
      <c r="AG464" s="8">
        <v>0.36324720579500003</v>
      </c>
      <c r="AH464" s="9">
        <v>0.22669375325204291</v>
      </c>
      <c r="AI464" s="1">
        <f t="shared" si="236"/>
        <v>2</v>
      </c>
      <c r="AJ464" s="1">
        <f t="shared" si="237"/>
        <v>4</v>
      </c>
      <c r="AK464" s="11">
        <f t="shared" si="238"/>
        <v>3</v>
      </c>
      <c r="AL464" s="10">
        <v>0</v>
      </c>
      <c r="AM464" s="4">
        <f t="shared" si="239"/>
        <v>0</v>
      </c>
      <c r="AN464" s="98">
        <v>2.808988764</v>
      </c>
      <c r="AO464" s="4">
        <f t="shared" si="240"/>
        <v>1</v>
      </c>
      <c r="AQ464" s="9">
        <v>0.83887733887733884</v>
      </c>
      <c r="AR464" s="9">
        <v>0.89211618257261416</v>
      </c>
      <c r="AS464" s="9">
        <v>1.2761836441893799</v>
      </c>
      <c r="AT464" s="9">
        <v>0.98281417830290008</v>
      </c>
      <c r="AV464" s="1" t="str">
        <f t="shared" si="241"/>
        <v/>
      </c>
      <c r="AW464" s="1">
        <f t="shared" si="242"/>
        <v>2</v>
      </c>
      <c r="AX464" s="1">
        <f t="shared" si="243"/>
        <v>1</v>
      </c>
      <c r="AY464" s="1">
        <f t="shared" si="244"/>
        <v>0</v>
      </c>
      <c r="AZ464" s="1">
        <f t="shared" si="245"/>
        <v>0</v>
      </c>
      <c r="BA464" s="1" t="str">
        <f t="shared" si="246"/>
        <v/>
      </c>
      <c r="BB464" s="9">
        <f t="shared" si="218"/>
        <v>0.33333333333333331</v>
      </c>
      <c r="BC464" s="11">
        <f t="shared" si="247"/>
        <v>1</v>
      </c>
      <c r="BD464" s="98">
        <v>74.090884680000002</v>
      </c>
      <c r="BE464" s="4">
        <f t="shared" si="248"/>
        <v>0</v>
      </c>
    </row>
    <row r="465" spans="1:57" x14ac:dyDescent="0.35">
      <c r="A465" s="4">
        <v>53053061001</v>
      </c>
      <c r="B465" s="97">
        <v>27.999062792877229</v>
      </c>
      <c r="C465" s="4">
        <f t="shared" si="219"/>
        <v>1</v>
      </c>
      <c r="D465" s="98">
        <v>2.337145698657384</v>
      </c>
      <c r="E465" s="4">
        <f t="shared" si="220"/>
        <v>0</v>
      </c>
      <c r="F465" s="98">
        <v>53.740219092331763</v>
      </c>
      <c r="G465" s="4">
        <f t="shared" si="221"/>
        <v>2</v>
      </c>
      <c r="H465" s="98">
        <v>28.43193566915566</v>
      </c>
      <c r="I465" s="4">
        <f t="shared" si="222"/>
        <v>1</v>
      </c>
      <c r="J465" s="98">
        <v>22.931034482758619</v>
      </c>
      <c r="K465" s="97">
        <v>13.73563218390805</v>
      </c>
      <c r="L465" s="1">
        <f t="shared" si="223"/>
        <v>3</v>
      </c>
      <c r="M465" s="1">
        <f t="shared" si="224"/>
        <v>1</v>
      </c>
      <c r="N465" s="11">
        <f t="shared" si="225"/>
        <v>2</v>
      </c>
      <c r="O465" s="98">
        <v>19.025194254768071</v>
      </c>
      <c r="P465" s="4">
        <f t="shared" si="226"/>
        <v>2</v>
      </c>
      <c r="Q465" s="6">
        <v>193732</v>
      </c>
      <c r="R465" s="7">
        <v>46164</v>
      </c>
      <c r="S465" s="1">
        <f t="shared" si="227"/>
        <v>1</v>
      </c>
      <c r="T465" s="1">
        <f t="shared" si="228"/>
        <v>3</v>
      </c>
      <c r="U465" s="11">
        <f t="shared" si="229"/>
        <v>2</v>
      </c>
      <c r="V465" s="98">
        <v>0</v>
      </c>
      <c r="W465" s="4">
        <f t="shared" si="230"/>
        <v>0</v>
      </c>
      <c r="X465" s="98">
        <v>0.4692814748777332</v>
      </c>
      <c r="Y465" s="4">
        <f t="shared" si="231"/>
        <v>0</v>
      </c>
      <c r="Z465" s="9">
        <v>0.77123577300000001</v>
      </c>
      <c r="AA465" s="9">
        <v>0.58175901900000004</v>
      </c>
      <c r="AB465" s="9">
        <v>0.50170693700000002</v>
      </c>
      <c r="AC465" s="1">
        <f t="shared" si="232"/>
        <v>2</v>
      </c>
      <c r="AD465" s="1">
        <f t="shared" si="233"/>
        <v>3</v>
      </c>
      <c r="AE465" s="1">
        <f t="shared" si="234"/>
        <v>2</v>
      </c>
      <c r="AF465" s="11">
        <f t="shared" si="235"/>
        <v>2.3333333333333335</v>
      </c>
      <c r="AG465" s="8">
        <v>0.22333026504100001</v>
      </c>
      <c r="AH465" s="9">
        <v>0.56536527341153475</v>
      </c>
      <c r="AI465" s="1">
        <f t="shared" si="236"/>
        <v>3</v>
      </c>
      <c r="AJ465" s="1">
        <f t="shared" si="237"/>
        <v>3</v>
      </c>
      <c r="AK465" s="11">
        <f t="shared" si="238"/>
        <v>3</v>
      </c>
      <c r="AL465" s="10">
        <v>0</v>
      </c>
      <c r="AM465" s="4">
        <f t="shared" si="239"/>
        <v>0</v>
      </c>
      <c r="AN465" s="98">
        <v>21.690767520000001</v>
      </c>
      <c r="AO465" s="4">
        <f t="shared" si="240"/>
        <v>4</v>
      </c>
      <c r="AQ465" s="9">
        <v>1.0353430353430351</v>
      </c>
      <c r="AR465" s="9">
        <v>1.190871369294606</v>
      </c>
      <c r="AV465" s="1" t="str">
        <f t="shared" si="241"/>
        <v/>
      </c>
      <c r="AW465" s="1">
        <f t="shared" si="242"/>
        <v>0</v>
      </c>
      <c r="AX465" s="1">
        <f t="shared" si="243"/>
        <v>0</v>
      </c>
      <c r="AY465" s="1" t="str">
        <f t="shared" si="244"/>
        <v/>
      </c>
      <c r="AZ465" s="1" t="str">
        <f t="shared" si="245"/>
        <v/>
      </c>
      <c r="BA465" s="1" t="str">
        <f t="shared" si="246"/>
        <v/>
      </c>
      <c r="BB465" s="9">
        <f t="shared" si="218"/>
        <v>0.5</v>
      </c>
      <c r="BC465" s="11">
        <f t="shared" si="247"/>
        <v>0</v>
      </c>
      <c r="BD465" s="98">
        <v>70.128048620000001</v>
      </c>
      <c r="BE465" s="4">
        <f t="shared" si="248"/>
        <v>0</v>
      </c>
    </row>
    <row r="466" spans="1:57" x14ac:dyDescent="0.35">
      <c r="A466" s="4">
        <v>53053061002</v>
      </c>
      <c r="B466" s="97">
        <v>44.322183098591552</v>
      </c>
      <c r="C466" s="4">
        <f t="shared" si="219"/>
        <v>3</v>
      </c>
      <c r="D466" s="98">
        <v>8.9964580873671771</v>
      </c>
      <c r="E466" s="4">
        <f t="shared" si="220"/>
        <v>2</v>
      </c>
      <c r="F466" s="98">
        <v>78.161592505854799</v>
      </c>
      <c r="G466" s="4">
        <f t="shared" si="221"/>
        <v>3</v>
      </c>
      <c r="H466" s="98">
        <v>68.571428571428569</v>
      </c>
      <c r="I466" s="4">
        <f t="shared" si="222"/>
        <v>4</v>
      </c>
      <c r="J466" s="98">
        <v>38.70967741935484</v>
      </c>
      <c r="K466" s="97">
        <v>24.654377880184331</v>
      </c>
      <c r="L466" s="1">
        <f t="shared" si="223"/>
        <v>4</v>
      </c>
      <c r="M466" s="1">
        <f t="shared" si="224"/>
        <v>3</v>
      </c>
      <c r="N466" s="11">
        <f t="shared" si="225"/>
        <v>3.5</v>
      </c>
      <c r="O466" s="98">
        <v>35.554571618330748</v>
      </c>
      <c r="P466" s="4">
        <f t="shared" si="226"/>
        <v>4</v>
      </c>
      <c r="Q466" s="6">
        <v>200366</v>
      </c>
      <c r="R466" s="7">
        <v>82422</v>
      </c>
      <c r="S466" s="1">
        <f t="shared" si="227"/>
        <v>2</v>
      </c>
      <c r="T466" s="1">
        <f t="shared" si="228"/>
        <v>3</v>
      </c>
      <c r="U466" s="11">
        <f t="shared" si="229"/>
        <v>2.5</v>
      </c>
      <c r="V466" s="98">
        <v>0</v>
      </c>
      <c r="W466" s="4">
        <f t="shared" si="230"/>
        <v>0</v>
      </c>
      <c r="X466" s="98">
        <v>56.684935400642694</v>
      </c>
      <c r="Y466" s="4">
        <f t="shared" si="231"/>
        <v>3</v>
      </c>
      <c r="Z466" s="9">
        <v>0.40290238299999998</v>
      </c>
      <c r="AA466" s="9">
        <v>0.30246471200000002</v>
      </c>
      <c r="AB466" s="9">
        <v>0.36889184200000003</v>
      </c>
      <c r="AC466" s="1">
        <f t="shared" si="232"/>
        <v>3</v>
      </c>
      <c r="AD466" s="1">
        <f t="shared" si="233"/>
        <v>4</v>
      </c>
      <c r="AE466" s="1">
        <f t="shared" si="234"/>
        <v>3</v>
      </c>
      <c r="AF466" s="11">
        <f t="shared" si="235"/>
        <v>3.3333333333333335</v>
      </c>
      <c r="AG466" s="8">
        <v>0.401602626967</v>
      </c>
      <c r="AH466" s="9">
        <v>0.2760676799622403</v>
      </c>
      <c r="AI466" s="1">
        <f t="shared" si="236"/>
        <v>2</v>
      </c>
      <c r="AJ466" s="1">
        <f t="shared" si="237"/>
        <v>4</v>
      </c>
      <c r="AK466" s="11">
        <f t="shared" si="238"/>
        <v>3</v>
      </c>
      <c r="AL466" s="10">
        <v>0</v>
      </c>
      <c r="AM466" s="4">
        <f t="shared" si="239"/>
        <v>0</v>
      </c>
      <c r="AN466" s="98">
        <v>25.314183119999999</v>
      </c>
      <c r="AO466" s="4">
        <f t="shared" si="240"/>
        <v>4</v>
      </c>
      <c r="AP466" s="8">
        <v>1.054585152838428</v>
      </c>
      <c r="AQ466" s="9">
        <v>0.90748440748440751</v>
      </c>
      <c r="AR466" s="9">
        <v>0.96929460580912863</v>
      </c>
      <c r="AV466" s="1">
        <f t="shared" si="241"/>
        <v>0</v>
      </c>
      <c r="AW466" s="1">
        <f t="shared" si="242"/>
        <v>0</v>
      </c>
      <c r="AX466" s="1">
        <f t="shared" si="243"/>
        <v>0</v>
      </c>
      <c r="AY466" s="1" t="str">
        <f t="shared" si="244"/>
        <v/>
      </c>
      <c r="AZ466" s="1" t="str">
        <f t="shared" si="245"/>
        <v/>
      </c>
      <c r="BA466" s="1" t="str">
        <f t="shared" si="246"/>
        <v/>
      </c>
      <c r="BB466" s="9">
        <f t="shared" si="218"/>
        <v>0.33333333333333331</v>
      </c>
      <c r="BC466" s="11">
        <f t="shared" si="247"/>
        <v>0</v>
      </c>
      <c r="BD466" s="98">
        <v>54.463820890000001</v>
      </c>
      <c r="BE466" s="4">
        <f t="shared" si="248"/>
        <v>2</v>
      </c>
    </row>
    <row r="467" spans="1:57" x14ac:dyDescent="0.35">
      <c r="A467" s="4">
        <v>53053061100</v>
      </c>
      <c r="B467" s="97">
        <v>22.550890585241731</v>
      </c>
      <c r="C467" s="4">
        <f t="shared" si="219"/>
        <v>1</v>
      </c>
      <c r="D467" s="98">
        <v>2.3623385452073422</v>
      </c>
      <c r="E467" s="4">
        <f t="shared" si="220"/>
        <v>0</v>
      </c>
      <c r="F467" s="98">
        <v>67.609993367234139</v>
      </c>
      <c r="G467" s="4">
        <f t="shared" si="221"/>
        <v>3</v>
      </c>
      <c r="H467" s="98">
        <v>40.948587979724827</v>
      </c>
      <c r="I467" s="4">
        <f t="shared" si="222"/>
        <v>2</v>
      </c>
      <c r="J467" s="98">
        <v>28.648648648648649</v>
      </c>
      <c r="K467" s="97">
        <v>14.41441441441442</v>
      </c>
      <c r="L467" s="1">
        <f t="shared" si="223"/>
        <v>4</v>
      </c>
      <c r="M467" s="1">
        <f t="shared" si="224"/>
        <v>1</v>
      </c>
      <c r="N467" s="11">
        <f t="shared" si="225"/>
        <v>2.5</v>
      </c>
      <c r="O467" s="98">
        <v>27.845036319612589</v>
      </c>
      <c r="P467" s="4">
        <f t="shared" si="226"/>
        <v>3</v>
      </c>
      <c r="Q467" s="6">
        <v>213136</v>
      </c>
      <c r="R467" s="7">
        <v>82715</v>
      </c>
      <c r="S467" s="1">
        <f t="shared" si="227"/>
        <v>2</v>
      </c>
      <c r="T467" s="1">
        <f t="shared" si="228"/>
        <v>3</v>
      </c>
      <c r="U467" s="11">
        <f t="shared" si="229"/>
        <v>2.5</v>
      </c>
      <c r="V467" s="98">
        <v>0</v>
      </c>
      <c r="W467" s="4">
        <f t="shared" si="230"/>
        <v>0</v>
      </c>
      <c r="X467" s="98">
        <v>19.854190686871409</v>
      </c>
      <c r="Y467" s="4">
        <f t="shared" si="231"/>
        <v>1</v>
      </c>
      <c r="Z467" s="9">
        <v>0.26192605099999999</v>
      </c>
      <c r="AA467" s="9">
        <v>0.38847517100000001</v>
      </c>
      <c r="AB467" s="9">
        <v>0.33878008100000001</v>
      </c>
      <c r="AC467" s="1">
        <f t="shared" si="232"/>
        <v>4</v>
      </c>
      <c r="AD467" s="1">
        <f t="shared" si="233"/>
        <v>4</v>
      </c>
      <c r="AE467" s="1">
        <f t="shared" si="234"/>
        <v>3</v>
      </c>
      <c r="AF467" s="11">
        <f t="shared" si="235"/>
        <v>3.6666666666666665</v>
      </c>
      <c r="AG467" s="8">
        <v>0.17889980820099999</v>
      </c>
      <c r="AH467" s="9">
        <v>0.35293396662054871</v>
      </c>
      <c r="AI467" s="1">
        <f t="shared" si="236"/>
        <v>3</v>
      </c>
      <c r="AJ467" s="1">
        <f t="shared" si="237"/>
        <v>4</v>
      </c>
      <c r="AK467" s="11">
        <f t="shared" si="238"/>
        <v>3.5</v>
      </c>
      <c r="AL467" s="10">
        <v>0</v>
      </c>
      <c r="AM467" s="4">
        <f t="shared" si="239"/>
        <v>0</v>
      </c>
      <c r="AN467" s="98">
        <v>6.22997508</v>
      </c>
      <c r="AO467" s="4">
        <f t="shared" si="240"/>
        <v>2</v>
      </c>
      <c r="AP467" s="8">
        <v>1.475982532751092</v>
      </c>
      <c r="AQ467" s="9">
        <v>0.86902286902286907</v>
      </c>
      <c r="AR467" s="9">
        <v>0.85726141078838169</v>
      </c>
      <c r="AS467" s="9">
        <v>0.99282639885222301</v>
      </c>
      <c r="AV467" s="1">
        <f t="shared" si="241"/>
        <v>0</v>
      </c>
      <c r="AW467" s="1">
        <f t="shared" si="242"/>
        <v>1</v>
      </c>
      <c r="AX467" s="1">
        <f t="shared" si="243"/>
        <v>1</v>
      </c>
      <c r="AY467" s="1">
        <f t="shared" si="244"/>
        <v>0</v>
      </c>
      <c r="AZ467" s="1" t="str">
        <f t="shared" si="245"/>
        <v/>
      </c>
      <c r="BA467" s="1" t="str">
        <f t="shared" si="246"/>
        <v/>
      </c>
      <c r="BB467" s="9">
        <f t="shared" si="218"/>
        <v>0.25</v>
      </c>
      <c r="BC467" s="11">
        <f t="shared" si="247"/>
        <v>0.5</v>
      </c>
      <c r="BD467" s="98">
        <v>63.379509409999997</v>
      </c>
      <c r="BE467" s="4">
        <f t="shared" si="248"/>
        <v>1</v>
      </c>
    </row>
    <row r="468" spans="1:57" x14ac:dyDescent="0.35">
      <c r="A468" s="4">
        <v>53053061200</v>
      </c>
      <c r="B468" s="97">
        <v>26.62502439976576</v>
      </c>
      <c r="C468" s="4">
        <f t="shared" si="219"/>
        <v>1</v>
      </c>
      <c r="D468" s="98">
        <v>3.2528856243441759</v>
      </c>
      <c r="E468" s="4">
        <f t="shared" si="220"/>
        <v>0</v>
      </c>
      <c r="F468" s="98">
        <v>68.30403309203723</v>
      </c>
      <c r="G468" s="4">
        <f t="shared" si="221"/>
        <v>3</v>
      </c>
      <c r="H468" s="98">
        <v>44.039145907473312</v>
      </c>
      <c r="I468" s="4">
        <f t="shared" si="222"/>
        <v>2</v>
      </c>
      <c r="J468" s="98">
        <v>26.728971962616821</v>
      </c>
      <c r="K468" s="97">
        <v>14.90654205607477</v>
      </c>
      <c r="L468" s="1">
        <f t="shared" si="223"/>
        <v>4</v>
      </c>
      <c r="M468" s="1">
        <f t="shared" si="224"/>
        <v>1</v>
      </c>
      <c r="N468" s="11">
        <f t="shared" si="225"/>
        <v>2.5</v>
      </c>
      <c r="O468" s="98">
        <v>28.3829032893441</v>
      </c>
      <c r="P468" s="4">
        <f t="shared" si="226"/>
        <v>3</v>
      </c>
      <c r="Q468" s="6">
        <v>241094</v>
      </c>
      <c r="R468" s="7">
        <v>85720</v>
      </c>
      <c r="S468" s="1">
        <f t="shared" si="227"/>
        <v>2</v>
      </c>
      <c r="T468" s="1">
        <f t="shared" si="228"/>
        <v>3</v>
      </c>
      <c r="U468" s="11">
        <f t="shared" si="229"/>
        <v>2.5</v>
      </c>
      <c r="V468" s="98">
        <v>0</v>
      </c>
      <c r="W468" s="4">
        <f t="shared" si="230"/>
        <v>0</v>
      </c>
      <c r="X468" s="98">
        <v>28.0871922816604</v>
      </c>
      <c r="Y468" s="4">
        <f t="shared" si="231"/>
        <v>2</v>
      </c>
      <c r="Z468" s="9">
        <v>0.36538158399999998</v>
      </c>
      <c r="AA468" s="9">
        <v>0.40459184500000001</v>
      </c>
      <c r="AB468" s="9">
        <v>0.31806519500000002</v>
      </c>
      <c r="AC468" s="1">
        <f t="shared" si="232"/>
        <v>4</v>
      </c>
      <c r="AD468" s="1">
        <f t="shared" si="233"/>
        <v>3</v>
      </c>
      <c r="AE468" s="1">
        <f t="shared" si="234"/>
        <v>3</v>
      </c>
      <c r="AF468" s="11">
        <f t="shared" si="235"/>
        <v>3.3333333333333335</v>
      </c>
      <c r="AG468" s="8">
        <v>0.226182151838</v>
      </c>
      <c r="AH468" s="9">
        <v>0.3751183038657524</v>
      </c>
      <c r="AI468" s="1">
        <f t="shared" si="236"/>
        <v>3</v>
      </c>
      <c r="AJ468" s="1">
        <f t="shared" si="237"/>
        <v>4</v>
      </c>
      <c r="AK468" s="11">
        <f t="shared" si="238"/>
        <v>3.5</v>
      </c>
      <c r="AL468" s="10">
        <v>0</v>
      </c>
      <c r="AM468" s="4">
        <f t="shared" si="239"/>
        <v>0</v>
      </c>
      <c r="AN468" s="98">
        <v>15.400100650000001</v>
      </c>
      <c r="AO468" s="4">
        <f t="shared" si="240"/>
        <v>4</v>
      </c>
      <c r="AP468" s="8">
        <v>0.73144104803493448</v>
      </c>
      <c r="AQ468" s="9">
        <v>0.90956340956340953</v>
      </c>
      <c r="AR468" s="9">
        <v>1.047302904564315</v>
      </c>
      <c r="AS468" s="9">
        <v>0.98350071736011402</v>
      </c>
      <c r="AT468" s="9">
        <v>0.85821697099892591</v>
      </c>
      <c r="AV468" s="1">
        <f t="shared" si="241"/>
        <v>4</v>
      </c>
      <c r="AW468" s="1">
        <f t="shared" si="242"/>
        <v>0</v>
      </c>
      <c r="AX468" s="1">
        <f t="shared" si="243"/>
        <v>0</v>
      </c>
      <c r="AY468" s="1">
        <f t="shared" si="244"/>
        <v>0</v>
      </c>
      <c r="AZ468" s="1">
        <f t="shared" si="245"/>
        <v>1</v>
      </c>
      <c r="BA468" s="1" t="str">
        <f t="shared" si="246"/>
        <v/>
      </c>
      <c r="BB468" s="9">
        <f t="shared" si="218"/>
        <v>0.25</v>
      </c>
      <c r="BC468" s="11">
        <f t="shared" si="247"/>
        <v>1</v>
      </c>
      <c r="BD468" s="98">
        <v>57.901248090000003</v>
      </c>
      <c r="BE468" s="4">
        <f t="shared" si="248"/>
        <v>2</v>
      </c>
    </row>
    <row r="469" spans="1:57" x14ac:dyDescent="0.35">
      <c r="A469" s="4">
        <v>53053061300</v>
      </c>
      <c r="B469" s="97">
        <v>42.828525641025642</v>
      </c>
      <c r="C469" s="4">
        <f t="shared" si="219"/>
        <v>3</v>
      </c>
      <c r="D469" s="98">
        <v>5.3495311167945436</v>
      </c>
      <c r="E469" s="4">
        <f t="shared" si="220"/>
        <v>1</v>
      </c>
      <c r="F469" s="98">
        <v>67.347542924807584</v>
      </c>
      <c r="G469" s="4">
        <f t="shared" si="221"/>
        <v>3</v>
      </c>
      <c r="H469" s="98">
        <v>51.240560949298811</v>
      </c>
      <c r="I469" s="4">
        <f t="shared" si="222"/>
        <v>3</v>
      </c>
      <c r="J469" s="98">
        <v>37.753424657534246</v>
      </c>
      <c r="K469" s="97">
        <v>18.356164383561641</v>
      </c>
      <c r="L469" s="1">
        <f t="shared" si="223"/>
        <v>4</v>
      </c>
      <c r="M469" s="1">
        <f t="shared" si="224"/>
        <v>2</v>
      </c>
      <c r="N469" s="11">
        <f t="shared" si="225"/>
        <v>3</v>
      </c>
      <c r="O469" s="98">
        <v>45.217917675544797</v>
      </c>
      <c r="P469" s="4">
        <f t="shared" si="226"/>
        <v>4</v>
      </c>
      <c r="Q469" s="6">
        <v>252855</v>
      </c>
      <c r="R469" s="7">
        <v>83200</v>
      </c>
      <c r="S469" s="1">
        <f t="shared" si="227"/>
        <v>2</v>
      </c>
      <c r="T469" s="1">
        <f t="shared" si="228"/>
        <v>3</v>
      </c>
      <c r="U469" s="11">
        <f t="shared" si="229"/>
        <v>2.5</v>
      </c>
      <c r="V469" s="98">
        <v>0</v>
      </c>
      <c r="W469" s="4">
        <f t="shared" si="230"/>
        <v>0</v>
      </c>
      <c r="X469" s="98">
        <v>76.550128017562216</v>
      </c>
      <c r="Y469" s="4">
        <f t="shared" si="231"/>
        <v>4</v>
      </c>
      <c r="Z469" s="9">
        <v>0.28548264699999998</v>
      </c>
      <c r="AA469" s="9">
        <v>0.39722364300000002</v>
      </c>
      <c r="AB469" s="9">
        <v>0.32759217499999999</v>
      </c>
      <c r="AC469" s="1">
        <f t="shared" si="232"/>
        <v>4</v>
      </c>
      <c r="AD469" s="1">
        <f t="shared" si="233"/>
        <v>4</v>
      </c>
      <c r="AE469" s="1">
        <f t="shared" si="234"/>
        <v>3</v>
      </c>
      <c r="AF469" s="11">
        <f t="shared" si="235"/>
        <v>3.6666666666666665</v>
      </c>
      <c r="AG469" s="8">
        <v>0.184584647756</v>
      </c>
      <c r="AH469" s="9">
        <v>0.24801520034973071</v>
      </c>
      <c r="AI469" s="1">
        <f t="shared" si="236"/>
        <v>3</v>
      </c>
      <c r="AJ469" s="1">
        <f t="shared" si="237"/>
        <v>4</v>
      </c>
      <c r="AK469" s="11">
        <f t="shared" si="238"/>
        <v>3.5</v>
      </c>
      <c r="AL469" s="10">
        <v>1</v>
      </c>
      <c r="AM469" s="4">
        <f t="shared" si="239"/>
        <v>4</v>
      </c>
      <c r="AN469" s="98">
        <v>7.5607064020000001</v>
      </c>
      <c r="AO469" s="4">
        <f t="shared" si="240"/>
        <v>3</v>
      </c>
      <c r="AP469" s="8">
        <v>0.76855895196506552</v>
      </c>
      <c r="AQ469" s="9">
        <v>0.72037422037422039</v>
      </c>
      <c r="AR469" s="9">
        <v>0.99751037344398341</v>
      </c>
      <c r="AS469" s="9">
        <v>0.92682926829268297</v>
      </c>
      <c r="AT469" s="9">
        <v>0.52524167561761548</v>
      </c>
      <c r="AV469" s="1">
        <f t="shared" si="241"/>
        <v>3</v>
      </c>
      <c r="AW469" s="1">
        <f t="shared" si="242"/>
        <v>4</v>
      </c>
      <c r="AX469" s="1">
        <f t="shared" si="243"/>
        <v>0</v>
      </c>
      <c r="AY469" s="1">
        <f t="shared" si="244"/>
        <v>0</v>
      </c>
      <c r="AZ469" s="1">
        <f t="shared" si="245"/>
        <v>4</v>
      </c>
      <c r="BA469" s="1" t="str">
        <f t="shared" si="246"/>
        <v/>
      </c>
      <c r="BB469" s="9">
        <f t="shared" si="218"/>
        <v>0.25</v>
      </c>
      <c r="BC469" s="11">
        <f t="shared" si="247"/>
        <v>1.75</v>
      </c>
      <c r="BD469" s="98">
        <v>53.751140569999997</v>
      </c>
      <c r="BE469" s="4">
        <f t="shared" si="248"/>
        <v>3</v>
      </c>
    </row>
    <row r="470" spans="1:57" x14ac:dyDescent="0.35">
      <c r="A470" s="4">
        <v>53053061400</v>
      </c>
      <c r="B470" s="97">
        <v>50</v>
      </c>
      <c r="C470" s="4">
        <f t="shared" si="219"/>
        <v>3</v>
      </c>
      <c r="D470" s="98">
        <v>4.9475753604193971</v>
      </c>
      <c r="E470" s="4">
        <f t="shared" si="220"/>
        <v>1</v>
      </c>
      <c r="F470" s="98">
        <v>81.123981123981125</v>
      </c>
      <c r="G470" s="4">
        <f t="shared" si="221"/>
        <v>4</v>
      </c>
      <c r="H470" s="98">
        <v>91.987431264728997</v>
      </c>
      <c r="I470" s="4">
        <f t="shared" si="222"/>
        <v>4</v>
      </c>
      <c r="J470" s="98">
        <v>48.848920863309353</v>
      </c>
      <c r="K470" s="97">
        <v>27.697841726618709</v>
      </c>
      <c r="L470" s="1">
        <f t="shared" si="223"/>
        <v>4</v>
      </c>
      <c r="M470" s="1">
        <f t="shared" si="224"/>
        <v>4</v>
      </c>
      <c r="N470" s="11">
        <f t="shared" si="225"/>
        <v>4</v>
      </c>
      <c r="O470" s="98">
        <v>59.380165289256212</v>
      </c>
      <c r="P470" s="4">
        <f t="shared" si="226"/>
        <v>4</v>
      </c>
      <c r="Q470" s="6">
        <v>248172</v>
      </c>
      <c r="R470" s="7">
        <v>93987</v>
      </c>
      <c r="S470" s="1">
        <f t="shared" si="227"/>
        <v>2</v>
      </c>
      <c r="T470" s="1">
        <f t="shared" si="228"/>
        <v>3</v>
      </c>
      <c r="U470" s="11">
        <f t="shared" si="229"/>
        <v>2.5</v>
      </c>
      <c r="V470" s="98">
        <v>0</v>
      </c>
      <c r="W470" s="4">
        <f t="shared" si="230"/>
        <v>0</v>
      </c>
      <c r="X470" s="98">
        <v>100.0000000000008</v>
      </c>
      <c r="Y470" s="4">
        <f t="shared" si="231"/>
        <v>4</v>
      </c>
      <c r="Z470" s="9">
        <v>0.13382039100000001</v>
      </c>
      <c r="AA470" s="9">
        <v>0.26229665699999999</v>
      </c>
      <c r="AB470" s="9">
        <v>0.17109753699999999</v>
      </c>
      <c r="AC470" s="1">
        <f t="shared" si="232"/>
        <v>4</v>
      </c>
      <c r="AD470" s="1">
        <f t="shared" si="233"/>
        <v>4</v>
      </c>
      <c r="AE470" s="1">
        <f t="shared" si="234"/>
        <v>4</v>
      </c>
      <c r="AF470" s="11">
        <f t="shared" si="235"/>
        <v>4</v>
      </c>
      <c r="AG470" s="8">
        <v>9.8048037820800002E-2</v>
      </c>
      <c r="AH470" s="9">
        <v>0.19855611248745139</v>
      </c>
      <c r="AI470" s="1">
        <f t="shared" si="236"/>
        <v>4</v>
      </c>
      <c r="AJ470" s="1">
        <f t="shared" si="237"/>
        <v>4</v>
      </c>
      <c r="AK470" s="11">
        <f t="shared" si="238"/>
        <v>4</v>
      </c>
      <c r="AL470" s="10">
        <v>0</v>
      </c>
      <c r="AM470" s="4">
        <f t="shared" si="239"/>
        <v>0</v>
      </c>
      <c r="AN470" s="98">
        <v>53.893442620000002</v>
      </c>
      <c r="AO470" s="4">
        <f t="shared" si="240"/>
        <v>4</v>
      </c>
      <c r="AP470" s="8">
        <v>0.84279475982532748</v>
      </c>
      <c r="AQ470" s="9">
        <v>0.72661122661122657</v>
      </c>
      <c r="AR470" s="9">
        <v>0.92365145228215773</v>
      </c>
      <c r="AS470" s="9">
        <v>0.78048780487804803</v>
      </c>
      <c r="AV470" s="1">
        <f t="shared" si="241"/>
        <v>2</v>
      </c>
      <c r="AW470" s="1">
        <f t="shared" si="242"/>
        <v>4</v>
      </c>
      <c r="AX470" s="1">
        <f t="shared" si="243"/>
        <v>0</v>
      </c>
      <c r="AY470" s="1">
        <f t="shared" si="244"/>
        <v>3</v>
      </c>
      <c r="AZ470" s="1" t="str">
        <f t="shared" si="245"/>
        <v/>
      </c>
      <c r="BA470" s="1" t="str">
        <f t="shared" si="246"/>
        <v/>
      </c>
      <c r="BB470" s="9">
        <f t="shared" si="218"/>
        <v>0.25</v>
      </c>
      <c r="BC470" s="11">
        <f t="shared" si="247"/>
        <v>2.25</v>
      </c>
      <c r="BD470" s="98">
        <v>41.131287929999999</v>
      </c>
      <c r="BE470" s="4">
        <f t="shared" si="248"/>
        <v>4</v>
      </c>
    </row>
    <row r="471" spans="1:57" x14ac:dyDescent="0.35">
      <c r="A471" s="4">
        <v>53053061500</v>
      </c>
      <c r="B471" s="97">
        <v>24.612598108271278</v>
      </c>
      <c r="C471" s="4">
        <f t="shared" si="219"/>
        <v>1</v>
      </c>
      <c r="D471" s="98">
        <v>3.8097199341021422</v>
      </c>
      <c r="E471" s="4">
        <f t="shared" si="220"/>
        <v>0</v>
      </c>
      <c r="F471" s="98">
        <v>49.645203679369253</v>
      </c>
      <c r="G471" s="4">
        <f t="shared" si="221"/>
        <v>1</v>
      </c>
      <c r="H471" s="98">
        <v>87.647246099968172</v>
      </c>
      <c r="I471" s="4">
        <f t="shared" si="222"/>
        <v>4</v>
      </c>
      <c r="J471" s="98">
        <v>32.961783439490453</v>
      </c>
      <c r="K471" s="97">
        <v>21.815286624203821</v>
      </c>
      <c r="L471" s="1">
        <f t="shared" si="223"/>
        <v>4</v>
      </c>
      <c r="M471" s="1">
        <f t="shared" si="224"/>
        <v>3</v>
      </c>
      <c r="N471" s="11">
        <f t="shared" si="225"/>
        <v>3.5</v>
      </c>
      <c r="O471" s="98">
        <v>30.447271235125161</v>
      </c>
      <c r="P471" s="4">
        <f t="shared" si="226"/>
        <v>3</v>
      </c>
      <c r="Q471" s="6">
        <v>242952</v>
      </c>
      <c r="R471" s="7">
        <v>83090</v>
      </c>
      <c r="S471" s="1">
        <f t="shared" si="227"/>
        <v>2</v>
      </c>
      <c r="T471" s="1">
        <f t="shared" si="228"/>
        <v>3</v>
      </c>
      <c r="U471" s="11">
        <f t="shared" si="229"/>
        <v>2.5</v>
      </c>
      <c r="V471" s="98">
        <v>2.1410114433370251</v>
      </c>
      <c r="W471" s="4">
        <f t="shared" si="230"/>
        <v>0</v>
      </c>
      <c r="X471" s="98">
        <v>100.0000000000008</v>
      </c>
      <c r="Y471" s="4">
        <f t="shared" si="231"/>
        <v>4</v>
      </c>
      <c r="Z471" s="9">
        <v>0.15459662699999999</v>
      </c>
      <c r="AA471" s="9">
        <v>0.17842000199999999</v>
      </c>
      <c r="AB471" s="9">
        <v>0.110033321</v>
      </c>
      <c r="AC471" s="1">
        <f t="shared" si="232"/>
        <v>4</v>
      </c>
      <c r="AD471" s="1">
        <f t="shared" si="233"/>
        <v>4</v>
      </c>
      <c r="AE471" s="1">
        <f t="shared" si="234"/>
        <v>4</v>
      </c>
      <c r="AF471" s="11">
        <f t="shared" si="235"/>
        <v>4</v>
      </c>
      <c r="AG471" s="8">
        <v>0.118746208618</v>
      </c>
      <c r="AH471" s="9">
        <v>0.23312174207386099</v>
      </c>
      <c r="AI471" s="1">
        <f t="shared" si="236"/>
        <v>4</v>
      </c>
      <c r="AJ471" s="1">
        <f t="shared" si="237"/>
        <v>4</v>
      </c>
      <c r="AK471" s="11">
        <f t="shared" si="238"/>
        <v>4</v>
      </c>
      <c r="AL471" s="10">
        <v>0</v>
      </c>
      <c r="AM471" s="4">
        <f t="shared" si="239"/>
        <v>0</v>
      </c>
      <c r="AN471" s="98">
        <v>30.782169889999999</v>
      </c>
      <c r="AO471" s="4">
        <f t="shared" si="240"/>
        <v>4</v>
      </c>
      <c r="AP471" s="8">
        <v>0.97379912663755464</v>
      </c>
      <c r="AQ471" s="9">
        <v>1.06029106029106</v>
      </c>
      <c r="AR471" s="9">
        <v>1.1253112033195021</v>
      </c>
      <c r="AS471" s="9">
        <v>1.5215208034433201</v>
      </c>
      <c r="AV471" s="1">
        <f t="shared" si="241"/>
        <v>0</v>
      </c>
      <c r="AW471" s="1">
        <f t="shared" si="242"/>
        <v>0</v>
      </c>
      <c r="AX471" s="1">
        <f t="shared" si="243"/>
        <v>0</v>
      </c>
      <c r="AY471" s="1">
        <f t="shared" si="244"/>
        <v>0</v>
      </c>
      <c r="AZ471" s="1" t="str">
        <f t="shared" si="245"/>
        <v/>
      </c>
      <c r="BA471" s="1" t="str">
        <f t="shared" si="246"/>
        <v/>
      </c>
      <c r="BB471" s="9">
        <f t="shared" si="218"/>
        <v>0.25</v>
      </c>
      <c r="BC471" s="11">
        <f t="shared" si="247"/>
        <v>0</v>
      </c>
      <c r="BD471" s="98">
        <v>60.030028880000003</v>
      </c>
      <c r="BE471" s="4">
        <f t="shared" si="248"/>
        <v>2</v>
      </c>
    </row>
    <row r="472" spans="1:57" x14ac:dyDescent="0.35">
      <c r="A472" s="4">
        <v>53053061601</v>
      </c>
      <c r="B472" s="97">
        <v>37.76</v>
      </c>
      <c r="C472" s="4">
        <f t="shared" si="219"/>
        <v>2</v>
      </c>
      <c r="D472" s="98">
        <v>8.5825027685492792</v>
      </c>
      <c r="E472" s="4">
        <f t="shared" si="220"/>
        <v>2</v>
      </c>
      <c r="F472" s="98">
        <v>63.161209068010074</v>
      </c>
      <c r="G472" s="4">
        <f t="shared" si="221"/>
        <v>2</v>
      </c>
      <c r="H472" s="98">
        <v>85.18518518518519</v>
      </c>
      <c r="I472" s="4">
        <f t="shared" si="222"/>
        <v>4</v>
      </c>
      <c r="J472" s="98">
        <v>35.325670498084293</v>
      </c>
      <c r="K472" s="97">
        <v>19.003831417624522</v>
      </c>
      <c r="L472" s="1">
        <f t="shared" si="223"/>
        <v>4</v>
      </c>
      <c r="M472" s="1">
        <f t="shared" si="224"/>
        <v>2</v>
      </c>
      <c r="N472" s="11">
        <f t="shared" si="225"/>
        <v>3</v>
      </c>
      <c r="O472" s="98">
        <v>47.946666666666673</v>
      </c>
      <c r="P472" s="4">
        <f t="shared" si="226"/>
        <v>4</v>
      </c>
      <c r="Q472" s="6">
        <v>252054</v>
      </c>
      <c r="R472" s="7">
        <v>106128</v>
      </c>
      <c r="S472" s="1">
        <f t="shared" si="227"/>
        <v>2</v>
      </c>
      <c r="T472" s="1">
        <f t="shared" si="228"/>
        <v>3</v>
      </c>
      <c r="U472" s="11">
        <f t="shared" si="229"/>
        <v>2.5</v>
      </c>
      <c r="V472" s="98">
        <v>91.508892713711987</v>
      </c>
      <c r="W472" s="4">
        <f t="shared" si="230"/>
        <v>4</v>
      </c>
      <c r="X472" s="98">
        <v>100.0000000000019</v>
      </c>
      <c r="Y472" s="4">
        <f t="shared" si="231"/>
        <v>4</v>
      </c>
      <c r="Z472" s="9">
        <v>0.19174011599999999</v>
      </c>
      <c r="AA472" s="9">
        <v>0.28828938700000001</v>
      </c>
      <c r="AB472" s="9">
        <v>8.8734051999999994E-2</v>
      </c>
      <c r="AC472" s="1">
        <f t="shared" si="232"/>
        <v>4</v>
      </c>
      <c r="AD472" s="1">
        <f t="shared" si="233"/>
        <v>4</v>
      </c>
      <c r="AE472" s="1">
        <f t="shared" si="234"/>
        <v>4</v>
      </c>
      <c r="AF472" s="11">
        <f t="shared" si="235"/>
        <v>4</v>
      </c>
      <c r="AG472" s="8">
        <v>0.139534056494</v>
      </c>
      <c r="AH472" s="9">
        <v>0.1739118060960054</v>
      </c>
      <c r="AI472" s="1">
        <f t="shared" si="236"/>
        <v>4</v>
      </c>
      <c r="AJ472" s="1">
        <f t="shared" si="237"/>
        <v>4</v>
      </c>
      <c r="AK472" s="11">
        <f t="shared" si="238"/>
        <v>4</v>
      </c>
      <c r="AL472" s="10">
        <v>0</v>
      </c>
      <c r="AM472" s="4">
        <f t="shared" si="239"/>
        <v>0</v>
      </c>
      <c r="AN472" s="98">
        <v>19.32176656</v>
      </c>
      <c r="AO472" s="4">
        <f t="shared" si="240"/>
        <v>4</v>
      </c>
      <c r="AP472" s="8">
        <v>0.81004366812227069</v>
      </c>
      <c r="AQ472" s="9">
        <v>0.84927234927234929</v>
      </c>
      <c r="AR472" s="9">
        <v>1.527800829875519</v>
      </c>
      <c r="AS472" s="9">
        <v>0.78622668579626898</v>
      </c>
      <c r="AV472" s="1">
        <f t="shared" si="241"/>
        <v>2</v>
      </c>
      <c r="AW472" s="1">
        <f t="shared" si="242"/>
        <v>2</v>
      </c>
      <c r="AX472" s="1">
        <f t="shared" si="243"/>
        <v>0</v>
      </c>
      <c r="AY472" s="1">
        <f t="shared" si="244"/>
        <v>3</v>
      </c>
      <c r="AZ472" s="1" t="str">
        <f t="shared" si="245"/>
        <v/>
      </c>
      <c r="BA472" s="1" t="str">
        <f t="shared" si="246"/>
        <v/>
      </c>
      <c r="BB472" s="9">
        <f t="shared" si="218"/>
        <v>0.25</v>
      </c>
      <c r="BC472" s="11">
        <f t="shared" si="247"/>
        <v>1.75</v>
      </c>
      <c r="BD472" s="98">
        <v>54.00085953</v>
      </c>
      <c r="BE472" s="4">
        <f t="shared" si="248"/>
        <v>2</v>
      </c>
    </row>
    <row r="473" spans="1:57" x14ac:dyDescent="0.35">
      <c r="A473" s="4">
        <v>53053061602</v>
      </c>
      <c r="B473" s="97">
        <v>41.016109045848822</v>
      </c>
      <c r="C473" s="4">
        <f t="shared" si="219"/>
        <v>3</v>
      </c>
      <c r="D473" s="98">
        <v>9.0909090909090917</v>
      </c>
      <c r="E473" s="4">
        <f t="shared" si="220"/>
        <v>2</v>
      </c>
      <c r="F473" s="98">
        <v>63.308270676691727</v>
      </c>
      <c r="G473" s="4">
        <f t="shared" si="221"/>
        <v>2</v>
      </c>
      <c r="H473" s="98">
        <v>81.294964028776988</v>
      </c>
      <c r="I473" s="4">
        <f t="shared" si="222"/>
        <v>4</v>
      </c>
      <c r="J473" s="98">
        <v>34.352941176470587</v>
      </c>
      <c r="K473" s="97">
        <v>18.117647058823529</v>
      </c>
      <c r="L473" s="1">
        <f t="shared" si="223"/>
        <v>4</v>
      </c>
      <c r="M473" s="1">
        <f t="shared" si="224"/>
        <v>2</v>
      </c>
      <c r="N473" s="11">
        <f t="shared" si="225"/>
        <v>3</v>
      </c>
      <c r="O473" s="98">
        <v>49.551856594110113</v>
      </c>
      <c r="P473" s="4">
        <f t="shared" si="226"/>
        <v>4</v>
      </c>
      <c r="Q473" s="6">
        <v>261960</v>
      </c>
      <c r="R473" s="7">
        <v>117857</v>
      </c>
      <c r="S473" s="1">
        <f t="shared" si="227"/>
        <v>2</v>
      </c>
      <c r="T473" s="1">
        <f t="shared" si="228"/>
        <v>3</v>
      </c>
      <c r="U473" s="11">
        <f t="shared" si="229"/>
        <v>2.5</v>
      </c>
      <c r="V473" s="98">
        <v>73.042362002567401</v>
      </c>
      <c r="W473" s="4">
        <f t="shared" si="230"/>
        <v>4</v>
      </c>
      <c r="X473" s="98">
        <v>98.297080436054415</v>
      </c>
      <c r="Y473" s="4">
        <f t="shared" si="231"/>
        <v>4</v>
      </c>
      <c r="Z473" s="9">
        <v>0.34205600200000003</v>
      </c>
      <c r="AA473" s="9">
        <v>0.20066482199999999</v>
      </c>
      <c r="AB473" s="9">
        <v>0.170729415</v>
      </c>
      <c r="AC473" s="1">
        <f t="shared" si="232"/>
        <v>4</v>
      </c>
      <c r="AD473" s="1">
        <f t="shared" si="233"/>
        <v>4</v>
      </c>
      <c r="AE473" s="1">
        <f t="shared" si="234"/>
        <v>4</v>
      </c>
      <c r="AF473" s="11">
        <f t="shared" si="235"/>
        <v>4</v>
      </c>
      <c r="AG473" s="8">
        <v>0.329676294659</v>
      </c>
      <c r="AH473" s="9">
        <v>0.3860002051499532</v>
      </c>
      <c r="AI473" s="1">
        <f t="shared" si="236"/>
        <v>2</v>
      </c>
      <c r="AJ473" s="1">
        <f t="shared" si="237"/>
        <v>4</v>
      </c>
      <c r="AK473" s="11">
        <f t="shared" si="238"/>
        <v>3</v>
      </c>
      <c r="AL473" s="10">
        <v>0</v>
      </c>
      <c r="AM473" s="4">
        <f t="shared" si="239"/>
        <v>0</v>
      </c>
      <c r="AN473" s="98">
        <v>17.5257732</v>
      </c>
      <c r="AO473" s="4">
        <f t="shared" si="240"/>
        <v>4</v>
      </c>
      <c r="AP473" s="8">
        <v>1.302401746724891</v>
      </c>
      <c r="AQ473" s="9">
        <v>1.376299376299376</v>
      </c>
      <c r="AR473" s="9">
        <v>1.237344398340249</v>
      </c>
      <c r="AV473" s="1">
        <f t="shared" si="241"/>
        <v>0</v>
      </c>
      <c r="AW473" s="1">
        <f t="shared" si="242"/>
        <v>0</v>
      </c>
      <c r="AX473" s="1">
        <f t="shared" si="243"/>
        <v>0</v>
      </c>
      <c r="AY473" s="1" t="str">
        <f t="shared" si="244"/>
        <v/>
      </c>
      <c r="AZ473" s="1" t="str">
        <f t="shared" si="245"/>
        <v/>
      </c>
      <c r="BA473" s="1" t="str">
        <f t="shared" si="246"/>
        <v/>
      </c>
      <c r="BB473" s="9">
        <f t="shared" si="218"/>
        <v>0.33333333333333331</v>
      </c>
      <c r="BC473" s="11">
        <f t="shared" si="247"/>
        <v>0</v>
      </c>
      <c r="BD473" s="98">
        <v>59.849524950000003</v>
      </c>
      <c r="BE473" s="4">
        <f t="shared" si="248"/>
        <v>2</v>
      </c>
    </row>
    <row r="474" spans="1:57" x14ac:dyDescent="0.35">
      <c r="A474" s="4">
        <v>53053061700</v>
      </c>
      <c r="B474" s="97">
        <v>56.102433708681453</v>
      </c>
      <c r="C474" s="4">
        <f t="shared" si="219"/>
        <v>4</v>
      </c>
      <c r="D474" s="98">
        <v>2.8136882129277572</v>
      </c>
      <c r="E474" s="4">
        <f t="shared" si="220"/>
        <v>0</v>
      </c>
      <c r="F474" s="98">
        <v>74.713584288052374</v>
      </c>
      <c r="G474" s="4">
        <f t="shared" si="221"/>
        <v>3</v>
      </c>
      <c r="H474" s="98">
        <v>52.858627858627862</v>
      </c>
      <c r="I474" s="4">
        <f t="shared" si="222"/>
        <v>3</v>
      </c>
      <c r="J474" s="98">
        <v>29.89130434782609</v>
      </c>
      <c r="K474" s="97">
        <v>11.413043478260869</v>
      </c>
      <c r="L474" s="1">
        <f t="shared" si="223"/>
        <v>4</v>
      </c>
      <c r="M474" s="1">
        <f t="shared" si="224"/>
        <v>1</v>
      </c>
      <c r="N474" s="11">
        <f t="shared" si="225"/>
        <v>2.5</v>
      </c>
      <c r="O474" s="98">
        <v>35.789857716161983</v>
      </c>
      <c r="P474" s="4">
        <f t="shared" si="226"/>
        <v>4</v>
      </c>
      <c r="Q474" s="6">
        <v>265362</v>
      </c>
      <c r="R474" s="7">
        <v>99640</v>
      </c>
      <c r="S474" s="1">
        <f t="shared" si="227"/>
        <v>2</v>
      </c>
      <c r="T474" s="1">
        <f t="shared" si="228"/>
        <v>3</v>
      </c>
      <c r="U474" s="11">
        <f t="shared" si="229"/>
        <v>2.5</v>
      </c>
      <c r="V474" s="98">
        <v>0</v>
      </c>
      <c r="W474" s="4">
        <f t="shared" si="230"/>
        <v>0</v>
      </c>
      <c r="X474" s="98">
        <v>33.479089639626132</v>
      </c>
      <c r="Y474" s="4">
        <f t="shared" si="231"/>
        <v>2</v>
      </c>
      <c r="Z474" s="9">
        <v>0.38337059099999998</v>
      </c>
      <c r="AA474" s="9">
        <v>0.47831120100000002</v>
      </c>
      <c r="AB474" s="9">
        <v>0.36879557400000001</v>
      </c>
      <c r="AC474" s="1">
        <f t="shared" si="232"/>
        <v>4</v>
      </c>
      <c r="AD474" s="1">
        <f t="shared" si="233"/>
        <v>3</v>
      </c>
      <c r="AE474" s="1">
        <f t="shared" si="234"/>
        <v>3</v>
      </c>
      <c r="AF474" s="11">
        <f t="shared" si="235"/>
        <v>3.3333333333333335</v>
      </c>
      <c r="AG474" s="8">
        <v>0.14562886370200001</v>
      </c>
      <c r="AH474" s="9">
        <v>0.29703268022738399</v>
      </c>
      <c r="AI474" s="1">
        <f t="shared" si="236"/>
        <v>4</v>
      </c>
      <c r="AJ474" s="1">
        <f t="shared" si="237"/>
        <v>4</v>
      </c>
      <c r="AK474" s="11">
        <f t="shared" si="238"/>
        <v>4</v>
      </c>
      <c r="AL474" s="10">
        <v>0</v>
      </c>
      <c r="AM474" s="4">
        <f t="shared" si="239"/>
        <v>0</v>
      </c>
      <c r="AN474" s="98">
        <v>26.970141949999999</v>
      </c>
      <c r="AO474" s="4">
        <f t="shared" si="240"/>
        <v>4</v>
      </c>
      <c r="AQ474" s="9">
        <v>1.072765072765073</v>
      </c>
      <c r="AR474" s="9">
        <v>1.061410788381743</v>
      </c>
      <c r="AS474" s="9">
        <v>0.94404591104734503</v>
      </c>
      <c r="AT474" s="9">
        <v>1.0284640171858219</v>
      </c>
      <c r="AV474" s="1" t="str">
        <f t="shared" si="241"/>
        <v/>
      </c>
      <c r="AW474" s="1">
        <f t="shared" si="242"/>
        <v>0</v>
      </c>
      <c r="AX474" s="1">
        <f t="shared" si="243"/>
        <v>0</v>
      </c>
      <c r="AY474" s="1">
        <f t="shared" si="244"/>
        <v>0</v>
      </c>
      <c r="AZ474" s="1">
        <f t="shared" si="245"/>
        <v>0</v>
      </c>
      <c r="BA474" s="1" t="str">
        <f t="shared" si="246"/>
        <v/>
      </c>
      <c r="BB474" s="9">
        <f t="shared" si="218"/>
        <v>0.33333333333333331</v>
      </c>
      <c r="BC474" s="11">
        <f t="shared" si="247"/>
        <v>0</v>
      </c>
      <c r="BD474" s="98">
        <v>48.592448709999999</v>
      </c>
      <c r="BE474" s="4">
        <f t="shared" si="248"/>
        <v>3</v>
      </c>
    </row>
    <row r="475" spans="1:57" x14ac:dyDescent="0.35">
      <c r="A475" s="4">
        <v>53053061800</v>
      </c>
      <c r="B475" s="97">
        <v>43.455125931181271</v>
      </c>
      <c r="C475" s="4">
        <f t="shared" si="219"/>
        <v>3</v>
      </c>
      <c r="D475" s="98">
        <v>3.6223929747530179</v>
      </c>
      <c r="E475" s="4">
        <f t="shared" si="220"/>
        <v>0</v>
      </c>
      <c r="F475" s="98">
        <v>78.410872974385782</v>
      </c>
      <c r="G475" s="4">
        <f t="shared" si="221"/>
        <v>3</v>
      </c>
      <c r="H475" s="98">
        <v>37.345971563981053</v>
      </c>
      <c r="I475" s="4">
        <f t="shared" si="222"/>
        <v>2</v>
      </c>
      <c r="J475" s="98">
        <v>43.333333333333343</v>
      </c>
      <c r="K475" s="97">
        <v>25.92592592592592</v>
      </c>
      <c r="L475" s="1">
        <f t="shared" si="223"/>
        <v>4</v>
      </c>
      <c r="M475" s="1">
        <f t="shared" si="224"/>
        <v>4</v>
      </c>
      <c r="N475" s="11">
        <f t="shared" si="225"/>
        <v>4</v>
      </c>
      <c r="O475" s="98">
        <v>21.44938091769847</v>
      </c>
      <c r="P475" s="4">
        <f t="shared" si="226"/>
        <v>2</v>
      </c>
      <c r="Q475" s="6">
        <v>261545</v>
      </c>
      <c r="R475" s="7">
        <v>76832</v>
      </c>
      <c r="S475" s="1">
        <f t="shared" si="227"/>
        <v>2</v>
      </c>
      <c r="T475" s="1">
        <f t="shared" si="228"/>
        <v>3</v>
      </c>
      <c r="U475" s="11">
        <f t="shared" si="229"/>
        <v>2.5</v>
      </c>
      <c r="V475" s="98">
        <v>0</v>
      </c>
      <c r="W475" s="4">
        <f t="shared" si="230"/>
        <v>0</v>
      </c>
      <c r="X475" s="98">
        <v>0</v>
      </c>
      <c r="Y475" s="4">
        <f t="shared" si="231"/>
        <v>0</v>
      </c>
      <c r="Z475" s="9">
        <v>0.311788273</v>
      </c>
      <c r="AA475" s="9">
        <v>0.34005486499999998</v>
      </c>
      <c r="AB475" s="9">
        <v>0.33128242000000002</v>
      </c>
      <c r="AC475" s="1">
        <f t="shared" si="232"/>
        <v>4</v>
      </c>
      <c r="AD475" s="1">
        <f t="shared" si="233"/>
        <v>4</v>
      </c>
      <c r="AE475" s="1">
        <f t="shared" si="234"/>
        <v>3</v>
      </c>
      <c r="AF475" s="11">
        <f t="shared" si="235"/>
        <v>3.6666666666666665</v>
      </c>
      <c r="AG475" s="8">
        <v>0.16639368192000001</v>
      </c>
      <c r="AH475" s="9">
        <v>0.24447711751513071</v>
      </c>
      <c r="AI475" s="1">
        <f t="shared" si="236"/>
        <v>3</v>
      </c>
      <c r="AJ475" s="1">
        <f t="shared" si="237"/>
        <v>4</v>
      </c>
      <c r="AK475" s="11">
        <f t="shared" si="238"/>
        <v>3.5</v>
      </c>
      <c r="AL475" s="10">
        <v>0</v>
      </c>
      <c r="AM475" s="4">
        <f t="shared" si="239"/>
        <v>0</v>
      </c>
      <c r="AN475" s="98">
        <v>8.9579524680000002</v>
      </c>
      <c r="AO475" s="4">
        <f t="shared" si="240"/>
        <v>3</v>
      </c>
      <c r="AR475" s="9">
        <v>0.93526970954356847</v>
      </c>
      <c r="AS475" s="9">
        <v>0.792682926829268</v>
      </c>
      <c r="AV475" s="1" t="str">
        <f t="shared" si="241"/>
        <v/>
      </c>
      <c r="AW475" s="1" t="str">
        <f t="shared" si="242"/>
        <v/>
      </c>
      <c r="AX475" s="1">
        <f t="shared" si="243"/>
        <v>0</v>
      </c>
      <c r="AY475" s="1">
        <f t="shared" si="244"/>
        <v>3</v>
      </c>
      <c r="AZ475" s="1" t="str">
        <f t="shared" si="245"/>
        <v/>
      </c>
      <c r="BA475" s="1" t="str">
        <f t="shared" si="246"/>
        <v/>
      </c>
      <c r="BB475" s="9">
        <f t="shared" si="218"/>
        <v>0.5</v>
      </c>
      <c r="BC475" s="11">
        <f t="shared" si="247"/>
        <v>1.5</v>
      </c>
      <c r="BD475" s="98">
        <v>45.640684399999998</v>
      </c>
      <c r="BE475" s="4">
        <f t="shared" si="248"/>
        <v>4</v>
      </c>
    </row>
    <row r="476" spans="1:57" x14ac:dyDescent="0.35">
      <c r="A476" s="4">
        <v>53053061900</v>
      </c>
      <c r="B476" s="97">
        <v>34.390651085141897</v>
      </c>
      <c r="C476" s="4">
        <f t="shared" si="219"/>
        <v>2</v>
      </c>
      <c r="D476" s="98">
        <v>7.6696165191740411</v>
      </c>
      <c r="E476" s="4">
        <f t="shared" si="220"/>
        <v>1</v>
      </c>
      <c r="F476" s="98">
        <v>73.019271948608136</v>
      </c>
      <c r="G476" s="4">
        <f t="shared" si="221"/>
        <v>3</v>
      </c>
      <c r="H476" s="98">
        <v>45.145018915510718</v>
      </c>
      <c r="I476" s="4">
        <f t="shared" si="222"/>
        <v>3</v>
      </c>
      <c r="J476" s="98">
        <v>36.75</v>
      </c>
      <c r="K476" s="97">
        <v>17.625</v>
      </c>
      <c r="L476" s="1">
        <f t="shared" si="223"/>
        <v>4</v>
      </c>
      <c r="M476" s="1">
        <f t="shared" si="224"/>
        <v>2</v>
      </c>
      <c r="N476" s="11">
        <f t="shared" si="225"/>
        <v>3</v>
      </c>
      <c r="O476" s="98">
        <v>49.91181657848324</v>
      </c>
      <c r="P476" s="4">
        <f t="shared" si="226"/>
        <v>4</v>
      </c>
      <c r="Q476" s="6">
        <v>278952</v>
      </c>
      <c r="R476" s="7">
        <v>90828</v>
      </c>
      <c r="S476" s="1">
        <f t="shared" si="227"/>
        <v>2</v>
      </c>
      <c r="T476" s="1">
        <f t="shared" si="228"/>
        <v>3</v>
      </c>
      <c r="U476" s="11">
        <f t="shared" si="229"/>
        <v>2.5</v>
      </c>
      <c r="V476" s="98">
        <v>0</v>
      </c>
      <c r="W476" s="4">
        <f t="shared" si="230"/>
        <v>0</v>
      </c>
      <c r="X476" s="98">
        <v>80.145514036302856</v>
      </c>
      <c r="Y476" s="4">
        <f t="shared" si="231"/>
        <v>4</v>
      </c>
      <c r="Z476" s="9">
        <v>0.25268605799999999</v>
      </c>
      <c r="AA476" s="9">
        <v>0.44057723300000001</v>
      </c>
      <c r="AB476" s="9">
        <v>0.28892082600000002</v>
      </c>
      <c r="AC476" s="1">
        <f t="shared" si="232"/>
        <v>4</v>
      </c>
      <c r="AD476" s="1">
        <f t="shared" si="233"/>
        <v>3</v>
      </c>
      <c r="AE476" s="1">
        <f t="shared" si="234"/>
        <v>3</v>
      </c>
      <c r="AF476" s="11">
        <f t="shared" si="235"/>
        <v>3.3333333333333335</v>
      </c>
      <c r="AG476" s="8">
        <v>0.383961221026</v>
      </c>
      <c r="AH476" s="9">
        <v>0.30146255049967757</v>
      </c>
      <c r="AI476" s="1">
        <f t="shared" si="236"/>
        <v>2</v>
      </c>
      <c r="AJ476" s="1">
        <f t="shared" si="237"/>
        <v>4</v>
      </c>
      <c r="AK476" s="11">
        <f t="shared" si="238"/>
        <v>3</v>
      </c>
      <c r="AL476" s="10">
        <v>1</v>
      </c>
      <c r="AM476" s="4">
        <f t="shared" si="239"/>
        <v>4</v>
      </c>
      <c r="AN476" s="98">
        <v>46.307884860000001</v>
      </c>
      <c r="AO476" s="4">
        <f t="shared" si="240"/>
        <v>4</v>
      </c>
      <c r="AQ476" s="9">
        <v>0.37525987525987531</v>
      </c>
      <c r="AR476" s="9">
        <v>1.04896265560166</v>
      </c>
      <c r="AT476" s="9">
        <v>0.93447905477980664</v>
      </c>
      <c r="AV476" s="1" t="str">
        <f t="shared" si="241"/>
        <v/>
      </c>
      <c r="AW476" s="1">
        <f t="shared" si="242"/>
        <v>4</v>
      </c>
      <c r="AX476" s="1">
        <f t="shared" si="243"/>
        <v>0</v>
      </c>
      <c r="AY476" s="1" t="str">
        <f t="shared" si="244"/>
        <v/>
      </c>
      <c r="AZ476" s="1">
        <f t="shared" si="245"/>
        <v>0</v>
      </c>
      <c r="BA476" s="1" t="str">
        <f t="shared" si="246"/>
        <v/>
      </c>
      <c r="BB476" s="9">
        <f t="shared" si="218"/>
        <v>0.5</v>
      </c>
      <c r="BC476" s="11">
        <f t="shared" si="247"/>
        <v>2</v>
      </c>
      <c r="BD476" s="98">
        <v>48.758154099999999</v>
      </c>
      <c r="BE476" s="4">
        <f t="shared" si="248"/>
        <v>3</v>
      </c>
    </row>
    <row r="477" spans="1:57" x14ac:dyDescent="0.35">
      <c r="A477" s="4">
        <v>53053062000</v>
      </c>
      <c r="B477" s="97">
        <v>49.880978143259043</v>
      </c>
      <c r="C477" s="4">
        <f t="shared" si="219"/>
        <v>3</v>
      </c>
      <c r="D477" s="98">
        <v>12.787663107947809</v>
      </c>
      <c r="E477" s="4">
        <f t="shared" si="220"/>
        <v>3</v>
      </c>
      <c r="F477" s="98">
        <v>78.795898114455838</v>
      </c>
      <c r="G477" s="4">
        <f t="shared" si="221"/>
        <v>3</v>
      </c>
      <c r="H477" s="98">
        <v>44.45754716981132</v>
      </c>
      <c r="I477" s="4">
        <f t="shared" si="222"/>
        <v>2</v>
      </c>
      <c r="J477" s="98">
        <v>34.622356495468267</v>
      </c>
      <c r="K477" s="97">
        <v>15.95166163141994</v>
      </c>
      <c r="L477" s="1">
        <f t="shared" si="223"/>
        <v>4</v>
      </c>
      <c r="M477" s="1">
        <f t="shared" si="224"/>
        <v>2</v>
      </c>
      <c r="N477" s="11">
        <f t="shared" si="225"/>
        <v>3</v>
      </c>
      <c r="O477" s="98">
        <v>45.029495302599962</v>
      </c>
      <c r="P477" s="4">
        <f t="shared" si="226"/>
        <v>4</v>
      </c>
      <c r="Q477" s="6">
        <v>291844</v>
      </c>
      <c r="R477" s="7">
        <v>62890</v>
      </c>
      <c r="S477" s="1">
        <f t="shared" si="227"/>
        <v>2</v>
      </c>
      <c r="T477" s="1">
        <f t="shared" si="228"/>
        <v>3</v>
      </c>
      <c r="U477" s="11">
        <f t="shared" si="229"/>
        <v>2.5</v>
      </c>
      <c r="V477" s="98">
        <v>0</v>
      </c>
      <c r="W477" s="4">
        <f t="shared" si="230"/>
        <v>0</v>
      </c>
      <c r="X477" s="98">
        <v>20.857246664164439</v>
      </c>
      <c r="Y477" s="4">
        <f t="shared" si="231"/>
        <v>1</v>
      </c>
      <c r="Z477" s="9">
        <v>0.56287365600000006</v>
      </c>
      <c r="AA477" s="9">
        <v>0.377070562</v>
      </c>
      <c r="AB477" s="9">
        <v>0.29041263499999997</v>
      </c>
      <c r="AC477" s="1">
        <f t="shared" si="232"/>
        <v>3</v>
      </c>
      <c r="AD477" s="1">
        <f t="shared" si="233"/>
        <v>4</v>
      </c>
      <c r="AE477" s="1">
        <f t="shared" si="234"/>
        <v>3</v>
      </c>
      <c r="AF477" s="11">
        <f t="shared" si="235"/>
        <v>3.3333333333333335</v>
      </c>
      <c r="AG477" s="8">
        <v>0.20506984149800001</v>
      </c>
      <c r="AH477" s="9">
        <v>0.37713533018434198</v>
      </c>
      <c r="AI477" s="1">
        <f t="shared" si="236"/>
        <v>3</v>
      </c>
      <c r="AJ477" s="1">
        <f t="shared" si="237"/>
        <v>4</v>
      </c>
      <c r="AK477" s="11">
        <f t="shared" si="238"/>
        <v>3.5</v>
      </c>
      <c r="AL477" s="10">
        <v>1</v>
      </c>
      <c r="AM477" s="4">
        <f t="shared" si="239"/>
        <v>4</v>
      </c>
      <c r="AN477" s="98">
        <v>23.386114490000001</v>
      </c>
      <c r="AO477" s="4">
        <f t="shared" si="240"/>
        <v>4</v>
      </c>
      <c r="AR477" s="9">
        <v>0.84647302904564314</v>
      </c>
      <c r="AS477" s="9">
        <v>0.89096126255380204</v>
      </c>
      <c r="AT477" s="9">
        <v>0.82384532760472606</v>
      </c>
      <c r="AV477" s="1" t="str">
        <f t="shared" si="241"/>
        <v/>
      </c>
      <c r="AW477" s="1" t="str">
        <f t="shared" si="242"/>
        <v/>
      </c>
      <c r="AX477" s="1">
        <f t="shared" si="243"/>
        <v>2</v>
      </c>
      <c r="AY477" s="1">
        <f t="shared" si="244"/>
        <v>1</v>
      </c>
      <c r="AZ477" s="1">
        <f t="shared" si="245"/>
        <v>2</v>
      </c>
      <c r="BA477" s="1" t="str">
        <f t="shared" si="246"/>
        <v/>
      </c>
      <c r="BB477" s="9">
        <f t="shared" si="218"/>
        <v>0.5</v>
      </c>
      <c r="BC477" s="11">
        <f t="shared" si="247"/>
        <v>1.5</v>
      </c>
      <c r="BD477" s="98">
        <v>45.251525119999997</v>
      </c>
      <c r="BE477" s="4">
        <f t="shared" si="248"/>
        <v>4</v>
      </c>
    </row>
    <row r="478" spans="1:57" x14ac:dyDescent="0.35">
      <c r="A478" s="4">
        <v>53053062300</v>
      </c>
      <c r="B478" s="97">
        <v>54.739010989010993</v>
      </c>
      <c r="C478" s="4">
        <f t="shared" si="219"/>
        <v>4</v>
      </c>
      <c r="D478" s="98">
        <v>17.266581399598032</v>
      </c>
      <c r="E478" s="4">
        <f t="shared" si="220"/>
        <v>4</v>
      </c>
      <c r="F478" s="98">
        <v>78.454842219804135</v>
      </c>
      <c r="G478" s="4">
        <f t="shared" si="221"/>
        <v>3</v>
      </c>
      <c r="H478" s="98">
        <v>21.861702127659569</v>
      </c>
      <c r="I478" s="4">
        <f t="shared" si="222"/>
        <v>1</v>
      </c>
      <c r="J478" s="98">
        <v>29.035812672176309</v>
      </c>
      <c r="K478" s="97">
        <v>13.05785123966942</v>
      </c>
      <c r="L478" s="1">
        <f t="shared" si="223"/>
        <v>4</v>
      </c>
      <c r="M478" s="1">
        <f t="shared" si="224"/>
        <v>1</v>
      </c>
      <c r="N478" s="11">
        <f t="shared" si="225"/>
        <v>2.5</v>
      </c>
      <c r="O478" s="98">
        <v>33.051578402622042</v>
      </c>
      <c r="P478" s="4">
        <f t="shared" si="226"/>
        <v>4</v>
      </c>
      <c r="Q478" s="6">
        <v>283007</v>
      </c>
      <c r="R478" s="7">
        <v>42428</v>
      </c>
      <c r="S478" s="1">
        <f t="shared" si="227"/>
        <v>2</v>
      </c>
      <c r="T478" s="1">
        <f t="shared" si="228"/>
        <v>2</v>
      </c>
      <c r="U478" s="11">
        <f t="shared" si="229"/>
        <v>2</v>
      </c>
      <c r="V478" s="98">
        <v>0</v>
      </c>
      <c r="W478" s="4">
        <f t="shared" si="230"/>
        <v>0</v>
      </c>
      <c r="X478" s="98">
        <v>0</v>
      </c>
      <c r="Y478" s="4">
        <f t="shared" si="231"/>
        <v>0</v>
      </c>
      <c r="Z478" s="9">
        <v>0.42591872600000003</v>
      </c>
      <c r="AA478" s="9">
        <v>0.46839396700000002</v>
      </c>
      <c r="AB478" s="9">
        <v>0.40937297499999997</v>
      </c>
      <c r="AC478" s="1">
        <f t="shared" si="232"/>
        <v>3</v>
      </c>
      <c r="AD478" s="1">
        <f t="shared" si="233"/>
        <v>3</v>
      </c>
      <c r="AE478" s="1">
        <f t="shared" si="234"/>
        <v>3</v>
      </c>
      <c r="AF478" s="11">
        <f t="shared" si="235"/>
        <v>3</v>
      </c>
      <c r="AG478" s="8">
        <v>0.185946346475</v>
      </c>
      <c r="AH478" s="9">
        <v>0.28918310595697538</v>
      </c>
      <c r="AI478" s="1">
        <f t="shared" si="236"/>
        <v>3</v>
      </c>
      <c r="AJ478" s="1">
        <f t="shared" si="237"/>
        <v>4</v>
      </c>
      <c r="AK478" s="11">
        <f t="shared" si="238"/>
        <v>3.5</v>
      </c>
      <c r="AL478" s="10">
        <v>0</v>
      </c>
      <c r="AM478" s="4">
        <f t="shared" si="239"/>
        <v>0</v>
      </c>
      <c r="AN478" s="98">
        <v>5.7158712539999996</v>
      </c>
      <c r="AO478" s="4">
        <f t="shared" si="240"/>
        <v>2</v>
      </c>
      <c r="AR478" s="9">
        <v>0.98921161825726145</v>
      </c>
      <c r="AS478" s="9">
        <v>0.80703012912481997</v>
      </c>
      <c r="AT478" s="9">
        <v>0.86090225563909772</v>
      </c>
      <c r="AV478" s="1" t="str">
        <f t="shared" si="241"/>
        <v/>
      </c>
      <c r="AW478" s="1" t="str">
        <f t="shared" si="242"/>
        <v/>
      </c>
      <c r="AX478" s="1">
        <f t="shared" si="243"/>
        <v>0</v>
      </c>
      <c r="AY478" s="1">
        <f t="shared" si="244"/>
        <v>2</v>
      </c>
      <c r="AZ478" s="1">
        <f t="shared" si="245"/>
        <v>1</v>
      </c>
      <c r="BA478" s="1" t="str">
        <f t="shared" si="246"/>
        <v/>
      </c>
      <c r="BB478" s="9">
        <f t="shared" si="218"/>
        <v>0.5</v>
      </c>
      <c r="BC478" s="11">
        <f t="shared" si="247"/>
        <v>1</v>
      </c>
      <c r="BD478" s="98">
        <v>43.973016180000002</v>
      </c>
      <c r="BE478" s="4">
        <f t="shared" si="248"/>
        <v>4</v>
      </c>
    </row>
    <row r="479" spans="1:57" x14ac:dyDescent="0.35">
      <c r="A479" s="4">
        <v>53053062400</v>
      </c>
      <c r="B479" s="97">
        <v>39.322839322839322</v>
      </c>
      <c r="C479" s="4">
        <f t="shared" si="219"/>
        <v>2</v>
      </c>
      <c r="D479" s="98">
        <v>2.7053941908713699</v>
      </c>
      <c r="E479" s="4">
        <f t="shared" si="220"/>
        <v>0</v>
      </c>
      <c r="F479" s="98">
        <v>73.223550642905479</v>
      </c>
      <c r="G479" s="4">
        <f t="shared" si="221"/>
        <v>3</v>
      </c>
      <c r="H479" s="98">
        <v>33.333333333333329</v>
      </c>
      <c r="I479" s="4">
        <f t="shared" si="222"/>
        <v>2</v>
      </c>
      <c r="J479" s="98">
        <v>32.714617169373547</v>
      </c>
      <c r="K479" s="97">
        <v>19.953596287703011</v>
      </c>
      <c r="L479" s="1">
        <f t="shared" si="223"/>
        <v>4</v>
      </c>
      <c r="M479" s="1">
        <f t="shared" si="224"/>
        <v>2</v>
      </c>
      <c r="N479" s="11">
        <f t="shared" si="225"/>
        <v>3</v>
      </c>
      <c r="O479" s="98">
        <v>29.224829224829229</v>
      </c>
      <c r="P479" s="4">
        <f t="shared" si="226"/>
        <v>3</v>
      </c>
      <c r="Q479" s="6">
        <v>264314</v>
      </c>
      <c r="R479" s="7">
        <v>82855</v>
      </c>
      <c r="S479" s="1">
        <f t="shared" si="227"/>
        <v>2</v>
      </c>
      <c r="T479" s="1">
        <f t="shared" si="228"/>
        <v>3</v>
      </c>
      <c r="U479" s="11">
        <f t="shared" si="229"/>
        <v>2.5</v>
      </c>
      <c r="V479" s="98">
        <v>0</v>
      </c>
      <c r="W479" s="4">
        <f t="shared" si="230"/>
        <v>0</v>
      </c>
      <c r="X479" s="98">
        <v>63.995327033849101</v>
      </c>
      <c r="Y479" s="4">
        <f t="shared" si="231"/>
        <v>4</v>
      </c>
      <c r="Z479" s="9">
        <v>0.29061136199999998</v>
      </c>
      <c r="AA479" s="9">
        <v>0.34633849999999999</v>
      </c>
      <c r="AB479" s="9">
        <v>0.23919135799999999</v>
      </c>
      <c r="AC479" s="1">
        <f t="shared" si="232"/>
        <v>4</v>
      </c>
      <c r="AD479" s="1">
        <f t="shared" si="233"/>
        <v>4</v>
      </c>
      <c r="AE479" s="1">
        <f t="shared" si="234"/>
        <v>4</v>
      </c>
      <c r="AF479" s="11">
        <f t="shared" si="235"/>
        <v>4</v>
      </c>
      <c r="AG479" s="8">
        <v>0.30345429293100001</v>
      </c>
      <c r="AH479" s="9">
        <v>0.25979056878348511</v>
      </c>
      <c r="AI479" s="1">
        <f t="shared" si="236"/>
        <v>2</v>
      </c>
      <c r="AJ479" s="1">
        <f t="shared" si="237"/>
        <v>4</v>
      </c>
      <c r="AK479" s="11">
        <f t="shared" si="238"/>
        <v>3</v>
      </c>
      <c r="AL479" s="10">
        <v>0</v>
      </c>
      <c r="AM479" s="4">
        <f t="shared" si="239"/>
        <v>0</v>
      </c>
      <c r="AN479" s="98">
        <v>5.7998129089999999</v>
      </c>
      <c r="AO479" s="4">
        <f t="shared" si="240"/>
        <v>2</v>
      </c>
      <c r="AQ479" s="9">
        <v>1.3960498960498959</v>
      </c>
      <c r="AR479" s="9">
        <v>1.336929460580913</v>
      </c>
      <c r="AS479" s="9">
        <v>0.956241032998565</v>
      </c>
      <c r="AV479" s="1" t="str">
        <f t="shared" si="241"/>
        <v/>
      </c>
      <c r="AW479" s="1">
        <f t="shared" si="242"/>
        <v>0</v>
      </c>
      <c r="AX479" s="1">
        <f t="shared" si="243"/>
        <v>0</v>
      </c>
      <c r="AY479" s="1">
        <f t="shared" si="244"/>
        <v>0</v>
      </c>
      <c r="AZ479" s="1" t="str">
        <f t="shared" si="245"/>
        <v/>
      </c>
      <c r="BA479" s="1" t="str">
        <f t="shared" si="246"/>
        <v/>
      </c>
      <c r="BB479" s="9">
        <f t="shared" si="218"/>
        <v>0.33333333333333331</v>
      </c>
      <c r="BC479" s="11">
        <f t="shared" si="247"/>
        <v>0</v>
      </c>
      <c r="BD479" s="98">
        <v>52.174527349999998</v>
      </c>
      <c r="BE479" s="4">
        <f t="shared" si="248"/>
        <v>3</v>
      </c>
    </row>
    <row r="480" spans="1:57" x14ac:dyDescent="0.35">
      <c r="A480" s="4">
        <v>53053062500</v>
      </c>
      <c r="B480" s="97">
        <v>41.362958948651936</v>
      </c>
      <c r="C480" s="4">
        <f t="shared" si="219"/>
        <v>3</v>
      </c>
      <c r="D480" s="98">
        <v>3.9532534987736261</v>
      </c>
      <c r="E480" s="4">
        <f t="shared" si="220"/>
        <v>0</v>
      </c>
      <c r="F480" s="98">
        <v>77.142857142857153</v>
      </c>
      <c r="G480" s="4">
        <f t="shared" si="221"/>
        <v>3</v>
      </c>
      <c r="H480" s="98">
        <v>34.57059679767103</v>
      </c>
      <c r="I480" s="4">
        <f t="shared" si="222"/>
        <v>2</v>
      </c>
      <c r="J480" s="98">
        <v>32.244094488188978</v>
      </c>
      <c r="K480" s="97">
        <v>18.464566929133859</v>
      </c>
      <c r="L480" s="1">
        <f t="shared" si="223"/>
        <v>4</v>
      </c>
      <c r="M480" s="1">
        <f t="shared" si="224"/>
        <v>2</v>
      </c>
      <c r="N480" s="11">
        <f t="shared" si="225"/>
        <v>3</v>
      </c>
      <c r="O480" s="98">
        <v>34.666666666666671</v>
      </c>
      <c r="P480" s="4">
        <f t="shared" si="226"/>
        <v>4</v>
      </c>
      <c r="Q480" s="6">
        <v>257526</v>
      </c>
      <c r="R480" s="7">
        <v>81844</v>
      </c>
      <c r="S480" s="1">
        <f t="shared" si="227"/>
        <v>2</v>
      </c>
      <c r="T480" s="1">
        <f t="shared" si="228"/>
        <v>3</v>
      </c>
      <c r="U480" s="11">
        <f t="shared" si="229"/>
        <v>2.5</v>
      </c>
      <c r="V480" s="98">
        <v>0</v>
      </c>
      <c r="W480" s="4">
        <f t="shared" si="230"/>
        <v>0</v>
      </c>
      <c r="X480" s="98">
        <v>0</v>
      </c>
      <c r="Y480" s="4">
        <f t="shared" si="231"/>
        <v>0</v>
      </c>
      <c r="Z480" s="9">
        <v>0.372736805</v>
      </c>
      <c r="AA480" s="9">
        <v>0.35705564099999998</v>
      </c>
      <c r="AB480" s="9">
        <v>0.36185612900000003</v>
      </c>
      <c r="AC480" s="1">
        <f t="shared" si="232"/>
        <v>4</v>
      </c>
      <c r="AD480" s="1">
        <f t="shared" si="233"/>
        <v>4</v>
      </c>
      <c r="AE480" s="1">
        <f t="shared" si="234"/>
        <v>3</v>
      </c>
      <c r="AF480" s="11">
        <f t="shared" si="235"/>
        <v>3.6666666666666665</v>
      </c>
      <c r="AG480" s="8">
        <v>0.36682850036300002</v>
      </c>
      <c r="AH480" s="9">
        <v>0.2443062624014507</v>
      </c>
      <c r="AI480" s="1">
        <f t="shared" si="236"/>
        <v>2</v>
      </c>
      <c r="AJ480" s="1">
        <f t="shared" si="237"/>
        <v>4</v>
      </c>
      <c r="AK480" s="11">
        <f t="shared" si="238"/>
        <v>3</v>
      </c>
      <c r="AL480" s="10">
        <v>0</v>
      </c>
      <c r="AM480" s="4">
        <f t="shared" si="239"/>
        <v>0</v>
      </c>
      <c r="AN480" s="98">
        <v>5.9171597629999999</v>
      </c>
      <c r="AO480" s="4">
        <f t="shared" si="240"/>
        <v>2</v>
      </c>
      <c r="AQ480" s="9">
        <v>1.0790020790020789</v>
      </c>
      <c r="AR480" s="9">
        <v>0.77427385892116185</v>
      </c>
      <c r="AS480" s="9">
        <v>1.14203730272596</v>
      </c>
      <c r="AT480" s="9">
        <v>0.84908700322234154</v>
      </c>
      <c r="AV480" s="1" t="str">
        <f t="shared" si="241"/>
        <v/>
      </c>
      <c r="AW480" s="1">
        <f t="shared" si="242"/>
        <v>0</v>
      </c>
      <c r="AX480" s="1">
        <f t="shared" si="243"/>
        <v>3</v>
      </c>
      <c r="AY480" s="1">
        <f t="shared" si="244"/>
        <v>0</v>
      </c>
      <c r="AZ480" s="1">
        <f t="shared" si="245"/>
        <v>2</v>
      </c>
      <c r="BA480" s="1" t="str">
        <f t="shared" si="246"/>
        <v/>
      </c>
      <c r="BB480" s="9">
        <f t="shared" si="218"/>
        <v>0.33333333333333331</v>
      </c>
      <c r="BC480" s="11">
        <f t="shared" si="247"/>
        <v>1</v>
      </c>
      <c r="BD480" s="98">
        <v>50.686779129999998</v>
      </c>
      <c r="BE480" s="4">
        <f t="shared" si="248"/>
        <v>3</v>
      </c>
    </row>
    <row r="481" spans="1:57" x14ac:dyDescent="0.35">
      <c r="A481" s="4">
        <v>53053062600</v>
      </c>
      <c r="B481" s="97">
        <v>49.412072119153393</v>
      </c>
      <c r="C481" s="4">
        <f t="shared" si="219"/>
        <v>3</v>
      </c>
      <c r="D481" s="98">
        <v>9.0200445434298437</v>
      </c>
      <c r="E481" s="4">
        <f t="shared" si="220"/>
        <v>2</v>
      </c>
      <c r="F481" s="98">
        <v>74.52255180820805</v>
      </c>
      <c r="G481" s="4">
        <f t="shared" si="221"/>
        <v>3</v>
      </c>
      <c r="H481" s="98">
        <v>79.772727272727266</v>
      </c>
      <c r="I481" s="4">
        <f t="shared" si="222"/>
        <v>4</v>
      </c>
      <c r="J481" s="98">
        <v>46.547619047619051</v>
      </c>
      <c r="K481" s="97">
        <v>24.583333333333329</v>
      </c>
      <c r="L481" s="1">
        <f t="shared" si="223"/>
        <v>4</v>
      </c>
      <c r="M481" s="1">
        <f t="shared" si="224"/>
        <v>3</v>
      </c>
      <c r="N481" s="11">
        <f t="shared" si="225"/>
        <v>3.5</v>
      </c>
      <c r="O481" s="98">
        <v>35.425420168067227</v>
      </c>
      <c r="P481" s="4">
        <f t="shared" si="226"/>
        <v>4</v>
      </c>
      <c r="Q481" s="6">
        <v>243134</v>
      </c>
      <c r="R481" s="7">
        <v>80377</v>
      </c>
      <c r="S481" s="1">
        <f t="shared" si="227"/>
        <v>2</v>
      </c>
      <c r="T481" s="1">
        <f t="shared" si="228"/>
        <v>3</v>
      </c>
      <c r="U481" s="11">
        <f t="shared" si="229"/>
        <v>2.5</v>
      </c>
      <c r="V481" s="98">
        <v>1.803921568627451</v>
      </c>
      <c r="W481" s="4">
        <f t="shared" si="230"/>
        <v>0</v>
      </c>
      <c r="X481" s="98">
        <v>17.252413774692119</v>
      </c>
      <c r="Y481" s="4">
        <f t="shared" si="231"/>
        <v>1</v>
      </c>
      <c r="Z481" s="9">
        <v>0.96975818499999999</v>
      </c>
      <c r="AA481" s="9">
        <v>0.68412220800000001</v>
      </c>
      <c r="AB481" s="9">
        <v>0.29902598400000002</v>
      </c>
      <c r="AC481" s="1">
        <f t="shared" si="232"/>
        <v>1</v>
      </c>
      <c r="AD481" s="1">
        <f t="shared" si="233"/>
        <v>2</v>
      </c>
      <c r="AE481" s="1">
        <f t="shared" si="234"/>
        <v>3</v>
      </c>
      <c r="AF481" s="11">
        <f t="shared" si="235"/>
        <v>2</v>
      </c>
      <c r="AG481" s="8">
        <v>0.25996816388299998</v>
      </c>
      <c r="AH481" s="9">
        <v>0.30131984922058008</v>
      </c>
      <c r="AI481" s="1">
        <f t="shared" si="236"/>
        <v>3</v>
      </c>
      <c r="AJ481" s="1">
        <f t="shared" si="237"/>
        <v>4</v>
      </c>
      <c r="AK481" s="11">
        <f t="shared" si="238"/>
        <v>3.5</v>
      </c>
      <c r="AL481" s="10">
        <v>0</v>
      </c>
      <c r="AM481" s="4">
        <f t="shared" si="239"/>
        <v>0</v>
      </c>
      <c r="AN481" s="98">
        <v>29.263803679999999</v>
      </c>
      <c r="AO481" s="4">
        <f t="shared" si="240"/>
        <v>4</v>
      </c>
      <c r="AP481" s="8">
        <v>1.325327510917031</v>
      </c>
      <c r="AQ481" s="9">
        <v>0.96777546777546775</v>
      </c>
      <c r="AR481" s="9">
        <v>1.1634854771784231</v>
      </c>
      <c r="AS481" s="9">
        <v>0.86298421807747405</v>
      </c>
      <c r="AV481" s="1">
        <f t="shared" si="241"/>
        <v>0</v>
      </c>
      <c r="AW481" s="1">
        <f t="shared" si="242"/>
        <v>0</v>
      </c>
      <c r="AX481" s="1">
        <f t="shared" si="243"/>
        <v>0</v>
      </c>
      <c r="AY481" s="1">
        <f t="shared" si="244"/>
        <v>1</v>
      </c>
      <c r="AZ481" s="1" t="str">
        <f t="shared" si="245"/>
        <v/>
      </c>
      <c r="BA481" s="1" t="str">
        <f t="shared" si="246"/>
        <v/>
      </c>
      <c r="BB481" s="9">
        <f t="shared" si="218"/>
        <v>0.25</v>
      </c>
      <c r="BC481" s="11">
        <f t="shared" si="247"/>
        <v>0.25</v>
      </c>
      <c r="BD481" s="98">
        <v>41.541773030000002</v>
      </c>
      <c r="BE481" s="4">
        <f t="shared" si="248"/>
        <v>4</v>
      </c>
    </row>
    <row r="482" spans="1:57" x14ac:dyDescent="0.35">
      <c r="A482" s="4">
        <v>53053062801</v>
      </c>
      <c r="B482" s="97">
        <v>55.82531045067671</v>
      </c>
      <c r="C482" s="4">
        <f t="shared" si="219"/>
        <v>4</v>
      </c>
      <c r="D482" s="98">
        <v>4.3759630200308166</v>
      </c>
      <c r="E482" s="4">
        <f t="shared" si="220"/>
        <v>1</v>
      </c>
      <c r="F482" s="98">
        <v>86.875725900116137</v>
      </c>
      <c r="G482" s="4">
        <f t="shared" si="221"/>
        <v>4</v>
      </c>
      <c r="H482" s="98">
        <v>87.092344661860622</v>
      </c>
      <c r="I482" s="4">
        <f t="shared" si="222"/>
        <v>4</v>
      </c>
      <c r="J482" s="98">
        <v>47.787610619469028</v>
      </c>
      <c r="K482" s="97">
        <v>31.32743362831858</v>
      </c>
      <c r="L482" s="1">
        <f t="shared" si="223"/>
        <v>4</v>
      </c>
      <c r="M482" s="1">
        <f t="shared" si="224"/>
        <v>4</v>
      </c>
      <c r="N482" s="11">
        <f t="shared" si="225"/>
        <v>4</v>
      </c>
      <c r="O482" s="98">
        <v>50.792291220556741</v>
      </c>
      <c r="P482" s="4">
        <f t="shared" si="226"/>
        <v>4</v>
      </c>
      <c r="Q482" s="6">
        <v>231398</v>
      </c>
      <c r="R482" s="7">
        <v>36319</v>
      </c>
      <c r="S482" s="1">
        <f t="shared" si="227"/>
        <v>2</v>
      </c>
      <c r="T482" s="1">
        <f t="shared" si="228"/>
        <v>2</v>
      </c>
      <c r="U482" s="11">
        <f t="shared" si="229"/>
        <v>2</v>
      </c>
      <c r="V482" s="98">
        <v>0</v>
      </c>
      <c r="W482" s="4">
        <f t="shared" si="230"/>
        <v>0</v>
      </c>
      <c r="X482" s="98">
        <v>0.82229777133200743</v>
      </c>
      <c r="Y482" s="4">
        <f t="shared" si="231"/>
        <v>0</v>
      </c>
      <c r="Z482" s="9">
        <v>0.84782584900000002</v>
      </c>
      <c r="AA482" s="9">
        <v>0.57459928800000004</v>
      </c>
      <c r="AB482" s="9">
        <v>0.422696187</v>
      </c>
      <c r="AC482" s="1">
        <f t="shared" si="232"/>
        <v>1</v>
      </c>
      <c r="AD482" s="1">
        <f t="shared" si="233"/>
        <v>3</v>
      </c>
      <c r="AE482" s="1">
        <f t="shared" si="234"/>
        <v>3</v>
      </c>
      <c r="AF482" s="11">
        <f t="shared" si="235"/>
        <v>2.3333333333333335</v>
      </c>
      <c r="AG482" s="8">
        <v>0.27160256077599998</v>
      </c>
      <c r="AH482" s="9">
        <v>0.6259240368019342</v>
      </c>
      <c r="AI482" s="1">
        <f t="shared" si="236"/>
        <v>3</v>
      </c>
      <c r="AJ482" s="1">
        <f t="shared" si="237"/>
        <v>2</v>
      </c>
      <c r="AK482" s="11">
        <f t="shared" si="238"/>
        <v>2.5</v>
      </c>
      <c r="AL482" s="10">
        <v>1</v>
      </c>
      <c r="AM482" s="4">
        <f t="shared" si="239"/>
        <v>4</v>
      </c>
      <c r="AN482" s="98">
        <v>3.361344538</v>
      </c>
      <c r="AO482" s="4">
        <f t="shared" si="240"/>
        <v>1</v>
      </c>
      <c r="AQ482" s="9">
        <v>1.0176715176715181</v>
      </c>
      <c r="AR482" s="9">
        <v>0.99419087136929463</v>
      </c>
      <c r="AS482" s="9">
        <v>0.91032998565279699</v>
      </c>
      <c r="AV482" s="1" t="str">
        <f t="shared" si="241"/>
        <v/>
      </c>
      <c r="AW482" s="1">
        <f t="shared" si="242"/>
        <v>0</v>
      </c>
      <c r="AX482" s="1">
        <f t="shared" si="243"/>
        <v>0</v>
      </c>
      <c r="AY482" s="1">
        <f t="shared" si="244"/>
        <v>0</v>
      </c>
      <c r="AZ482" s="1" t="str">
        <f t="shared" si="245"/>
        <v/>
      </c>
      <c r="BA482" s="1" t="str">
        <f t="shared" si="246"/>
        <v/>
      </c>
      <c r="BB482" s="9">
        <f t="shared" si="218"/>
        <v>0.33333333333333331</v>
      </c>
      <c r="BC482" s="11">
        <f t="shared" si="247"/>
        <v>0</v>
      </c>
      <c r="BD482" s="98">
        <v>38.004288099999997</v>
      </c>
      <c r="BE482" s="4">
        <f t="shared" si="248"/>
        <v>4</v>
      </c>
    </row>
    <row r="483" spans="1:57" x14ac:dyDescent="0.35">
      <c r="A483" s="4">
        <v>53053062802</v>
      </c>
      <c r="B483" s="97">
        <v>47.554347826086953</v>
      </c>
      <c r="C483" s="4">
        <f t="shared" si="219"/>
        <v>3</v>
      </c>
      <c r="D483" s="98">
        <v>9.510453850076491</v>
      </c>
      <c r="E483" s="4">
        <f t="shared" si="220"/>
        <v>2</v>
      </c>
      <c r="F483" s="98">
        <v>79.079956188389929</v>
      </c>
      <c r="G483" s="4">
        <f t="shared" si="221"/>
        <v>3</v>
      </c>
      <c r="H483" s="98">
        <v>39.665970772442591</v>
      </c>
      <c r="I483" s="4">
        <f t="shared" si="222"/>
        <v>2</v>
      </c>
      <c r="J483" s="98">
        <v>21.31034482758621</v>
      </c>
      <c r="K483" s="97">
        <v>11.241379310344829</v>
      </c>
      <c r="L483" s="1">
        <f t="shared" si="223"/>
        <v>3</v>
      </c>
      <c r="M483" s="1">
        <f t="shared" si="224"/>
        <v>1</v>
      </c>
      <c r="N483" s="11">
        <f t="shared" si="225"/>
        <v>2</v>
      </c>
      <c r="O483" s="98">
        <v>25.724637681159422</v>
      </c>
      <c r="P483" s="4">
        <f t="shared" si="226"/>
        <v>3</v>
      </c>
      <c r="Q483" s="6">
        <v>234857</v>
      </c>
      <c r="R483" s="7">
        <v>33011</v>
      </c>
      <c r="S483" s="1">
        <f t="shared" si="227"/>
        <v>2</v>
      </c>
      <c r="T483" s="1">
        <f t="shared" si="228"/>
        <v>2</v>
      </c>
      <c r="U483" s="11">
        <f t="shared" si="229"/>
        <v>2</v>
      </c>
      <c r="V483" s="98">
        <v>0</v>
      </c>
      <c r="W483" s="4">
        <f t="shared" si="230"/>
        <v>0</v>
      </c>
      <c r="X483" s="98">
        <v>6.0990643611172644</v>
      </c>
      <c r="Y483" s="4">
        <f t="shared" si="231"/>
        <v>1</v>
      </c>
      <c r="Z483" s="9">
        <v>0.91711723000000001</v>
      </c>
      <c r="AA483" s="9">
        <v>0.63519096100000005</v>
      </c>
      <c r="AB483" s="9">
        <v>0.47536700100000001</v>
      </c>
      <c r="AC483" s="1">
        <f t="shared" si="232"/>
        <v>1</v>
      </c>
      <c r="AD483" s="1">
        <f t="shared" si="233"/>
        <v>2</v>
      </c>
      <c r="AE483" s="1">
        <f t="shared" si="234"/>
        <v>3</v>
      </c>
      <c r="AF483" s="11">
        <f t="shared" si="235"/>
        <v>2</v>
      </c>
      <c r="AG483" s="8">
        <v>0.27575094775199999</v>
      </c>
      <c r="AH483" s="9">
        <v>0.38532066553225058</v>
      </c>
      <c r="AI483" s="1">
        <f t="shared" si="236"/>
        <v>3</v>
      </c>
      <c r="AJ483" s="1">
        <f t="shared" si="237"/>
        <v>4</v>
      </c>
      <c r="AK483" s="11">
        <f t="shared" si="238"/>
        <v>3.5</v>
      </c>
      <c r="AL483" s="10">
        <v>0</v>
      </c>
      <c r="AM483" s="4">
        <f t="shared" si="239"/>
        <v>0</v>
      </c>
      <c r="AN483" s="98">
        <v>6.2339331619999996</v>
      </c>
      <c r="AO483" s="4">
        <f t="shared" si="240"/>
        <v>2</v>
      </c>
      <c r="AR483" s="9">
        <v>0.8091286307053942</v>
      </c>
      <c r="AS483" s="9">
        <v>1.0674318507890901</v>
      </c>
      <c r="AV483" s="1" t="str">
        <f t="shared" si="241"/>
        <v/>
      </c>
      <c r="AW483" s="1" t="str">
        <f t="shared" si="242"/>
        <v/>
      </c>
      <c r="AX483" s="1">
        <f t="shared" si="243"/>
        <v>2</v>
      </c>
      <c r="AY483" s="1">
        <f t="shared" si="244"/>
        <v>0</v>
      </c>
      <c r="AZ483" s="1" t="str">
        <f t="shared" si="245"/>
        <v/>
      </c>
      <c r="BA483" s="1" t="str">
        <f t="shared" si="246"/>
        <v/>
      </c>
      <c r="BB483" s="9">
        <f t="shared" si="218"/>
        <v>0.5</v>
      </c>
      <c r="BC483" s="11">
        <f t="shared" si="247"/>
        <v>1</v>
      </c>
      <c r="BD483" s="98">
        <v>44.454382510000002</v>
      </c>
      <c r="BE483" s="4">
        <f t="shared" si="248"/>
        <v>4</v>
      </c>
    </row>
    <row r="484" spans="1:57" x14ac:dyDescent="0.35">
      <c r="A484" s="4">
        <v>53053062900</v>
      </c>
      <c r="B484" s="97">
        <v>49.934089111521217</v>
      </c>
      <c r="C484" s="4">
        <f t="shared" si="219"/>
        <v>3</v>
      </c>
      <c r="D484" s="98">
        <v>7.9376035339591384</v>
      </c>
      <c r="E484" s="4">
        <f t="shared" si="220"/>
        <v>1</v>
      </c>
      <c r="F484" s="98">
        <v>78.377365561176688</v>
      </c>
      <c r="G484" s="4">
        <f t="shared" si="221"/>
        <v>3</v>
      </c>
      <c r="H484" s="98">
        <v>60.172773309502539</v>
      </c>
      <c r="I484" s="4">
        <f t="shared" si="222"/>
        <v>4</v>
      </c>
      <c r="J484" s="98">
        <v>28.205128205128201</v>
      </c>
      <c r="K484" s="97">
        <v>15.224358974358969</v>
      </c>
      <c r="L484" s="1">
        <f t="shared" si="223"/>
        <v>4</v>
      </c>
      <c r="M484" s="1">
        <f t="shared" si="224"/>
        <v>2</v>
      </c>
      <c r="N484" s="11">
        <f t="shared" si="225"/>
        <v>3</v>
      </c>
      <c r="O484" s="98">
        <v>32.836804640126552</v>
      </c>
      <c r="P484" s="4">
        <f t="shared" si="226"/>
        <v>4</v>
      </c>
      <c r="Q484" s="6">
        <v>245615</v>
      </c>
      <c r="R484" s="7">
        <v>62276</v>
      </c>
      <c r="S484" s="1">
        <f t="shared" si="227"/>
        <v>2</v>
      </c>
      <c r="T484" s="1">
        <f t="shared" si="228"/>
        <v>3</v>
      </c>
      <c r="U484" s="11">
        <f t="shared" si="229"/>
        <v>2.5</v>
      </c>
      <c r="V484" s="98">
        <v>2.431453698913606</v>
      </c>
      <c r="W484" s="4">
        <f t="shared" si="230"/>
        <v>0</v>
      </c>
      <c r="X484" s="98">
        <v>21.274952031522989</v>
      </c>
      <c r="Y484" s="4">
        <f t="shared" si="231"/>
        <v>1</v>
      </c>
      <c r="Z484" s="9">
        <v>0.99069523900000001</v>
      </c>
      <c r="AA484" s="9">
        <v>0.62371068299999999</v>
      </c>
      <c r="AB484" s="9">
        <v>0.29361186299999997</v>
      </c>
      <c r="AC484" s="1">
        <f t="shared" si="232"/>
        <v>1</v>
      </c>
      <c r="AD484" s="1">
        <f t="shared" si="233"/>
        <v>2</v>
      </c>
      <c r="AE484" s="1">
        <f t="shared" si="234"/>
        <v>3</v>
      </c>
      <c r="AF484" s="11">
        <f t="shared" si="235"/>
        <v>2</v>
      </c>
      <c r="AG484" s="8">
        <v>0.21129307242199999</v>
      </c>
      <c r="AH484" s="9">
        <v>0.28565861658801739</v>
      </c>
      <c r="AI484" s="1">
        <f t="shared" si="236"/>
        <v>3</v>
      </c>
      <c r="AJ484" s="1">
        <f t="shared" si="237"/>
        <v>4</v>
      </c>
      <c r="AK484" s="11">
        <f t="shared" si="238"/>
        <v>3.5</v>
      </c>
      <c r="AL484" s="10">
        <v>0</v>
      </c>
      <c r="AM484" s="4">
        <f t="shared" si="239"/>
        <v>0</v>
      </c>
      <c r="AN484" s="98">
        <v>33.322774789999997</v>
      </c>
      <c r="AO484" s="4">
        <f t="shared" si="240"/>
        <v>4</v>
      </c>
      <c r="AP484" s="8">
        <v>1.0534934497816599</v>
      </c>
      <c r="AQ484" s="9">
        <v>1.1060291060291061</v>
      </c>
      <c r="AR484" s="9">
        <v>0.9294605809128631</v>
      </c>
      <c r="AS484" s="9">
        <v>0.98637015781922499</v>
      </c>
      <c r="AT484" s="9">
        <v>0.84210526315789469</v>
      </c>
      <c r="AV484" s="1">
        <f t="shared" si="241"/>
        <v>0</v>
      </c>
      <c r="AW484" s="1">
        <f t="shared" si="242"/>
        <v>0</v>
      </c>
      <c r="AX484" s="1">
        <f t="shared" si="243"/>
        <v>0</v>
      </c>
      <c r="AY484" s="1">
        <f t="shared" si="244"/>
        <v>0</v>
      </c>
      <c r="AZ484" s="1">
        <f t="shared" si="245"/>
        <v>2</v>
      </c>
      <c r="BA484" s="1" t="str">
        <f t="shared" si="246"/>
        <v/>
      </c>
      <c r="BB484" s="9">
        <f t="shared" si="218"/>
        <v>0.25</v>
      </c>
      <c r="BC484" s="11">
        <f t="shared" si="247"/>
        <v>0</v>
      </c>
      <c r="BD484" s="98">
        <v>42.653388219999997</v>
      </c>
      <c r="BE484" s="4">
        <f t="shared" si="248"/>
        <v>4</v>
      </c>
    </row>
    <row r="485" spans="1:57" x14ac:dyDescent="0.35">
      <c r="A485" s="4">
        <v>53053063000</v>
      </c>
      <c r="B485" s="97">
        <v>54.607407407407408</v>
      </c>
      <c r="C485" s="4">
        <f t="shared" si="219"/>
        <v>4</v>
      </c>
      <c r="D485" s="98">
        <v>13.52776915916848</v>
      </c>
      <c r="E485" s="4">
        <f t="shared" si="220"/>
        <v>3</v>
      </c>
      <c r="F485" s="98">
        <v>83.325301204819283</v>
      </c>
      <c r="G485" s="4">
        <f t="shared" si="221"/>
        <v>4</v>
      </c>
      <c r="H485" s="98">
        <v>44.547759932375321</v>
      </c>
      <c r="I485" s="4">
        <f t="shared" si="222"/>
        <v>2</v>
      </c>
      <c r="J485" s="98">
        <v>37.094017094017097</v>
      </c>
      <c r="K485" s="97">
        <v>13.07692307692308</v>
      </c>
      <c r="L485" s="1">
        <f t="shared" si="223"/>
        <v>4</v>
      </c>
      <c r="M485" s="1">
        <f t="shared" si="224"/>
        <v>1</v>
      </c>
      <c r="N485" s="11">
        <f t="shared" si="225"/>
        <v>2.5</v>
      </c>
      <c r="O485" s="98">
        <v>39.321832242712667</v>
      </c>
      <c r="P485" s="4">
        <f t="shared" si="226"/>
        <v>4</v>
      </c>
      <c r="Q485" s="6">
        <v>247769</v>
      </c>
      <c r="R485" s="7">
        <v>41775</v>
      </c>
      <c r="S485" s="1">
        <f t="shared" si="227"/>
        <v>2</v>
      </c>
      <c r="T485" s="1">
        <f t="shared" si="228"/>
        <v>2</v>
      </c>
      <c r="U485" s="11">
        <f t="shared" si="229"/>
        <v>2</v>
      </c>
      <c r="V485" s="98">
        <v>0</v>
      </c>
      <c r="W485" s="4">
        <f t="shared" si="230"/>
        <v>0</v>
      </c>
      <c r="X485" s="98">
        <v>0</v>
      </c>
      <c r="Y485" s="4">
        <f t="shared" si="231"/>
        <v>0</v>
      </c>
      <c r="Z485" s="9">
        <v>1.2937273920000001</v>
      </c>
      <c r="AA485" s="9">
        <v>0.58238011899999997</v>
      </c>
      <c r="AB485" s="9">
        <v>0.33089986599999999</v>
      </c>
      <c r="AC485" s="1">
        <f t="shared" si="232"/>
        <v>0</v>
      </c>
      <c r="AD485" s="1">
        <f t="shared" si="233"/>
        <v>3</v>
      </c>
      <c r="AE485" s="1">
        <f t="shared" si="234"/>
        <v>3</v>
      </c>
      <c r="AF485" s="11">
        <f t="shared" si="235"/>
        <v>2</v>
      </c>
      <c r="AG485" s="8">
        <v>0.21359067217200001</v>
      </c>
      <c r="AH485" s="9">
        <v>0.4020016324257723</v>
      </c>
      <c r="AI485" s="1">
        <f t="shared" si="236"/>
        <v>3</v>
      </c>
      <c r="AJ485" s="1">
        <f t="shared" si="237"/>
        <v>3</v>
      </c>
      <c r="AK485" s="11">
        <f t="shared" si="238"/>
        <v>3</v>
      </c>
      <c r="AL485" s="10">
        <v>0</v>
      </c>
      <c r="AM485" s="4">
        <f t="shared" si="239"/>
        <v>0</v>
      </c>
      <c r="AN485" s="98">
        <v>13.69622476</v>
      </c>
      <c r="AO485" s="4">
        <f t="shared" si="240"/>
        <v>4</v>
      </c>
      <c r="AQ485" s="9">
        <v>0.81288981288981288</v>
      </c>
      <c r="AR485" s="9">
        <v>0.88796680497925307</v>
      </c>
      <c r="AS485" s="9">
        <v>1.03586800573888</v>
      </c>
      <c r="AV485" s="1" t="str">
        <f t="shared" si="241"/>
        <v/>
      </c>
      <c r="AW485" s="1">
        <f t="shared" si="242"/>
        <v>2</v>
      </c>
      <c r="AX485" s="1">
        <f t="shared" si="243"/>
        <v>1</v>
      </c>
      <c r="AY485" s="1">
        <f t="shared" si="244"/>
        <v>0</v>
      </c>
      <c r="AZ485" s="1" t="str">
        <f t="shared" si="245"/>
        <v/>
      </c>
      <c r="BA485" s="1" t="str">
        <f t="shared" si="246"/>
        <v/>
      </c>
      <c r="BB485" s="9">
        <f t="shared" si="218"/>
        <v>0.33333333333333331</v>
      </c>
      <c r="BC485" s="11">
        <f t="shared" si="247"/>
        <v>1</v>
      </c>
      <c r="BD485" s="98">
        <v>45.753888269999997</v>
      </c>
      <c r="BE485" s="4">
        <f t="shared" si="248"/>
        <v>4</v>
      </c>
    </row>
    <row r="486" spans="1:57" x14ac:dyDescent="0.35">
      <c r="A486" s="4">
        <v>53053063100</v>
      </c>
      <c r="B486" s="97">
        <v>51.863084922010387</v>
      </c>
      <c r="C486" s="4">
        <f t="shared" si="219"/>
        <v>4</v>
      </c>
      <c r="D486" s="98">
        <v>12.562814070351759</v>
      </c>
      <c r="E486" s="4">
        <f t="shared" si="220"/>
        <v>3</v>
      </c>
      <c r="F486" s="98">
        <v>84.951159951159951</v>
      </c>
      <c r="G486" s="4">
        <f t="shared" si="221"/>
        <v>4</v>
      </c>
      <c r="H486" s="98">
        <v>32.588454376163867</v>
      </c>
      <c r="I486" s="4">
        <f t="shared" si="222"/>
        <v>2</v>
      </c>
      <c r="J486" s="98">
        <v>25.9375</v>
      </c>
      <c r="K486" s="97">
        <v>17.1875</v>
      </c>
      <c r="L486" s="1">
        <f t="shared" si="223"/>
        <v>4</v>
      </c>
      <c r="M486" s="1">
        <f t="shared" si="224"/>
        <v>2</v>
      </c>
      <c r="N486" s="11">
        <f t="shared" si="225"/>
        <v>3</v>
      </c>
      <c r="O486" s="98">
        <v>33.81406700687819</v>
      </c>
      <c r="P486" s="4">
        <f t="shared" si="226"/>
        <v>4</v>
      </c>
      <c r="Q486" s="6">
        <v>246455</v>
      </c>
      <c r="R486" s="7">
        <v>73184</v>
      </c>
      <c r="S486" s="1">
        <f t="shared" si="227"/>
        <v>2</v>
      </c>
      <c r="T486" s="1">
        <f t="shared" si="228"/>
        <v>3</v>
      </c>
      <c r="U486" s="11">
        <f t="shared" si="229"/>
        <v>2.5</v>
      </c>
      <c r="V486" s="98">
        <v>0</v>
      </c>
      <c r="W486" s="4">
        <f t="shared" si="230"/>
        <v>0</v>
      </c>
      <c r="X486" s="98">
        <v>0</v>
      </c>
      <c r="Y486" s="4">
        <f t="shared" si="231"/>
        <v>0</v>
      </c>
      <c r="Z486" s="9">
        <v>0.50921646099999995</v>
      </c>
      <c r="AA486" s="9">
        <v>0.39134403400000001</v>
      </c>
      <c r="AB486" s="9">
        <v>0.334555936</v>
      </c>
      <c r="AC486" s="1">
        <f t="shared" si="232"/>
        <v>3</v>
      </c>
      <c r="AD486" s="1">
        <f t="shared" si="233"/>
        <v>4</v>
      </c>
      <c r="AE486" s="1">
        <f t="shared" si="234"/>
        <v>3</v>
      </c>
      <c r="AF486" s="11">
        <f t="shared" si="235"/>
        <v>3.3333333333333335</v>
      </c>
      <c r="AG486" s="8">
        <v>0.27476075199599997</v>
      </c>
      <c r="AH486" s="9">
        <v>0.47493070166738133</v>
      </c>
      <c r="AI486" s="1">
        <f t="shared" si="236"/>
        <v>3</v>
      </c>
      <c r="AJ486" s="1">
        <f t="shared" si="237"/>
        <v>3</v>
      </c>
      <c r="AK486" s="11">
        <f t="shared" si="238"/>
        <v>3</v>
      </c>
      <c r="AL486" s="10">
        <v>0</v>
      </c>
      <c r="AM486" s="4">
        <f t="shared" si="239"/>
        <v>0</v>
      </c>
      <c r="AN486" s="98">
        <v>6.7295597479999998</v>
      </c>
      <c r="AO486" s="4">
        <f t="shared" si="240"/>
        <v>2</v>
      </c>
      <c r="AQ486" s="9">
        <v>1.214137214137214</v>
      </c>
      <c r="AR486" s="9">
        <v>0.97012448132780082</v>
      </c>
      <c r="AS486" s="9">
        <v>1.05595408895265</v>
      </c>
      <c r="AT486" s="9">
        <v>0.91192266380236309</v>
      </c>
      <c r="AV486" s="1" t="str">
        <f t="shared" si="241"/>
        <v/>
      </c>
      <c r="AW486" s="1">
        <f t="shared" si="242"/>
        <v>0</v>
      </c>
      <c r="AX486" s="1">
        <f t="shared" si="243"/>
        <v>0</v>
      </c>
      <c r="AY486" s="1">
        <f t="shared" si="244"/>
        <v>0</v>
      </c>
      <c r="AZ486" s="1">
        <f t="shared" si="245"/>
        <v>0</v>
      </c>
      <c r="BA486" s="1" t="str">
        <f t="shared" si="246"/>
        <v/>
      </c>
      <c r="BB486" s="9">
        <f t="shared" si="218"/>
        <v>0.33333333333333331</v>
      </c>
      <c r="BC486" s="11">
        <f t="shared" si="247"/>
        <v>0</v>
      </c>
      <c r="BD486" s="98">
        <v>52.284799730000003</v>
      </c>
      <c r="BE486" s="4">
        <f t="shared" si="248"/>
        <v>3</v>
      </c>
    </row>
    <row r="487" spans="1:57" x14ac:dyDescent="0.35">
      <c r="A487" s="4">
        <v>53053063200</v>
      </c>
      <c r="B487" s="97">
        <v>35.447004608294932</v>
      </c>
      <c r="C487" s="4">
        <f t="shared" si="219"/>
        <v>2</v>
      </c>
      <c r="D487" s="98">
        <v>8.2985074626865671</v>
      </c>
      <c r="E487" s="4">
        <f t="shared" si="220"/>
        <v>2</v>
      </c>
      <c r="F487" s="98">
        <v>82.457558609539205</v>
      </c>
      <c r="G487" s="4">
        <f t="shared" si="221"/>
        <v>4</v>
      </c>
      <c r="H487" s="98">
        <v>31.70995670995671</v>
      </c>
      <c r="I487" s="4">
        <f t="shared" si="222"/>
        <v>2</v>
      </c>
      <c r="J487" s="98">
        <v>30.053763440860219</v>
      </c>
      <c r="K487" s="97">
        <v>12.58064516129032</v>
      </c>
      <c r="L487" s="1">
        <f t="shared" si="223"/>
        <v>4</v>
      </c>
      <c r="M487" s="1">
        <f t="shared" si="224"/>
        <v>1</v>
      </c>
      <c r="N487" s="11">
        <f t="shared" si="225"/>
        <v>2.5</v>
      </c>
      <c r="O487" s="98">
        <v>34.541736382227178</v>
      </c>
      <c r="P487" s="4">
        <f t="shared" si="226"/>
        <v>4</v>
      </c>
      <c r="Q487" s="6">
        <v>250785</v>
      </c>
      <c r="R487" s="7">
        <v>75897</v>
      </c>
      <c r="S487" s="1">
        <f t="shared" si="227"/>
        <v>2</v>
      </c>
      <c r="T487" s="1">
        <f t="shared" si="228"/>
        <v>3</v>
      </c>
      <c r="U487" s="11">
        <f t="shared" si="229"/>
        <v>2.5</v>
      </c>
      <c r="V487" s="98">
        <v>0</v>
      </c>
      <c r="W487" s="4">
        <f t="shared" si="230"/>
        <v>0</v>
      </c>
      <c r="X487" s="98">
        <v>52.959075881898052</v>
      </c>
      <c r="Y487" s="4">
        <f t="shared" si="231"/>
        <v>3</v>
      </c>
      <c r="Z487" s="9">
        <v>0.30464975100000002</v>
      </c>
      <c r="AA487" s="9">
        <v>0.356776276</v>
      </c>
      <c r="AB487" s="9">
        <v>0.37517686099999997</v>
      </c>
      <c r="AC487" s="1">
        <f t="shared" si="232"/>
        <v>4</v>
      </c>
      <c r="AD487" s="1">
        <f t="shared" si="233"/>
        <v>4</v>
      </c>
      <c r="AE487" s="1">
        <f t="shared" si="234"/>
        <v>3</v>
      </c>
      <c r="AF487" s="11">
        <f t="shared" si="235"/>
        <v>3.6666666666666665</v>
      </c>
      <c r="AG487" s="8">
        <v>0.324154535375</v>
      </c>
      <c r="AH487" s="9">
        <v>0.31251486643422871</v>
      </c>
      <c r="AI487" s="1">
        <f t="shared" si="236"/>
        <v>2</v>
      </c>
      <c r="AJ487" s="1">
        <f t="shared" si="237"/>
        <v>4</v>
      </c>
      <c r="AK487" s="11">
        <f t="shared" si="238"/>
        <v>3</v>
      </c>
      <c r="AL487" s="10">
        <v>0</v>
      </c>
      <c r="AM487" s="4">
        <f t="shared" si="239"/>
        <v>0</v>
      </c>
      <c r="AN487" s="98">
        <v>6.5169769989999997</v>
      </c>
      <c r="AO487" s="4">
        <f t="shared" si="240"/>
        <v>2</v>
      </c>
      <c r="AQ487" s="9">
        <v>0.66424116424116419</v>
      </c>
      <c r="AR487" s="9">
        <v>0.93360995850622408</v>
      </c>
      <c r="AS487" s="9">
        <v>0.95982783357245305</v>
      </c>
      <c r="AT487" s="9">
        <v>0.93662728249194416</v>
      </c>
      <c r="AV487" s="1" t="str">
        <f t="shared" si="241"/>
        <v/>
      </c>
      <c r="AW487" s="1">
        <f t="shared" si="242"/>
        <v>4</v>
      </c>
      <c r="AX487" s="1">
        <f t="shared" si="243"/>
        <v>0</v>
      </c>
      <c r="AY487" s="1">
        <f t="shared" si="244"/>
        <v>0</v>
      </c>
      <c r="AZ487" s="1">
        <f t="shared" si="245"/>
        <v>0</v>
      </c>
      <c r="BA487" s="1" t="str">
        <f t="shared" si="246"/>
        <v/>
      </c>
      <c r="BB487" s="9">
        <f t="shared" si="218"/>
        <v>0.33333333333333331</v>
      </c>
      <c r="BC487" s="11">
        <f t="shared" si="247"/>
        <v>1.3333333333333333</v>
      </c>
      <c r="BD487" s="98">
        <v>50.513849749999999</v>
      </c>
      <c r="BE487" s="4">
        <f t="shared" si="248"/>
        <v>3</v>
      </c>
    </row>
    <row r="488" spans="1:57" x14ac:dyDescent="0.35">
      <c r="A488" s="4">
        <v>53053063300</v>
      </c>
      <c r="B488" s="97">
        <v>68.008255933952526</v>
      </c>
      <c r="C488" s="4">
        <f t="shared" si="219"/>
        <v>4</v>
      </c>
      <c r="D488" s="98">
        <v>21.198326771653541</v>
      </c>
      <c r="E488" s="4">
        <f t="shared" si="220"/>
        <v>4</v>
      </c>
      <c r="F488" s="98">
        <v>84.345751514039264</v>
      </c>
      <c r="G488" s="4">
        <f t="shared" si="221"/>
        <v>4</v>
      </c>
      <c r="H488" s="98">
        <v>36.285936285936288</v>
      </c>
      <c r="I488" s="4">
        <f t="shared" si="222"/>
        <v>2</v>
      </c>
      <c r="J488" s="98">
        <v>30.15209125475285</v>
      </c>
      <c r="K488" s="97">
        <v>15.96958174904943</v>
      </c>
      <c r="L488" s="1">
        <f t="shared" si="223"/>
        <v>4</v>
      </c>
      <c r="M488" s="1">
        <f t="shared" si="224"/>
        <v>2</v>
      </c>
      <c r="N488" s="11">
        <f t="shared" si="225"/>
        <v>3</v>
      </c>
      <c r="O488" s="98">
        <v>43.744918108955737</v>
      </c>
      <c r="P488" s="4">
        <f t="shared" si="226"/>
        <v>4</v>
      </c>
      <c r="Q488" s="6">
        <v>268380</v>
      </c>
      <c r="R488" s="7">
        <v>28513</v>
      </c>
      <c r="S488" s="1">
        <f t="shared" si="227"/>
        <v>2</v>
      </c>
      <c r="T488" s="1">
        <f t="shared" si="228"/>
        <v>2</v>
      </c>
      <c r="U488" s="11">
        <f t="shared" si="229"/>
        <v>2</v>
      </c>
      <c r="V488" s="98">
        <v>0</v>
      </c>
      <c r="W488" s="4">
        <f t="shared" si="230"/>
        <v>0</v>
      </c>
      <c r="X488" s="98">
        <v>0</v>
      </c>
      <c r="Y488" s="4">
        <f t="shared" si="231"/>
        <v>0</v>
      </c>
      <c r="Z488" s="9">
        <v>0.54586114399999996</v>
      </c>
      <c r="AA488" s="9">
        <v>0.52810768699999999</v>
      </c>
      <c r="AB488" s="9">
        <v>0.48958849300000001</v>
      </c>
      <c r="AC488" s="1">
        <f t="shared" si="232"/>
        <v>3</v>
      </c>
      <c r="AD488" s="1">
        <f t="shared" si="233"/>
        <v>3</v>
      </c>
      <c r="AE488" s="1">
        <f t="shared" si="234"/>
        <v>3</v>
      </c>
      <c r="AF488" s="11">
        <f t="shared" si="235"/>
        <v>3</v>
      </c>
      <c r="AG488" s="8">
        <v>0.28787402029300002</v>
      </c>
      <c r="AH488" s="9">
        <v>0.41229749383677072</v>
      </c>
      <c r="AI488" s="1">
        <f t="shared" si="236"/>
        <v>3</v>
      </c>
      <c r="AJ488" s="1">
        <f t="shared" si="237"/>
        <v>3</v>
      </c>
      <c r="AK488" s="11">
        <f t="shared" si="238"/>
        <v>3</v>
      </c>
      <c r="AL488" s="10">
        <v>1</v>
      </c>
      <c r="AM488" s="4">
        <f t="shared" si="239"/>
        <v>4</v>
      </c>
      <c r="AN488" s="98">
        <v>7.3287945529999998</v>
      </c>
      <c r="AO488" s="4">
        <f t="shared" si="240"/>
        <v>3</v>
      </c>
      <c r="AQ488" s="9">
        <v>1.156964656964657</v>
      </c>
      <c r="AR488" s="9">
        <v>1.0705394190871369</v>
      </c>
      <c r="AS488" s="9">
        <v>0.94189383070301202</v>
      </c>
      <c r="AT488" s="9">
        <v>0.7722878625134264</v>
      </c>
      <c r="AV488" s="1" t="str">
        <f t="shared" si="241"/>
        <v/>
      </c>
      <c r="AW488" s="1">
        <f t="shared" si="242"/>
        <v>0</v>
      </c>
      <c r="AX488" s="1">
        <f t="shared" si="243"/>
        <v>0</v>
      </c>
      <c r="AY488" s="1">
        <f t="shared" si="244"/>
        <v>0</v>
      </c>
      <c r="AZ488" s="1">
        <f t="shared" si="245"/>
        <v>3</v>
      </c>
      <c r="BA488" s="1" t="str">
        <f t="shared" si="246"/>
        <v/>
      </c>
      <c r="BB488" s="9">
        <f t="shared" si="218"/>
        <v>0.33333333333333331</v>
      </c>
      <c r="BC488" s="11">
        <f t="shared" si="247"/>
        <v>0</v>
      </c>
      <c r="BD488" s="98">
        <v>36.522351970000003</v>
      </c>
      <c r="BE488" s="4">
        <f t="shared" si="248"/>
        <v>4</v>
      </c>
    </row>
    <row r="489" spans="1:57" x14ac:dyDescent="0.35">
      <c r="A489" s="4">
        <v>53053063400</v>
      </c>
      <c r="B489" s="97">
        <v>55.544303797468352</v>
      </c>
      <c r="C489" s="4">
        <f t="shared" si="219"/>
        <v>4</v>
      </c>
      <c r="D489" s="98">
        <v>14.509750443201961</v>
      </c>
      <c r="E489" s="4">
        <f t="shared" si="220"/>
        <v>3</v>
      </c>
      <c r="F489" s="98">
        <v>85.236926562205014</v>
      </c>
      <c r="G489" s="4">
        <f t="shared" si="221"/>
        <v>4</v>
      </c>
      <c r="H489" s="98">
        <v>51.167444963308867</v>
      </c>
      <c r="I489" s="4">
        <f t="shared" si="222"/>
        <v>3</v>
      </c>
      <c r="J489" s="98">
        <v>37.244897959183682</v>
      </c>
      <c r="K489" s="97">
        <v>15.47619047619048</v>
      </c>
      <c r="L489" s="1">
        <f t="shared" si="223"/>
        <v>4</v>
      </c>
      <c r="M489" s="1">
        <f t="shared" si="224"/>
        <v>2</v>
      </c>
      <c r="N489" s="11">
        <f t="shared" si="225"/>
        <v>3</v>
      </c>
      <c r="O489" s="98">
        <v>52.912559211368581</v>
      </c>
      <c r="P489" s="4">
        <f t="shared" si="226"/>
        <v>4</v>
      </c>
      <c r="Q489" s="6">
        <v>240374</v>
      </c>
      <c r="R489" s="7">
        <v>61985</v>
      </c>
      <c r="S489" s="1">
        <f t="shared" si="227"/>
        <v>2</v>
      </c>
      <c r="T489" s="1">
        <f t="shared" si="228"/>
        <v>3</v>
      </c>
      <c r="U489" s="11">
        <f t="shared" si="229"/>
        <v>2.5</v>
      </c>
      <c r="V489" s="98">
        <v>0</v>
      </c>
      <c r="W489" s="4">
        <f t="shared" si="230"/>
        <v>0</v>
      </c>
      <c r="X489" s="98">
        <v>44.24662396752688</v>
      </c>
      <c r="Y489" s="4">
        <f t="shared" si="231"/>
        <v>3</v>
      </c>
      <c r="Z489" s="9">
        <v>0.37482599599999999</v>
      </c>
      <c r="AA489" s="9">
        <v>0.42616232599999998</v>
      </c>
      <c r="AB489" s="9">
        <v>0.29364654899999998</v>
      </c>
      <c r="AC489" s="1">
        <f t="shared" si="232"/>
        <v>4</v>
      </c>
      <c r="AD489" s="1">
        <f t="shared" si="233"/>
        <v>3</v>
      </c>
      <c r="AE489" s="1">
        <f t="shared" si="234"/>
        <v>3</v>
      </c>
      <c r="AF489" s="11">
        <f t="shared" si="235"/>
        <v>3.3333333333333335</v>
      </c>
      <c r="AG489" s="8">
        <v>0.13330242931799999</v>
      </c>
      <c r="AH489" s="9">
        <v>0.40476856951193252</v>
      </c>
      <c r="AI489" s="1">
        <f t="shared" si="236"/>
        <v>4</v>
      </c>
      <c r="AJ489" s="1">
        <f t="shared" si="237"/>
        <v>3</v>
      </c>
      <c r="AK489" s="11">
        <f t="shared" si="238"/>
        <v>3.5</v>
      </c>
      <c r="AL489" s="10">
        <v>0</v>
      </c>
      <c r="AM489" s="4">
        <f t="shared" si="239"/>
        <v>0</v>
      </c>
      <c r="AN489" s="98">
        <v>18.741542630000001</v>
      </c>
      <c r="AO489" s="4">
        <f t="shared" si="240"/>
        <v>4</v>
      </c>
      <c r="AP489" s="8">
        <v>0.76091703056768556</v>
      </c>
      <c r="AQ489" s="9">
        <v>0.92931392931392931</v>
      </c>
      <c r="AR489" s="9">
        <v>0.78755186721991699</v>
      </c>
      <c r="AS489" s="9">
        <v>0.90172166427546596</v>
      </c>
      <c r="AV489" s="1">
        <f t="shared" si="241"/>
        <v>3</v>
      </c>
      <c r="AW489" s="1">
        <f t="shared" si="242"/>
        <v>0</v>
      </c>
      <c r="AX489" s="1">
        <f t="shared" si="243"/>
        <v>3</v>
      </c>
      <c r="AY489" s="1">
        <f t="shared" si="244"/>
        <v>0</v>
      </c>
      <c r="AZ489" s="1" t="str">
        <f t="shared" si="245"/>
        <v/>
      </c>
      <c r="BA489" s="1" t="str">
        <f t="shared" si="246"/>
        <v/>
      </c>
      <c r="BB489" s="9">
        <f t="shared" si="218"/>
        <v>0.25</v>
      </c>
      <c r="BC489" s="11">
        <f t="shared" si="247"/>
        <v>1.5</v>
      </c>
      <c r="BD489" s="98">
        <v>42.528212850000003</v>
      </c>
      <c r="BE489" s="4">
        <f t="shared" si="248"/>
        <v>4</v>
      </c>
    </row>
    <row r="490" spans="1:57" x14ac:dyDescent="0.35">
      <c r="A490" s="4">
        <v>53053063501</v>
      </c>
      <c r="B490" s="97">
        <v>56.293063849333947</v>
      </c>
      <c r="C490" s="4">
        <f t="shared" si="219"/>
        <v>4</v>
      </c>
      <c r="D490" s="98">
        <v>18.3049147442327</v>
      </c>
      <c r="E490" s="4">
        <f t="shared" si="220"/>
        <v>4</v>
      </c>
      <c r="F490" s="98">
        <v>79.192124915139175</v>
      </c>
      <c r="G490" s="4">
        <f t="shared" si="221"/>
        <v>3</v>
      </c>
      <c r="H490" s="98">
        <v>48.729076255424673</v>
      </c>
      <c r="I490" s="4">
        <f t="shared" si="222"/>
        <v>3</v>
      </c>
      <c r="J490" s="98">
        <v>31.23456790123457</v>
      </c>
      <c r="K490" s="97">
        <v>20.92592592592592</v>
      </c>
      <c r="L490" s="1">
        <f t="shared" si="223"/>
        <v>4</v>
      </c>
      <c r="M490" s="1">
        <f t="shared" si="224"/>
        <v>3</v>
      </c>
      <c r="N490" s="11">
        <f t="shared" si="225"/>
        <v>3.5</v>
      </c>
      <c r="O490" s="98">
        <v>42.214532871972317</v>
      </c>
      <c r="P490" s="4">
        <f t="shared" si="226"/>
        <v>4</v>
      </c>
      <c r="Q490" s="6">
        <v>243817</v>
      </c>
      <c r="R490" s="7">
        <v>54996</v>
      </c>
      <c r="S490" s="1">
        <f t="shared" si="227"/>
        <v>2</v>
      </c>
      <c r="T490" s="1">
        <f t="shared" si="228"/>
        <v>3</v>
      </c>
      <c r="U490" s="11">
        <f t="shared" si="229"/>
        <v>2.5</v>
      </c>
      <c r="V490" s="98">
        <v>0</v>
      </c>
      <c r="W490" s="4">
        <f t="shared" si="230"/>
        <v>0</v>
      </c>
      <c r="X490" s="98">
        <v>0</v>
      </c>
      <c r="Y490" s="4">
        <f t="shared" si="231"/>
        <v>0</v>
      </c>
      <c r="Z490" s="9">
        <v>0.66993761600000001</v>
      </c>
      <c r="AA490" s="9">
        <v>0.54956408599999995</v>
      </c>
      <c r="AB490" s="9">
        <v>0.28680170700000002</v>
      </c>
      <c r="AC490" s="1">
        <f t="shared" si="232"/>
        <v>2</v>
      </c>
      <c r="AD490" s="1">
        <f t="shared" si="233"/>
        <v>3</v>
      </c>
      <c r="AE490" s="1">
        <f t="shared" si="234"/>
        <v>3</v>
      </c>
      <c r="AF490" s="11">
        <f t="shared" si="235"/>
        <v>2.6666666666666665</v>
      </c>
      <c r="AG490" s="8">
        <v>0.14734723261999999</v>
      </c>
      <c r="AH490" s="9">
        <v>0.28736999384516931</v>
      </c>
      <c r="AI490" s="1">
        <f t="shared" si="236"/>
        <v>4</v>
      </c>
      <c r="AJ490" s="1">
        <f t="shared" si="237"/>
        <v>4</v>
      </c>
      <c r="AK490" s="11">
        <f t="shared" si="238"/>
        <v>4</v>
      </c>
      <c r="AL490" s="10">
        <v>0</v>
      </c>
      <c r="AM490" s="4">
        <f t="shared" si="239"/>
        <v>0</v>
      </c>
      <c r="AN490" s="98">
        <v>5.29925187</v>
      </c>
      <c r="AO490" s="4">
        <f t="shared" si="240"/>
        <v>2</v>
      </c>
      <c r="AQ490" s="9">
        <v>0.88149688149688155</v>
      </c>
      <c r="AR490" s="9">
        <v>0.94273858921161824</v>
      </c>
      <c r="AS490" s="9">
        <v>0.946915351506456</v>
      </c>
      <c r="AV490" s="1" t="str">
        <f t="shared" si="241"/>
        <v/>
      </c>
      <c r="AW490" s="1">
        <f t="shared" si="242"/>
        <v>1</v>
      </c>
      <c r="AX490" s="1">
        <f t="shared" si="243"/>
        <v>0</v>
      </c>
      <c r="AY490" s="1">
        <f t="shared" si="244"/>
        <v>0</v>
      </c>
      <c r="AZ490" s="1" t="str">
        <f t="shared" si="245"/>
        <v/>
      </c>
      <c r="BA490" s="1" t="str">
        <f t="shared" si="246"/>
        <v/>
      </c>
      <c r="BB490" s="9">
        <f t="shared" si="218"/>
        <v>0.33333333333333331</v>
      </c>
      <c r="BC490" s="11">
        <f t="shared" si="247"/>
        <v>0.33333333333333331</v>
      </c>
      <c r="BD490" s="98">
        <v>43.531843170000002</v>
      </c>
      <c r="BE490" s="4">
        <f t="shared" si="248"/>
        <v>4</v>
      </c>
    </row>
    <row r="491" spans="1:57" x14ac:dyDescent="0.35">
      <c r="A491" s="4">
        <v>53053063502</v>
      </c>
      <c r="B491" s="97">
        <v>70.844044558697519</v>
      </c>
      <c r="C491" s="4">
        <f t="shared" si="219"/>
        <v>4</v>
      </c>
      <c r="D491" s="98">
        <v>16.801292407108239</v>
      </c>
      <c r="E491" s="4">
        <f t="shared" si="220"/>
        <v>4</v>
      </c>
      <c r="F491" s="98">
        <v>78.614277144571091</v>
      </c>
      <c r="G491" s="4">
        <f t="shared" si="221"/>
        <v>3</v>
      </c>
      <c r="H491" s="98">
        <v>48.909299655568311</v>
      </c>
      <c r="I491" s="4">
        <f t="shared" si="222"/>
        <v>3</v>
      </c>
      <c r="J491" s="98">
        <v>41.17647058823529</v>
      </c>
      <c r="K491" s="97">
        <v>15.294117647058821</v>
      </c>
      <c r="L491" s="1">
        <f t="shared" si="223"/>
        <v>4</v>
      </c>
      <c r="M491" s="1">
        <f t="shared" si="224"/>
        <v>2</v>
      </c>
      <c r="N491" s="11">
        <f t="shared" si="225"/>
        <v>3</v>
      </c>
      <c r="O491" s="98">
        <v>27.09940017137961</v>
      </c>
      <c r="P491" s="4">
        <f t="shared" si="226"/>
        <v>3</v>
      </c>
      <c r="Q491" s="6">
        <v>238507</v>
      </c>
      <c r="R491" s="7">
        <v>33813</v>
      </c>
      <c r="S491" s="1">
        <f t="shared" si="227"/>
        <v>2</v>
      </c>
      <c r="T491" s="1">
        <f t="shared" si="228"/>
        <v>2</v>
      </c>
      <c r="U491" s="11">
        <f t="shared" si="229"/>
        <v>2</v>
      </c>
      <c r="V491" s="98">
        <v>0</v>
      </c>
      <c r="W491" s="4">
        <f t="shared" si="230"/>
        <v>0</v>
      </c>
      <c r="X491" s="98">
        <v>0</v>
      </c>
      <c r="Y491" s="4">
        <f t="shared" si="231"/>
        <v>0</v>
      </c>
      <c r="Z491" s="9">
        <v>0.49595798499999999</v>
      </c>
      <c r="AA491" s="9">
        <v>0.87405724299999998</v>
      </c>
      <c r="AB491" s="9">
        <v>0.352087547</v>
      </c>
      <c r="AC491" s="1">
        <f t="shared" si="232"/>
        <v>3</v>
      </c>
      <c r="AD491" s="1">
        <f t="shared" si="233"/>
        <v>1</v>
      </c>
      <c r="AE491" s="1">
        <f t="shared" si="234"/>
        <v>3</v>
      </c>
      <c r="AF491" s="11">
        <f t="shared" si="235"/>
        <v>2.3333333333333335</v>
      </c>
      <c r="AG491" s="8">
        <v>0.33444200743800001</v>
      </c>
      <c r="AH491" s="9">
        <v>0.23402410658127321</v>
      </c>
      <c r="AI491" s="1">
        <f t="shared" si="236"/>
        <v>2</v>
      </c>
      <c r="AJ491" s="1">
        <f t="shared" si="237"/>
        <v>4</v>
      </c>
      <c r="AK491" s="11">
        <f t="shared" si="238"/>
        <v>3</v>
      </c>
      <c r="AL491" s="10">
        <v>0</v>
      </c>
      <c r="AM491" s="4">
        <f t="shared" si="239"/>
        <v>0</v>
      </c>
      <c r="AN491" s="98">
        <v>7.3684210529999996</v>
      </c>
      <c r="AO491" s="4">
        <f t="shared" si="240"/>
        <v>3</v>
      </c>
      <c r="AQ491" s="9">
        <v>1.382536382536383</v>
      </c>
      <c r="AR491" s="9">
        <v>1.049792531120332</v>
      </c>
      <c r="AS491" s="9">
        <v>1.0157819225250999</v>
      </c>
      <c r="AT491" s="9">
        <v>0.97905477980665956</v>
      </c>
      <c r="AV491" s="1" t="str">
        <f t="shared" si="241"/>
        <v/>
      </c>
      <c r="AW491" s="1">
        <f t="shared" si="242"/>
        <v>0</v>
      </c>
      <c r="AX491" s="1">
        <f t="shared" si="243"/>
        <v>0</v>
      </c>
      <c r="AY491" s="1">
        <f t="shared" si="244"/>
        <v>0</v>
      </c>
      <c r="AZ491" s="1">
        <f t="shared" si="245"/>
        <v>0</v>
      </c>
      <c r="BA491" s="1" t="str">
        <f t="shared" si="246"/>
        <v/>
      </c>
      <c r="BB491" s="9">
        <f t="shared" si="218"/>
        <v>0.33333333333333331</v>
      </c>
      <c r="BC491" s="11">
        <f t="shared" si="247"/>
        <v>0</v>
      </c>
      <c r="BD491" s="98">
        <v>37.808724570000003</v>
      </c>
      <c r="BE491" s="4">
        <f t="shared" si="248"/>
        <v>4</v>
      </c>
    </row>
    <row r="492" spans="1:57" x14ac:dyDescent="0.35">
      <c r="A492" s="4">
        <v>53053070100</v>
      </c>
      <c r="B492" s="97">
        <v>17.4703557312253</v>
      </c>
      <c r="C492" s="4">
        <f t="shared" si="219"/>
        <v>0</v>
      </c>
      <c r="D492" s="98">
        <v>3.918881885448068</v>
      </c>
      <c r="E492" s="4">
        <f t="shared" si="220"/>
        <v>0</v>
      </c>
      <c r="F492" s="98">
        <v>81.332798073063032</v>
      </c>
      <c r="G492" s="4">
        <f t="shared" si="221"/>
        <v>4</v>
      </c>
      <c r="H492" s="98">
        <v>16.18819776714513</v>
      </c>
      <c r="I492" s="4">
        <f t="shared" si="222"/>
        <v>1</v>
      </c>
      <c r="J492" s="98">
        <v>14.08</v>
      </c>
      <c r="K492" s="97">
        <v>7.6</v>
      </c>
      <c r="L492" s="1">
        <f t="shared" si="223"/>
        <v>1</v>
      </c>
      <c r="M492" s="1">
        <f t="shared" si="224"/>
        <v>0</v>
      </c>
      <c r="N492" s="11">
        <f t="shared" si="225"/>
        <v>0.5</v>
      </c>
      <c r="O492" s="98">
        <v>25.317796610169491</v>
      </c>
      <c r="P492" s="4">
        <f t="shared" si="226"/>
        <v>3</v>
      </c>
      <c r="Q492" s="6">
        <v>15404</v>
      </c>
      <c r="R492" s="7">
        <v>0</v>
      </c>
      <c r="S492" s="1">
        <f t="shared" si="227"/>
        <v>0</v>
      </c>
      <c r="T492" s="1">
        <f t="shared" si="228"/>
        <v>0</v>
      </c>
      <c r="U492" s="11">
        <f t="shared" si="229"/>
        <v>0</v>
      </c>
      <c r="V492" s="98">
        <v>0</v>
      </c>
      <c r="W492" s="4">
        <f t="shared" si="230"/>
        <v>0</v>
      </c>
      <c r="X492" s="98">
        <v>0</v>
      </c>
      <c r="Y492" s="4">
        <f t="shared" si="231"/>
        <v>0</v>
      </c>
      <c r="Z492" s="9">
        <v>3.0041223540000002</v>
      </c>
      <c r="AA492" s="9">
        <v>2.3795085839999999</v>
      </c>
      <c r="AB492" s="9">
        <v>2.233758897</v>
      </c>
      <c r="AC492" s="1">
        <f t="shared" si="232"/>
        <v>0</v>
      </c>
      <c r="AD492" s="1">
        <f t="shared" si="233"/>
        <v>0</v>
      </c>
      <c r="AE492" s="1">
        <f t="shared" si="234"/>
        <v>0</v>
      </c>
      <c r="AF492" s="11">
        <f t="shared" si="235"/>
        <v>0</v>
      </c>
      <c r="AG492" s="8">
        <v>1.28470450645</v>
      </c>
      <c r="AH492" s="9">
        <v>10.57512246017528</v>
      </c>
      <c r="AI492" s="1">
        <f t="shared" si="236"/>
        <v>0</v>
      </c>
      <c r="AJ492" s="1">
        <f t="shared" si="237"/>
        <v>0</v>
      </c>
      <c r="AK492" s="11">
        <f t="shared" si="238"/>
        <v>0</v>
      </c>
      <c r="AL492" s="10">
        <v>0</v>
      </c>
      <c r="AM492" s="4">
        <f t="shared" si="239"/>
        <v>0</v>
      </c>
      <c r="AN492" s="98">
        <v>2.0392156859999999</v>
      </c>
      <c r="AO492" s="4">
        <f t="shared" si="240"/>
        <v>1</v>
      </c>
      <c r="AS492" s="9">
        <v>0.99426111908177905</v>
      </c>
      <c r="AT492" s="9">
        <v>1.1842105263157889</v>
      </c>
      <c r="AV492" s="1" t="str">
        <f t="shared" si="241"/>
        <v/>
      </c>
      <c r="AW492" s="1" t="str">
        <f t="shared" si="242"/>
        <v/>
      </c>
      <c r="AX492" s="1" t="str">
        <f t="shared" si="243"/>
        <v/>
      </c>
      <c r="AY492" s="1">
        <f t="shared" si="244"/>
        <v>0</v>
      </c>
      <c r="AZ492" s="1">
        <f t="shared" si="245"/>
        <v>0</v>
      </c>
      <c r="BA492" s="1" t="str">
        <f t="shared" si="246"/>
        <v/>
      </c>
      <c r="BB492" s="9">
        <f t="shared" si="218"/>
        <v>1</v>
      </c>
      <c r="BC492" s="11">
        <f t="shared" si="247"/>
        <v>0</v>
      </c>
      <c r="BD492" s="98">
        <v>60.493619809999998</v>
      </c>
      <c r="BE492" s="4">
        <f t="shared" si="248"/>
        <v>2</v>
      </c>
    </row>
    <row r="493" spans="1:57" x14ac:dyDescent="0.35">
      <c r="A493" s="4">
        <v>53053070203</v>
      </c>
      <c r="B493" s="97">
        <v>20.858108895884339</v>
      </c>
      <c r="C493" s="4">
        <f t="shared" si="219"/>
        <v>1</v>
      </c>
      <c r="D493" s="98">
        <v>2.4286815728604472</v>
      </c>
      <c r="E493" s="4">
        <f t="shared" si="220"/>
        <v>0</v>
      </c>
      <c r="F493" s="98">
        <v>64.85291290136513</v>
      </c>
      <c r="G493" s="4">
        <f t="shared" si="221"/>
        <v>2</v>
      </c>
      <c r="H493" s="98">
        <v>9.291222915901578</v>
      </c>
      <c r="I493" s="4">
        <f t="shared" si="222"/>
        <v>0</v>
      </c>
      <c r="J493" s="98">
        <v>11.05263157894737</v>
      </c>
      <c r="K493" s="97">
        <v>5.8299595141700404</v>
      </c>
      <c r="L493" s="1">
        <f t="shared" si="223"/>
        <v>1</v>
      </c>
      <c r="M493" s="1">
        <f t="shared" si="224"/>
        <v>0</v>
      </c>
      <c r="N493" s="11">
        <f t="shared" si="225"/>
        <v>0.5</v>
      </c>
      <c r="O493" s="98">
        <v>12.195977549111319</v>
      </c>
      <c r="P493" s="4">
        <f t="shared" si="226"/>
        <v>1</v>
      </c>
      <c r="Q493" s="6">
        <v>51516</v>
      </c>
      <c r="R493" s="7">
        <v>0</v>
      </c>
      <c r="S493" s="1">
        <f t="shared" si="227"/>
        <v>0</v>
      </c>
      <c r="T493" s="1">
        <f t="shared" si="228"/>
        <v>0</v>
      </c>
      <c r="U493" s="11">
        <f t="shared" si="229"/>
        <v>0</v>
      </c>
      <c r="V493" s="98">
        <v>0</v>
      </c>
      <c r="W493" s="4">
        <f t="shared" si="230"/>
        <v>0</v>
      </c>
      <c r="X493" s="98">
        <v>0</v>
      </c>
      <c r="Y493" s="4">
        <f t="shared" si="231"/>
        <v>0</v>
      </c>
      <c r="Z493" s="9">
        <v>1.192847421</v>
      </c>
      <c r="AA493" s="9">
        <v>1.2064991620000001</v>
      </c>
      <c r="AB493" s="9">
        <v>1.122242237</v>
      </c>
      <c r="AC493" s="1">
        <f t="shared" si="232"/>
        <v>1</v>
      </c>
      <c r="AD493" s="1">
        <f t="shared" si="233"/>
        <v>0</v>
      </c>
      <c r="AE493" s="1">
        <f t="shared" si="234"/>
        <v>0</v>
      </c>
      <c r="AF493" s="11">
        <f t="shared" si="235"/>
        <v>0.33333333333333331</v>
      </c>
      <c r="AG493" s="8">
        <v>0.56026721078399999</v>
      </c>
      <c r="AH493" s="9">
        <v>1.4312812427045589</v>
      </c>
      <c r="AI493" s="1">
        <f t="shared" si="236"/>
        <v>1</v>
      </c>
      <c r="AJ493" s="1">
        <f t="shared" si="237"/>
        <v>0</v>
      </c>
      <c r="AK493" s="11">
        <f t="shared" si="238"/>
        <v>0.5</v>
      </c>
      <c r="AL493" s="10">
        <v>0</v>
      </c>
      <c r="AM493" s="4">
        <f t="shared" si="239"/>
        <v>0</v>
      </c>
      <c r="AN493" s="98">
        <v>4.4367417680000001</v>
      </c>
      <c r="AO493" s="4">
        <f t="shared" si="240"/>
        <v>2</v>
      </c>
      <c r="AR493" s="9">
        <v>1.669709543568465</v>
      </c>
      <c r="AS493" s="9">
        <v>0.83787661406025804</v>
      </c>
      <c r="AT493" s="9">
        <v>1.265843179377014</v>
      </c>
      <c r="AV493" s="1" t="str">
        <f t="shared" si="241"/>
        <v/>
      </c>
      <c r="AW493" s="1" t="str">
        <f t="shared" si="242"/>
        <v/>
      </c>
      <c r="AX493" s="1">
        <f t="shared" si="243"/>
        <v>0</v>
      </c>
      <c r="AY493" s="1">
        <f t="shared" si="244"/>
        <v>2</v>
      </c>
      <c r="AZ493" s="1">
        <f t="shared" si="245"/>
        <v>0</v>
      </c>
      <c r="BA493" s="1" t="str">
        <f t="shared" si="246"/>
        <v/>
      </c>
      <c r="BB493" s="9">
        <f t="shared" si="218"/>
        <v>0.5</v>
      </c>
      <c r="BC493" s="11">
        <f t="shared" si="247"/>
        <v>1</v>
      </c>
      <c r="BD493" s="98">
        <v>74.093533660000006</v>
      </c>
      <c r="BE493" s="4">
        <f t="shared" si="248"/>
        <v>0</v>
      </c>
    </row>
    <row r="494" spans="1:57" x14ac:dyDescent="0.35">
      <c r="A494" s="4">
        <v>53053070204</v>
      </c>
      <c r="B494" s="97">
        <v>13.00880088008801</v>
      </c>
      <c r="C494" s="4">
        <f t="shared" si="219"/>
        <v>0</v>
      </c>
      <c r="D494" s="98">
        <v>0.94702574726250377</v>
      </c>
      <c r="E494" s="4">
        <f t="shared" si="220"/>
        <v>0</v>
      </c>
      <c r="F494" s="98">
        <v>86.327383213064948</v>
      </c>
      <c r="G494" s="4">
        <f t="shared" si="221"/>
        <v>4</v>
      </c>
      <c r="H494" s="98">
        <v>17.282127031019201</v>
      </c>
      <c r="I494" s="4">
        <f t="shared" si="222"/>
        <v>1</v>
      </c>
      <c r="J494" s="98">
        <v>20</v>
      </c>
      <c r="K494" s="97">
        <v>8.0291970802919703</v>
      </c>
      <c r="L494" s="1">
        <f t="shared" si="223"/>
        <v>2</v>
      </c>
      <c r="M494" s="1">
        <f t="shared" si="224"/>
        <v>0</v>
      </c>
      <c r="N494" s="11">
        <f t="shared" si="225"/>
        <v>1</v>
      </c>
      <c r="O494" s="98">
        <v>21.101432986794052</v>
      </c>
      <c r="P494" s="4">
        <f t="shared" si="226"/>
        <v>2</v>
      </c>
      <c r="Q494" s="6">
        <v>73779</v>
      </c>
      <c r="R494" s="7">
        <v>0</v>
      </c>
      <c r="S494" s="1">
        <f t="shared" si="227"/>
        <v>0</v>
      </c>
      <c r="T494" s="1">
        <f t="shared" si="228"/>
        <v>0</v>
      </c>
      <c r="U494" s="11">
        <f t="shared" si="229"/>
        <v>0</v>
      </c>
      <c r="V494" s="98">
        <v>0</v>
      </c>
      <c r="W494" s="4">
        <f t="shared" si="230"/>
        <v>0</v>
      </c>
      <c r="X494" s="98">
        <v>0</v>
      </c>
      <c r="Y494" s="4">
        <f t="shared" si="231"/>
        <v>0</v>
      </c>
      <c r="Z494" s="9">
        <v>1.74038089</v>
      </c>
      <c r="AA494" s="9">
        <v>1.777543125</v>
      </c>
      <c r="AB494" s="9">
        <v>1.7595325020000001</v>
      </c>
      <c r="AC494" s="1">
        <f t="shared" si="232"/>
        <v>0</v>
      </c>
      <c r="AD494" s="1">
        <f t="shared" si="233"/>
        <v>0</v>
      </c>
      <c r="AE494" s="1">
        <f t="shared" si="234"/>
        <v>0</v>
      </c>
      <c r="AF494" s="11">
        <f t="shared" si="235"/>
        <v>0</v>
      </c>
      <c r="AG494" s="8">
        <v>0.50654853030000002</v>
      </c>
      <c r="AH494" s="9">
        <v>1.8565259837121211</v>
      </c>
      <c r="AI494" s="1">
        <f t="shared" si="236"/>
        <v>1</v>
      </c>
      <c r="AJ494" s="1">
        <f t="shared" si="237"/>
        <v>0</v>
      </c>
      <c r="AK494" s="11">
        <f t="shared" si="238"/>
        <v>0.5</v>
      </c>
      <c r="AL494" s="10">
        <v>0</v>
      </c>
      <c r="AM494" s="4">
        <f t="shared" si="239"/>
        <v>0</v>
      </c>
      <c r="AN494" s="98">
        <v>0.31201247999999998</v>
      </c>
      <c r="AO494" s="4">
        <f t="shared" si="240"/>
        <v>0</v>
      </c>
      <c r="AR494" s="9">
        <v>0.90373443983402491</v>
      </c>
      <c r="AS494" s="9">
        <v>0.81276901004304103</v>
      </c>
      <c r="AV494" s="1" t="str">
        <f t="shared" si="241"/>
        <v/>
      </c>
      <c r="AW494" s="1" t="str">
        <f t="shared" si="242"/>
        <v/>
      </c>
      <c r="AX494" s="1">
        <f t="shared" si="243"/>
        <v>0</v>
      </c>
      <c r="AY494" s="1">
        <f t="shared" si="244"/>
        <v>2</v>
      </c>
      <c r="AZ494" s="1" t="str">
        <f t="shared" si="245"/>
        <v/>
      </c>
      <c r="BA494" s="1" t="str">
        <f t="shared" si="246"/>
        <v/>
      </c>
      <c r="BB494" s="9">
        <f t="shared" si="218"/>
        <v>0.5</v>
      </c>
      <c r="BC494" s="11">
        <f t="shared" si="247"/>
        <v>1</v>
      </c>
      <c r="BD494" s="98">
        <v>56.753496509999998</v>
      </c>
      <c r="BE494" s="4">
        <f t="shared" si="248"/>
        <v>2</v>
      </c>
    </row>
    <row r="495" spans="1:57" x14ac:dyDescent="0.35">
      <c r="A495" s="4">
        <v>53053070205</v>
      </c>
      <c r="B495" s="97">
        <v>16.455696202531641</v>
      </c>
      <c r="C495" s="4">
        <f t="shared" si="219"/>
        <v>0</v>
      </c>
      <c r="D495" s="98">
        <v>3.5153797865662271</v>
      </c>
      <c r="E495" s="4">
        <f t="shared" si="220"/>
        <v>0</v>
      </c>
      <c r="F495" s="98">
        <v>79.040196882690722</v>
      </c>
      <c r="G495" s="4">
        <f t="shared" si="221"/>
        <v>3</v>
      </c>
      <c r="H495" s="98">
        <v>17.05831157528285</v>
      </c>
      <c r="I495" s="4">
        <f t="shared" si="222"/>
        <v>1</v>
      </c>
      <c r="J495" s="98">
        <v>20</v>
      </c>
      <c r="K495" s="97">
        <v>7.7192982456140351</v>
      </c>
      <c r="L495" s="1">
        <f t="shared" si="223"/>
        <v>2</v>
      </c>
      <c r="M495" s="1">
        <f t="shared" si="224"/>
        <v>0</v>
      </c>
      <c r="N495" s="11">
        <f t="shared" si="225"/>
        <v>1</v>
      </c>
      <c r="O495" s="98">
        <v>19.88148148148148</v>
      </c>
      <c r="P495" s="4">
        <f t="shared" si="226"/>
        <v>2</v>
      </c>
      <c r="Q495" s="6">
        <v>57793</v>
      </c>
      <c r="R495" s="7">
        <v>0</v>
      </c>
      <c r="S495" s="1">
        <f t="shared" si="227"/>
        <v>0</v>
      </c>
      <c r="T495" s="1">
        <f t="shared" si="228"/>
        <v>0</v>
      </c>
      <c r="U495" s="11">
        <f t="shared" si="229"/>
        <v>0</v>
      </c>
      <c r="V495" s="98">
        <v>0</v>
      </c>
      <c r="W495" s="4">
        <f t="shared" si="230"/>
        <v>0</v>
      </c>
      <c r="X495" s="98">
        <v>0</v>
      </c>
      <c r="Y495" s="4">
        <f t="shared" si="231"/>
        <v>0</v>
      </c>
      <c r="Z495" s="9">
        <v>2.3305635069999999</v>
      </c>
      <c r="AA495" s="9">
        <v>2.4267557719999999</v>
      </c>
      <c r="AB495" s="9">
        <v>1.1300459190000001</v>
      </c>
      <c r="AC495" s="1">
        <f t="shared" si="232"/>
        <v>0</v>
      </c>
      <c r="AD495" s="1">
        <f t="shared" si="233"/>
        <v>0</v>
      </c>
      <c r="AE495" s="1">
        <f t="shared" si="234"/>
        <v>0</v>
      </c>
      <c r="AF495" s="11">
        <f t="shared" si="235"/>
        <v>0</v>
      </c>
      <c r="AG495" s="8">
        <v>0.61105228530199995</v>
      </c>
      <c r="AH495" s="9">
        <v>0.88243746582533256</v>
      </c>
      <c r="AI495" s="1">
        <f t="shared" si="236"/>
        <v>0</v>
      </c>
      <c r="AJ495" s="1">
        <f t="shared" si="237"/>
        <v>1</v>
      </c>
      <c r="AK495" s="11">
        <f t="shared" si="238"/>
        <v>0.5</v>
      </c>
      <c r="AL495" s="10">
        <v>0</v>
      </c>
      <c r="AM495" s="4">
        <f t="shared" si="239"/>
        <v>0</v>
      </c>
      <c r="AN495" s="98">
        <v>8.2508251000000005E-2</v>
      </c>
      <c r="AO495" s="4">
        <f t="shared" si="240"/>
        <v>0</v>
      </c>
      <c r="AS495" s="9">
        <v>0.73672883787661403</v>
      </c>
      <c r="AV495" s="1" t="str">
        <f t="shared" si="241"/>
        <v/>
      </c>
      <c r="AW495" s="1" t="str">
        <f t="shared" si="242"/>
        <v/>
      </c>
      <c r="AX495" s="1" t="str">
        <f t="shared" si="243"/>
        <v/>
      </c>
      <c r="AY495" s="1">
        <f t="shared" si="244"/>
        <v>4</v>
      </c>
      <c r="AZ495" s="1" t="str">
        <f t="shared" si="245"/>
        <v/>
      </c>
      <c r="BA495" s="1" t="str">
        <f t="shared" si="246"/>
        <v/>
      </c>
      <c r="BB495" s="9">
        <f t="shared" si="218"/>
        <v>1</v>
      </c>
      <c r="BC495" s="11">
        <f t="shared" si="247"/>
        <v>4</v>
      </c>
      <c r="BD495" s="98">
        <v>62.00888363</v>
      </c>
      <c r="BE495" s="4">
        <f t="shared" si="248"/>
        <v>1</v>
      </c>
    </row>
    <row r="496" spans="1:57" x14ac:dyDescent="0.35">
      <c r="A496" s="4">
        <v>53053070206</v>
      </c>
      <c r="B496" s="97">
        <v>11.701875148350339</v>
      </c>
      <c r="C496" s="4">
        <f t="shared" si="219"/>
        <v>0</v>
      </c>
      <c r="D496" s="98">
        <v>0.62359690695934145</v>
      </c>
      <c r="E496" s="4">
        <f t="shared" si="220"/>
        <v>0</v>
      </c>
      <c r="F496" s="98">
        <v>79.266620973269369</v>
      </c>
      <c r="G496" s="4">
        <f t="shared" si="221"/>
        <v>3</v>
      </c>
      <c r="H496" s="98">
        <v>10.66931742876077</v>
      </c>
      <c r="I496" s="4">
        <f t="shared" si="222"/>
        <v>0</v>
      </c>
      <c r="J496" s="98">
        <v>16.381578947368421</v>
      </c>
      <c r="K496" s="97">
        <v>8.4868421052631575</v>
      </c>
      <c r="L496" s="1">
        <f t="shared" si="223"/>
        <v>2</v>
      </c>
      <c r="M496" s="1">
        <f t="shared" si="224"/>
        <v>0</v>
      </c>
      <c r="N496" s="11">
        <f t="shared" si="225"/>
        <v>1</v>
      </c>
      <c r="O496" s="98">
        <v>16.230366492146601</v>
      </c>
      <c r="P496" s="4">
        <f t="shared" si="226"/>
        <v>2</v>
      </c>
      <c r="Q496" s="6">
        <v>24102</v>
      </c>
      <c r="R496" s="7">
        <v>0</v>
      </c>
      <c r="S496" s="1">
        <f t="shared" si="227"/>
        <v>0</v>
      </c>
      <c r="T496" s="1">
        <f t="shared" si="228"/>
        <v>0</v>
      </c>
      <c r="U496" s="11">
        <f t="shared" si="229"/>
        <v>0</v>
      </c>
      <c r="V496" s="98">
        <v>0</v>
      </c>
      <c r="W496" s="4">
        <f t="shared" si="230"/>
        <v>0</v>
      </c>
      <c r="X496" s="98">
        <v>0</v>
      </c>
      <c r="Y496" s="4">
        <f t="shared" si="231"/>
        <v>0</v>
      </c>
      <c r="Z496" s="9">
        <v>3.8558650390000002</v>
      </c>
      <c r="AA496" s="9">
        <v>3.8465721670000002</v>
      </c>
      <c r="AB496" s="9">
        <v>1.6346545720000001</v>
      </c>
      <c r="AC496" s="1">
        <f t="shared" si="232"/>
        <v>0</v>
      </c>
      <c r="AD496" s="1">
        <f t="shared" si="233"/>
        <v>0</v>
      </c>
      <c r="AE496" s="1">
        <f t="shared" si="234"/>
        <v>0</v>
      </c>
      <c r="AF496" s="11">
        <f t="shared" si="235"/>
        <v>0</v>
      </c>
      <c r="AG496" s="8">
        <v>0.76274856476800001</v>
      </c>
      <c r="AH496" s="9">
        <v>1.5978856017958021</v>
      </c>
      <c r="AI496" s="1">
        <f t="shared" si="236"/>
        <v>0</v>
      </c>
      <c r="AJ496" s="1">
        <f t="shared" si="237"/>
        <v>0</v>
      </c>
      <c r="AK496" s="11">
        <f t="shared" si="238"/>
        <v>0</v>
      </c>
      <c r="AL496" s="10">
        <v>0</v>
      </c>
      <c r="AM496" s="4">
        <f t="shared" si="239"/>
        <v>0</v>
      </c>
      <c r="AN496" s="98">
        <v>2.5493945189999998</v>
      </c>
      <c r="AO496" s="4">
        <f t="shared" si="240"/>
        <v>1</v>
      </c>
      <c r="AR496" s="9">
        <v>1.27551867219917</v>
      </c>
      <c r="AS496" s="9">
        <v>0.88378766140602505</v>
      </c>
      <c r="AT496" s="9">
        <v>0.63802363050483346</v>
      </c>
      <c r="AV496" s="1" t="str">
        <f t="shared" si="241"/>
        <v/>
      </c>
      <c r="AW496" s="1" t="str">
        <f t="shared" si="242"/>
        <v/>
      </c>
      <c r="AX496" s="1">
        <f t="shared" si="243"/>
        <v>0</v>
      </c>
      <c r="AY496" s="1">
        <f t="shared" si="244"/>
        <v>1</v>
      </c>
      <c r="AZ496" s="1">
        <f t="shared" si="245"/>
        <v>4</v>
      </c>
      <c r="BA496" s="1" t="str">
        <f t="shared" si="246"/>
        <v/>
      </c>
      <c r="BB496" s="9">
        <f t="shared" si="218"/>
        <v>0.5</v>
      </c>
      <c r="BC496" s="11">
        <f t="shared" si="247"/>
        <v>0.5</v>
      </c>
      <c r="BD496" s="98">
        <v>63.664322910000003</v>
      </c>
      <c r="BE496" s="4">
        <f t="shared" si="248"/>
        <v>1</v>
      </c>
    </row>
    <row r="497" spans="1:57" x14ac:dyDescent="0.35">
      <c r="A497" s="4">
        <v>53053070207</v>
      </c>
      <c r="B497" s="97">
        <v>7.2458543619322278</v>
      </c>
      <c r="C497" s="4">
        <f t="shared" si="219"/>
        <v>0</v>
      </c>
      <c r="D497" s="98">
        <v>0.25570416994492529</v>
      </c>
      <c r="E497" s="4">
        <f t="shared" si="220"/>
        <v>0</v>
      </c>
      <c r="F497" s="98">
        <v>78.777973346743778</v>
      </c>
      <c r="G497" s="4">
        <f t="shared" si="221"/>
        <v>3</v>
      </c>
      <c r="H497" s="98">
        <v>28.369763205828779</v>
      </c>
      <c r="I497" s="4">
        <f t="shared" si="222"/>
        <v>1</v>
      </c>
      <c r="J497" s="98">
        <v>17.9020979020979</v>
      </c>
      <c r="K497" s="97">
        <v>7.4125874125874134</v>
      </c>
      <c r="L497" s="1">
        <f t="shared" si="223"/>
        <v>2</v>
      </c>
      <c r="M497" s="1">
        <f t="shared" si="224"/>
        <v>0</v>
      </c>
      <c r="N497" s="11">
        <f t="shared" si="225"/>
        <v>1</v>
      </c>
      <c r="O497" s="98">
        <v>19.142033165104539</v>
      </c>
      <c r="P497" s="4">
        <f t="shared" si="226"/>
        <v>2</v>
      </c>
      <c r="Q497" s="6">
        <v>43405</v>
      </c>
      <c r="R497" s="7">
        <v>0</v>
      </c>
      <c r="S497" s="1">
        <f t="shared" si="227"/>
        <v>0</v>
      </c>
      <c r="T497" s="1">
        <f t="shared" si="228"/>
        <v>0</v>
      </c>
      <c r="U497" s="11">
        <f t="shared" si="229"/>
        <v>0</v>
      </c>
      <c r="V497" s="98">
        <v>0</v>
      </c>
      <c r="W497" s="4">
        <f t="shared" si="230"/>
        <v>0</v>
      </c>
      <c r="X497" s="98">
        <v>0</v>
      </c>
      <c r="Y497" s="4">
        <f t="shared" si="231"/>
        <v>0</v>
      </c>
      <c r="Z497" s="9">
        <v>0.40170900199999998</v>
      </c>
      <c r="AA497" s="9">
        <v>0.60266980999999997</v>
      </c>
      <c r="AB497" s="9">
        <v>0.332705733</v>
      </c>
      <c r="AC497" s="1">
        <f t="shared" si="232"/>
        <v>3</v>
      </c>
      <c r="AD497" s="1">
        <f t="shared" si="233"/>
        <v>2</v>
      </c>
      <c r="AE497" s="1">
        <f t="shared" si="234"/>
        <v>3</v>
      </c>
      <c r="AF497" s="11">
        <f t="shared" si="235"/>
        <v>2.6666666666666665</v>
      </c>
      <c r="AG497" s="8">
        <v>0.78013090044400002</v>
      </c>
      <c r="AH497" s="9">
        <v>0.66223040538164668</v>
      </c>
      <c r="AI497" s="1">
        <f t="shared" si="236"/>
        <v>0</v>
      </c>
      <c r="AJ497" s="1">
        <f t="shared" si="237"/>
        <v>2</v>
      </c>
      <c r="AK497" s="11">
        <f t="shared" si="238"/>
        <v>1</v>
      </c>
      <c r="AL497" s="10">
        <v>0</v>
      </c>
      <c r="AM497" s="4">
        <f t="shared" si="239"/>
        <v>0</v>
      </c>
      <c r="AN497" s="98">
        <v>24.069352370000001</v>
      </c>
      <c r="AO497" s="4">
        <f t="shared" si="240"/>
        <v>4</v>
      </c>
      <c r="AP497" s="8">
        <v>2.8133187772925758</v>
      </c>
      <c r="AQ497" s="9">
        <v>0.48856548856548859</v>
      </c>
      <c r="AR497" s="9">
        <v>1.098755186721992</v>
      </c>
      <c r="AS497" s="9">
        <v>0.92037302725968395</v>
      </c>
      <c r="AV497" s="1">
        <f t="shared" si="241"/>
        <v>0</v>
      </c>
      <c r="AW497" s="1">
        <f t="shared" si="242"/>
        <v>4</v>
      </c>
      <c r="AX497" s="1">
        <f t="shared" si="243"/>
        <v>0</v>
      </c>
      <c r="AY497" s="1">
        <f t="shared" si="244"/>
        <v>0</v>
      </c>
      <c r="AZ497" s="1" t="str">
        <f t="shared" si="245"/>
        <v/>
      </c>
      <c r="BA497" s="1" t="str">
        <f t="shared" si="246"/>
        <v/>
      </c>
      <c r="BB497" s="9">
        <f t="shared" si="218"/>
        <v>0.25</v>
      </c>
      <c r="BC497" s="11">
        <f t="shared" si="247"/>
        <v>1</v>
      </c>
      <c r="BD497" s="98">
        <v>67.213671640000001</v>
      </c>
      <c r="BE497" s="4">
        <f t="shared" si="248"/>
        <v>1</v>
      </c>
    </row>
    <row r="498" spans="1:57" x14ac:dyDescent="0.35">
      <c r="A498" s="4">
        <v>53053070307</v>
      </c>
      <c r="B498" s="97">
        <v>8.9389534883720945</v>
      </c>
      <c r="C498" s="4">
        <f t="shared" si="219"/>
        <v>0</v>
      </c>
      <c r="D498" s="98">
        <v>0.72065238004930787</v>
      </c>
      <c r="E498" s="4">
        <f t="shared" si="220"/>
        <v>0</v>
      </c>
      <c r="F498" s="98">
        <v>60.204371274481971</v>
      </c>
      <c r="G498" s="4">
        <f t="shared" si="221"/>
        <v>2</v>
      </c>
      <c r="H498" s="98">
        <v>11.19733924611973</v>
      </c>
      <c r="I498" s="4">
        <f t="shared" si="222"/>
        <v>0</v>
      </c>
      <c r="J498" s="98">
        <v>13.223140495867771</v>
      </c>
      <c r="K498" s="97">
        <v>9.3663911845730023</v>
      </c>
      <c r="L498" s="1">
        <f t="shared" si="223"/>
        <v>1</v>
      </c>
      <c r="M498" s="1">
        <f t="shared" si="224"/>
        <v>0</v>
      </c>
      <c r="N498" s="11">
        <f t="shared" si="225"/>
        <v>0.5</v>
      </c>
      <c r="O498" s="98">
        <v>7.8306686046511631</v>
      </c>
      <c r="P498" s="4">
        <f t="shared" si="226"/>
        <v>0</v>
      </c>
      <c r="Q498" s="6">
        <v>94976</v>
      </c>
      <c r="R498" s="7">
        <v>0</v>
      </c>
      <c r="S498" s="1">
        <f t="shared" si="227"/>
        <v>1</v>
      </c>
      <c r="T498" s="1">
        <f t="shared" si="228"/>
        <v>0</v>
      </c>
      <c r="U498" s="11">
        <f t="shared" si="229"/>
        <v>0.5</v>
      </c>
      <c r="V498" s="98">
        <v>0</v>
      </c>
      <c r="W498" s="4">
        <f t="shared" si="230"/>
        <v>0</v>
      </c>
      <c r="X498" s="98">
        <v>0</v>
      </c>
      <c r="Y498" s="4">
        <f t="shared" si="231"/>
        <v>0</v>
      </c>
      <c r="Z498" s="9">
        <v>2.504616</v>
      </c>
      <c r="AA498" s="9">
        <v>2.6156703760000002</v>
      </c>
      <c r="AB498" s="9">
        <v>1.1708975269999999</v>
      </c>
      <c r="AC498" s="1">
        <f t="shared" si="232"/>
        <v>0</v>
      </c>
      <c r="AD498" s="1">
        <f t="shared" si="233"/>
        <v>0</v>
      </c>
      <c r="AE498" s="1">
        <f t="shared" si="234"/>
        <v>0</v>
      </c>
      <c r="AF498" s="11">
        <f t="shared" si="235"/>
        <v>0</v>
      </c>
      <c r="AG498" s="8">
        <v>0.93912683307400002</v>
      </c>
      <c r="AH498" s="9">
        <v>1.3256371984345989</v>
      </c>
      <c r="AI498" s="1">
        <f t="shared" si="236"/>
        <v>0</v>
      </c>
      <c r="AJ498" s="1">
        <f t="shared" si="237"/>
        <v>0</v>
      </c>
      <c r="AK498" s="11">
        <f t="shared" si="238"/>
        <v>0</v>
      </c>
      <c r="AL498" s="10">
        <v>0</v>
      </c>
      <c r="AM498" s="4">
        <f t="shared" si="239"/>
        <v>0</v>
      </c>
      <c r="AN498" s="98">
        <v>0.28105677299999998</v>
      </c>
      <c r="AO498" s="4">
        <f t="shared" si="240"/>
        <v>0</v>
      </c>
      <c r="AS498" s="9">
        <v>1.24605451936872</v>
      </c>
      <c r="AV498" s="1" t="str">
        <f t="shared" si="241"/>
        <v/>
      </c>
      <c r="AW498" s="1" t="str">
        <f t="shared" si="242"/>
        <v/>
      </c>
      <c r="AX498" s="1" t="str">
        <f t="shared" si="243"/>
        <v/>
      </c>
      <c r="AY498" s="1">
        <f t="shared" si="244"/>
        <v>0</v>
      </c>
      <c r="AZ498" s="1" t="str">
        <f t="shared" si="245"/>
        <v/>
      </c>
      <c r="BA498" s="1" t="str">
        <f t="shared" si="246"/>
        <v/>
      </c>
      <c r="BB498" s="9">
        <f t="shared" si="218"/>
        <v>1</v>
      </c>
      <c r="BC498" s="11">
        <f t="shared" si="247"/>
        <v>0</v>
      </c>
      <c r="BD498" s="98">
        <v>71.688060070000006</v>
      </c>
      <c r="BE498" s="4">
        <f t="shared" si="248"/>
        <v>0</v>
      </c>
    </row>
    <row r="499" spans="1:57" x14ac:dyDescent="0.35">
      <c r="A499" s="4">
        <v>53053070308</v>
      </c>
      <c r="B499" s="97">
        <v>18.49859681945744</v>
      </c>
      <c r="C499" s="4">
        <f t="shared" si="219"/>
        <v>0</v>
      </c>
      <c r="D499" s="98">
        <v>0.25290844714213462</v>
      </c>
      <c r="E499" s="4">
        <f t="shared" si="220"/>
        <v>0</v>
      </c>
      <c r="F499" s="98">
        <v>79.75895072669266</v>
      </c>
      <c r="G499" s="4">
        <f t="shared" si="221"/>
        <v>3</v>
      </c>
      <c r="H499" s="98">
        <v>33.574244415243101</v>
      </c>
      <c r="I499" s="4">
        <f t="shared" si="222"/>
        <v>2</v>
      </c>
      <c r="J499" s="98">
        <v>14.444444444444439</v>
      </c>
      <c r="K499" s="97">
        <v>7.5694444444444438</v>
      </c>
      <c r="L499" s="1">
        <f t="shared" si="223"/>
        <v>1</v>
      </c>
      <c r="M499" s="1">
        <f t="shared" si="224"/>
        <v>0</v>
      </c>
      <c r="N499" s="11">
        <f t="shared" si="225"/>
        <v>0.5</v>
      </c>
      <c r="O499" s="98">
        <v>21.872060206961429</v>
      </c>
      <c r="P499" s="4">
        <f t="shared" si="226"/>
        <v>2</v>
      </c>
      <c r="Q499" s="6">
        <v>132288</v>
      </c>
      <c r="R499" s="7">
        <v>230</v>
      </c>
      <c r="S499" s="1">
        <f t="shared" si="227"/>
        <v>1</v>
      </c>
      <c r="T499" s="1">
        <f t="shared" si="228"/>
        <v>0</v>
      </c>
      <c r="U499" s="11">
        <f t="shared" si="229"/>
        <v>0.5</v>
      </c>
      <c r="V499" s="98">
        <v>0</v>
      </c>
      <c r="W499" s="4">
        <f t="shared" si="230"/>
        <v>0</v>
      </c>
      <c r="X499" s="98">
        <v>0</v>
      </c>
      <c r="Y499" s="4">
        <f t="shared" si="231"/>
        <v>0</v>
      </c>
      <c r="Z499" s="9">
        <v>0.72500198900000001</v>
      </c>
      <c r="AA499" s="9">
        <v>0.91498961599999995</v>
      </c>
      <c r="AB499" s="9">
        <v>0.462578667</v>
      </c>
      <c r="AC499" s="1">
        <f t="shared" si="232"/>
        <v>2</v>
      </c>
      <c r="AD499" s="1">
        <f t="shared" si="233"/>
        <v>1</v>
      </c>
      <c r="AE499" s="1">
        <f t="shared" si="234"/>
        <v>3</v>
      </c>
      <c r="AF499" s="11">
        <f t="shared" si="235"/>
        <v>2</v>
      </c>
      <c r="AG499" s="8">
        <v>0.107089279777</v>
      </c>
      <c r="AH499" s="9">
        <v>0.2059874907329878</v>
      </c>
      <c r="AI499" s="1">
        <f t="shared" si="236"/>
        <v>4</v>
      </c>
      <c r="AJ499" s="1">
        <f t="shared" si="237"/>
        <v>4</v>
      </c>
      <c r="AK499" s="11">
        <f t="shared" si="238"/>
        <v>4</v>
      </c>
      <c r="AL499" s="10">
        <v>0</v>
      </c>
      <c r="AM499" s="4">
        <f t="shared" si="239"/>
        <v>0</v>
      </c>
      <c r="AN499" s="98">
        <v>14.97493734</v>
      </c>
      <c r="AO499" s="4">
        <f t="shared" si="240"/>
        <v>4</v>
      </c>
      <c r="AQ499" s="9">
        <v>1.4490644490644491</v>
      </c>
      <c r="AR499" s="9">
        <v>1.249792531120332</v>
      </c>
      <c r="AS499" s="9">
        <v>1.1908177905308399</v>
      </c>
      <c r="AV499" s="1" t="str">
        <f t="shared" si="241"/>
        <v/>
      </c>
      <c r="AW499" s="1">
        <f t="shared" si="242"/>
        <v>0</v>
      </c>
      <c r="AX499" s="1">
        <f t="shared" si="243"/>
        <v>0</v>
      </c>
      <c r="AY499" s="1">
        <f t="shared" si="244"/>
        <v>0</v>
      </c>
      <c r="AZ499" s="1" t="str">
        <f t="shared" si="245"/>
        <v/>
      </c>
      <c r="BA499" s="1" t="str">
        <f t="shared" si="246"/>
        <v/>
      </c>
      <c r="BB499" s="9">
        <f t="shared" si="218"/>
        <v>0.33333333333333331</v>
      </c>
      <c r="BC499" s="11">
        <f t="shared" si="247"/>
        <v>0</v>
      </c>
      <c r="BD499" s="98">
        <v>55.033264950000003</v>
      </c>
      <c r="BE499" s="4">
        <f t="shared" si="248"/>
        <v>2</v>
      </c>
    </row>
    <row r="500" spans="1:57" x14ac:dyDescent="0.35">
      <c r="A500" s="4">
        <v>53053070309</v>
      </c>
      <c r="B500" s="97">
        <v>15.94827586206897</v>
      </c>
      <c r="C500" s="4">
        <f t="shared" si="219"/>
        <v>0</v>
      </c>
      <c r="D500" s="98">
        <v>0</v>
      </c>
      <c r="E500" s="4">
        <f t="shared" si="220"/>
        <v>0</v>
      </c>
      <c r="F500" s="98">
        <v>74.845717106887193</v>
      </c>
      <c r="G500" s="4">
        <f t="shared" si="221"/>
        <v>3</v>
      </c>
      <c r="H500" s="98">
        <v>26.249416160672592</v>
      </c>
      <c r="I500" s="4">
        <f t="shared" si="222"/>
        <v>1</v>
      </c>
      <c r="J500" s="98">
        <v>14.51990632318501</v>
      </c>
      <c r="K500" s="97">
        <v>6.0889929742388764</v>
      </c>
      <c r="L500" s="1">
        <f t="shared" si="223"/>
        <v>1</v>
      </c>
      <c r="M500" s="1">
        <f t="shared" si="224"/>
        <v>0</v>
      </c>
      <c r="N500" s="11">
        <f t="shared" si="225"/>
        <v>0.5</v>
      </c>
      <c r="O500" s="98">
        <v>16.789767609439739</v>
      </c>
      <c r="P500" s="4">
        <f t="shared" si="226"/>
        <v>2</v>
      </c>
      <c r="Q500" s="6">
        <v>98808</v>
      </c>
      <c r="R500" s="7">
        <v>0</v>
      </c>
      <c r="S500" s="1">
        <f t="shared" si="227"/>
        <v>1</v>
      </c>
      <c r="T500" s="1">
        <f t="shared" si="228"/>
        <v>0</v>
      </c>
      <c r="U500" s="11">
        <f t="shared" si="229"/>
        <v>0.5</v>
      </c>
      <c r="V500" s="98">
        <v>0</v>
      </c>
      <c r="W500" s="4">
        <f t="shared" si="230"/>
        <v>0</v>
      </c>
      <c r="X500" s="98">
        <v>0</v>
      </c>
      <c r="Y500" s="4">
        <f t="shared" si="231"/>
        <v>0</v>
      </c>
      <c r="Z500" s="9">
        <v>1.1220908300000001</v>
      </c>
      <c r="AA500" s="9">
        <v>1.1480856989999999</v>
      </c>
      <c r="AB500" s="9">
        <v>1.09397911</v>
      </c>
      <c r="AC500" s="1">
        <f t="shared" si="232"/>
        <v>1</v>
      </c>
      <c r="AD500" s="1">
        <f t="shared" si="233"/>
        <v>1</v>
      </c>
      <c r="AE500" s="1">
        <f t="shared" si="234"/>
        <v>0</v>
      </c>
      <c r="AF500" s="11">
        <f t="shared" si="235"/>
        <v>0.66666666666666663</v>
      </c>
      <c r="AG500" s="8">
        <v>0.303964105205</v>
      </c>
      <c r="AH500" s="9">
        <v>0.97576137730829249</v>
      </c>
      <c r="AI500" s="1">
        <f t="shared" si="236"/>
        <v>2</v>
      </c>
      <c r="AJ500" s="1">
        <f t="shared" si="237"/>
        <v>1</v>
      </c>
      <c r="AK500" s="11">
        <f t="shared" si="238"/>
        <v>1.5</v>
      </c>
      <c r="AL500" s="10">
        <v>0</v>
      </c>
      <c r="AM500" s="4">
        <f t="shared" si="239"/>
        <v>0</v>
      </c>
      <c r="AN500" s="98">
        <v>7.5205104829999998</v>
      </c>
      <c r="AO500" s="4">
        <f t="shared" si="240"/>
        <v>3</v>
      </c>
      <c r="AQ500" s="9">
        <v>1.255717255717256</v>
      </c>
      <c r="AR500" s="9">
        <v>0.93360995850622408</v>
      </c>
      <c r="AS500" s="9">
        <v>0.93472022955523604</v>
      </c>
      <c r="AV500" s="1" t="str">
        <f t="shared" si="241"/>
        <v/>
      </c>
      <c r="AW500" s="1">
        <f t="shared" si="242"/>
        <v>0</v>
      </c>
      <c r="AX500" s="1">
        <f t="shared" si="243"/>
        <v>0</v>
      </c>
      <c r="AY500" s="1">
        <f t="shared" si="244"/>
        <v>0</v>
      </c>
      <c r="AZ500" s="1" t="str">
        <f t="shared" si="245"/>
        <v/>
      </c>
      <c r="BA500" s="1" t="str">
        <f t="shared" si="246"/>
        <v/>
      </c>
      <c r="BB500" s="9">
        <f t="shared" si="218"/>
        <v>0.33333333333333331</v>
      </c>
      <c r="BC500" s="11">
        <f t="shared" si="247"/>
        <v>0</v>
      </c>
      <c r="BD500" s="98">
        <v>60.7610314</v>
      </c>
      <c r="BE500" s="4">
        <f t="shared" si="248"/>
        <v>2</v>
      </c>
    </row>
    <row r="501" spans="1:57" x14ac:dyDescent="0.35">
      <c r="A501" s="4">
        <v>53053070310</v>
      </c>
      <c r="B501" s="97">
        <v>17.558528428093648</v>
      </c>
      <c r="C501" s="4">
        <f t="shared" si="219"/>
        <v>0</v>
      </c>
      <c r="D501" s="98">
        <v>1.453131395824806</v>
      </c>
      <c r="E501" s="4">
        <f t="shared" si="220"/>
        <v>0</v>
      </c>
      <c r="F501" s="98">
        <v>79.559553349875927</v>
      </c>
      <c r="G501" s="4">
        <f t="shared" si="221"/>
        <v>3</v>
      </c>
      <c r="H501" s="98">
        <v>11.623831775700941</v>
      </c>
      <c r="I501" s="4">
        <f t="shared" si="222"/>
        <v>0</v>
      </c>
      <c r="J501" s="98">
        <v>15.146198830409361</v>
      </c>
      <c r="K501" s="97">
        <v>8.4795321637426895</v>
      </c>
      <c r="L501" s="1">
        <f t="shared" si="223"/>
        <v>2</v>
      </c>
      <c r="M501" s="1">
        <f t="shared" si="224"/>
        <v>0</v>
      </c>
      <c r="N501" s="11">
        <f t="shared" si="225"/>
        <v>1</v>
      </c>
      <c r="O501" s="98">
        <v>19.695280564845781</v>
      </c>
      <c r="P501" s="4">
        <f t="shared" si="226"/>
        <v>2</v>
      </c>
      <c r="Q501" s="6">
        <v>85053</v>
      </c>
      <c r="R501" s="7">
        <v>0</v>
      </c>
      <c r="S501" s="1">
        <f t="shared" si="227"/>
        <v>1</v>
      </c>
      <c r="T501" s="1">
        <f t="shared" si="228"/>
        <v>0</v>
      </c>
      <c r="U501" s="11">
        <f t="shared" si="229"/>
        <v>0.5</v>
      </c>
      <c r="V501" s="98">
        <v>0</v>
      </c>
      <c r="W501" s="4">
        <f t="shared" si="230"/>
        <v>0</v>
      </c>
      <c r="X501" s="98">
        <v>0</v>
      </c>
      <c r="Y501" s="4">
        <f t="shared" si="231"/>
        <v>0</v>
      </c>
      <c r="Z501" s="9">
        <v>0.57477337399999995</v>
      </c>
      <c r="AA501" s="9">
        <v>0.59802903100000004</v>
      </c>
      <c r="AB501" s="9">
        <v>0.62021086800000003</v>
      </c>
      <c r="AC501" s="1">
        <f t="shared" si="232"/>
        <v>3</v>
      </c>
      <c r="AD501" s="1">
        <f t="shared" si="233"/>
        <v>3</v>
      </c>
      <c r="AE501" s="1">
        <f t="shared" si="234"/>
        <v>2</v>
      </c>
      <c r="AF501" s="11">
        <f t="shared" si="235"/>
        <v>2.6666666666666665</v>
      </c>
      <c r="AG501" s="8">
        <v>0.26233651140800002</v>
      </c>
      <c r="AH501" s="9">
        <v>0.28901723982617722</v>
      </c>
      <c r="AI501" s="1">
        <f t="shared" si="236"/>
        <v>3</v>
      </c>
      <c r="AJ501" s="1">
        <f t="shared" si="237"/>
        <v>4</v>
      </c>
      <c r="AK501" s="11">
        <f t="shared" si="238"/>
        <v>3.5</v>
      </c>
      <c r="AL501" s="10">
        <v>0</v>
      </c>
      <c r="AM501" s="4">
        <f t="shared" si="239"/>
        <v>0</v>
      </c>
      <c r="AN501" s="98">
        <v>7.346938776</v>
      </c>
      <c r="AO501" s="4">
        <f t="shared" si="240"/>
        <v>3</v>
      </c>
      <c r="AR501" s="9">
        <v>0.81327800829875518</v>
      </c>
      <c r="AS501" s="9">
        <v>0.98206599713055898</v>
      </c>
      <c r="AV501" s="1" t="str">
        <f t="shared" si="241"/>
        <v/>
      </c>
      <c r="AW501" s="1" t="str">
        <f t="shared" si="242"/>
        <v/>
      </c>
      <c r="AX501" s="1">
        <f t="shared" si="243"/>
        <v>2</v>
      </c>
      <c r="AY501" s="1">
        <f t="shared" si="244"/>
        <v>0</v>
      </c>
      <c r="AZ501" s="1" t="str">
        <f t="shared" si="245"/>
        <v/>
      </c>
      <c r="BA501" s="1" t="str">
        <f t="shared" si="246"/>
        <v/>
      </c>
      <c r="BB501" s="9">
        <f t="shared" si="218"/>
        <v>0.5</v>
      </c>
      <c r="BC501" s="11">
        <f t="shared" si="247"/>
        <v>1</v>
      </c>
      <c r="BD501" s="98">
        <v>51.502012749999999</v>
      </c>
      <c r="BE501" s="4">
        <f t="shared" si="248"/>
        <v>3</v>
      </c>
    </row>
    <row r="502" spans="1:57" x14ac:dyDescent="0.35">
      <c r="A502" s="4">
        <v>53053070311</v>
      </c>
      <c r="B502" s="97">
        <v>21.723064955270321</v>
      </c>
      <c r="C502" s="4">
        <f t="shared" si="219"/>
        <v>1</v>
      </c>
      <c r="D502" s="98">
        <v>1.3648965664320749</v>
      </c>
      <c r="E502" s="4">
        <f t="shared" si="220"/>
        <v>0</v>
      </c>
      <c r="F502" s="98">
        <v>82.062915910465819</v>
      </c>
      <c r="G502" s="4">
        <f t="shared" si="221"/>
        <v>4</v>
      </c>
      <c r="H502" s="98">
        <v>7.1139386928860624</v>
      </c>
      <c r="I502" s="4">
        <f t="shared" si="222"/>
        <v>0</v>
      </c>
      <c r="J502" s="98">
        <v>8.975903614457831</v>
      </c>
      <c r="K502" s="97">
        <v>3.9156626506024099</v>
      </c>
      <c r="L502" s="1">
        <f t="shared" si="223"/>
        <v>0</v>
      </c>
      <c r="M502" s="1">
        <f t="shared" si="224"/>
        <v>0</v>
      </c>
      <c r="N502" s="11">
        <f t="shared" si="225"/>
        <v>0</v>
      </c>
      <c r="O502" s="98">
        <v>14.33294437961883</v>
      </c>
      <c r="P502" s="4">
        <f t="shared" si="226"/>
        <v>1</v>
      </c>
      <c r="Q502" s="6">
        <v>79054</v>
      </c>
      <c r="R502" s="7">
        <v>0</v>
      </c>
      <c r="S502" s="1">
        <f t="shared" si="227"/>
        <v>1</v>
      </c>
      <c r="T502" s="1">
        <f t="shared" si="228"/>
        <v>0</v>
      </c>
      <c r="U502" s="11">
        <f t="shared" si="229"/>
        <v>0.5</v>
      </c>
      <c r="V502" s="98">
        <v>0</v>
      </c>
      <c r="W502" s="4">
        <f t="shared" si="230"/>
        <v>0</v>
      </c>
      <c r="X502" s="98">
        <v>0</v>
      </c>
      <c r="Y502" s="4">
        <f t="shared" si="231"/>
        <v>0</v>
      </c>
      <c r="Z502" s="9">
        <v>0.74399784899999999</v>
      </c>
      <c r="AA502" s="9">
        <v>0.76668187799999998</v>
      </c>
      <c r="AB502" s="9">
        <v>0.69564928800000003</v>
      </c>
      <c r="AC502" s="1">
        <f t="shared" si="232"/>
        <v>2</v>
      </c>
      <c r="AD502" s="1">
        <f t="shared" si="233"/>
        <v>2</v>
      </c>
      <c r="AE502" s="1">
        <f t="shared" si="234"/>
        <v>2</v>
      </c>
      <c r="AF502" s="11">
        <f t="shared" si="235"/>
        <v>2</v>
      </c>
      <c r="AG502" s="8">
        <v>0.44365424775899998</v>
      </c>
      <c r="AH502" s="9">
        <v>0.63987194105787526</v>
      </c>
      <c r="AI502" s="1">
        <f t="shared" si="236"/>
        <v>2</v>
      </c>
      <c r="AJ502" s="1">
        <f t="shared" si="237"/>
        <v>2</v>
      </c>
      <c r="AK502" s="11">
        <f t="shared" si="238"/>
        <v>2</v>
      </c>
      <c r="AL502" s="10">
        <v>0</v>
      </c>
      <c r="AM502" s="4">
        <f t="shared" si="239"/>
        <v>0</v>
      </c>
      <c r="AN502" s="98">
        <v>6.0907395900000001</v>
      </c>
      <c r="AO502" s="4">
        <f t="shared" si="240"/>
        <v>2</v>
      </c>
      <c r="AS502" s="9">
        <v>1.0430416068866499</v>
      </c>
      <c r="AV502" s="1" t="str">
        <f t="shared" si="241"/>
        <v/>
      </c>
      <c r="AW502" s="1" t="str">
        <f t="shared" si="242"/>
        <v/>
      </c>
      <c r="AX502" s="1" t="str">
        <f t="shared" si="243"/>
        <v/>
      </c>
      <c r="AY502" s="1">
        <f t="shared" si="244"/>
        <v>0</v>
      </c>
      <c r="AZ502" s="1" t="str">
        <f t="shared" si="245"/>
        <v/>
      </c>
      <c r="BA502" s="1" t="str">
        <f t="shared" si="246"/>
        <v/>
      </c>
      <c r="BB502" s="9">
        <f t="shared" si="218"/>
        <v>1</v>
      </c>
      <c r="BC502" s="11">
        <f t="shared" si="247"/>
        <v>0</v>
      </c>
      <c r="BD502" s="98">
        <v>59.57392256</v>
      </c>
      <c r="BE502" s="4">
        <f t="shared" si="248"/>
        <v>2</v>
      </c>
    </row>
    <row r="503" spans="1:57" x14ac:dyDescent="0.35">
      <c r="A503" s="4">
        <v>53053070312</v>
      </c>
      <c r="B503" s="97">
        <v>25.25540865384616</v>
      </c>
      <c r="C503" s="4">
        <f t="shared" si="219"/>
        <v>1</v>
      </c>
      <c r="D503" s="98">
        <v>2.822322001282874</v>
      </c>
      <c r="E503" s="4">
        <f t="shared" si="220"/>
        <v>0</v>
      </c>
      <c r="F503" s="98">
        <v>65.901639344262293</v>
      </c>
      <c r="G503" s="4">
        <f t="shared" si="221"/>
        <v>3</v>
      </c>
      <c r="H503" s="98">
        <v>7.45041122399613</v>
      </c>
      <c r="I503" s="4">
        <f t="shared" si="222"/>
        <v>0</v>
      </c>
      <c r="J503" s="98">
        <v>7.0229007633587788</v>
      </c>
      <c r="K503" s="97">
        <v>6.3104325699745543</v>
      </c>
      <c r="L503" s="1">
        <f t="shared" si="223"/>
        <v>0</v>
      </c>
      <c r="M503" s="1">
        <f t="shared" si="224"/>
        <v>0</v>
      </c>
      <c r="N503" s="11">
        <f t="shared" si="225"/>
        <v>0</v>
      </c>
      <c r="O503" s="98">
        <v>6.1603502944285067</v>
      </c>
      <c r="P503" s="4">
        <f t="shared" si="226"/>
        <v>0</v>
      </c>
      <c r="Q503" s="6">
        <v>104432</v>
      </c>
      <c r="R503" s="7">
        <v>1299</v>
      </c>
      <c r="S503" s="1">
        <f t="shared" si="227"/>
        <v>1</v>
      </c>
      <c r="T503" s="1">
        <f t="shared" si="228"/>
        <v>1</v>
      </c>
      <c r="U503" s="11">
        <f t="shared" si="229"/>
        <v>1</v>
      </c>
      <c r="V503" s="98">
        <v>0</v>
      </c>
      <c r="W503" s="4">
        <f t="shared" si="230"/>
        <v>0</v>
      </c>
      <c r="X503" s="98">
        <v>0</v>
      </c>
      <c r="Y503" s="4">
        <f t="shared" si="231"/>
        <v>0</v>
      </c>
      <c r="Z503" s="9">
        <v>1.0433422830000001</v>
      </c>
      <c r="AA503" s="9">
        <v>0.93871399099999997</v>
      </c>
      <c r="AB503" s="9">
        <v>1.012149661</v>
      </c>
      <c r="AC503" s="1">
        <f t="shared" si="232"/>
        <v>1</v>
      </c>
      <c r="AD503" s="1">
        <f t="shared" si="233"/>
        <v>1</v>
      </c>
      <c r="AE503" s="1">
        <f t="shared" si="234"/>
        <v>0</v>
      </c>
      <c r="AF503" s="11">
        <f t="shared" si="235"/>
        <v>0.66666666666666663</v>
      </c>
      <c r="AG503" s="8">
        <v>0.22420543195500001</v>
      </c>
      <c r="AH503" s="9">
        <v>0.83321051624410469</v>
      </c>
      <c r="AI503" s="1">
        <f t="shared" si="236"/>
        <v>3</v>
      </c>
      <c r="AJ503" s="1">
        <f t="shared" si="237"/>
        <v>1</v>
      </c>
      <c r="AK503" s="11">
        <f t="shared" si="238"/>
        <v>2</v>
      </c>
      <c r="AL503" s="10">
        <v>0</v>
      </c>
      <c r="AM503" s="4">
        <f t="shared" si="239"/>
        <v>0</v>
      </c>
      <c r="AN503" s="98">
        <v>2.4697110900000001</v>
      </c>
      <c r="AO503" s="4">
        <f t="shared" si="240"/>
        <v>1</v>
      </c>
      <c r="AS503" s="9">
        <v>1.17718794835007</v>
      </c>
      <c r="AV503" s="1" t="str">
        <f t="shared" si="241"/>
        <v/>
      </c>
      <c r="AW503" s="1" t="str">
        <f t="shared" si="242"/>
        <v/>
      </c>
      <c r="AX503" s="1" t="str">
        <f t="shared" si="243"/>
        <v/>
      </c>
      <c r="AY503" s="1">
        <f t="shared" si="244"/>
        <v>0</v>
      </c>
      <c r="AZ503" s="1" t="str">
        <f t="shared" si="245"/>
        <v/>
      </c>
      <c r="BA503" s="1" t="str">
        <f t="shared" si="246"/>
        <v/>
      </c>
      <c r="BB503" s="9">
        <f t="shared" si="218"/>
        <v>1</v>
      </c>
      <c r="BC503" s="11">
        <f t="shared" si="247"/>
        <v>0</v>
      </c>
      <c r="BD503" s="98">
        <v>56.323787459999998</v>
      </c>
      <c r="BE503" s="4">
        <f t="shared" si="248"/>
        <v>2</v>
      </c>
    </row>
    <row r="504" spans="1:57" x14ac:dyDescent="0.35">
      <c r="A504" s="4">
        <v>53053070313</v>
      </c>
      <c r="B504" s="97">
        <v>16.66140240050537</v>
      </c>
      <c r="C504" s="4">
        <f t="shared" si="219"/>
        <v>0</v>
      </c>
      <c r="D504" s="98">
        <v>3.1608717351522211</v>
      </c>
      <c r="E504" s="4">
        <f t="shared" si="220"/>
        <v>0</v>
      </c>
      <c r="F504" s="98">
        <v>78.591352859135284</v>
      </c>
      <c r="G504" s="4">
        <f t="shared" si="221"/>
        <v>3</v>
      </c>
      <c r="H504" s="98">
        <v>12.90900941281936</v>
      </c>
      <c r="I504" s="4">
        <f t="shared" si="222"/>
        <v>0</v>
      </c>
      <c r="J504" s="98">
        <v>19.44444444444445</v>
      </c>
      <c r="K504" s="97">
        <v>11.805555555555561</v>
      </c>
      <c r="L504" s="1">
        <f t="shared" si="223"/>
        <v>2</v>
      </c>
      <c r="M504" s="1">
        <f t="shared" si="224"/>
        <v>1</v>
      </c>
      <c r="N504" s="11">
        <f t="shared" si="225"/>
        <v>1.5</v>
      </c>
      <c r="O504" s="98">
        <v>15.013489922234569</v>
      </c>
      <c r="P504" s="4">
        <f t="shared" si="226"/>
        <v>1</v>
      </c>
      <c r="Q504" s="6">
        <v>143701</v>
      </c>
      <c r="R504" s="7">
        <v>0</v>
      </c>
      <c r="S504" s="1">
        <f t="shared" si="227"/>
        <v>1</v>
      </c>
      <c r="T504" s="1">
        <f t="shared" si="228"/>
        <v>0</v>
      </c>
      <c r="U504" s="11">
        <f t="shared" si="229"/>
        <v>0.5</v>
      </c>
      <c r="V504" s="98">
        <v>0</v>
      </c>
      <c r="W504" s="4">
        <f t="shared" si="230"/>
        <v>0</v>
      </c>
      <c r="X504" s="98">
        <v>0</v>
      </c>
      <c r="Y504" s="4">
        <f t="shared" si="231"/>
        <v>0</v>
      </c>
      <c r="Z504" s="9">
        <v>1.3822363520000001</v>
      </c>
      <c r="AA504" s="9">
        <v>0.98998317400000002</v>
      </c>
      <c r="AB504" s="9">
        <v>0.97078732300000004</v>
      </c>
      <c r="AC504" s="1">
        <f t="shared" si="232"/>
        <v>0</v>
      </c>
      <c r="AD504" s="1">
        <f t="shared" si="233"/>
        <v>1</v>
      </c>
      <c r="AE504" s="1">
        <f t="shared" si="234"/>
        <v>1</v>
      </c>
      <c r="AF504" s="11">
        <f t="shared" si="235"/>
        <v>0.66666666666666663</v>
      </c>
      <c r="AG504" s="8">
        <v>0.59732549689000003</v>
      </c>
      <c r="AH504" s="9">
        <v>0.63877171274707256</v>
      </c>
      <c r="AI504" s="1">
        <f t="shared" si="236"/>
        <v>1</v>
      </c>
      <c r="AJ504" s="1">
        <f t="shared" si="237"/>
        <v>2</v>
      </c>
      <c r="AK504" s="11">
        <f t="shared" si="238"/>
        <v>1.5</v>
      </c>
      <c r="AL504" s="10">
        <v>0</v>
      </c>
      <c r="AM504" s="4">
        <f t="shared" si="239"/>
        <v>0</v>
      </c>
      <c r="AN504" s="98">
        <v>11.740890690000001</v>
      </c>
      <c r="AO504" s="4">
        <f t="shared" si="240"/>
        <v>4</v>
      </c>
      <c r="AR504" s="9">
        <v>0.85228215767634852</v>
      </c>
      <c r="AS504" s="9">
        <v>1.03084648493543</v>
      </c>
      <c r="AV504" s="1" t="str">
        <f t="shared" si="241"/>
        <v/>
      </c>
      <c r="AW504" s="1" t="str">
        <f t="shared" si="242"/>
        <v/>
      </c>
      <c r="AX504" s="1">
        <f t="shared" si="243"/>
        <v>1</v>
      </c>
      <c r="AY504" s="1">
        <f t="shared" si="244"/>
        <v>0</v>
      </c>
      <c r="AZ504" s="1" t="str">
        <f t="shared" si="245"/>
        <v/>
      </c>
      <c r="BA504" s="1" t="str">
        <f t="shared" si="246"/>
        <v/>
      </c>
      <c r="BB504" s="9">
        <f t="shared" si="218"/>
        <v>0.5</v>
      </c>
      <c r="BC504" s="11">
        <f t="shared" si="247"/>
        <v>0.5</v>
      </c>
      <c r="BD504" s="98">
        <v>62.885162270000002</v>
      </c>
      <c r="BE504" s="4">
        <f t="shared" si="248"/>
        <v>1</v>
      </c>
    </row>
    <row r="505" spans="1:57" x14ac:dyDescent="0.35">
      <c r="A505" s="4">
        <v>53053070314</v>
      </c>
      <c r="B505" s="97">
        <v>20.046552225778299</v>
      </c>
      <c r="C505" s="4">
        <f t="shared" si="219"/>
        <v>1</v>
      </c>
      <c r="D505" s="98">
        <v>2.1820448877805489</v>
      </c>
      <c r="E505" s="4">
        <f t="shared" si="220"/>
        <v>0</v>
      </c>
      <c r="F505" s="98">
        <v>56.592203241349097</v>
      </c>
      <c r="G505" s="4">
        <f t="shared" si="221"/>
        <v>2</v>
      </c>
      <c r="H505" s="98">
        <v>6.0169491525423728</v>
      </c>
      <c r="I505" s="4">
        <f t="shared" si="222"/>
        <v>0</v>
      </c>
      <c r="J505" s="98">
        <v>3.7288135593220342</v>
      </c>
      <c r="K505" s="97">
        <v>2.8813559322033901</v>
      </c>
      <c r="L505" s="1">
        <f t="shared" si="223"/>
        <v>0</v>
      </c>
      <c r="M505" s="1">
        <f t="shared" si="224"/>
        <v>0</v>
      </c>
      <c r="N505" s="11">
        <f t="shared" si="225"/>
        <v>0</v>
      </c>
      <c r="O505" s="98">
        <v>5.8190282222868781</v>
      </c>
      <c r="P505" s="4">
        <f t="shared" si="226"/>
        <v>0</v>
      </c>
      <c r="Q505" s="6">
        <v>174838</v>
      </c>
      <c r="R505" s="7">
        <v>403</v>
      </c>
      <c r="S505" s="1">
        <f t="shared" si="227"/>
        <v>1</v>
      </c>
      <c r="T505" s="1">
        <f t="shared" si="228"/>
        <v>0</v>
      </c>
      <c r="U505" s="11">
        <f t="shared" si="229"/>
        <v>0.5</v>
      </c>
      <c r="V505" s="98">
        <v>0</v>
      </c>
      <c r="W505" s="4">
        <f t="shared" si="230"/>
        <v>0</v>
      </c>
      <c r="X505" s="98">
        <v>0</v>
      </c>
      <c r="Y505" s="4">
        <f t="shared" si="231"/>
        <v>0</v>
      </c>
      <c r="Z505" s="9">
        <v>1.140660717</v>
      </c>
      <c r="AA505" s="9">
        <v>0.93244059400000001</v>
      </c>
      <c r="AB505" s="9">
        <v>0.805944467</v>
      </c>
      <c r="AC505" s="1">
        <f t="shared" si="232"/>
        <v>1</v>
      </c>
      <c r="AD505" s="1">
        <f t="shared" si="233"/>
        <v>1</v>
      </c>
      <c r="AE505" s="1">
        <f t="shared" si="234"/>
        <v>1</v>
      </c>
      <c r="AF505" s="11">
        <f t="shared" si="235"/>
        <v>1</v>
      </c>
      <c r="AG505" s="8">
        <v>0.81339698504199998</v>
      </c>
      <c r="AH505" s="9">
        <v>0.84260559076340324</v>
      </c>
      <c r="AI505" s="1">
        <f t="shared" si="236"/>
        <v>0</v>
      </c>
      <c r="AJ505" s="1">
        <f t="shared" si="237"/>
        <v>1</v>
      </c>
      <c r="AK505" s="11">
        <f t="shared" si="238"/>
        <v>0.5</v>
      </c>
      <c r="AL505" s="10">
        <v>0</v>
      </c>
      <c r="AM505" s="4">
        <f t="shared" si="239"/>
        <v>0</v>
      </c>
      <c r="AN505" s="98">
        <v>2.884615385</v>
      </c>
      <c r="AO505" s="4">
        <f t="shared" si="240"/>
        <v>1</v>
      </c>
      <c r="AS505" s="9">
        <v>1.2553802008608299</v>
      </c>
      <c r="AV505" s="1" t="str">
        <f t="shared" si="241"/>
        <v/>
      </c>
      <c r="AW505" s="1" t="str">
        <f t="shared" si="242"/>
        <v/>
      </c>
      <c r="AX505" s="1" t="str">
        <f t="shared" si="243"/>
        <v/>
      </c>
      <c r="AY505" s="1">
        <f t="shared" si="244"/>
        <v>0</v>
      </c>
      <c r="AZ505" s="1" t="str">
        <f t="shared" si="245"/>
        <v/>
      </c>
      <c r="BA505" s="1" t="str">
        <f t="shared" si="246"/>
        <v/>
      </c>
      <c r="BB505" s="9">
        <f t="shared" si="218"/>
        <v>1</v>
      </c>
      <c r="BC505" s="11">
        <f t="shared" si="247"/>
        <v>0</v>
      </c>
      <c r="BD505" s="98">
        <v>68.492622249999997</v>
      </c>
      <c r="BE505" s="4">
        <f t="shared" si="248"/>
        <v>0</v>
      </c>
    </row>
    <row r="506" spans="1:57" x14ac:dyDescent="0.35">
      <c r="A506" s="4">
        <v>53053070315</v>
      </c>
      <c r="B506" s="97">
        <v>32.099553286534793</v>
      </c>
      <c r="C506" s="4">
        <f t="shared" si="219"/>
        <v>2</v>
      </c>
      <c r="D506" s="98">
        <v>8.0013736263736259</v>
      </c>
      <c r="E506" s="4">
        <f t="shared" si="220"/>
        <v>2</v>
      </c>
      <c r="F506" s="98">
        <v>59.103095296124792</v>
      </c>
      <c r="G506" s="4">
        <f t="shared" si="221"/>
        <v>2</v>
      </c>
      <c r="H506" s="98">
        <v>13.92461197339246</v>
      </c>
      <c r="I506" s="4">
        <f t="shared" si="222"/>
        <v>0</v>
      </c>
      <c r="J506" s="98">
        <v>13.47826086956522</v>
      </c>
      <c r="K506" s="97">
        <v>10.65217391304348</v>
      </c>
      <c r="L506" s="1">
        <f t="shared" si="223"/>
        <v>1</v>
      </c>
      <c r="M506" s="1">
        <f t="shared" si="224"/>
        <v>1</v>
      </c>
      <c r="N506" s="11">
        <f t="shared" si="225"/>
        <v>1</v>
      </c>
      <c r="O506" s="98">
        <v>9.5016077170418001</v>
      </c>
      <c r="P506" s="4">
        <f t="shared" si="226"/>
        <v>1</v>
      </c>
      <c r="Q506" s="6">
        <v>190652</v>
      </c>
      <c r="R506" s="7">
        <v>2263</v>
      </c>
      <c r="S506" s="1">
        <f t="shared" si="227"/>
        <v>1</v>
      </c>
      <c r="T506" s="1">
        <f t="shared" si="228"/>
        <v>1</v>
      </c>
      <c r="U506" s="11">
        <f t="shared" si="229"/>
        <v>1</v>
      </c>
      <c r="V506" s="98">
        <v>0</v>
      </c>
      <c r="W506" s="4">
        <f t="shared" si="230"/>
        <v>0</v>
      </c>
      <c r="X506" s="98">
        <v>0</v>
      </c>
      <c r="Y506" s="4">
        <f t="shared" si="231"/>
        <v>0</v>
      </c>
      <c r="Z506" s="9">
        <v>0.96277108099999997</v>
      </c>
      <c r="AA506" s="9">
        <v>1.0669661479999999</v>
      </c>
      <c r="AB506" s="9">
        <v>0.81284932899999995</v>
      </c>
      <c r="AC506" s="1">
        <f t="shared" si="232"/>
        <v>1</v>
      </c>
      <c r="AD506" s="1">
        <f t="shared" si="233"/>
        <v>1</v>
      </c>
      <c r="AE506" s="1">
        <f t="shared" si="234"/>
        <v>1</v>
      </c>
      <c r="AF506" s="11">
        <f t="shared" si="235"/>
        <v>1</v>
      </c>
      <c r="AG506" s="8">
        <v>0.44777356583099998</v>
      </c>
      <c r="AH506" s="9">
        <v>0.59430473932861871</v>
      </c>
      <c r="AI506" s="1">
        <f t="shared" si="236"/>
        <v>2</v>
      </c>
      <c r="AJ506" s="1">
        <f t="shared" si="237"/>
        <v>3</v>
      </c>
      <c r="AK506" s="11">
        <f t="shared" si="238"/>
        <v>2.5</v>
      </c>
      <c r="AL506" s="10">
        <v>0</v>
      </c>
      <c r="AM506" s="4">
        <f t="shared" si="239"/>
        <v>0</v>
      </c>
      <c r="AN506" s="98">
        <v>12.63657957</v>
      </c>
      <c r="AO506" s="4">
        <f t="shared" si="240"/>
        <v>4</v>
      </c>
      <c r="AQ506" s="9">
        <v>1.682952182952183</v>
      </c>
      <c r="AR506" s="9">
        <v>1.1858921161825731</v>
      </c>
      <c r="AS506" s="9">
        <v>1.19583931133428</v>
      </c>
      <c r="AT506" s="9">
        <v>1.1471535982814181</v>
      </c>
      <c r="AV506" s="1" t="str">
        <f t="shared" si="241"/>
        <v/>
      </c>
      <c r="AW506" s="1">
        <f t="shared" si="242"/>
        <v>0</v>
      </c>
      <c r="AX506" s="1">
        <f t="shared" si="243"/>
        <v>0</v>
      </c>
      <c r="AY506" s="1">
        <f t="shared" si="244"/>
        <v>0</v>
      </c>
      <c r="AZ506" s="1">
        <f t="shared" si="245"/>
        <v>0</v>
      </c>
      <c r="BA506" s="1" t="str">
        <f t="shared" si="246"/>
        <v/>
      </c>
      <c r="BB506" s="9">
        <f t="shared" si="218"/>
        <v>0.33333333333333331</v>
      </c>
      <c r="BC506" s="11">
        <f t="shared" si="247"/>
        <v>0</v>
      </c>
      <c r="BD506" s="98">
        <v>59.46486762</v>
      </c>
      <c r="BE506" s="4">
        <f t="shared" si="248"/>
        <v>2</v>
      </c>
    </row>
    <row r="507" spans="1:57" x14ac:dyDescent="0.35">
      <c r="A507" s="4">
        <v>53053070316</v>
      </c>
      <c r="B507" s="97">
        <v>32.134591418906894</v>
      </c>
      <c r="C507" s="4">
        <f t="shared" si="219"/>
        <v>2</v>
      </c>
      <c r="D507" s="98">
        <v>5.2795031055900621</v>
      </c>
      <c r="E507" s="4">
        <f t="shared" si="220"/>
        <v>1</v>
      </c>
      <c r="F507" s="98">
        <v>48.406988694758482</v>
      </c>
      <c r="G507" s="4">
        <f t="shared" si="221"/>
        <v>1</v>
      </c>
      <c r="H507" s="98">
        <v>38.494809688581313</v>
      </c>
      <c r="I507" s="4">
        <f t="shared" si="222"/>
        <v>2</v>
      </c>
      <c r="J507" s="98">
        <v>14.51476793248945</v>
      </c>
      <c r="K507" s="97">
        <v>3.79746835443038</v>
      </c>
      <c r="L507" s="1">
        <f t="shared" si="223"/>
        <v>1</v>
      </c>
      <c r="M507" s="1">
        <f t="shared" si="224"/>
        <v>0</v>
      </c>
      <c r="N507" s="11">
        <f t="shared" si="225"/>
        <v>0.5</v>
      </c>
      <c r="O507" s="98">
        <v>7.5485134413387929</v>
      </c>
      <c r="P507" s="4">
        <f t="shared" si="226"/>
        <v>0</v>
      </c>
      <c r="Q507" s="6">
        <v>196480</v>
      </c>
      <c r="R507" s="7">
        <v>3727</v>
      </c>
      <c r="S507" s="1">
        <f t="shared" si="227"/>
        <v>1</v>
      </c>
      <c r="T507" s="1">
        <f t="shared" si="228"/>
        <v>1</v>
      </c>
      <c r="U507" s="11">
        <f t="shared" si="229"/>
        <v>1</v>
      </c>
      <c r="V507" s="98">
        <v>0</v>
      </c>
      <c r="W507" s="4">
        <f t="shared" si="230"/>
        <v>0</v>
      </c>
      <c r="X507" s="98">
        <v>0</v>
      </c>
      <c r="Y507" s="4">
        <f t="shared" si="231"/>
        <v>0</v>
      </c>
      <c r="Z507" s="9">
        <v>0.43056560999999999</v>
      </c>
      <c r="AA507" s="9">
        <v>0.47277355700000001</v>
      </c>
      <c r="AB507" s="9">
        <v>0.41380127300000002</v>
      </c>
      <c r="AC507" s="1">
        <f t="shared" si="232"/>
        <v>3</v>
      </c>
      <c r="AD507" s="1">
        <f t="shared" si="233"/>
        <v>3</v>
      </c>
      <c r="AE507" s="1">
        <f t="shared" si="234"/>
        <v>3</v>
      </c>
      <c r="AF507" s="11">
        <f t="shared" si="235"/>
        <v>3</v>
      </c>
      <c r="AG507" s="8">
        <v>0.32406204916499998</v>
      </c>
      <c r="AH507" s="9">
        <v>0.48063804688886258</v>
      </c>
      <c r="AI507" s="1">
        <f t="shared" si="236"/>
        <v>2</v>
      </c>
      <c r="AJ507" s="1">
        <f t="shared" si="237"/>
        <v>3</v>
      </c>
      <c r="AK507" s="11">
        <f t="shared" si="238"/>
        <v>2.5</v>
      </c>
      <c r="AL507" s="10">
        <v>0</v>
      </c>
      <c r="AM507" s="4">
        <f t="shared" si="239"/>
        <v>0</v>
      </c>
      <c r="AN507" s="98">
        <v>2.6264967170000002</v>
      </c>
      <c r="AO507" s="4">
        <f t="shared" si="240"/>
        <v>1</v>
      </c>
      <c r="AQ507" s="9">
        <v>1.258835758835759</v>
      </c>
      <c r="AR507" s="9">
        <v>1.322821576763485</v>
      </c>
      <c r="AV507" s="1" t="str">
        <f t="shared" si="241"/>
        <v/>
      </c>
      <c r="AW507" s="1">
        <f t="shared" si="242"/>
        <v>0</v>
      </c>
      <c r="AX507" s="1">
        <f t="shared" si="243"/>
        <v>0</v>
      </c>
      <c r="AY507" s="1" t="str">
        <f t="shared" si="244"/>
        <v/>
      </c>
      <c r="AZ507" s="1" t="str">
        <f t="shared" si="245"/>
        <v/>
      </c>
      <c r="BA507" s="1" t="str">
        <f t="shared" si="246"/>
        <v/>
      </c>
      <c r="BB507" s="9">
        <f t="shared" si="218"/>
        <v>0.5</v>
      </c>
      <c r="BC507" s="11">
        <f t="shared" si="247"/>
        <v>0</v>
      </c>
      <c r="BD507" s="98">
        <v>45.176635840000003</v>
      </c>
      <c r="BE507" s="4">
        <f t="shared" si="248"/>
        <v>4</v>
      </c>
    </row>
    <row r="508" spans="1:57" x14ac:dyDescent="0.35">
      <c r="A508" s="4">
        <v>53053070401</v>
      </c>
      <c r="B508" s="97">
        <v>12.948517940717631</v>
      </c>
      <c r="C508" s="4">
        <f t="shared" si="219"/>
        <v>0</v>
      </c>
      <c r="D508" s="98">
        <v>2.56</v>
      </c>
      <c r="E508" s="4">
        <f t="shared" si="220"/>
        <v>0</v>
      </c>
      <c r="F508" s="98">
        <v>79.373177842565596</v>
      </c>
      <c r="G508" s="4">
        <f t="shared" si="221"/>
        <v>3</v>
      </c>
      <c r="H508" s="98">
        <v>18.03921568627451</v>
      </c>
      <c r="I508" s="4">
        <f t="shared" si="222"/>
        <v>1</v>
      </c>
      <c r="J508" s="98">
        <v>17.05521472392638</v>
      </c>
      <c r="K508" s="97">
        <v>4.5398773006134974</v>
      </c>
      <c r="L508" s="1">
        <f t="shared" si="223"/>
        <v>2</v>
      </c>
      <c r="M508" s="1">
        <f t="shared" si="224"/>
        <v>0</v>
      </c>
      <c r="N508" s="11">
        <f t="shared" si="225"/>
        <v>1</v>
      </c>
      <c r="O508" s="98">
        <v>19.30099113197705</v>
      </c>
      <c r="P508" s="4">
        <f t="shared" si="226"/>
        <v>2</v>
      </c>
      <c r="Q508" s="6">
        <v>134624</v>
      </c>
      <c r="R508" s="7">
        <v>68</v>
      </c>
      <c r="S508" s="1">
        <f t="shared" si="227"/>
        <v>1</v>
      </c>
      <c r="T508" s="1">
        <f t="shared" si="228"/>
        <v>0</v>
      </c>
      <c r="U508" s="11">
        <f t="shared" si="229"/>
        <v>0.5</v>
      </c>
      <c r="V508" s="98">
        <v>0</v>
      </c>
      <c r="W508" s="4">
        <f t="shared" si="230"/>
        <v>0</v>
      </c>
      <c r="X508" s="98">
        <v>0</v>
      </c>
      <c r="Y508" s="4">
        <f t="shared" si="231"/>
        <v>0</v>
      </c>
      <c r="Z508" s="9">
        <v>1.5307165760000001</v>
      </c>
      <c r="AA508" s="9">
        <v>1.3564068439999999</v>
      </c>
      <c r="AB508" s="9">
        <v>1.520975119</v>
      </c>
      <c r="AC508" s="1">
        <f t="shared" si="232"/>
        <v>0</v>
      </c>
      <c r="AD508" s="1">
        <f t="shared" si="233"/>
        <v>0</v>
      </c>
      <c r="AE508" s="1">
        <f t="shared" si="234"/>
        <v>0</v>
      </c>
      <c r="AF508" s="11">
        <f t="shared" si="235"/>
        <v>0</v>
      </c>
      <c r="AG508" s="8">
        <v>0.358807830434</v>
      </c>
      <c r="AH508" s="9">
        <v>1.392822460501981</v>
      </c>
      <c r="AI508" s="1">
        <f t="shared" si="236"/>
        <v>2</v>
      </c>
      <c r="AJ508" s="1">
        <f t="shared" si="237"/>
        <v>0</v>
      </c>
      <c r="AK508" s="11">
        <f t="shared" si="238"/>
        <v>1</v>
      </c>
      <c r="AL508" s="10">
        <v>0</v>
      </c>
      <c r="AM508" s="4">
        <f t="shared" si="239"/>
        <v>0</v>
      </c>
      <c r="AN508" s="98">
        <v>1.717305152</v>
      </c>
      <c r="AO508" s="4">
        <f t="shared" si="240"/>
        <v>1</v>
      </c>
      <c r="AQ508" s="9">
        <v>0.56029106029106024</v>
      </c>
      <c r="AR508" s="9">
        <v>0.8556016597510373</v>
      </c>
      <c r="AS508" s="9">
        <v>0.80703012912481997</v>
      </c>
      <c r="AV508" s="1" t="str">
        <f t="shared" si="241"/>
        <v/>
      </c>
      <c r="AW508" s="1">
        <f t="shared" si="242"/>
        <v>4</v>
      </c>
      <c r="AX508" s="1">
        <f t="shared" si="243"/>
        <v>1</v>
      </c>
      <c r="AY508" s="1">
        <f t="shared" si="244"/>
        <v>2</v>
      </c>
      <c r="AZ508" s="1" t="str">
        <f t="shared" si="245"/>
        <v/>
      </c>
      <c r="BA508" s="1" t="str">
        <f t="shared" si="246"/>
        <v/>
      </c>
      <c r="BB508" s="9">
        <f t="shared" si="218"/>
        <v>0.33333333333333331</v>
      </c>
      <c r="BC508" s="11">
        <f t="shared" si="247"/>
        <v>2.333333333333333</v>
      </c>
      <c r="BD508" s="98">
        <v>62.512913769999997</v>
      </c>
      <c r="BE508" s="4">
        <f t="shared" si="248"/>
        <v>1</v>
      </c>
    </row>
    <row r="509" spans="1:57" x14ac:dyDescent="0.35">
      <c r="A509" s="4">
        <v>53053070403</v>
      </c>
      <c r="B509" s="97">
        <v>15.63956499223201</v>
      </c>
      <c r="C509" s="4">
        <f t="shared" si="219"/>
        <v>0</v>
      </c>
      <c r="D509" s="98">
        <v>6.4740502942750133</v>
      </c>
      <c r="E509" s="4">
        <f t="shared" si="220"/>
        <v>1</v>
      </c>
      <c r="F509" s="98">
        <v>86.798561151079127</v>
      </c>
      <c r="G509" s="4">
        <f t="shared" si="221"/>
        <v>4</v>
      </c>
      <c r="H509" s="98">
        <v>22.102425876010781</v>
      </c>
      <c r="I509" s="4">
        <f t="shared" si="222"/>
        <v>1</v>
      </c>
      <c r="J509" s="98">
        <v>12.83018867924528</v>
      </c>
      <c r="K509" s="97">
        <v>4.4025157232704402</v>
      </c>
      <c r="L509" s="1">
        <f t="shared" si="223"/>
        <v>1</v>
      </c>
      <c r="M509" s="1">
        <f t="shared" si="224"/>
        <v>0</v>
      </c>
      <c r="N509" s="11">
        <f t="shared" si="225"/>
        <v>0.5</v>
      </c>
      <c r="O509" s="98">
        <v>24.44563184611274</v>
      </c>
      <c r="P509" s="4">
        <f t="shared" si="226"/>
        <v>3</v>
      </c>
      <c r="Q509" s="6">
        <v>54966</v>
      </c>
      <c r="R509" s="7">
        <v>0</v>
      </c>
      <c r="S509" s="1">
        <f t="shared" si="227"/>
        <v>0</v>
      </c>
      <c r="T509" s="1">
        <f t="shared" si="228"/>
        <v>0</v>
      </c>
      <c r="U509" s="11">
        <f t="shared" si="229"/>
        <v>0</v>
      </c>
      <c r="V509" s="98">
        <v>0</v>
      </c>
      <c r="W509" s="4">
        <f t="shared" si="230"/>
        <v>0</v>
      </c>
      <c r="X509" s="98">
        <v>0</v>
      </c>
      <c r="Y509" s="4">
        <f t="shared" si="231"/>
        <v>0</v>
      </c>
      <c r="Z509" s="9">
        <v>0.65797371100000002</v>
      </c>
      <c r="AA509" s="9">
        <v>0.65939392500000005</v>
      </c>
      <c r="AB509" s="9">
        <v>0.58888267400000005</v>
      </c>
      <c r="AC509" s="1">
        <f t="shared" si="232"/>
        <v>2</v>
      </c>
      <c r="AD509" s="1">
        <f t="shared" si="233"/>
        <v>2</v>
      </c>
      <c r="AE509" s="1">
        <f t="shared" si="234"/>
        <v>2</v>
      </c>
      <c r="AF509" s="11">
        <f t="shared" si="235"/>
        <v>2</v>
      </c>
      <c r="AG509" s="8">
        <v>0.48512274128299998</v>
      </c>
      <c r="AH509" s="9">
        <v>0.91974518670002448</v>
      </c>
      <c r="AI509" s="1">
        <f t="shared" si="236"/>
        <v>1</v>
      </c>
      <c r="AJ509" s="1">
        <f t="shared" si="237"/>
        <v>1</v>
      </c>
      <c r="AK509" s="11">
        <f t="shared" si="238"/>
        <v>1</v>
      </c>
      <c r="AL509" s="10">
        <v>0</v>
      </c>
      <c r="AM509" s="4">
        <f t="shared" si="239"/>
        <v>0</v>
      </c>
      <c r="AN509" s="98">
        <v>14.90222522</v>
      </c>
      <c r="AO509" s="4">
        <f t="shared" si="240"/>
        <v>4</v>
      </c>
      <c r="AQ509" s="9">
        <v>0.88877338877338874</v>
      </c>
      <c r="AR509" s="9">
        <v>0.87717842323651452</v>
      </c>
      <c r="AS509" s="9">
        <v>1.1463414634146301</v>
      </c>
      <c r="AV509" s="1" t="str">
        <f t="shared" si="241"/>
        <v/>
      </c>
      <c r="AW509" s="1">
        <f t="shared" si="242"/>
        <v>1</v>
      </c>
      <c r="AX509" s="1">
        <f t="shared" si="243"/>
        <v>1</v>
      </c>
      <c r="AY509" s="1">
        <f t="shared" si="244"/>
        <v>0</v>
      </c>
      <c r="AZ509" s="1" t="str">
        <f t="shared" si="245"/>
        <v/>
      </c>
      <c r="BA509" s="1" t="str">
        <f t="shared" si="246"/>
        <v/>
      </c>
      <c r="BB509" s="9">
        <f t="shared" si="218"/>
        <v>0.33333333333333331</v>
      </c>
      <c r="BC509" s="11">
        <f t="shared" si="247"/>
        <v>0.66666666666666663</v>
      </c>
      <c r="BD509" s="98">
        <v>58.801521110000003</v>
      </c>
      <c r="BE509" s="4">
        <f t="shared" si="248"/>
        <v>2</v>
      </c>
    </row>
    <row r="510" spans="1:57" x14ac:dyDescent="0.35">
      <c r="A510" s="4">
        <v>53053070404</v>
      </c>
      <c r="B510" s="97">
        <v>19.406090410440701</v>
      </c>
      <c r="C510" s="4">
        <f t="shared" si="219"/>
        <v>0</v>
      </c>
      <c r="D510" s="98">
        <v>1.409339503575936</v>
      </c>
      <c r="E510" s="4">
        <f t="shared" si="220"/>
        <v>0</v>
      </c>
      <c r="F510" s="98">
        <v>77.843079635615624</v>
      </c>
      <c r="G510" s="4">
        <f t="shared" si="221"/>
        <v>3</v>
      </c>
      <c r="H510" s="98">
        <v>16.44941030415891</v>
      </c>
      <c r="I510" s="4">
        <f t="shared" si="222"/>
        <v>1</v>
      </c>
      <c r="J510" s="98">
        <v>20.656716417910449</v>
      </c>
      <c r="K510" s="97">
        <v>11.701492537313429</v>
      </c>
      <c r="L510" s="1">
        <f t="shared" si="223"/>
        <v>3</v>
      </c>
      <c r="M510" s="1">
        <f t="shared" si="224"/>
        <v>1</v>
      </c>
      <c r="N510" s="11">
        <f t="shared" si="225"/>
        <v>2</v>
      </c>
      <c r="O510" s="98">
        <v>22.538417757541261</v>
      </c>
      <c r="P510" s="4">
        <f t="shared" si="226"/>
        <v>2</v>
      </c>
      <c r="Q510" s="6">
        <v>60878</v>
      </c>
      <c r="R510" s="7">
        <v>0</v>
      </c>
      <c r="S510" s="1">
        <f t="shared" si="227"/>
        <v>0</v>
      </c>
      <c r="T510" s="1">
        <f t="shared" si="228"/>
        <v>0</v>
      </c>
      <c r="U510" s="11">
        <f t="shared" si="229"/>
        <v>0</v>
      </c>
      <c r="V510" s="98">
        <v>0</v>
      </c>
      <c r="W510" s="4">
        <f t="shared" si="230"/>
        <v>0</v>
      </c>
      <c r="X510" s="98">
        <v>0</v>
      </c>
      <c r="Y510" s="4">
        <f t="shared" si="231"/>
        <v>0</v>
      </c>
      <c r="Z510" s="9">
        <v>0.994570913</v>
      </c>
      <c r="AA510" s="9">
        <v>0.69718552</v>
      </c>
      <c r="AB510" s="9">
        <v>0.84693241600000002</v>
      </c>
      <c r="AC510" s="1">
        <f t="shared" si="232"/>
        <v>1</v>
      </c>
      <c r="AD510" s="1">
        <f t="shared" si="233"/>
        <v>2</v>
      </c>
      <c r="AE510" s="1">
        <f t="shared" si="234"/>
        <v>1</v>
      </c>
      <c r="AF510" s="11">
        <f t="shared" si="235"/>
        <v>1.3333333333333333</v>
      </c>
      <c r="AG510" s="8">
        <v>0.57210017192700002</v>
      </c>
      <c r="AH510" s="9">
        <v>0.47910202462691048</v>
      </c>
      <c r="AI510" s="1">
        <f t="shared" si="236"/>
        <v>1</v>
      </c>
      <c r="AJ510" s="1">
        <f t="shared" si="237"/>
        <v>3</v>
      </c>
      <c r="AK510" s="11">
        <f t="shared" si="238"/>
        <v>2</v>
      </c>
      <c r="AL510" s="10">
        <v>0</v>
      </c>
      <c r="AM510" s="4">
        <f t="shared" si="239"/>
        <v>0</v>
      </c>
      <c r="AN510" s="98">
        <v>1.0029498530000001</v>
      </c>
      <c r="AO510" s="4">
        <f t="shared" si="240"/>
        <v>1</v>
      </c>
      <c r="AS510" s="9">
        <v>1.2510760401721599</v>
      </c>
      <c r="AT510" s="9">
        <v>1.047261009667025</v>
      </c>
      <c r="AU510" s="9">
        <v>0.95858895705521474</v>
      </c>
      <c r="AV510" s="1" t="str">
        <f t="shared" si="241"/>
        <v/>
      </c>
      <c r="AW510" s="1" t="str">
        <f t="shared" si="242"/>
        <v/>
      </c>
      <c r="AX510" s="1" t="str">
        <f t="shared" si="243"/>
        <v/>
      </c>
      <c r="AY510" s="1">
        <f t="shared" si="244"/>
        <v>0</v>
      </c>
      <c r="AZ510" s="1">
        <f t="shared" si="245"/>
        <v>0</v>
      </c>
      <c r="BA510" s="1">
        <f t="shared" si="246"/>
        <v>0</v>
      </c>
      <c r="BB510" s="9">
        <f t="shared" si="218"/>
        <v>1</v>
      </c>
      <c r="BC510" s="11">
        <f t="shared" si="247"/>
        <v>0</v>
      </c>
      <c r="BD510" s="98">
        <v>59.874187999999997</v>
      </c>
      <c r="BE510" s="4">
        <f t="shared" si="248"/>
        <v>2</v>
      </c>
    </row>
    <row r="511" spans="1:57" x14ac:dyDescent="0.35">
      <c r="A511" s="4">
        <v>53053070703</v>
      </c>
      <c r="B511" s="97">
        <v>21.181327405525568</v>
      </c>
      <c r="C511" s="4">
        <f t="shared" si="219"/>
        <v>1</v>
      </c>
      <c r="D511" s="98">
        <v>3.863908360403487</v>
      </c>
      <c r="E511" s="4">
        <f t="shared" si="220"/>
        <v>0</v>
      </c>
      <c r="F511" s="98">
        <v>79.6400449943757</v>
      </c>
      <c r="G511" s="4">
        <f t="shared" si="221"/>
        <v>3</v>
      </c>
      <c r="H511" s="98">
        <v>41.967871485943782</v>
      </c>
      <c r="I511" s="4">
        <f t="shared" si="222"/>
        <v>2</v>
      </c>
      <c r="J511" s="98">
        <v>17.983539094650212</v>
      </c>
      <c r="K511" s="97">
        <v>11.97530864197531</v>
      </c>
      <c r="L511" s="1">
        <f t="shared" si="223"/>
        <v>2</v>
      </c>
      <c r="M511" s="1">
        <f t="shared" si="224"/>
        <v>1</v>
      </c>
      <c r="N511" s="11">
        <f t="shared" si="225"/>
        <v>1.5</v>
      </c>
      <c r="O511" s="98">
        <v>17.55541278509477</v>
      </c>
      <c r="P511" s="4">
        <f t="shared" si="226"/>
        <v>2</v>
      </c>
      <c r="Q511" s="6">
        <v>328725</v>
      </c>
      <c r="R511" s="7">
        <v>10767</v>
      </c>
      <c r="S511" s="1">
        <f t="shared" si="227"/>
        <v>3</v>
      </c>
      <c r="T511" s="1">
        <f t="shared" si="228"/>
        <v>1</v>
      </c>
      <c r="U511" s="11">
        <f t="shared" si="229"/>
        <v>2</v>
      </c>
      <c r="V511" s="98">
        <v>0</v>
      </c>
      <c r="W511" s="4">
        <f t="shared" si="230"/>
        <v>0</v>
      </c>
      <c r="X511" s="98">
        <v>0</v>
      </c>
      <c r="Y511" s="4">
        <f t="shared" si="231"/>
        <v>0</v>
      </c>
      <c r="Z511" s="9">
        <v>0.70208095400000003</v>
      </c>
      <c r="AA511" s="9">
        <v>0.74905559700000002</v>
      </c>
      <c r="AB511" s="9">
        <v>0.29158076399999999</v>
      </c>
      <c r="AC511" s="1">
        <f t="shared" si="232"/>
        <v>2</v>
      </c>
      <c r="AD511" s="1">
        <f t="shared" si="233"/>
        <v>2</v>
      </c>
      <c r="AE511" s="1">
        <f t="shared" si="234"/>
        <v>3</v>
      </c>
      <c r="AF511" s="11">
        <f t="shared" si="235"/>
        <v>2.3333333333333335</v>
      </c>
      <c r="AG511" s="8">
        <v>0.23642616790599999</v>
      </c>
      <c r="AH511" s="9">
        <v>0.52289237628138097</v>
      </c>
      <c r="AI511" s="1">
        <f t="shared" si="236"/>
        <v>3</v>
      </c>
      <c r="AJ511" s="1">
        <f t="shared" si="237"/>
        <v>3</v>
      </c>
      <c r="AK511" s="11">
        <f t="shared" si="238"/>
        <v>3</v>
      </c>
      <c r="AL511" s="10">
        <v>0</v>
      </c>
      <c r="AM511" s="4">
        <f t="shared" si="239"/>
        <v>0</v>
      </c>
      <c r="AN511" s="98">
        <v>9.6686159840000006</v>
      </c>
      <c r="AO511" s="4">
        <f t="shared" si="240"/>
        <v>3</v>
      </c>
      <c r="AQ511" s="9">
        <v>1.280665280665281</v>
      </c>
      <c r="AR511" s="9">
        <v>1.1269709543568469</v>
      </c>
      <c r="AS511" s="9">
        <v>1.0014347202295499</v>
      </c>
      <c r="AV511" s="1" t="str">
        <f t="shared" si="241"/>
        <v/>
      </c>
      <c r="AW511" s="1">
        <f t="shared" si="242"/>
        <v>0</v>
      </c>
      <c r="AX511" s="1">
        <f t="shared" si="243"/>
        <v>0</v>
      </c>
      <c r="AY511" s="1">
        <f t="shared" si="244"/>
        <v>0</v>
      </c>
      <c r="AZ511" s="1" t="str">
        <f t="shared" si="245"/>
        <v/>
      </c>
      <c r="BA511" s="1" t="str">
        <f t="shared" si="246"/>
        <v/>
      </c>
      <c r="BB511" s="9">
        <f t="shared" si="218"/>
        <v>0.33333333333333331</v>
      </c>
      <c r="BC511" s="11">
        <f t="shared" si="247"/>
        <v>0</v>
      </c>
      <c r="BD511" s="98">
        <v>55.165609770000003</v>
      </c>
      <c r="BE511" s="4">
        <f t="shared" si="248"/>
        <v>2</v>
      </c>
    </row>
    <row r="512" spans="1:57" x14ac:dyDescent="0.35">
      <c r="A512" s="4">
        <v>53053071100</v>
      </c>
      <c r="B512" s="97">
        <v>19.547977795400481</v>
      </c>
      <c r="C512" s="4">
        <f t="shared" si="219"/>
        <v>0</v>
      </c>
      <c r="D512" s="98">
        <v>7.9949238578680211</v>
      </c>
      <c r="E512" s="4">
        <f t="shared" si="220"/>
        <v>1</v>
      </c>
      <c r="F512" s="98">
        <v>81.091101694915253</v>
      </c>
      <c r="G512" s="4">
        <f t="shared" si="221"/>
        <v>4</v>
      </c>
      <c r="H512" s="98">
        <v>22.52803261977574</v>
      </c>
      <c r="I512" s="4">
        <f t="shared" si="222"/>
        <v>1</v>
      </c>
      <c r="J512" s="98">
        <v>19.021739130434788</v>
      </c>
      <c r="K512" s="97">
        <v>12.065217391304349</v>
      </c>
      <c r="L512" s="1">
        <f t="shared" si="223"/>
        <v>2</v>
      </c>
      <c r="M512" s="1">
        <f t="shared" si="224"/>
        <v>1</v>
      </c>
      <c r="N512" s="11">
        <f t="shared" si="225"/>
        <v>1.5</v>
      </c>
      <c r="O512" s="98">
        <v>22.91332263242375</v>
      </c>
      <c r="P512" s="4">
        <f t="shared" si="226"/>
        <v>2</v>
      </c>
      <c r="Q512" s="6">
        <v>241355</v>
      </c>
      <c r="R512" s="7">
        <v>361</v>
      </c>
      <c r="S512" s="1">
        <f t="shared" si="227"/>
        <v>2</v>
      </c>
      <c r="T512" s="1">
        <f t="shared" si="228"/>
        <v>0</v>
      </c>
      <c r="U512" s="11">
        <f t="shared" si="229"/>
        <v>1</v>
      </c>
      <c r="V512" s="98">
        <v>0</v>
      </c>
      <c r="W512" s="4">
        <f t="shared" si="230"/>
        <v>0</v>
      </c>
      <c r="X512" s="98">
        <v>0</v>
      </c>
      <c r="Y512" s="4">
        <f t="shared" si="231"/>
        <v>0</v>
      </c>
      <c r="Z512" s="9">
        <v>0.92722768300000002</v>
      </c>
      <c r="AA512" s="9">
        <v>1.254834338</v>
      </c>
      <c r="AB512" s="9">
        <v>1.063216191</v>
      </c>
      <c r="AC512" s="1">
        <f t="shared" si="232"/>
        <v>1</v>
      </c>
      <c r="AD512" s="1">
        <f t="shared" si="233"/>
        <v>0</v>
      </c>
      <c r="AE512" s="1">
        <f t="shared" si="234"/>
        <v>0</v>
      </c>
      <c r="AF512" s="11">
        <f t="shared" si="235"/>
        <v>0.33333333333333331</v>
      </c>
      <c r="AG512" s="8">
        <v>0.315331499673</v>
      </c>
      <c r="AH512" s="9">
        <v>0.64658605748027975</v>
      </c>
      <c r="AI512" s="1">
        <f t="shared" si="236"/>
        <v>2</v>
      </c>
      <c r="AJ512" s="1">
        <f t="shared" si="237"/>
        <v>2</v>
      </c>
      <c r="AK512" s="11">
        <f t="shared" si="238"/>
        <v>2</v>
      </c>
      <c r="AL512" s="10">
        <v>0</v>
      </c>
      <c r="AM512" s="4">
        <f t="shared" si="239"/>
        <v>0</v>
      </c>
      <c r="AN512" s="98">
        <v>0.30927835100000001</v>
      </c>
      <c r="AO512" s="4">
        <f t="shared" si="240"/>
        <v>0</v>
      </c>
      <c r="AQ512" s="9">
        <v>0.99584199584199584</v>
      </c>
      <c r="AR512" s="9">
        <v>0.92282157676348553</v>
      </c>
      <c r="AS512" s="9">
        <v>1.00860832137733</v>
      </c>
      <c r="AT512" s="9">
        <v>0.91084854994629427</v>
      </c>
      <c r="AV512" s="1" t="str">
        <f t="shared" si="241"/>
        <v/>
      </c>
      <c r="AW512" s="1">
        <f t="shared" si="242"/>
        <v>0</v>
      </c>
      <c r="AX512" s="1">
        <f t="shared" si="243"/>
        <v>0</v>
      </c>
      <c r="AY512" s="1">
        <f t="shared" si="244"/>
        <v>0</v>
      </c>
      <c r="AZ512" s="1">
        <f t="shared" si="245"/>
        <v>0</v>
      </c>
      <c r="BA512" s="1" t="str">
        <f t="shared" si="246"/>
        <v/>
      </c>
      <c r="BB512" s="9">
        <f t="shared" si="218"/>
        <v>0.33333333333333331</v>
      </c>
      <c r="BC512" s="11">
        <f t="shared" si="247"/>
        <v>0</v>
      </c>
      <c r="BD512" s="98">
        <v>58.892068799999997</v>
      </c>
      <c r="BE512" s="4">
        <f t="shared" si="248"/>
        <v>2</v>
      </c>
    </row>
    <row r="513" spans="1:57" x14ac:dyDescent="0.35">
      <c r="A513" s="4">
        <v>53053071205</v>
      </c>
      <c r="B513" s="97">
        <v>23.33002973240832</v>
      </c>
      <c r="C513" s="4">
        <f t="shared" si="219"/>
        <v>1</v>
      </c>
      <c r="D513" s="98">
        <v>2.9253112033195019</v>
      </c>
      <c r="E513" s="4">
        <f t="shared" si="220"/>
        <v>0</v>
      </c>
      <c r="F513" s="98">
        <v>67.019831567508831</v>
      </c>
      <c r="G513" s="4">
        <f t="shared" si="221"/>
        <v>3</v>
      </c>
      <c r="H513" s="98">
        <v>16.167664670658681</v>
      </c>
      <c r="I513" s="4">
        <f t="shared" si="222"/>
        <v>1</v>
      </c>
      <c r="J513" s="98">
        <v>18.849315068493151</v>
      </c>
      <c r="K513" s="97">
        <v>14.19178082191781</v>
      </c>
      <c r="L513" s="1">
        <f t="shared" si="223"/>
        <v>2</v>
      </c>
      <c r="M513" s="1">
        <f t="shared" si="224"/>
        <v>1</v>
      </c>
      <c r="N513" s="11">
        <f t="shared" si="225"/>
        <v>1.5</v>
      </c>
      <c r="O513" s="98">
        <v>17.16105912801115</v>
      </c>
      <c r="P513" s="4">
        <f t="shared" si="226"/>
        <v>2</v>
      </c>
      <c r="Q513" s="6">
        <v>247376</v>
      </c>
      <c r="R513" s="7">
        <v>113</v>
      </c>
      <c r="S513" s="1">
        <f t="shared" si="227"/>
        <v>2</v>
      </c>
      <c r="T513" s="1">
        <f t="shared" si="228"/>
        <v>0</v>
      </c>
      <c r="U513" s="11">
        <f t="shared" si="229"/>
        <v>1</v>
      </c>
      <c r="V513" s="98">
        <v>0</v>
      </c>
      <c r="W513" s="4">
        <f t="shared" si="230"/>
        <v>0</v>
      </c>
      <c r="X513" s="98">
        <v>0</v>
      </c>
      <c r="Y513" s="4">
        <f t="shared" si="231"/>
        <v>0</v>
      </c>
      <c r="Z513" s="9">
        <v>0.91339865799999997</v>
      </c>
      <c r="AA513" s="9">
        <v>1.7720537919999999</v>
      </c>
      <c r="AB513" s="9">
        <v>1.6437153</v>
      </c>
      <c r="AC513" s="1">
        <f t="shared" si="232"/>
        <v>1</v>
      </c>
      <c r="AD513" s="1">
        <f t="shared" si="233"/>
        <v>0</v>
      </c>
      <c r="AE513" s="1">
        <f t="shared" si="234"/>
        <v>0</v>
      </c>
      <c r="AF513" s="11">
        <f t="shared" si="235"/>
        <v>0.33333333333333331</v>
      </c>
      <c r="AG513" s="8">
        <v>0.93411902464300001</v>
      </c>
      <c r="AH513" s="9">
        <v>0.95627690906614626</v>
      </c>
      <c r="AI513" s="1">
        <f t="shared" si="236"/>
        <v>0</v>
      </c>
      <c r="AJ513" s="1">
        <f t="shared" si="237"/>
        <v>1</v>
      </c>
      <c r="AK513" s="11">
        <f t="shared" si="238"/>
        <v>0.5</v>
      </c>
      <c r="AL513" s="10">
        <v>0</v>
      </c>
      <c r="AM513" s="4">
        <f t="shared" si="239"/>
        <v>0</v>
      </c>
      <c r="AN513" s="98">
        <v>3.9335180059999999</v>
      </c>
      <c r="AO513" s="4">
        <f t="shared" si="240"/>
        <v>1</v>
      </c>
      <c r="AR513" s="9">
        <v>0.92116182572614103</v>
      </c>
      <c r="AS513" s="9">
        <v>1.0832137733142</v>
      </c>
      <c r="AT513" s="9">
        <v>1.1052631578947369</v>
      </c>
      <c r="AV513" s="1" t="str">
        <f t="shared" si="241"/>
        <v/>
      </c>
      <c r="AW513" s="1" t="str">
        <f t="shared" si="242"/>
        <v/>
      </c>
      <c r="AX513" s="1">
        <f t="shared" si="243"/>
        <v>0</v>
      </c>
      <c r="AY513" s="1">
        <f t="shared" si="244"/>
        <v>0</v>
      </c>
      <c r="AZ513" s="1">
        <f t="shared" si="245"/>
        <v>0</v>
      </c>
      <c r="BA513" s="1" t="str">
        <f t="shared" si="246"/>
        <v/>
      </c>
      <c r="BB513" s="9">
        <f t="shared" si="218"/>
        <v>0.5</v>
      </c>
      <c r="BC513" s="11">
        <f t="shared" si="247"/>
        <v>0</v>
      </c>
      <c r="BD513" s="98">
        <v>62.320898929999998</v>
      </c>
      <c r="BE513" s="4">
        <f t="shared" si="248"/>
        <v>1</v>
      </c>
    </row>
    <row r="514" spans="1:57" x14ac:dyDescent="0.35">
      <c r="A514" s="4">
        <v>53053071206</v>
      </c>
      <c r="B514" s="97">
        <v>19.55257270693512</v>
      </c>
      <c r="C514" s="4">
        <f t="shared" si="219"/>
        <v>0</v>
      </c>
      <c r="D514" s="98">
        <v>2.7666151468315299</v>
      </c>
      <c r="E514" s="4">
        <f t="shared" si="220"/>
        <v>0</v>
      </c>
      <c r="F514" s="98">
        <v>76.329442282749667</v>
      </c>
      <c r="G514" s="4">
        <f t="shared" si="221"/>
        <v>3</v>
      </c>
      <c r="H514" s="98">
        <v>36.779730281977933</v>
      </c>
      <c r="I514" s="4">
        <f t="shared" si="222"/>
        <v>2</v>
      </c>
      <c r="J514" s="98">
        <v>23.56557377049181</v>
      </c>
      <c r="K514" s="97">
        <v>14.54918032786885</v>
      </c>
      <c r="L514" s="1">
        <f t="shared" si="223"/>
        <v>3</v>
      </c>
      <c r="M514" s="1">
        <f t="shared" si="224"/>
        <v>1</v>
      </c>
      <c r="N514" s="11">
        <f t="shared" si="225"/>
        <v>2</v>
      </c>
      <c r="O514" s="98">
        <v>16.634284860260049</v>
      </c>
      <c r="P514" s="4">
        <f t="shared" si="226"/>
        <v>2</v>
      </c>
      <c r="Q514" s="6">
        <v>205724</v>
      </c>
      <c r="R514" s="7">
        <v>14556</v>
      </c>
      <c r="S514" s="1">
        <f t="shared" si="227"/>
        <v>2</v>
      </c>
      <c r="T514" s="1">
        <f t="shared" si="228"/>
        <v>2</v>
      </c>
      <c r="U514" s="11">
        <f t="shared" si="229"/>
        <v>2</v>
      </c>
      <c r="V514" s="98">
        <v>0</v>
      </c>
      <c r="W514" s="4">
        <f t="shared" si="230"/>
        <v>0</v>
      </c>
      <c r="X514" s="98">
        <v>0</v>
      </c>
      <c r="Y514" s="4">
        <f t="shared" si="231"/>
        <v>0</v>
      </c>
      <c r="Z514" s="9">
        <v>0.49013403799999999</v>
      </c>
      <c r="AA514" s="9">
        <v>0.56936851799999999</v>
      </c>
      <c r="AB514" s="9">
        <v>0.56212406299999995</v>
      </c>
      <c r="AC514" s="1">
        <f t="shared" si="232"/>
        <v>3</v>
      </c>
      <c r="AD514" s="1">
        <f t="shared" si="233"/>
        <v>3</v>
      </c>
      <c r="AE514" s="1">
        <f t="shared" si="234"/>
        <v>2</v>
      </c>
      <c r="AF514" s="11">
        <f t="shared" si="235"/>
        <v>2.6666666666666665</v>
      </c>
      <c r="AG514" s="8">
        <v>0.89779970515899998</v>
      </c>
      <c r="AH514" s="9">
        <v>0.84042787770558647</v>
      </c>
      <c r="AI514" s="1">
        <f t="shared" si="236"/>
        <v>0</v>
      </c>
      <c r="AJ514" s="1">
        <f t="shared" si="237"/>
        <v>1</v>
      </c>
      <c r="AK514" s="11">
        <f t="shared" si="238"/>
        <v>0.5</v>
      </c>
      <c r="AL514" s="10">
        <v>0</v>
      </c>
      <c r="AM514" s="4">
        <f t="shared" si="239"/>
        <v>0</v>
      </c>
      <c r="AN514" s="98">
        <v>11.25954198</v>
      </c>
      <c r="AO514" s="4">
        <f t="shared" si="240"/>
        <v>4</v>
      </c>
      <c r="AQ514" s="9">
        <v>1.1694386694386689</v>
      </c>
      <c r="AR514" s="9">
        <v>1.091286307053942</v>
      </c>
      <c r="AS514" s="9">
        <v>0.82639885222381604</v>
      </c>
      <c r="AV514" s="1" t="str">
        <f t="shared" si="241"/>
        <v/>
      </c>
      <c r="AW514" s="1">
        <f t="shared" si="242"/>
        <v>0</v>
      </c>
      <c r="AX514" s="1">
        <f t="shared" si="243"/>
        <v>0</v>
      </c>
      <c r="AY514" s="1">
        <f t="shared" si="244"/>
        <v>2</v>
      </c>
      <c r="AZ514" s="1" t="str">
        <f t="shared" si="245"/>
        <v/>
      </c>
      <c r="BA514" s="1" t="str">
        <f t="shared" si="246"/>
        <v/>
      </c>
      <c r="BB514" s="9">
        <f t="shared" si="218"/>
        <v>0.33333333333333331</v>
      </c>
      <c r="BC514" s="11">
        <f t="shared" si="247"/>
        <v>0.66666666666666663</v>
      </c>
      <c r="BD514" s="98">
        <v>55.813930919999997</v>
      </c>
      <c r="BE514" s="4">
        <f t="shared" si="248"/>
        <v>2</v>
      </c>
    </row>
    <row r="515" spans="1:57" x14ac:dyDescent="0.35">
      <c r="A515" s="4">
        <v>53053071207</v>
      </c>
      <c r="B515" s="97">
        <v>34.352169375279558</v>
      </c>
      <c r="C515" s="4">
        <f t="shared" si="219"/>
        <v>2</v>
      </c>
      <c r="D515" s="98">
        <v>8.4966295657626585</v>
      </c>
      <c r="E515" s="4">
        <f t="shared" si="220"/>
        <v>2</v>
      </c>
      <c r="F515" s="98">
        <v>78.953229398663694</v>
      </c>
      <c r="G515" s="4">
        <f t="shared" si="221"/>
        <v>3</v>
      </c>
      <c r="H515" s="98">
        <v>68.79969708443771</v>
      </c>
      <c r="I515" s="4">
        <f t="shared" si="222"/>
        <v>4</v>
      </c>
      <c r="J515" s="98">
        <v>49.011857707509883</v>
      </c>
      <c r="K515" s="97">
        <v>19.565217391304351</v>
      </c>
      <c r="L515" s="1">
        <f t="shared" si="223"/>
        <v>4</v>
      </c>
      <c r="M515" s="1">
        <f t="shared" si="224"/>
        <v>2</v>
      </c>
      <c r="N515" s="11">
        <f t="shared" si="225"/>
        <v>3</v>
      </c>
      <c r="O515" s="98">
        <v>30.751947273816651</v>
      </c>
      <c r="P515" s="4">
        <f t="shared" si="226"/>
        <v>3</v>
      </c>
      <c r="Q515" s="6">
        <v>162462</v>
      </c>
      <c r="R515" s="7">
        <v>19496</v>
      </c>
      <c r="S515" s="1">
        <f t="shared" si="227"/>
        <v>1</v>
      </c>
      <c r="T515" s="1">
        <f t="shared" si="228"/>
        <v>2</v>
      </c>
      <c r="U515" s="11">
        <f t="shared" si="229"/>
        <v>1.5</v>
      </c>
      <c r="V515" s="98">
        <v>0</v>
      </c>
      <c r="W515" s="4">
        <f t="shared" si="230"/>
        <v>0</v>
      </c>
      <c r="X515" s="98">
        <v>0</v>
      </c>
      <c r="Y515" s="4">
        <f t="shared" si="231"/>
        <v>0</v>
      </c>
      <c r="Z515" s="9">
        <v>0.329297597</v>
      </c>
      <c r="AA515" s="9">
        <v>0.28719767099999999</v>
      </c>
      <c r="AB515" s="9">
        <v>0.32447985099999999</v>
      </c>
      <c r="AC515" s="1">
        <f t="shared" si="232"/>
        <v>4</v>
      </c>
      <c r="AD515" s="1">
        <f t="shared" si="233"/>
        <v>4</v>
      </c>
      <c r="AE515" s="1">
        <f t="shared" si="234"/>
        <v>3</v>
      </c>
      <c r="AF515" s="11">
        <f t="shared" si="235"/>
        <v>3.6666666666666665</v>
      </c>
      <c r="AG515" s="8">
        <v>0.372972728975</v>
      </c>
      <c r="AH515" s="9">
        <v>0.58637866771176783</v>
      </c>
      <c r="AI515" s="1">
        <f t="shared" si="236"/>
        <v>2</v>
      </c>
      <c r="AJ515" s="1">
        <f t="shared" si="237"/>
        <v>3</v>
      </c>
      <c r="AK515" s="11">
        <f t="shared" si="238"/>
        <v>2.5</v>
      </c>
      <c r="AL515" s="10">
        <v>0</v>
      </c>
      <c r="AM515" s="4">
        <f t="shared" si="239"/>
        <v>0</v>
      </c>
      <c r="AN515" s="98">
        <v>9.4744633599999997</v>
      </c>
      <c r="AO515" s="4">
        <f t="shared" si="240"/>
        <v>3</v>
      </c>
      <c r="AP515" s="8">
        <v>1.171397379912664</v>
      </c>
      <c r="AQ515" s="9">
        <v>1.0166320166320171</v>
      </c>
      <c r="AR515" s="9">
        <v>0.9510373443983402</v>
      </c>
      <c r="AS515" s="9">
        <v>1.1032998565279699</v>
      </c>
      <c r="AT515" s="9">
        <v>0.91944146079484423</v>
      </c>
      <c r="AV515" s="1">
        <f t="shared" si="241"/>
        <v>0</v>
      </c>
      <c r="AW515" s="1">
        <f t="shared" si="242"/>
        <v>0</v>
      </c>
      <c r="AX515" s="1">
        <f t="shared" si="243"/>
        <v>0</v>
      </c>
      <c r="AY515" s="1">
        <f t="shared" si="244"/>
        <v>0</v>
      </c>
      <c r="AZ515" s="1">
        <f t="shared" si="245"/>
        <v>0</v>
      </c>
      <c r="BA515" s="1" t="str">
        <f t="shared" si="246"/>
        <v/>
      </c>
      <c r="BB515" s="9">
        <f t="shared" ref="BB515:BB578" si="249">IF(COUNTBLANK(AV515:AY515)=4,1,1/(4-COUNTBLANK(AV515:AY515)))</f>
        <v>0.25</v>
      </c>
      <c r="BC515" s="11">
        <f t="shared" si="247"/>
        <v>0</v>
      </c>
      <c r="BD515" s="98">
        <v>54.660141250000002</v>
      </c>
      <c r="BE515" s="4">
        <f t="shared" si="248"/>
        <v>2</v>
      </c>
    </row>
    <row r="516" spans="1:57" x14ac:dyDescent="0.35">
      <c r="A516" s="4">
        <v>53053071208</v>
      </c>
      <c r="B516" s="97">
        <v>37.034739454094293</v>
      </c>
      <c r="C516" s="4">
        <f t="shared" ref="C516:C579" si="250">IF(AND(B516&gt;=0,B516&lt;=20),0,IF(AND(B516&gt;20,B516&lt;=30),1,IF(AND(B516&gt;30,B516&lt;=40),2,IF(AND(B516&gt;40,B516&lt;=50),3,4))))</f>
        <v>2</v>
      </c>
      <c r="D516" s="98">
        <v>5.89155370177268</v>
      </c>
      <c r="E516" s="4">
        <f t="shared" ref="E516:E579" si="251">IF(AND(D516&gt;=0, D516&lt;=4),0,IF(AND(D516&gt;4,D516&lt;=8),1,IF(AND(D516&gt;8,D516&lt;=12),2,IF(AND(D516&gt;12,D516&lt;=16),3,4))))</f>
        <v>1</v>
      </c>
      <c r="F516" s="98">
        <v>79.055059523809518</v>
      </c>
      <c r="G516" s="4">
        <f t="shared" ref="G516:G579" si="252">IF(AND(F516&gt;=0, F516&lt;=35),0,IF(AND(F516&gt;35,F516&lt;=50),1,IF(AND(F516&gt;50,F516&lt;=65),2,IF(AND(F516&gt;65,F516&lt;=80),3,4))))</f>
        <v>3</v>
      </c>
      <c r="H516" s="98">
        <v>45.685950413223139</v>
      </c>
      <c r="I516" s="4">
        <f t="shared" ref="I516:I579" si="253">IF(AND(H516&gt;=0, H516&lt;=15),0,IF(AND(H516&gt;15,H516&lt;=30),1,IF(AND(H516&gt;30,H516&lt;=45),2,IF(AND(H516&gt;45,H516&lt;=60),3,4))))</f>
        <v>3</v>
      </c>
      <c r="J516" s="98">
        <v>29.169435215946841</v>
      </c>
      <c r="K516" s="97">
        <v>13.08970099667774</v>
      </c>
      <c r="L516" s="1">
        <f t="shared" ref="L516:L579" si="254">IF(AND(J516&gt;=0, J516&lt;=10),0,IF(AND(J516&gt;10,J516&lt;=15),1,IF(AND(J516&gt;15,J516&lt;=20),2,IF(AND(J516&gt;20,J516&lt;=25),3,4))))</f>
        <v>4</v>
      </c>
      <c r="M516" s="1">
        <f t="shared" ref="M516:M579" si="255">IF(AND(K516&gt;=0, K516&lt;=10),0,IF(AND(K516&gt;10,K516&lt;=15),1,IF(AND(K516&gt;15,K516&lt;=20),2,IF(AND(K516&gt;20,K516&lt;=25),3,4))))</f>
        <v>1</v>
      </c>
      <c r="N516" s="11">
        <f t="shared" ref="N516:N579" si="256">SUM(L516:M516)/2</f>
        <v>2.5</v>
      </c>
      <c r="O516" s="98">
        <v>21.58962085905026</v>
      </c>
      <c r="P516" s="4">
        <f t="shared" ref="P516:P579" si="257">IF(AND(O516&gt;=0, O516&lt;=8),0,IF(AND(O516&gt;8,O516&lt;=16),1,IF(AND(O516&gt;16,O516&lt;=24),2,IF(AND(O516&gt;24,O516&lt;=32),3,4))))</f>
        <v>2</v>
      </c>
      <c r="Q516" s="6">
        <v>131721</v>
      </c>
      <c r="R516" s="7">
        <v>18323</v>
      </c>
      <c r="S516" s="1">
        <f t="shared" ref="S516:S579" si="258">IF(AND(Q516&gt;=0, Q516&lt;=75000),0,IF(AND(Q516&gt;75000,Q516&lt;=200000),1,IF(AND(Q516&gt;200000,Q516&lt;=325000),2,IF(AND(Q516&gt;325000,Q516&lt;=450000),3,4))))</f>
        <v>1</v>
      </c>
      <c r="T516" s="1">
        <f t="shared" ref="T516:T579" si="259">IF(AND(R516&gt;=0, R516&lt;=1000),0,IF(AND(R516&gt;1000,R516&lt;=13000),1,IF(AND(R516&gt;13000,R516&lt;=43000),2,IF(AND(R516&gt;43000,R516&lt;=200000),3,4))))</f>
        <v>2</v>
      </c>
      <c r="U516" s="11">
        <f t="shared" ref="U516:U579" si="260">SUM(S516:T516)/2</f>
        <v>1.5</v>
      </c>
      <c r="V516" s="98">
        <v>0</v>
      </c>
      <c r="W516" s="4">
        <f t="shared" ref="W516:W579" si="261">IF(AND(V516&gt;=0, V516&lt;=6),0,IF(AND(V516&gt;6,V516&lt;=24),1,IF(AND(V516&gt;24,V516&lt;=42),2,IF(AND(V516&gt;42,V516&lt;=60),3,4))))</f>
        <v>0</v>
      </c>
      <c r="X516" s="98">
        <v>0</v>
      </c>
      <c r="Y516" s="4">
        <f t="shared" ref="Y516:Y579" si="262">IF(AND(X516&gt;=0, X516&lt;=6),0,IF(AND(X516&gt;6,X516&lt;=24),1,IF(AND(X516&gt;24,X516&lt;=42),2,IF(AND(X516&gt;42,X516&lt;=60),3,4))))</f>
        <v>0</v>
      </c>
      <c r="Z516" s="9">
        <v>0.459937186</v>
      </c>
      <c r="AA516" s="9">
        <v>0.53798902400000004</v>
      </c>
      <c r="AB516" s="9">
        <v>0.37985751200000001</v>
      </c>
      <c r="AC516" s="1">
        <f t="shared" ref="AC516:AC579" si="263">IF(AND(Z516&gt;1.2),0,IF(AND(Z516&lt;=1.2, Z516&gt;0.8),1, IF(AND(Z516&lt;=0.8,Z516&gt;0.6), 2, IF(AND(Z516&lt;=0.6,Z516&gt;0.4),3,4))))</f>
        <v>3</v>
      </c>
      <c r="AD516" s="1">
        <f t="shared" ref="AD516:AD579" si="264">IF(AND(AA516&gt;1.2),0,IF(AND(AA516&lt;=1.2, AA516&gt;0.8),1, IF(AND(AA516&lt;=0.8,AA516&gt;0.6), 2, IF(AND(AA516&lt;=0.6,AA516&gt;0.4),3,4))))</f>
        <v>3</v>
      </c>
      <c r="AE516" s="1">
        <f t="shared" ref="AE516:AE579" si="265">IF(AND(AB516&gt;1),0,IF(AND(AB516&lt;=1, AB516&gt;0.75),1, IF(AND(AB516&lt;=0.75,AB516&gt;0.5), 2, IF(AND(AB516&lt;=0.5,AB516&gt;0.25),3,4))))</f>
        <v>3</v>
      </c>
      <c r="AF516" s="11">
        <f t="shared" ref="AF516:AF579" si="266">SUM(AC516:AE516)/3</f>
        <v>3</v>
      </c>
      <c r="AG516" s="8">
        <v>0.62726572880700004</v>
      </c>
      <c r="AH516" s="9">
        <v>0.83954410164622839</v>
      </c>
      <c r="AI516" s="1">
        <f t="shared" ref="AI516:AI579" si="267">IF(AND(AG516&gt;0.6),0,IF(AND(AG516&lt;=0.6, AG516&gt;0.45),1, IF(AND(AG516&lt;=0.45,AG516&gt;0.3), 2, IF(AND(AG516&lt;=0.3,AG516&gt;0.15),3,4))))</f>
        <v>0</v>
      </c>
      <c r="AJ516" s="1">
        <f t="shared" ref="AJ516:AJ579" si="268">IF(AND(AH516&gt;1),0,IF(AND(AH516&lt;=1, AH516&gt;0.8),1, IF(AND(AH516&lt;=0.8,AH516&gt;0.6), 2, IF(AND(AH516&lt;=0.6,AH516&gt;0.4),3,4))))</f>
        <v>1</v>
      </c>
      <c r="AK516" s="11">
        <f t="shared" ref="AK516:AK579" si="269">SUM(AI516:AJ516)/2</f>
        <v>0.5</v>
      </c>
      <c r="AL516" s="10">
        <v>0</v>
      </c>
      <c r="AM516" s="4">
        <f t="shared" ref="AM516:AM579" si="270">4*AL516</f>
        <v>0</v>
      </c>
      <c r="AN516" s="98">
        <v>16.917654599999999</v>
      </c>
      <c r="AO516" s="4">
        <f t="shared" ref="AO516:AO579" si="271">IF(AND(AN516&gt;=0, AN516&lt;=1),0,IF(AND(AN516&gt;1,AN516&lt;=4),1,IF(AND(AN516&gt;4,AN516&lt;=7),2,IF(AND(AN516&gt;7,AN516&lt;=10),3,4))))</f>
        <v>4</v>
      </c>
      <c r="AP516" s="8">
        <v>1.3646288209606989</v>
      </c>
      <c r="AQ516" s="9">
        <v>1.0738045738045741</v>
      </c>
      <c r="AR516" s="9">
        <v>1.1775933609958511</v>
      </c>
      <c r="AS516" s="9">
        <v>1.0387374461979899</v>
      </c>
      <c r="AV516" s="1">
        <f t="shared" ref="AV516:AV579" si="272">IF(AND(AP516&gt;0.9),0,IF(AND(AP516&lt;=0.9, AP516&gt;0.85),1, IF(AND(AP516&lt;=0.85,AP516&gt;0.8), 2, IF(AND(AP516&lt;=0.8,AP516&gt;0.75),3,IF(AND(ISBLANK(AP516)),"",4)))))</f>
        <v>0</v>
      </c>
      <c r="AW516" s="1">
        <f t="shared" ref="AW516:AW579" si="273">IF(AND(AQ516&gt;0.9),0,IF(AND(AQ516&lt;=0.9, AQ516&gt;0.85),1, IF(AND(AQ516&lt;=0.85,AQ516&gt;0.8), 2, IF(AND(AQ516&lt;=0.8,AQ516&gt;0.75),3,IF(AND(ISBLANK(AQ516)),"",4)))))</f>
        <v>0</v>
      </c>
      <c r="AX516" s="1">
        <f t="shared" ref="AX516:AX579" si="274">IF(AND(AR516&gt;0.9),0,IF(AND(AR516&lt;=0.9, AR516&gt;0.85),1, IF(AND(AR516&lt;=0.85,AR516&gt;0.8), 2, IF(AND(AR516&lt;=0.8,AR516&gt;0.75),3,IF(AND(ISBLANK(AR516)),"",4)))))</f>
        <v>0</v>
      </c>
      <c r="AY516" s="1">
        <f t="shared" ref="AY516:AY579" si="275">IF(AND(AS516&gt;0.9),0,IF(AND(AS516&lt;=0.9, AS516&gt;0.85),1, IF(AND(AS516&lt;=0.85,AS516&gt;0.8), 2, IF(AND(AS516&lt;=0.8,AS516&gt;0.75),3,IF(AND(ISBLANK(AS516)),"",4)))))</f>
        <v>0</v>
      </c>
      <c r="AZ516" s="1" t="str">
        <f t="shared" ref="AZ516:AZ579" si="276">IF(AND(AT516&gt;0.9),0,IF(AND(AT516&lt;=0.9, AT516&gt;0.85),1, IF(AND(AT516&lt;=0.85,AT516&gt;0.8), 2, IF(AND(AT516&lt;=0.8,AT516&gt;0.75),3,IF(AND(ISBLANK(AT516)),"",4)))))</f>
        <v/>
      </c>
      <c r="BA516" s="1" t="str">
        <f t="shared" ref="BA516:BA579" si="277">IF(AND(AU516&gt;0.9),0,IF(AND(AU516&lt;=0.9, AU516&gt;0.85),1, IF(AND(AU516&lt;=0.85,AU516&gt;0.8), 2, IF(AND(AU516&lt;=0.8,AU516&gt;0.75),3,IF(AND(ISBLANK(AU516)),"",4)))))</f>
        <v/>
      </c>
      <c r="BB516" s="9">
        <f t="shared" si="249"/>
        <v>0.25</v>
      </c>
      <c r="BC516" s="11">
        <f t="shared" ref="BC516:BC579" si="278">BB516*SUM(AV516:AY516)</f>
        <v>0</v>
      </c>
      <c r="BD516" s="98">
        <v>51.110215820000001</v>
      </c>
      <c r="BE516" s="4">
        <f t="shared" ref="BE516:BE579" si="279">IF(AND(BD516&gt;68),0,IF(AND(BD516&lt;=68, BD516&gt;61),1, IF(AND(BD516&lt;=61,BD516&gt;54), 2, IF(AND(BD516&lt;=54,BD516&gt;47),3,4))))</f>
        <v>3</v>
      </c>
    </row>
    <row r="517" spans="1:57" x14ac:dyDescent="0.35">
      <c r="A517" s="4">
        <v>53053071209</v>
      </c>
      <c r="B517" s="97">
        <v>12.58178158027177</v>
      </c>
      <c r="C517" s="4">
        <f t="shared" si="250"/>
        <v>0</v>
      </c>
      <c r="D517" s="98">
        <v>1.8215417106652589</v>
      </c>
      <c r="E517" s="4">
        <f t="shared" si="251"/>
        <v>0</v>
      </c>
      <c r="F517" s="98">
        <v>65.402504472271914</v>
      </c>
      <c r="G517" s="4">
        <f t="shared" si="252"/>
        <v>3</v>
      </c>
      <c r="H517" s="98">
        <v>7.4421965317919074</v>
      </c>
      <c r="I517" s="4">
        <f t="shared" si="253"/>
        <v>0</v>
      </c>
      <c r="J517" s="98">
        <v>13.30855018587361</v>
      </c>
      <c r="K517" s="97">
        <v>10.03717472118959</v>
      </c>
      <c r="L517" s="1">
        <f t="shared" si="254"/>
        <v>1</v>
      </c>
      <c r="M517" s="1">
        <f t="shared" si="255"/>
        <v>1</v>
      </c>
      <c r="N517" s="11">
        <f t="shared" si="256"/>
        <v>1</v>
      </c>
      <c r="O517" s="98">
        <v>13.71414192249623</v>
      </c>
      <c r="P517" s="4">
        <f t="shared" si="257"/>
        <v>1</v>
      </c>
      <c r="Q517" s="6">
        <v>149611</v>
      </c>
      <c r="R517" s="7">
        <v>4325</v>
      </c>
      <c r="S517" s="1">
        <f t="shared" si="258"/>
        <v>1</v>
      </c>
      <c r="T517" s="1">
        <f t="shared" si="259"/>
        <v>1</v>
      </c>
      <c r="U517" s="11">
        <f t="shared" si="260"/>
        <v>1</v>
      </c>
      <c r="V517" s="98">
        <v>0</v>
      </c>
      <c r="W517" s="4">
        <f t="shared" si="261"/>
        <v>0</v>
      </c>
      <c r="X517" s="98">
        <v>0</v>
      </c>
      <c r="Y517" s="4">
        <f t="shared" si="262"/>
        <v>0</v>
      </c>
      <c r="Z517" s="9">
        <v>0.95749840900000005</v>
      </c>
      <c r="AA517" s="9">
        <v>0.95348203099999995</v>
      </c>
      <c r="AB517" s="9">
        <v>1.1337161060000001</v>
      </c>
      <c r="AC517" s="1">
        <f t="shared" si="263"/>
        <v>1</v>
      </c>
      <c r="AD517" s="1">
        <f t="shared" si="264"/>
        <v>1</v>
      </c>
      <c r="AE517" s="1">
        <f t="shared" si="265"/>
        <v>0</v>
      </c>
      <c r="AF517" s="11">
        <f t="shared" si="266"/>
        <v>0.66666666666666663</v>
      </c>
      <c r="AG517" s="8">
        <v>0.14008080886300001</v>
      </c>
      <c r="AH517" s="9">
        <v>0.3907580546826156</v>
      </c>
      <c r="AI517" s="1">
        <f t="shared" si="267"/>
        <v>4</v>
      </c>
      <c r="AJ517" s="1">
        <f t="shared" si="268"/>
        <v>4</v>
      </c>
      <c r="AK517" s="11">
        <f t="shared" si="269"/>
        <v>4</v>
      </c>
      <c r="AL517" s="10">
        <v>0</v>
      </c>
      <c r="AM517" s="4">
        <f t="shared" si="270"/>
        <v>0</v>
      </c>
      <c r="AN517" s="98">
        <v>0.35087719299999998</v>
      </c>
      <c r="AO517" s="4">
        <f t="shared" si="271"/>
        <v>0</v>
      </c>
      <c r="AS517" s="9">
        <v>1.1865136298421799</v>
      </c>
      <c r="AT517" s="9">
        <v>1.1412459720730399</v>
      </c>
      <c r="AV517" s="1" t="str">
        <f t="shared" si="272"/>
        <v/>
      </c>
      <c r="AW517" s="1" t="str">
        <f t="shared" si="273"/>
        <v/>
      </c>
      <c r="AX517" s="1" t="str">
        <f t="shared" si="274"/>
        <v/>
      </c>
      <c r="AY517" s="1">
        <f t="shared" si="275"/>
        <v>0</v>
      </c>
      <c r="AZ517" s="1">
        <f t="shared" si="276"/>
        <v>0</v>
      </c>
      <c r="BA517" s="1" t="str">
        <f t="shared" si="277"/>
        <v/>
      </c>
      <c r="BB517" s="9">
        <f t="shared" si="249"/>
        <v>1</v>
      </c>
      <c r="BC517" s="11">
        <f t="shared" si="278"/>
        <v>0</v>
      </c>
      <c r="BD517" s="98">
        <v>62.720196319999999</v>
      </c>
      <c r="BE517" s="4">
        <f t="shared" si="279"/>
        <v>1</v>
      </c>
    </row>
    <row r="518" spans="1:57" x14ac:dyDescent="0.35">
      <c r="A518" s="4">
        <v>53053071210</v>
      </c>
      <c r="B518" s="97">
        <v>15.831699055090031</v>
      </c>
      <c r="C518" s="4">
        <f t="shared" si="250"/>
        <v>0</v>
      </c>
      <c r="D518" s="98">
        <v>3.0908043770397389</v>
      </c>
      <c r="E518" s="4">
        <f t="shared" si="251"/>
        <v>0</v>
      </c>
      <c r="F518" s="98">
        <v>66.298200514138813</v>
      </c>
      <c r="G518" s="4">
        <f t="shared" si="252"/>
        <v>3</v>
      </c>
      <c r="H518" s="98">
        <v>13.05715783953854</v>
      </c>
      <c r="I518" s="4">
        <f t="shared" si="253"/>
        <v>0</v>
      </c>
      <c r="J518" s="98">
        <v>8.9315068493150687</v>
      </c>
      <c r="K518" s="97">
        <v>5.9726027397260273</v>
      </c>
      <c r="L518" s="1">
        <f t="shared" si="254"/>
        <v>0</v>
      </c>
      <c r="M518" s="1">
        <f t="shared" si="255"/>
        <v>0</v>
      </c>
      <c r="N518" s="11">
        <f t="shared" si="256"/>
        <v>0</v>
      </c>
      <c r="O518" s="98">
        <v>15.44024588681974</v>
      </c>
      <c r="P518" s="4">
        <f t="shared" si="257"/>
        <v>1</v>
      </c>
      <c r="Q518" s="6">
        <v>147646</v>
      </c>
      <c r="R518" s="7">
        <v>497</v>
      </c>
      <c r="S518" s="1">
        <f t="shared" si="258"/>
        <v>1</v>
      </c>
      <c r="T518" s="1">
        <f t="shared" si="259"/>
        <v>0</v>
      </c>
      <c r="U518" s="11">
        <f t="shared" si="260"/>
        <v>0.5</v>
      </c>
      <c r="V518" s="98">
        <v>0</v>
      </c>
      <c r="W518" s="4">
        <f t="shared" si="261"/>
        <v>0</v>
      </c>
      <c r="X518" s="98">
        <v>0.71194915148599902</v>
      </c>
      <c r="Y518" s="4">
        <f t="shared" si="262"/>
        <v>0</v>
      </c>
      <c r="Z518" s="9">
        <v>1.5230032689999999</v>
      </c>
      <c r="AA518" s="9">
        <v>1.7742170450000001</v>
      </c>
      <c r="AB518" s="9">
        <v>1.567794272</v>
      </c>
      <c r="AC518" s="1">
        <f t="shared" si="263"/>
        <v>0</v>
      </c>
      <c r="AD518" s="1">
        <f t="shared" si="264"/>
        <v>0</v>
      </c>
      <c r="AE518" s="1">
        <f t="shared" si="265"/>
        <v>0</v>
      </c>
      <c r="AF518" s="11">
        <f t="shared" si="266"/>
        <v>0</v>
      </c>
      <c r="AG518" s="8">
        <v>0.443927152311</v>
      </c>
      <c r="AH518" s="9">
        <v>0.93227073517360792</v>
      </c>
      <c r="AI518" s="1">
        <f t="shared" si="267"/>
        <v>2</v>
      </c>
      <c r="AJ518" s="1">
        <f t="shared" si="268"/>
        <v>1</v>
      </c>
      <c r="AK518" s="11">
        <f t="shared" si="269"/>
        <v>1.5</v>
      </c>
      <c r="AL518" s="10">
        <v>0</v>
      </c>
      <c r="AM518" s="4">
        <f t="shared" si="270"/>
        <v>0</v>
      </c>
      <c r="AN518" s="98">
        <v>7.1871768359999999</v>
      </c>
      <c r="AO518" s="4">
        <f t="shared" si="271"/>
        <v>3</v>
      </c>
      <c r="AR518" s="9">
        <v>1.390871369294606</v>
      </c>
      <c r="AS518" s="9">
        <v>1.1657101865136299</v>
      </c>
      <c r="AV518" s="1" t="str">
        <f t="shared" si="272"/>
        <v/>
      </c>
      <c r="AW518" s="1" t="str">
        <f t="shared" si="273"/>
        <v/>
      </c>
      <c r="AX518" s="1">
        <f t="shared" si="274"/>
        <v>0</v>
      </c>
      <c r="AY518" s="1">
        <f t="shared" si="275"/>
        <v>0</v>
      </c>
      <c r="AZ518" s="1" t="str">
        <f t="shared" si="276"/>
        <v/>
      </c>
      <c r="BA518" s="1" t="str">
        <f t="shared" si="277"/>
        <v/>
      </c>
      <c r="BB518" s="9">
        <f t="shared" si="249"/>
        <v>0.5</v>
      </c>
      <c r="BC518" s="11">
        <f t="shared" si="278"/>
        <v>0</v>
      </c>
      <c r="BD518" s="98">
        <v>63.435113800000003</v>
      </c>
      <c r="BE518" s="4">
        <f t="shared" si="279"/>
        <v>1</v>
      </c>
    </row>
    <row r="519" spans="1:57" x14ac:dyDescent="0.35">
      <c r="A519" s="4">
        <v>53053071304</v>
      </c>
      <c r="B519" s="97">
        <v>32.217391304347828</v>
      </c>
      <c r="C519" s="4">
        <f t="shared" si="250"/>
        <v>2</v>
      </c>
      <c r="D519" s="98">
        <v>3.6795157693532969</v>
      </c>
      <c r="E519" s="4">
        <f t="shared" si="251"/>
        <v>0</v>
      </c>
      <c r="F519" s="98">
        <v>79.735587342869536</v>
      </c>
      <c r="G519" s="4">
        <f t="shared" si="252"/>
        <v>3</v>
      </c>
      <c r="H519" s="98">
        <v>48.497156783103172</v>
      </c>
      <c r="I519" s="4">
        <f t="shared" si="253"/>
        <v>3</v>
      </c>
      <c r="J519" s="98">
        <v>19.957983193277311</v>
      </c>
      <c r="K519" s="97">
        <v>7.3529411764705888</v>
      </c>
      <c r="L519" s="1">
        <f t="shared" si="254"/>
        <v>2</v>
      </c>
      <c r="M519" s="1">
        <f t="shared" si="255"/>
        <v>0</v>
      </c>
      <c r="N519" s="11">
        <f t="shared" si="256"/>
        <v>1</v>
      </c>
      <c r="O519" s="98">
        <v>20.275362318840578</v>
      </c>
      <c r="P519" s="4">
        <f t="shared" si="257"/>
        <v>2</v>
      </c>
      <c r="Q519" s="6">
        <v>145046</v>
      </c>
      <c r="R519" s="7">
        <v>18192</v>
      </c>
      <c r="S519" s="1">
        <f t="shared" si="258"/>
        <v>1</v>
      </c>
      <c r="T519" s="1">
        <f t="shared" si="259"/>
        <v>2</v>
      </c>
      <c r="U519" s="11">
        <f t="shared" si="260"/>
        <v>1.5</v>
      </c>
      <c r="V519" s="98">
        <v>0</v>
      </c>
      <c r="W519" s="4">
        <f t="shared" si="261"/>
        <v>0</v>
      </c>
      <c r="X519" s="98">
        <v>0</v>
      </c>
      <c r="Y519" s="4">
        <f t="shared" si="262"/>
        <v>0</v>
      </c>
      <c r="Z519" s="9">
        <v>0.34992874899999998</v>
      </c>
      <c r="AA519" s="9">
        <v>0.46906410599999998</v>
      </c>
      <c r="AB519" s="9">
        <v>0.39388416700000001</v>
      </c>
      <c r="AC519" s="1">
        <f t="shared" si="263"/>
        <v>4</v>
      </c>
      <c r="AD519" s="1">
        <f t="shared" si="264"/>
        <v>3</v>
      </c>
      <c r="AE519" s="1">
        <f t="shared" si="265"/>
        <v>3</v>
      </c>
      <c r="AF519" s="11">
        <f t="shared" si="266"/>
        <v>3.3333333333333335</v>
      </c>
      <c r="AG519" s="8">
        <v>0.195092314382</v>
      </c>
      <c r="AH519" s="9">
        <v>0.55711621662520538</v>
      </c>
      <c r="AI519" s="1">
        <f t="shared" si="267"/>
        <v>3</v>
      </c>
      <c r="AJ519" s="1">
        <f t="shared" si="268"/>
        <v>3</v>
      </c>
      <c r="AK519" s="11">
        <f t="shared" si="269"/>
        <v>3</v>
      </c>
      <c r="AL519" s="10">
        <v>0</v>
      </c>
      <c r="AM519" s="4">
        <f t="shared" si="270"/>
        <v>0</v>
      </c>
      <c r="AN519" s="98">
        <v>39.624949039999997</v>
      </c>
      <c r="AO519" s="4">
        <f t="shared" si="271"/>
        <v>4</v>
      </c>
      <c r="AQ519" s="9">
        <v>1.1912681912681911</v>
      </c>
      <c r="AR519" s="9">
        <v>1.137759336099585</v>
      </c>
      <c r="AS519" s="9">
        <v>0.96915351506456204</v>
      </c>
      <c r="AV519" s="1" t="str">
        <f t="shared" si="272"/>
        <v/>
      </c>
      <c r="AW519" s="1">
        <f t="shared" si="273"/>
        <v>0</v>
      </c>
      <c r="AX519" s="1">
        <f t="shared" si="274"/>
        <v>0</v>
      </c>
      <c r="AY519" s="1">
        <f t="shared" si="275"/>
        <v>0</v>
      </c>
      <c r="AZ519" s="1" t="str">
        <f t="shared" si="276"/>
        <v/>
      </c>
      <c r="BA519" s="1" t="str">
        <f t="shared" si="277"/>
        <v/>
      </c>
      <c r="BB519" s="9">
        <f t="shared" si="249"/>
        <v>0.33333333333333331</v>
      </c>
      <c r="BC519" s="11">
        <f t="shared" si="278"/>
        <v>0</v>
      </c>
      <c r="BD519" s="98">
        <v>52.08149083</v>
      </c>
      <c r="BE519" s="4">
        <f t="shared" si="279"/>
        <v>3</v>
      </c>
    </row>
    <row r="520" spans="1:57" x14ac:dyDescent="0.35">
      <c r="A520" s="4">
        <v>53053071305</v>
      </c>
      <c r="B520" s="97">
        <v>33.707865168539328</v>
      </c>
      <c r="C520" s="4">
        <f t="shared" si="250"/>
        <v>2</v>
      </c>
      <c r="D520" s="98">
        <v>7.0314565159925984</v>
      </c>
      <c r="E520" s="4">
        <f t="shared" si="251"/>
        <v>1</v>
      </c>
      <c r="F520" s="98">
        <v>89.1201168309602</v>
      </c>
      <c r="G520" s="4">
        <f t="shared" si="252"/>
        <v>4</v>
      </c>
      <c r="H520" s="98">
        <v>35.988414192614052</v>
      </c>
      <c r="I520" s="4">
        <f t="shared" si="253"/>
        <v>2</v>
      </c>
      <c r="J520" s="98">
        <v>17.878787878787879</v>
      </c>
      <c r="K520" s="97">
        <v>7.1212121212121211</v>
      </c>
      <c r="L520" s="1">
        <f t="shared" si="254"/>
        <v>2</v>
      </c>
      <c r="M520" s="1">
        <f t="shared" si="255"/>
        <v>0</v>
      </c>
      <c r="N520" s="11">
        <f t="shared" si="256"/>
        <v>1</v>
      </c>
      <c r="O520" s="98">
        <v>30.159920039980008</v>
      </c>
      <c r="P520" s="4">
        <f t="shared" si="257"/>
        <v>3</v>
      </c>
      <c r="Q520" s="6">
        <v>223315</v>
      </c>
      <c r="R520" s="7">
        <v>12983</v>
      </c>
      <c r="S520" s="1">
        <f t="shared" si="258"/>
        <v>2</v>
      </c>
      <c r="T520" s="1">
        <f t="shared" si="259"/>
        <v>1</v>
      </c>
      <c r="U520" s="11">
        <f t="shared" si="260"/>
        <v>1.5</v>
      </c>
      <c r="V520" s="98">
        <v>0</v>
      </c>
      <c r="W520" s="4">
        <f t="shared" si="261"/>
        <v>0</v>
      </c>
      <c r="X520" s="98">
        <v>0</v>
      </c>
      <c r="Y520" s="4">
        <f t="shared" si="262"/>
        <v>0</v>
      </c>
      <c r="Z520" s="9">
        <v>1.1990268260000001</v>
      </c>
      <c r="AA520" s="9">
        <v>1.2613333170000001</v>
      </c>
      <c r="AB520" s="9">
        <v>1.240918505</v>
      </c>
      <c r="AC520" s="1">
        <f t="shared" si="263"/>
        <v>1</v>
      </c>
      <c r="AD520" s="1">
        <f t="shared" si="264"/>
        <v>0</v>
      </c>
      <c r="AE520" s="1">
        <f t="shared" si="265"/>
        <v>0</v>
      </c>
      <c r="AF520" s="11">
        <f t="shared" si="266"/>
        <v>0.33333333333333331</v>
      </c>
      <c r="AG520" s="8">
        <v>1.3126448989299999</v>
      </c>
      <c r="AH520" s="9">
        <v>0.54692597293149958</v>
      </c>
      <c r="AI520" s="1">
        <f t="shared" si="267"/>
        <v>0</v>
      </c>
      <c r="AJ520" s="1">
        <f t="shared" si="268"/>
        <v>3</v>
      </c>
      <c r="AK520" s="11">
        <f t="shared" si="269"/>
        <v>1.5</v>
      </c>
      <c r="AL520" s="10">
        <v>0</v>
      </c>
      <c r="AM520" s="4">
        <f t="shared" si="270"/>
        <v>0</v>
      </c>
      <c r="AN520" s="98">
        <v>19.506889050000002</v>
      </c>
      <c r="AO520" s="4">
        <f t="shared" si="271"/>
        <v>4</v>
      </c>
      <c r="AQ520" s="9">
        <v>0.89708939708939706</v>
      </c>
      <c r="AR520" s="9">
        <v>0.78838174273858919</v>
      </c>
      <c r="AS520" s="9">
        <v>0.827116212338594</v>
      </c>
      <c r="AV520" s="1" t="str">
        <f t="shared" si="272"/>
        <v/>
      </c>
      <c r="AW520" s="1">
        <f t="shared" si="273"/>
        <v>1</v>
      </c>
      <c r="AX520" s="1">
        <f t="shared" si="274"/>
        <v>3</v>
      </c>
      <c r="AY520" s="1">
        <f t="shared" si="275"/>
        <v>2</v>
      </c>
      <c r="AZ520" s="1" t="str">
        <f t="shared" si="276"/>
        <v/>
      </c>
      <c r="BA520" s="1" t="str">
        <f t="shared" si="277"/>
        <v/>
      </c>
      <c r="BB520" s="9">
        <f t="shared" si="249"/>
        <v>0.33333333333333331</v>
      </c>
      <c r="BC520" s="11">
        <f t="shared" si="278"/>
        <v>2</v>
      </c>
      <c r="BD520" s="98">
        <v>55.037649569999999</v>
      </c>
      <c r="BE520" s="4">
        <f t="shared" si="279"/>
        <v>2</v>
      </c>
    </row>
    <row r="521" spans="1:57" x14ac:dyDescent="0.35">
      <c r="A521" s="4">
        <v>53053071306</v>
      </c>
      <c r="B521" s="97">
        <v>27.714161472677201</v>
      </c>
      <c r="C521" s="4">
        <f t="shared" si="250"/>
        <v>1</v>
      </c>
      <c r="D521" s="98">
        <v>3.4365325077399378</v>
      </c>
      <c r="E521" s="4">
        <f t="shared" si="251"/>
        <v>0</v>
      </c>
      <c r="F521" s="98">
        <v>80.569409808811315</v>
      </c>
      <c r="G521" s="4">
        <f t="shared" si="252"/>
        <v>4</v>
      </c>
      <c r="H521" s="98">
        <v>17.61883994766681</v>
      </c>
      <c r="I521" s="4">
        <f t="shared" si="253"/>
        <v>1</v>
      </c>
      <c r="J521" s="98">
        <v>15.436241610738261</v>
      </c>
      <c r="K521" s="97">
        <v>10.961968680089489</v>
      </c>
      <c r="L521" s="1">
        <f t="shared" si="254"/>
        <v>2</v>
      </c>
      <c r="M521" s="1">
        <f t="shared" si="255"/>
        <v>1</v>
      </c>
      <c r="N521" s="11">
        <f t="shared" si="256"/>
        <v>1.5</v>
      </c>
      <c r="O521" s="98">
        <v>15.59579439252337</v>
      </c>
      <c r="P521" s="4">
        <f t="shared" si="257"/>
        <v>1</v>
      </c>
      <c r="Q521" s="6">
        <v>130664</v>
      </c>
      <c r="R521" s="7">
        <v>129</v>
      </c>
      <c r="S521" s="1">
        <f t="shared" si="258"/>
        <v>1</v>
      </c>
      <c r="T521" s="1">
        <f t="shared" si="259"/>
        <v>0</v>
      </c>
      <c r="U521" s="11">
        <f t="shared" si="260"/>
        <v>0.5</v>
      </c>
      <c r="V521" s="98">
        <v>0</v>
      </c>
      <c r="W521" s="4">
        <f t="shared" si="261"/>
        <v>0</v>
      </c>
      <c r="X521" s="98">
        <v>0</v>
      </c>
      <c r="Y521" s="4">
        <f t="shared" si="262"/>
        <v>0</v>
      </c>
      <c r="Z521" s="9">
        <v>1.3042555090000001</v>
      </c>
      <c r="AA521" s="9">
        <v>1.610734688</v>
      </c>
      <c r="AB521" s="9">
        <v>1.504132695</v>
      </c>
      <c r="AC521" s="1">
        <f t="shared" si="263"/>
        <v>0</v>
      </c>
      <c r="AD521" s="1">
        <f t="shared" si="264"/>
        <v>0</v>
      </c>
      <c r="AE521" s="1">
        <f t="shared" si="265"/>
        <v>0</v>
      </c>
      <c r="AF521" s="11">
        <f t="shared" si="266"/>
        <v>0</v>
      </c>
      <c r="AG521" s="8">
        <v>0.88003756299299996</v>
      </c>
      <c r="AH521" s="9">
        <v>0.69923743248114412</v>
      </c>
      <c r="AI521" s="1">
        <f t="shared" si="267"/>
        <v>0</v>
      </c>
      <c r="AJ521" s="1">
        <f t="shared" si="268"/>
        <v>2</v>
      </c>
      <c r="AK521" s="11">
        <f t="shared" si="269"/>
        <v>1</v>
      </c>
      <c r="AL521" s="10">
        <v>0</v>
      </c>
      <c r="AM521" s="4">
        <f t="shared" si="270"/>
        <v>0</v>
      </c>
      <c r="AN521" s="98">
        <v>16.284201240000002</v>
      </c>
      <c r="AO521" s="4">
        <f t="shared" si="271"/>
        <v>4</v>
      </c>
      <c r="AR521" s="9">
        <v>0.81576763485477177</v>
      </c>
      <c r="AS521" s="9">
        <v>0.93687230989956904</v>
      </c>
      <c r="AV521" s="1" t="str">
        <f t="shared" si="272"/>
        <v/>
      </c>
      <c r="AW521" s="1" t="str">
        <f t="shared" si="273"/>
        <v/>
      </c>
      <c r="AX521" s="1">
        <f t="shared" si="274"/>
        <v>2</v>
      </c>
      <c r="AY521" s="1">
        <f t="shared" si="275"/>
        <v>0</v>
      </c>
      <c r="AZ521" s="1" t="str">
        <f t="shared" si="276"/>
        <v/>
      </c>
      <c r="BA521" s="1" t="str">
        <f t="shared" si="277"/>
        <v/>
      </c>
      <c r="BB521" s="9">
        <f t="shared" si="249"/>
        <v>0.5</v>
      </c>
      <c r="BC521" s="11">
        <f t="shared" si="278"/>
        <v>1</v>
      </c>
      <c r="BD521" s="98">
        <v>56.332601830000002</v>
      </c>
      <c r="BE521" s="4">
        <f t="shared" si="279"/>
        <v>2</v>
      </c>
    </row>
    <row r="522" spans="1:57" x14ac:dyDescent="0.35">
      <c r="A522" s="4">
        <v>53053071307</v>
      </c>
      <c r="B522" s="97">
        <v>23.328209069946201</v>
      </c>
      <c r="C522" s="4">
        <f t="shared" si="250"/>
        <v>1</v>
      </c>
      <c r="D522" s="98">
        <v>2.6230831315577081</v>
      </c>
      <c r="E522" s="4">
        <f t="shared" si="251"/>
        <v>0</v>
      </c>
      <c r="F522" s="98">
        <v>79.467680608365015</v>
      </c>
      <c r="G522" s="4">
        <f t="shared" si="252"/>
        <v>3</v>
      </c>
      <c r="H522" s="98">
        <v>42.810457516339874</v>
      </c>
      <c r="I522" s="4">
        <f t="shared" si="253"/>
        <v>2</v>
      </c>
      <c r="J522" s="98">
        <v>18.849315068493151</v>
      </c>
      <c r="K522" s="97">
        <v>8.7123287671232887</v>
      </c>
      <c r="L522" s="1">
        <f t="shared" si="254"/>
        <v>2</v>
      </c>
      <c r="M522" s="1">
        <f t="shared" si="255"/>
        <v>0</v>
      </c>
      <c r="N522" s="11">
        <f t="shared" si="256"/>
        <v>1</v>
      </c>
      <c r="O522" s="98">
        <v>23.532852407876781</v>
      </c>
      <c r="P522" s="4">
        <f t="shared" si="257"/>
        <v>2</v>
      </c>
      <c r="Q522" s="6">
        <v>172633</v>
      </c>
      <c r="R522" s="7">
        <v>9634</v>
      </c>
      <c r="S522" s="1">
        <f t="shared" si="258"/>
        <v>1</v>
      </c>
      <c r="T522" s="1">
        <f t="shared" si="259"/>
        <v>1</v>
      </c>
      <c r="U522" s="11">
        <f t="shared" si="260"/>
        <v>1</v>
      </c>
      <c r="V522" s="98">
        <v>0</v>
      </c>
      <c r="W522" s="4">
        <f t="shared" si="261"/>
        <v>0</v>
      </c>
      <c r="X522" s="98">
        <v>0</v>
      </c>
      <c r="Y522" s="4">
        <f t="shared" si="262"/>
        <v>0</v>
      </c>
      <c r="Z522" s="9">
        <v>0.68511107699999996</v>
      </c>
      <c r="AA522" s="9">
        <v>0.74671613199999998</v>
      </c>
      <c r="AB522" s="9">
        <v>0.78804090500000001</v>
      </c>
      <c r="AC522" s="1">
        <f t="shared" si="263"/>
        <v>2</v>
      </c>
      <c r="AD522" s="1">
        <f t="shared" si="264"/>
        <v>2</v>
      </c>
      <c r="AE522" s="1">
        <f t="shared" si="265"/>
        <v>1</v>
      </c>
      <c r="AF522" s="11">
        <f t="shared" si="266"/>
        <v>1.6666666666666667</v>
      </c>
      <c r="AG522" s="8">
        <v>1.18535039328</v>
      </c>
      <c r="AH522" s="9">
        <v>0.87822181986037251</v>
      </c>
      <c r="AI522" s="1">
        <f t="shared" si="267"/>
        <v>0</v>
      </c>
      <c r="AJ522" s="1">
        <f t="shared" si="268"/>
        <v>1</v>
      </c>
      <c r="AK522" s="11">
        <f t="shared" si="269"/>
        <v>0.5</v>
      </c>
      <c r="AL522" s="10">
        <v>0</v>
      </c>
      <c r="AM522" s="4">
        <f t="shared" si="270"/>
        <v>0</v>
      </c>
      <c r="AN522" s="98">
        <v>15.254237290000001</v>
      </c>
      <c r="AO522" s="4">
        <f t="shared" si="271"/>
        <v>4</v>
      </c>
      <c r="AP522" s="8">
        <v>1.4159388646288209</v>
      </c>
      <c r="AQ522" s="9">
        <v>1.4490644490644491</v>
      </c>
      <c r="AR522" s="9">
        <v>1.280497925311203</v>
      </c>
      <c r="AS522" s="9">
        <v>0.956241032998565</v>
      </c>
      <c r="AV522" s="1">
        <f t="shared" si="272"/>
        <v>0</v>
      </c>
      <c r="AW522" s="1">
        <f t="shared" si="273"/>
        <v>0</v>
      </c>
      <c r="AX522" s="1">
        <f t="shared" si="274"/>
        <v>0</v>
      </c>
      <c r="AY522" s="1">
        <f t="shared" si="275"/>
        <v>0</v>
      </c>
      <c r="AZ522" s="1" t="str">
        <f t="shared" si="276"/>
        <v/>
      </c>
      <c r="BA522" s="1" t="str">
        <f t="shared" si="277"/>
        <v/>
      </c>
      <c r="BB522" s="9">
        <f t="shared" si="249"/>
        <v>0.25</v>
      </c>
      <c r="BC522" s="11">
        <f t="shared" si="278"/>
        <v>0</v>
      </c>
      <c r="BD522" s="98">
        <v>53.735466889999998</v>
      </c>
      <c r="BE522" s="4">
        <f t="shared" si="279"/>
        <v>3</v>
      </c>
    </row>
    <row r="523" spans="1:57" x14ac:dyDescent="0.35">
      <c r="A523" s="4">
        <v>53053071309</v>
      </c>
      <c r="B523" s="97">
        <v>30.907127429805609</v>
      </c>
      <c r="C523" s="4">
        <f t="shared" si="250"/>
        <v>2</v>
      </c>
      <c r="D523" s="98">
        <v>4.8896273439354374</v>
      </c>
      <c r="E523" s="4">
        <f t="shared" si="251"/>
        <v>1</v>
      </c>
      <c r="F523" s="98">
        <v>77.618270799347471</v>
      </c>
      <c r="G523" s="4">
        <f t="shared" si="252"/>
        <v>3</v>
      </c>
      <c r="H523" s="98">
        <v>19.946091644204849</v>
      </c>
      <c r="I523" s="4">
        <f t="shared" si="253"/>
        <v>1</v>
      </c>
      <c r="J523" s="98">
        <v>19.727891156462579</v>
      </c>
      <c r="K523" s="97">
        <v>11.9047619047619</v>
      </c>
      <c r="L523" s="1">
        <f t="shared" si="254"/>
        <v>2</v>
      </c>
      <c r="M523" s="1">
        <f t="shared" si="255"/>
        <v>1</v>
      </c>
      <c r="N523" s="11">
        <f t="shared" si="256"/>
        <v>1.5</v>
      </c>
      <c r="O523" s="98">
        <v>15.47644888213588</v>
      </c>
      <c r="P523" s="4">
        <f t="shared" si="257"/>
        <v>1</v>
      </c>
      <c r="Q523" s="6">
        <v>103132</v>
      </c>
      <c r="R523" s="7">
        <v>0</v>
      </c>
      <c r="S523" s="1">
        <f t="shared" si="258"/>
        <v>1</v>
      </c>
      <c r="T523" s="1">
        <f t="shared" si="259"/>
        <v>0</v>
      </c>
      <c r="U523" s="11">
        <f t="shared" si="260"/>
        <v>0.5</v>
      </c>
      <c r="V523" s="98">
        <v>0</v>
      </c>
      <c r="W523" s="4">
        <f t="shared" si="261"/>
        <v>0</v>
      </c>
      <c r="X523" s="98">
        <v>0</v>
      </c>
      <c r="Y523" s="4">
        <f t="shared" si="262"/>
        <v>0</v>
      </c>
      <c r="Z523" s="9">
        <v>1.352504961</v>
      </c>
      <c r="AA523" s="9">
        <v>1.6812638609999999</v>
      </c>
      <c r="AB523" s="9">
        <v>1.4855725200000001</v>
      </c>
      <c r="AC523" s="1">
        <f t="shared" si="263"/>
        <v>0</v>
      </c>
      <c r="AD523" s="1">
        <f t="shared" si="264"/>
        <v>0</v>
      </c>
      <c r="AE523" s="1">
        <f t="shared" si="265"/>
        <v>0</v>
      </c>
      <c r="AF523" s="11">
        <f t="shared" si="266"/>
        <v>0</v>
      </c>
      <c r="AG523" s="8">
        <v>0.95708453801299997</v>
      </c>
      <c r="AH523" s="9">
        <v>0.80457787667546743</v>
      </c>
      <c r="AI523" s="1">
        <f t="shared" si="267"/>
        <v>0</v>
      </c>
      <c r="AJ523" s="1">
        <f t="shared" si="268"/>
        <v>1</v>
      </c>
      <c r="AK523" s="11">
        <f t="shared" si="269"/>
        <v>0.5</v>
      </c>
      <c r="AL523" s="10">
        <v>0</v>
      </c>
      <c r="AM523" s="4">
        <f t="shared" si="270"/>
        <v>0</v>
      </c>
      <c r="AN523" s="98">
        <v>11.956521739999999</v>
      </c>
      <c r="AO523" s="4">
        <f t="shared" si="271"/>
        <v>4</v>
      </c>
      <c r="AR523" s="9">
        <v>1.054771784232365</v>
      </c>
      <c r="AS523" s="9">
        <v>0.93830703012912398</v>
      </c>
      <c r="AT523" s="9">
        <v>0.99731471535982819</v>
      </c>
      <c r="AV523" s="1" t="str">
        <f t="shared" si="272"/>
        <v/>
      </c>
      <c r="AW523" s="1" t="str">
        <f t="shared" si="273"/>
        <v/>
      </c>
      <c r="AX523" s="1">
        <f t="shared" si="274"/>
        <v>0</v>
      </c>
      <c r="AY523" s="1">
        <f t="shared" si="275"/>
        <v>0</v>
      </c>
      <c r="AZ523" s="1">
        <f t="shared" si="276"/>
        <v>0</v>
      </c>
      <c r="BA523" s="1" t="str">
        <f t="shared" si="277"/>
        <v/>
      </c>
      <c r="BB523" s="9">
        <f t="shared" si="249"/>
        <v>0.5</v>
      </c>
      <c r="BC523" s="11">
        <f t="shared" si="278"/>
        <v>0</v>
      </c>
      <c r="BD523" s="98">
        <v>49.297221370000003</v>
      </c>
      <c r="BE523" s="4">
        <f t="shared" si="279"/>
        <v>3</v>
      </c>
    </row>
    <row r="524" spans="1:57" x14ac:dyDescent="0.35">
      <c r="A524" s="4">
        <v>53053071310</v>
      </c>
      <c r="B524" s="97">
        <v>30.806237558062382</v>
      </c>
      <c r="C524" s="4">
        <f t="shared" si="250"/>
        <v>2</v>
      </c>
      <c r="D524" s="98">
        <v>4.9652963160704751</v>
      </c>
      <c r="E524" s="4">
        <f t="shared" si="251"/>
        <v>1</v>
      </c>
      <c r="F524" s="98">
        <v>65.342777637237532</v>
      </c>
      <c r="G524" s="4">
        <f t="shared" si="252"/>
        <v>3</v>
      </c>
      <c r="H524" s="98">
        <v>20.086083213773311</v>
      </c>
      <c r="I524" s="4">
        <f t="shared" si="253"/>
        <v>1</v>
      </c>
      <c r="J524" s="98">
        <v>12.020460358056271</v>
      </c>
      <c r="K524" s="97">
        <v>6.1381074168797953</v>
      </c>
      <c r="L524" s="1">
        <f t="shared" si="254"/>
        <v>1</v>
      </c>
      <c r="M524" s="1">
        <f t="shared" si="255"/>
        <v>0</v>
      </c>
      <c r="N524" s="11">
        <f t="shared" si="256"/>
        <v>0.5</v>
      </c>
      <c r="O524" s="98">
        <v>17.470881863560731</v>
      </c>
      <c r="P524" s="4">
        <f t="shared" si="257"/>
        <v>2</v>
      </c>
      <c r="Q524" s="6">
        <v>118688</v>
      </c>
      <c r="R524" s="7">
        <v>0</v>
      </c>
      <c r="S524" s="1">
        <f t="shared" si="258"/>
        <v>1</v>
      </c>
      <c r="T524" s="1">
        <f t="shared" si="259"/>
        <v>0</v>
      </c>
      <c r="U524" s="11">
        <f t="shared" si="260"/>
        <v>0.5</v>
      </c>
      <c r="V524" s="98">
        <v>0</v>
      </c>
      <c r="W524" s="4">
        <f t="shared" si="261"/>
        <v>0</v>
      </c>
      <c r="X524" s="98">
        <v>0</v>
      </c>
      <c r="Y524" s="4">
        <f t="shared" si="262"/>
        <v>0</v>
      </c>
      <c r="Z524" s="9">
        <v>1.139864722</v>
      </c>
      <c r="AA524" s="9">
        <v>1.7644551580000001</v>
      </c>
      <c r="AB524" s="9">
        <v>1.68070615</v>
      </c>
      <c r="AC524" s="1">
        <f t="shared" si="263"/>
        <v>1</v>
      </c>
      <c r="AD524" s="1">
        <f t="shared" si="264"/>
        <v>0</v>
      </c>
      <c r="AE524" s="1">
        <f t="shared" si="265"/>
        <v>0</v>
      </c>
      <c r="AF524" s="11">
        <f t="shared" si="266"/>
        <v>0.33333333333333331</v>
      </c>
      <c r="AG524" s="8">
        <v>1.09090839218</v>
      </c>
      <c r="AH524" s="9">
        <v>0.8639458221137658</v>
      </c>
      <c r="AI524" s="1">
        <f t="shared" si="267"/>
        <v>0</v>
      </c>
      <c r="AJ524" s="1">
        <f t="shared" si="268"/>
        <v>1</v>
      </c>
      <c r="AK524" s="11">
        <f t="shared" si="269"/>
        <v>0.5</v>
      </c>
      <c r="AL524" s="10">
        <v>0</v>
      </c>
      <c r="AM524" s="4">
        <f t="shared" si="270"/>
        <v>0</v>
      </c>
      <c r="AN524" s="98">
        <v>8.7844254510000006</v>
      </c>
      <c r="AO524" s="4">
        <f t="shared" si="271"/>
        <v>3</v>
      </c>
      <c r="AQ524" s="9">
        <v>1.1735966735966741</v>
      </c>
      <c r="AR524" s="9">
        <v>0.95684647302904569</v>
      </c>
      <c r="AS524" s="9">
        <v>1.12912482065997</v>
      </c>
      <c r="AV524" s="1" t="str">
        <f t="shared" si="272"/>
        <v/>
      </c>
      <c r="AW524" s="1">
        <f t="shared" si="273"/>
        <v>0</v>
      </c>
      <c r="AX524" s="1">
        <f t="shared" si="274"/>
        <v>0</v>
      </c>
      <c r="AY524" s="1">
        <f t="shared" si="275"/>
        <v>0</v>
      </c>
      <c r="AZ524" s="1" t="str">
        <f t="shared" si="276"/>
        <v/>
      </c>
      <c r="BA524" s="1" t="str">
        <f t="shared" si="277"/>
        <v/>
      </c>
      <c r="BB524" s="9">
        <f t="shared" si="249"/>
        <v>0.33333333333333331</v>
      </c>
      <c r="BC524" s="11">
        <f t="shared" si="278"/>
        <v>0</v>
      </c>
      <c r="BD524" s="98">
        <v>61.677051689999999</v>
      </c>
      <c r="BE524" s="4">
        <f t="shared" si="279"/>
        <v>1</v>
      </c>
    </row>
    <row r="525" spans="1:57" x14ac:dyDescent="0.35">
      <c r="A525" s="4">
        <v>53053071403</v>
      </c>
      <c r="B525" s="97">
        <v>37.589158345221122</v>
      </c>
      <c r="C525" s="4">
        <f t="shared" si="250"/>
        <v>2</v>
      </c>
      <c r="D525" s="98">
        <v>6.1670761670761669</v>
      </c>
      <c r="E525" s="4">
        <f t="shared" si="251"/>
        <v>1</v>
      </c>
      <c r="F525" s="98">
        <v>85.050167224080269</v>
      </c>
      <c r="G525" s="4">
        <f t="shared" si="252"/>
        <v>4</v>
      </c>
      <c r="H525" s="98">
        <v>30.52109181141439</v>
      </c>
      <c r="I525" s="4">
        <f t="shared" si="253"/>
        <v>2</v>
      </c>
      <c r="J525" s="98">
        <v>26.381578947368421</v>
      </c>
      <c r="K525" s="97">
        <v>14.013157894736841</v>
      </c>
      <c r="L525" s="1">
        <f t="shared" si="254"/>
        <v>4</v>
      </c>
      <c r="M525" s="1">
        <f t="shared" si="255"/>
        <v>1</v>
      </c>
      <c r="N525" s="11">
        <f t="shared" si="256"/>
        <v>2.5</v>
      </c>
      <c r="O525" s="98">
        <v>32.017229002153627</v>
      </c>
      <c r="P525" s="4">
        <f t="shared" si="257"/>
        <v>4</v>
      </c>
      <c r="Q525" s="6">
        <v>108878</v>
      </c>
      <c r="R525" s="7">
        <v>3789</v>
      </c>
      <c r="S525" s="1">
        <f t="shared" si="258"/>
        <v>1</v>
      </c>
      <c r="T525" s="1">
        <f t="shared" si="259"/>
        <v>1</v>
      </c>
      <c r="U525" s="11">
        <f t="shared" si="260"/>
        <v>1</v>
      </c>
      <c r="V525" s="98">
        <v>0</v>
      </c>
      <c r="W525" s="4">
        <f t="shared" si="261"/>
        <v>0</v>
      </c>
      <c r="X525" s="98">
        <v>16.026978602922441</v>
      </c>
      <c r="Y525" s="4">
        <f t="shared" si="262"/>
        <v>1</v>
      </c>
      <c r="Z525" s="9">
        <v>0.92352026099999995</v>
      </c>
      <c r="AA525" s="9">
        <v>0.95099062999999995</v>
      </c>
      <c r="AB525" s="9">
        <v>0.75475827100000004</v>
      </c>
      <c r="AC525" s="1">
        <f t="shared" si="263"/>
        <v>1</v>
      </c>
      <c r="AD525" s="1">
        <f t="shared" si="264"/>
        <v>1</v>
      </c>
      <c r="AE525" s="1">
        <f t="shared" si="265"/>
        <v>1</v>
      </c>
      <c r="AF525" s="11">
        <f t="shared" si="266"/>
        <v>1</v>
      </c>
      <c r="AG525" s="8">
        <v>0.39244827078900002</v>
      </c>
      <c r="AH525" s="9">
        <v>0.64042901629415971</v>
      </c>
      <c r="AI525" s="1">
        <f t="shared" si="267"/>
        <v>2</v>
      </c>
      <c r="AJ525" s="1">
        <f t="shared" si="268"/>
        <v>2</v>
      </c>
      <c r="AK525" s="11">
        <f t="shared" si="269"/>
        <v>2</v>
      </c>
      <c r="AL525" s="10">
        <v>0</v>
      </c>
      <c r="AM525" s="4">
        <f t="shared" si="270"/>
        <v>0</v>
      </c>
      <c r="AN525" s="98">
        <v>9.1198979589999993</v>
      </c>
      <c r="AO525" s="4">
        <f t="shared" si="271"/>
        <v>3</v>
      </c>
      <c r="AQ525" s="9">
        <v>0.95114345114345111</v>
      </c>
      <c r="AR525" s="9">
        <v>0.70788381742738593</v>
      </c>
      <c r="AS525" s="9">
        <v>0.89670014347202298</v>
      </c>
      <c r="AV525" s="1" t="str">
        <f t="shared" si="272"/>
        <v/>
      </c>
      <c r="AW525" s="1">
        <f t="shared" si="273"/>
        <v>0</v>
      </c>
      <c r="AX525" s="1">
        <f t="shared" si="274"/>
        <v>4</v>
      </c>
      <c r="AY525" s="1">
        <f t="shared" si="275"/>
        <v>1</v>
      </c>
      <c r="AZ525" s="1" t="str">
        <f t="shared" si="276"/>
        <v/>
      </c>
      <c r="BA525" s="1" t="str">
        <f t="shared" si="277"/>
        <v/>
      </c>
      <c r="BB525" s="9">
        <f t="shared" si="249"/>
        <v>0.33333333333333331</v>
      </c>
      <c r="BC525" s="11">
        <f t="shared" si="278"/>
        <v>1.6666666666666665</v>
      </c>
      <c r="BD525" s="98">
        <v>52.129625009999998</v>
      </c>
      <c r="BE525" s="4">
        <f t="shared" si="279"/>
        <v>3</v>
      </c>
    </row>
    <row r="526" spans="1:57" x14ac:dyDescent="0.35">
      <c r="A526" s="4">
        <v>53053071406</v>
      </c>
      <c r="B526" s="97">
        <v>39.833501513622608</v>
      </c>
      <c r="C526" s="4">
        <f t="shared" si="250"/>
        <v>2</v>
      </c>
      <c r="D526" s="98">
        <v>4.9479861296345691</v>
      </c>
      <c r="E526" s="4">
        <f t="shared" si="251"/>
        <v>1</v>
      </c>
      <c r="F526" s="98">
        <v>81.281809613572094</v>
      </c>
      <c r="G526" s="4">
        <f t="shared" si="252"/>
        <v>4</v>
      </c>
      <c r="H526" s="98">
        <v>21.21673003802281</v>
      </c>
      <c r="I526" s="4">
        <f t="shared" si="253"/>
        <v>1</v>
      </c>
      <c r="J526" s="98">
        <v>15.99229287090559</v>
      </c>
      <c r="K526" s="97">
        <v>8.6705202312138727</v>
      </c>
      <c r="L526" s="1">
        <f t="shared" si="254"/>
        <v>2</v>
      </c>
      <c r="M526" s="1">
        <f t="shared" si="255"/>
        <v>0</v>
      </c>
      <c r="N526" s="11">
        <f t="shared" si="256"/>
        <v>1</v>
      </c>
      <c r="O526" s="98">
        <v>12.944451474123751</v>
      </c>
      <c r="P526" s="4">
        <f t="shared" si="257"/>
        <v>1</v>
      </c>
      <c r="Q526" s="6">
        <v>74275</v>
      </c>
      <c r="R526" s="7">
        <v>0</v>
      </c>
      <c r="S526" s="1">
        <f t="shared" si="258"/>
        <v>0</v>
      </c>
      <c r="T526" s="1">
        <f t="shared" si="259"/>
        <v>0</v>
      </c>
      <c r="U526" s="11">
        <f t="shared" si="260"/>
        <v>0</v>
      </c>
      <c r="V526" s="98">
        <v>0</v>
      </c>
      <c r="W526" s="4">
        <f t="shared" si="261"/>
        <v>0</v>
      </c>
      <c r="X526" s="98">
        <v>0</v>
      </c>
      <c r="Y526" s="4">
        <f t="shared" si="262"/>
        <v>0</v>
      </c>
      <c r="Z526" s="9">
        <v>1.3701195829999999</v>
      </c>
      <c r="AA526" s="9">
        <v>1.4951822770000001</v>
      </c>
      <c r="AB526" s="9">
        <v>1.408574641</v>
      </c>
      <c r="AC526" s="1">
        <f t="shared" si="263"/>
        <v>0</v>
      </c>
      <c r="AD526" s="1">
        <f t="shared" si="264"/>
        <v>0</v>
      </c>
      <c r="AE526" s="1">
        <f t="shared" si="265"/>
        <v>0</v>
      </c>
      <c r="AF526" s="11">
        <f t="shared" si="266"/>
        <v>0</v>
      </c>
      <c r="AG526" s="8">
        <v>1.51234923421</v>
      </c>
      <c r="AH526" s="9">
        <v>0.80030019943655606</v>
      </c>
      <c r="AI526" s="1">
        <f t="shared" si="267"/>
        <v>0</v>
      </c>
      <c r="AJ526" s="1">
        <f t="shared" si="268"/>
        <v>1</v>
      </c>
      <c r="AK526" s="11">
        <f t="shared" si="269"/>
        <v>0.5</v>
      </c>
      <c r="AL526" s="10">
        <v>0</v>
      </c>
      <c r="AM526" s="4">
        <f t="shared" si="270"/>
        <v>0</v>
      </c>
      <c r="AN526" s="98">
        <v>19.879919950000001</v>
      </c>
      <c r="AO526" s="4">
        <f t="shared" si="271"/>
        <v>4</v>
      </c>
      <c r="AR526" s="9">
        <v>0.91120331950207467</v>
      </c>
      <c r="AS526" s="9">
        <v>0.90817790530846398</v>
      </c>
      <c r="AT526" s="9">
        <v>0.93447905477980664</v>
      </c>
      <c r="AV526" s="1" t="str">
        <f t="shared" si="272"/>
        <v/>
      </c>
      <c r="AW526" s="1" t="str">
        <f t="shared" si="273"/>
        <v/>
      </c>
      <c r="AX526" s="1">
        <f t="shared" si="274"/>
        <v>0</v>
      </c>
      <c r="AY526" s="1">
        <f t="shared" si="275"/>
        <v>0</v>
      </c>
      <c r="AZ526" s="1">
        <f t="shared" si="276"/>
        <v>0</v>
      </c>
      <c r="BA526" s="1" t="str">
        <f t="shared" si="277"/>
        <v/>
      </c>
      <c r="BB526" s="9">
        <f t="shared" si="249"/>
        <v>0.5</v>
      </c>
      <c r="BC526" s="11">
        <f t="shared" si="278"/>
        <v>0</v>
      </c>
      <c r="BD526" s="98">
        <v>50.632034959999999</v>
      </c>
      <c r="BE526" s="4">
        <f t="shared" si="279"/>
        <v>3</v>
      </c>
    </row>
    <row r="527" spans="1:57" x14ac:dyDescent="0.35">
      <c r="A527" s="4">
        <v>53053071407</v>
      </c>
      <c r="B527" s="97">
        <v>30.387123629804361</v>
      </c>
      <c r="C527" s="4">
        <f t="shared" si="250"/>
        <v>2</v>
      </c>
      <c r="D527" s="98">
        <v>1.813784764207981</v>
      </c>
      <c r="E527" s="4">
        <f t="shared" si="251"/>
        <v>0</v>
      </c>
      <c r="F527" s="98">
        <v>84.403876493125978</v>
      </c>
      <c r="G527" s="4">
        <f t="shared" si="252"/>
        <v>4</v>
      </c>
      <c r="H527" s="98">
        <v>23.463436518618209</v>
      </c>
      <c r="I527" s="4">
        <f t="shared" si="253"/>
        <v>1</v>
      </c>
      <c r="J527" s="98">
        <v>22.67573696145125</v>
      </c>
      <c r="K527" s="97">
        <v>8.8435374149659864</v>
      </c>
      <c r="L527" s="1">
        <f t="shared" si="254"/>
        <v>3</v>
      </c>
      <c r="M527" s="1">
        <f t="shared" si="255"/>
        <v>0</v>
      </c>
      <c r="N527" s="11">
        <f t="shared" si="256"/>
        <v>1.5</v>
      </c>
      <c r="O527" s="98">
        <v>21.39586513112252</v>
      </c>
      <c r="P527" s="4">
        <f t="shared" si="257"/>
        <v>2</v>
      </c>
      <c r="Q527" s="6">
        <v>45612</v>
      </c>
      <c r="R527" s="7">
        <v>0</v>
      </c>
      <c r="S527" s="1">
        <f t="shared" si="258"/>
        <v>0</v>
      </c>
      <c r="T527" s="1">
        <f t="shared" si="259"/>
        <v>0</v>
      </c>
      <c r="U527" s="11">
        <f t="shared" si="260"/>
        <v>0</v>
      </c>
      <c r="V527" s="98">
        <v>0</v>
      </c>
      <c r="W527" s="4">
        <f t="shared" si="261"/>
        <v>0</v>
      </c>
      <c r="X527" s="98">
        <v>0</v>
      </c>
      <c r="Y527" s="4">
        <f t="shared" si="262"/>
        <v>0</v>
      </c>
      <c r="Z527" s="9">
        <v>1.6478975890000001</v>
      </c>
      <c r="AA527" s="9">
        <v>1.6509749600000001</v>
      </c>
      <c r="AB527" s="9">
        <v>1.6565292110000001</v>
      </c>
      <c r="AC527" s="1">
        <f t="shared" si="263"/>
        <v>0</v>
      </c>
      <c r="AD527" s="1">
        <f t="shared" si="264"/>
        <v>0</v>
      </c>
      <c r="AE527" s="1">
        <f t="shared" si="265"/>
        <v>0</v>
      </c>
      <c r="AF527" s="11">
        <f t="shared" si="266"/>
        <v>0</v>
      </c>
      <c r="AG527" s="8">
        <v>2.1584000881500001</v>
      </c>
      <c r="AH527" s="9">
        <v>0.6025330828642167</v>
      </c>
      <c r="AI527" s="1">
        <f t="shared" si="267"/>
        <v>0</v>
      </c>
      <c r="AJ527" s="1">
        <f t="shared" si="268"/>
        <v>2</v>
      </c>
      <c r="AK527" s="11">
        <f t="shared" si="269"/>
        <v>1</v>
      </c>
      <c r="AL527" s="10">
        <v>0</v>
      </c>
      <c r="AM527" s="4">
        <f t="shared" si="270"/>
        <v>0</v>
      </c>
      <c r="AN527" s="98">
        <v>3.9408867000000001</v>
      </c>
      <c r="AO527" s="4">
        <f t="shared" si="271"/>
        <v>1</v>
      </c>
      <c r="AR527" s="9">
        <v>1.0373443983402491</v>
      </c>
      <c r="AS527" s="9">
        <v>1.1556671449067399</v>
      </c>
      <c r="AT527" s="9">
        <v>1.1621911922663799</v>
      </c>
      <c r="AV527" s="1" t="str">
        <f t="shared" si="272"/>
        <v/>
      </c>
      <c r="AW527" s="1" t="str">
        <f t="shared" si="273"/>
        <v/>
      </c>
      <c r="AX527" s="1">
        <f t="shared" si="274"/>
        <v>0</v>
      </c>
      <c r="AY527" s="1">
        <f t="shared" si="275"/>
        <v>0</v>
      </c>
      <c r="AZ527" s="1">
        <f t="shared" si="276"/>
        <v>0</v>
      </c>
      <c r="BA527" s="1" t="str">
        <f t="shared" si="277"/>
        <v/>
      </c>
      <c r="BB527" s="9">
        <f t="shared" si="249"/>
        <v>0.5</v>
      </c>
      <c r="BC527" s="11">
        <f t="shared" si="278"/>
        <v>0</v>
      </c>
      <c r="BD527" s="98">
        <v>49.673925859999997</v>
      </c>
      <c r="BE527" s="4">
        <f t="shared" si="279"/>
        <v>3</v>
      </c>
    </row>
    <row r="528" spans="1:57" x14ac:dyDescent="0.35">
      <c r="A528" s="4">
        <v>53053071408</v>
      </c>
      <c r="B528" s="97">
        <v>49.052132701421797</v>
      </c>
      <c r="C528" s="4">
        <f t="shared" si="250"/>
        <v>3</v>
      </c>
      <c r="D528" s="98">
        <v>4.2400881057268727</v>
      </c>
      <c r="E528" s="4">
        <f t="shared" si="251"/>
        <v>1</v>
      </c>
      <c r="F528" s="98">
        <v>88.917620982637601</v>
      </c>
      <c r="G528" s="4">
        <f t="shared" si="252"/>
        <v>4</v>
      </c>
      <c r="H528" s="98">
        <v>37.960339943342767</v>
      </c>
      <c r="I528" s="4">
        <f t="shared" si="253"/>
        <v>2</v>
      </c>
      <c r="J528" s="98">
        <v>23.131672597864771</v>
      </c>
      <c r="K528" s="97">
        <v>7.4733096085409247</v>
      </c>
      <c r="L528" s="1">
        <f t="shared" si="254"/>
        <v>3</v>
      </c>
      <c r="M528" s="1">
        <f t="shared" si="255"/>
        <v>0</v>
      </c>
      <c r="N528" s="11">
        <f t="shared" si="256"/>
        <v>1.5</v>
      </c>
      <c r="O528" s="98">
        <v>22.432859399684052</v>
      </c>
      <c r="P528" s="4">
        <f t="shared" si="257"/>
        <v>2</v>
      </c>
      <c r="Q528" s="6">
        <v>102161</v>
      </c>
      <c r="R528" s="7">
        <v>6642</v>
      </c>
      <c r="S528" s="1">
        <f t="shared" si="258"/>
        <v>1</v>
      </c>
      <c r="T528" s="1">
        <f t="shared" si="259"/>
        <v>1</v>
      </c>
      <c r="U528" s="11">
        <f t="shared" si="260"/>
        <v>1</v>
      </c>
      <c r="V528" s="98">
        <v>0</v>
      </c>
      <c r="W528" s="4">
        <f t="shared" si="261"/>
        <v>0</v>
      </c>
      <c r="X528" s="98">
        <v>21.252841702030491</v>
      </c>
      <c r="Y528" s="4">
        <f t="shared" si="262"/>
        <v>1</v>
      </c>
      <c r="Z528" s="9">
        <v>0.86032845899999999</v>
      </c>
      <c r="AA528" s="9">
        <v>0.85900431700000002</v>
      </c>
      <c r="AB528" s="9">
        <v>0.71131063400000005</v>
      </c>
      <c r="AC528" s="1">
        <f t="shared" si="263"/>
        <v>1</v>
      </c>
      <c r="AD528" s="1">
        <f t="shared" si="264"/>
        <v>1</v>
      </c>
      <c r="AE528" s="1">
        <f t="shared" si="265"/>
        <v>2</v>
      </c>
      <c r="AF528" s="11">
        <f t="shared" si="266"/>
        <v>1.3333333333333333</v>
      </c>
      <c r="AG528" s="8">
        <v>0.93908090372499997</v>
      </c>
      <c r="AH528" s="9">
        <v>0.1990104940692258</v>
      </c>
      <c r="AI528" s="1">
        <f t="shared" si="267"/>
        <v>0</v>
      </c>
      <c r="AJ528" s="1">
        <f t="shared" si="268"/>
        <v>4</v>
      </c>
      <c r="AK528" s="11">
        <f t="shared" si="269"/>
        <v>2</v>
      </c>
      <c r="AL528" s="10">
        <v>0</v>
      </c>
      <c r="AM528" s="4">
        <f t="shared" si="270"/>
        <v>0</v>
      </c>
      <c r="AN528" s="98">
        <v>20.706713780000001</v>
      </c>
      <c r="AO528" s="4">
        <f t="shared" si="271"/>
        <v>4</v>
      </c>
      <c r="AQ528" s="9">
        <v>0.92307692307692313</v>
      </c>
      <c r="AR528" s="9">
        <v>0.7858921161825726</v>
      </c>
      <c r="AS528" s="9">
        <v>0.88880918220946903</v>
      </c>
      <c r="AT528" s="9">
        <v>0.89258861439312565</v>
      </c>
      <c r="AV528" s="1" t="str">
        <f t="shared" si="272"/>
        <v/>
      </c>
      <c r="AW528" s="1">
        <f t="shared" si="273"/>
        <v>0</v>
      </c>
      <c r="AX528" s="1">
        <f t="shared" si="274"/>
        <v>3</v>
      </c>
      <c r="AY528" s="1">
        <f t="shared" si="275"/>
        <v>1</v>
      </c>
      <c r="AZ528" s="1">
        <f t="shared" si="276"/>
        <v>1</v>
      </c>
      <c r="BA528" s="1" t="str">
        <f t="shared" si="277"/>
        <v/>
      </c>
      <c r="BB528" s="9">
        <f t="shared" si="249"/>
        <v>0.33333333333333331</v>
      </c>
      <c r="BC528" s="11">
        <f t="shared" si="278"/>
        <v>1.3333333333333333</v>
      </c>
      <c r="BD528" s="98">
        <v>44.264815409999997</v>
      </c>
      <c r="BE528" s="4">
        <f t="shared" si="279"/>
        <v>4</v>
      </c>
    </row>
    <row r="529" spans="1:57" x14ac:dyDescent="0.35">
      <c r="A529" s="4">
        <v>53053071409</v>
      </c>
      <c r="B529" s="97">
        <v>36.648250460405158</v>
      </c>
      <c r="C529" s="4">
        <f t="shared" si="250"/>
        <v>2</v>
      </c>
      <c r="D529" s="98">
        <v>7.238673753480132</v>
      </c>
      <c r="E529" s="4">
        <f t="shared" si="251"/>
        <v>1</v>
      </c>
      <c r="F529" s="98">
        <v>90.724137931034491</v>
      </c>
      <c r="G529" s="4">
        <f t="shared" si="252"/>
        <v>4</v>
      </c>
      <c r="H529" s="98">
        <v>44.465174129353237</v>
      </c>
      <c r="I529" s="4">
        <f t="shared" si="253"/>
        <v>2</v>
      </c>
      <c r="J529" s="98">
        <v>27.898089171974519</v>
      </c>
      <c r="K529" s="97">
        <v>15.095541401273881</v>
      </c>
      <c r="L529" s="1">
        <f t="shared" si="254"/>
        <v>4</v>
      </c>
      <c r="M529" s="1">
        <f t="shared" si="255"/>
        <v>2</v>
      </c>
      <c r="N529" s="11">
        <f t="shared" si="256"/>
        <v>3</v>
      </c>
      <c r="O529" s="98">
        <v>33.563535911602209</v>
      </c>
      <c r="P529" s="4">
        <f t="shared" si="257"/>
        <v>4</v>
      </c>
      <c r="Q529" s="6">
        <v>94382</v>
      </c>
      <c r="R529" s="7">
        <v>4868</v>
      </c>
      <c r="S529" s="1">
        <f t="shared" si="258"/>
        <v>1</v>
      </c>
      <c r="T529" s="1">
        <f t="shared" si="259"/>
        <v>1</v>
      </c>
      <c r="U529" s="11">
        <f t="shared" si="260"/>
        <v>1</v>
      </c>
      <c r="V529" s="98">
        <v>0</v>
      </c>
      <c r="W529" s="4">
        <f t="shared" si="261"/>
        <v>0</v>
      </c>
      <c r="X529" s="98">
        <v>14.366153237567859</v>
      </c>
      <c r="Y529" s="4">
        <f t="shared" si="262"/>
        <v>1</v>
      </c>
      <c r="Z529" s="9">
        <v>0.91217979000000005</v>
      </c>
      <c r="AA529" s="9">
        <v>0.91075874800000001</v>
      </c>
      <c r="AB529" s="9">
        <v>0.75387997900000003</v>
      </c>
      <c r="AC529" s="1">
        <f t="shared" si="263"/>
        <v>1</v>
      </c>
      <c r="AD529" s="1">
        <f t="shared" si="264"/>
        <v>1</v>
      </c>
      <c r="AE529" s="1">
        <f t="shared" si="265"/>
        <v>1</v>
      </c>
      <c r="AF529" s="11">
        <f t="shared" si="266"/>
        <v>1</v>
      </c>
      <c r="AG529" s="8">
        <v>0.97933414047900003</v>
      </c>
      <c r="AH529" s="9">
        <v>0.18805811621152621</v>
      </c>
      <c r="AI529" s="1">
        <f t="shared" si="267"/>
        <v>0</v>
      </c>
      <c r="AJ529" s="1">
        <f t="shared" si="268"/>
        <v>4</v>
      </c>
      <c r="AK529" s="11">
        <f t="shared" si="269"/>
        <v>2</v>
      </c>
      <c r="AL529" s="10">
        <v>0</v>
      </c>
      <c r="AM529" s="4">
        <f t="shared" si="270"/>
        <v>0</v>
      </c>
      <c r="AN529" s="98">
        <v>14.07068063</v>
      </c>
      <c r="AO529" s="4">
        <f t="shared" si="271"/>
        <v>4</v>
      </c>
      <c r="AQ529" s="9">
        <v>0.87733887733887739</v>
      </c>
      <c r="AR529" s="9">
        <v>0.87385892116182573</v>
      </c>
      <c r="AS529" s="9">
        <v>0.84146341463414598</v>
      </c>
      <c r="AV529" s="1" t="str">
        <f t="shared" si="272"/>
        <v/>
      </c>
      <c r="AW529" s="1">
        <f t="shared" si="273"/>
        <v>1</v>
      </c>
      <c r="AX529" s="1">
        <f t="shared" si="274"/>
        <v>1</v>
      </c>
      <c r="AY529" s="1">
        <f t="shared" si="275"/>
        <v>2</v>
      </c>
      <c r="AZ529" s="1" t="str">
        <f t="shared" si="276"/>
        <v/>
      </c>
      <c r="BA529" s="1" t="str">
        <f t="shared" si="277"/>
        <v/>
      </c>
      <c r="BB529" s="9">
        <f t="shared" si="249"/>
        <v>0.33333333333333331</v>
      </c>
      <c r="BC529" s="11">
        <f t="shared" si="278"/>
        <v>1.3333333333333333</v>
      </c>
      <c r="BD529" s="98">
        <v>43.64544377</v>
      </c>
      <c r="BE529" s="4">
        <f t="shared" si="279"/>
        <v>4</v>
      </c>
    </row>
    <row r="530" spans="1:57" x14ac:dyDescent="0.35">
      <c r="A530" s="4">
        <v>53053071410</v>
      </c>
      <c r="B530" s="97">
        <v>47.763801537386442</v>
      </c>
      <c r="C530" s="4">
        <f t="shared" si="250"/>
        <v>3</v>
      </c>
      <c r="D530" s="98">
        <v>3.5037406483790519</v>
      </c>
      <c r="E530" s="4">
        <f t="shared" si="251"/>
        <v>0</v>
      </c>
      <c r="F530" s="98">
        <v>84.520233256759141</v>
      </c>
      <c r="G530" s="4">
        <f t="shared" si="252"/>
        <v>4</v>
      </c>
      <c r="H530" s="98">
        <v>28.51463679074811</v>
      </c>
      <c r="I530" s="4">
        <f t="shared" si="253"/>
        <v>1</v>
      </c>
      <c r="J530" s="98">
        <v>19.44444444444445</v>
      </c>
      <c r="K530" s="97">
        <v>13.148148148148151</v>
      </c>
      <c r="L530" s="1">
        <f t="shared" si="254"/>
        <v>2</v>
      </c>
      <c r="M530" s="1">
        <f t="shared" si="255"/>
        <v>1</v>
      </c>
      <c r="N530" s="11">
        <f t="shared" si="256"/>
        <v>1.5</v>
      </c>
      <c r="O530" s="98">
        <v>27.09295441089402</v>
      </c>
      <c r="P530" s="4">
        <f t="shared" si="257"/>
        <v>3</v>
      </c>
      <c r="Q530" s="6">
        <v>66497</v>
      </c>
      <c r="R530" s="7">
        <v>2445</v>
      </c>
      <c r="S530" s="1">
        <f t="shared" si="258"/>
        <v>0</v>
      </c>
      <c r="T530" s="1">
        <f t="shared" si="259"/>
        <v>1</v>
      </c>
      <c r="U530" s="11">
        <f t="shared" si="260"/>
        <v>0.5</v>
      </c>
      <c r="V530" s="98">
        <v>0</v>
      </c>
      <c r="W530" s="4">
        <f t="shared" si="261"/>
        <v>0</v>
      </c>
      <c r="X530" s="98">
        <v>25.34105517649833</v>
      </c>
      <c r="Y530" s="4">
        <f t="shared" si="262"/>
        <v>2</v>
      </c>
      <c r="Z530" s="9">
        <v>0.63332479799999997</v>
      </c>
      <c r="AA530" s="9">
        <v>0.71316017300000001</v>
      </c>
      <c r="AB530" s="9">
        <v>0.60794987700000003</v>
      </c>
      <c r="AC530" s="1">
        <f t="shared" si="263"/>
        <v>2</v>
      </c>
      <c r="AD530" s="1">
        <f t="shared" si="264"/>
        <v>2</v>
      </c>
      <c r="AE530" s="1">
        <f t="shared" si="265"/>
        <v>2</v>
      </c>
      <c r="AF530" s="11">
        <f t="shared" si="266"/>
        <v>2</v>
      </c>
      <c r="AG530" s="8">
        <v>2.65450727147</v>
      </c>
      <c r="AH530" s="9">
        <v>0.83164914671944612</v>
      </c>
      <c r="AI530" s="1">
        <f t="shared" si="267"/>
        <v>0</v>
      </c>
      <c r="AJ530" s="1">
        <f t="shared" si="268"/>
        <v>1</v>
      </c>
      <c r="AK530" s="11">
        <f t="shared" si="269"/>
        <v>0.5</v>
      </c>
      <c r="AL530" s="10">
        <v>0</v>
      </c>
      <c r="AM530" s="4">
        <f t="shared" si="270"/>
        <v>0</v>
      </c>
      <c r="AN530" s="98">
        <v>17.83088235</v>
      </c>
      <c r="AO530" s="4">
        <f t="shared" si="271"/>
        <v>4</v>
      </c>
      <c r="AR530" s="9">
        <v>0.90207468879668051</v>
      </c>
      <c r="AS530" s="9">
        <v>1.15423242467718</v>
      </c>
      <c r="AT530" s="9">
        <v>1.17078410311493</v>
      </c>
      <c r="AV530" s="1" t="str">
        <f t="shared" si="272"/>
        <v/>
      </c>
      <c r="AW530" s="1" t="str">
        <f t="shared" si="273"/>
        <v/>
      </c>
      <c r="AX530" s="1">
        <f t="shared" si="274"/>
        <v>0</v>
      </c>
      <c r="AY530" s="1">
        <f t="shared" si="275"/>
        <v>0</v>
      </c>
      <c r="AZ530" s="1">
        <f t="shared" si="276"/>
        <v>0</v>
      </c>
      <c r="BA530" s="1" t="str">
        <f t="shared" si="277"/>
        <v/>
      </c>
      <c r="BB530" s="9">
        <f t="shared" si="249"/>
        <v>0.5</v>
      </c>
      <c r="BC530" s="11">
        <f t="shared" si="278"/>
        <v>0</v>
      </c>
      <c r="BD530" s="98">
        <v>48.4125376</v>
      </c>
      <c r="BE530" s="4">
        <f t="shared" si="279"/>
        <v>3</v>
      </c>
    </row>
    <row r="531" spans="1:57" x14ac:dyDescent="0.35">
      <c r="A531" s="4">
        <v>53053071411</v>
      </c>
      <c r="B531" s="97">
        <v>56.186117467581987</v>
      </c>
      <c r="C531" s="4">
        <f t="shared" si="250"/>
        <v>4</v>
      </c>
      <c r="D531" s="98">
        <v>5.3144971409350834</v>
      </c>
      <c r="E531" s="4">
        <f t="shared" si="251"/>
        <v>1</v>
      </c>
      <c r="F531" s="98">
        <v>87.434161023325814</v>
      </c>
      <c r="G531" s="4">
        <f t="shared" si="252"/>
        <v>4</v>
      </c>
      <c r="H531" s="98">
        <v>28.94736842105263</v>
      </c>
      <c r="I531" s="4">
        <f t="shared" si="253"/>
        <v>1</v>
      </c>
      <c r="J531" s="98">
        <v>23.645320197044342</v>
      </c>
      <c r="K531" s="97">
        <v>14.92610837438424</v>
      </c>
      <c r="L531" s="1">
        <f t="shared" si="254"/>
        <v>3</v>
      </c>
      <c r="M531" s="1">
        <f t="shared" si="255"/>
        <v>1</v>
      </c>
      <c r="N531" s="11">
        <f t="shared" si="256"/>
        <v>2</v>
      </c>
      <c r="O531" s="98">
        <v>29.474976972674241</v>
      </c>
      <c r="P531" s="4">
        <f t="shared" si="257"/>
        <v>3</v>
      </c>
      <c r="Q531" s="6">
        <v>56877</v>
      </c>
      <c r="R531" s="7">
        <v>2927</v>
      </c>
      <c r="S531" s="1">
        <f t="shared" si="258"/>
        <v>0</v>
      </c>
      <c r="T531" s="1">
        <f t="shared" si="259"/>
        <v>1</v>
      </c>
      <c r="U531" s="11">
        <f t="shared" si="260"/>
        <v>0.5</v>
      </c>
      <c r="V531" s="98">
        <v>0</v>
      </c>
      <c r="W531" s="4">
        <f t="shared" si="261"/>
        <v>0</v>
      </c>
      <c r="X531" s="98">
        <v>9.5991497733488185</v>
      </c>
      <c r="Y531" s="4">
        <f t="shared" si="262"/>
        <v>1</v>
      </c>
      <c r="Z531" s="9">
        <v>0.40825176400000002</v>
      </c>
      <c r="AA531" s="9">
        <v>0.412754385</v>
      </c>
      <c r="AB531" s="9">
        <v>0.41712108599999997</v>
      </c>
      <c r="AC531" s="1">
        <f t="shared" si="263"/>
        <v>3</v>
      </c>
      <c r="AD531" s="1">
        <f t="shared" si="264"/>
        <v>3</v>
      </c>
      <c r="AE531" s="1">
        <f t="shared" si="265"/>
        <v>3</v>
      </c>
      <c r="AF531" s="11">
        <f t="shared" si="266"/>
        <v>3</v>
      </c>
      <c r="AG531" s="8">
        <v>3.2337491856399998</v>
      </c>
      <c r="AH531" s="9">
        <v>0.56406378464575169</v>
      </c>
      <c r="AI531" s="1">
        <f t="shared" si="267"/>
        <v>0</v>
      </c>
      <c r="AJ531" s="1">
        <f t="shared" si="268"/>
        <v>3</v>
      </c>
      <c r="AK531" s="11">
        <f t="shared" si="269"/>
        <v>1.5</v>
      </c>
      <c r="AL531" s="10">
        <v>0</v>
      </c>
      <c r="AM531" s="4">
        <f t="shared" si="270"/>
        <v>0</v>
      </c>
      <c r="AN531" s="98">
        <v>10.77162092</v>
      </c>
      <c r="AO531" s="4">
        <f t="shared" si="271"/>
        <v>4</v>
      </c>
      <c r="AR531" s="9">
        <v>0.88215767634854769</v>
      </c>
      <c r="AS531" s="9">
        <v>1.03371592539454</v>
      </c>
      <c r="AT531" s="9">
        <v>0.96885069817400649</v>
      </c>
      <c r="AV531" s="1" t="str">
        <f t="shared" si="272"/>
        <v/>
      </c>
      <c r="AW531" s="1" t="str">
        <f t="shared" si="273"/>
        <v/>
      </c>
      <c r="AX531" s="1">
        <f t="shared" si="274"/>
        <v>1</v>
      </c>
      <c r="AY531" s="1">
        <f t="shared" si="275"/>
        <v>0</v>
      </c>
      <c r="AZ531" s="1">
        <f t="shared" si="276"/>
        <v>0</v>
      </c>
      <c r="BA531" s="1" t="str">
        <f t="shared" si="277"/>
        <v/>
      </c>
      <c r="BB531" s="9">
        <f t="shared" si="249"/>
        <v>0.5</v>
      </c>
      <c r="BC531" s="11">
        <f t="shared" si="278"/>
        <v>0.5</v>
      </c>
      <c r="BD531" s="98">
        <v>47.995808230000002</v>
      </c>
      <c r="BE531" s="4">
        <f t="shared" si="279"/>
        <v>3</v>
      </c>
    </row>
    <row r="532" spans="1:57" x14ac:dyDescent="0.35">
      <c r="A532" s="4">
        <v>53053071503</v>
      </c>
      <c r="B532" s="97">
        <v>42.025518341307823</v>
      </c>
      <c r="C532" s="4">
        <f t="shared" si="250"/>
        <v>3</v>
      </c>
      <c r="D532" s="98">
        <v>7.4959150326797381</v>
      </c>
      <c r="E532" s="4">
        <f t="shared" si="251"/>
        <v>1</v>
      </c>
      <c r="F532" s="98">
        <v>80.48048048048048</v>
      </c>
      <c r="G532" s="4">
        <f t="shared" si="252"/>
        <v>4</v>
      </c>
      <c r="H532" s="98">
        <v>43.504672897196258</v>
      </c>
      <c r="I532" s="4">
        <f t="shared" si="253"/>
        <v>2</v>
      </c>
      <c r="J532" s="98">
        <v>38.349514563106787</v>
      </c>
      <c r="K532" s="97">
        <v>19.902912621359221</v>
      </c>
      <c r="L532" s="1">
        <f t="shared" si="254"/>
        <v>4</v>
      </c>
      <c r="M532" s="1">
        <f t="shared" si="255"/>
        <v>2</v>
      </c>
      <c r="N532" s="11">
        <f t="shared" si="256"/>
        <v>3</v>
      </c>
      <c r="O532" s="98">
        <v>35.338949057360608</v>
      </c>
      <c r="P532" s="4">
        <f t="shared" si="257"/>
        <v>4</v>
      </c>
      <c r="Q532" s="6">
        <v>185533</v>
      </c>
      <c r="R532" s="7">
        <v>9706</v>
      </c>
      <c r="S532" s="1">
        <f t="shared" si="258"/>
        <v>1</v>
      </c>
      <c r="T532" s="1">
        <f t="shared" si="259"/>
        <v>1</v>
      </c>
      <c r="U532" s="11">
        <f t="shared" si="260"/>
        <v>1</v>
      </c>
      <c r="V532" s="98">
        <v>0</v>
      </c>
      <c r="W532" s="4">
        <f t="shared" si="261"/>
        <v>0</v>
      </c>
      <c r="X532" s="98">
        <v>17.694374002690221</v>
      </c>
      <c r="Y532" s="4">
        <f t="shared" si="262"/>
        <v>1</v>
      </c>
      <c r="Z532" s="9">
        <v>0.48375511700000001</v>
      </c>
      <c r="AA532" s="9">
        <v>0.48462276500000001</v>
      </c>
      <c r="AB532" s="9">
        <v>0.34799067299999997</v>
      </c>
      <c r="AC532" s="1">
        <f t="shared" si="263"/>
        <v>3</v>
      </c>
      <c r="AD532" s="1">
        <f t="shared" si="264"/>
        <v>3</v>
      </c>
      <c r="AE532" s="1">
        <f t="shared" si="265"/>
        <v>3</v>
      </c>
      <c r="AF532" s="11">
        <f t="shared" si="266"/>
        <v>3</v>
      </c>
      <c r="AG532" s="8">
        <v>0.11290148676099999</v>
      </c>
      <c r="AH532" s="9">
        <v>0.78440382277666409</v>
      </c>
      <c r="AI532" s="1">
        <f t="shared" si="267"/>
        <v>4</v>
      </c>
      <c r="AJ532" s="1">
        <f t="shared" si="268"/>
        <v>2</v>
      </c>
      <c r="AK532" s="11">
        <f t="shared" si="269"/>
        <v>3</v>
      </c>
      <c r="AL532" s="10">
        <v>0</v>
      </c>
      <c r="AM532" s="4">
        <f t="shared" si="270"/>
        <v>0</v>
      </c>
      <c r="AN532" s="98">
        <v>6.3537221429999997</v>
      </c>
      <c r="AO532" s="4">
        <f t="shared" si="271"/>
        <v>2</v>
      </c>
      <c r="AQ532" s="9">
        <v>0.96153846153846156</v>
      </c>
      <c r="AR532" s="9">
        <v>0.90622406639004149</v>
      </c>
      <c r="AS532" s="9">
        <v>0.74748923959827795</v>
      </c>
      <c r="AV532" s="1" t="str">
        <f t="shared" si="272"/>
        <v/>
      </c>
      <c r="AW532" s="1">
        <f t="shared" si="273"/>
        <v>0</v>
      </c>
      <c r="AX532" s="1">
        <f t="shared" si="274"/>
        <v>0</v>
      </c>
      <c r="AY532" s="1">
        <f t="shared" si="275"/>
        <v>4</v>
      </c>
      <c r="AZ532" s="1" t="str">
        <f t="shared" si="276"/>
        <v/>
      </c>
      <c r="BA532" s="1" t="str">
        <f t="shared" si="277"/>
        <v/>
      </c>
      <c r="BB532" s="9">
        <f t="shared" si="249"/>
        <v>0.33333333333333331</v>
      </c>
      <c r="BC532" s="11">
        <f t="shared" si="278"/>
        <v>1.3333333333333333</v>
      </c>
      <c r="BD532" s="98">
        <v>50.121880009999998</v>
      </c>
      <c r="BE532" s="4">
        <f t="shared" si="279"/>
        <v>3</v>
      </c>
    </row>
    <row r="533" spans="1:57" x14ac:dyDescent="0.35">
      <c r="A533" s="4">
        <v>53053071504</v>
      </c>
      <c r="B533" s="97">
        <v>47.604639435199189</v>
      </c>
      <c r="C533" s="4">
        <f t="shared" si="250"/>
        <v>3</v>
      </c>
      <c r="D533" s="98">
        <v>4.6761955179107124</v>
      </c>
      <c r="E533" s="4">
        <f t="shared" si="251"/>
        <v>1</v>
      </c>
      <c r="F533" s="98">
        <v>82.782171099928121</v>
      </c>
      <c r="G533" s="4">
        <f t="shared" si="252"/>
        <v>4</v>
      </c>
      <c r="H533" s="98">
        <v>59.848925043579307</v>
      </c>
      <c r="I533" s="4">
        <f t="shared" si="253"/>
        <v>3</v>
      </c>
      <c r="J533" s="98">
        <v>36.884735202492223</v>
      </c>
      <c r="K533" s="97">
        <v>21.68224299065421</v>
      </c>
      <c r="L533" s="1">
        <f t="shared" si="254"/>
        <v>4</v>
      </c>
      <c r="M533" s="1">
        <f t="shared" si="255"/>
        <v>3</v>
      </c>
      <c r="N533" s="11">
        <f t="shared" si="256"/>
        <v>3.5</v>
      </c>
      <c r="O533" s="98">
        <v>44.497194648252048</v>
      </c>
      <c r="P533" s="4">
        <f t="shared" si="257"/>
        <v>4</v>
      </c>
      <c r="Q533" s="6">
        <v>226300</v>
      </c>
      <c r="R533" s="7">
        <v>31486</v>
      </c>
      <c r="S533" s="1">
        <f t="shared" si="258"/>
        <v>2</v>
      </c>
      <c r="T533" s="1">
        <f t="shared" si="259"/>
        <v>2</v>
      </c>
      <c r="U533" s="11">
        <f t="shared" si="260"/>
        <v>2</v>
      </c>
      <c r="V533" s="98">
        <v>0</v>
      </c>
      <c r="W533" s="4">
        <f t="shared" si="261"/>
        <v>0</v>
      </c>
      <c r="X533" s="98">
        <v>29.27589273447229</v>
      </c>
      <c r="Y533" s="4">
        <f t="shared" si="262"/>
        <v>2</v>
      </c>
      <c r="Z533" s="9">
        <v>0.53774964800000002</v>
      </c>
      <c r="AA533" s="9">
        <v>0.48006805600000002</v>
      </c>
      <c r="AB533" s="9">
        <v>0.32062396900000001</v>
      </c>
      <c r="AC533" s="1">
        <f t="shared" si="263"/>
        <v>3</v>
      </c>
      <c r="AD533" s="1">
        <f t="shared" si="264"/>
        <v>3</v>
      </c>
      <c r="AE533" s="1">
        <f t="shared" si="265"/>
        <v>3</v>
      </c>
      <c r="AF533" s="11">
        <f t="shared" si="266"/>
        <v>3</v>
      </c>
      <c r="AG533" s="8">
        <v>0.52109080436499999</v>
      </c>
      <c r="AH533" s="9">
        <v>0.28435974951509863</v>
      </c>
      <c r="AI533" s="1">
        <f t="shared" si="267"/>
        <v>1</v>
      </c>
      <c r="AJ533" s="1">
        <f t="shared" si="268"/>
        <v>4</v>
      </c>
      <c r="AK533" s="11">
        <f t="shared" si="269"/>
        <v>2.5</v>
      </c>
      <c r="AL533" s="10">
        <v>0</v>
      </c>
      <c r="AM533" s="4">
        <f t="shared" si="270"/>
        <v>0</v>
      </c>
      <c r="AN533" s="98">
        <v>4.8857868020000002</v>
      </c>
      <c r="AO533" s="4">
        <f t="shared" si="271"/>
        <v>2</v>
      </c>
      <c r="AP533" s="8">
        <v>0.9759825327510917</v>
      </c>
      <c r="AQ533" s="9">
        <v>0.86590436590436592</v>
      </c>
      <c r="AR533" s="9">
        <v>0.84813278008298754</v>
      </c>
      <c r="AS533" s="9">
        <v>0.80846484935437501</v>
      </c>
      <c r="AT533" s="9">
        <v>0.92481203007518797</v>
      </c>
      <c r="AV533" s="1">
        <f t="shared" si="272"/>
        <v>0</v>
      </c>
      <c r="AW533" s="1">
        <f t="shared" si="273"/>
        <v>1</v>
      </c>
      <c r="AX533" s="1">
        <f t="shared" si="274"/>
        <v>2</v>
      </c>
      <c r="AY533" s="1">
        <f t="shared" si="275"/>
        <v>2</v>
      </c>
      <c r="AZ533" s="1">
        <f t="shared" si="276"/>
        <v>0</v>
      </c>
      <c r="BA533" s="1" t="str">
        <f t="shared" si="277"/>
        <v/>
      </c>
      <c r="BB533" s="9">
        <f t="shared" si="249"/>
        <v>0.25</v>
      </c>
      <c r="BC533" s="11">
        <f t="shared" si="278"/>
        <v>1.25</v>
      </c>
      <c r="BD533" s="98">
        <v>43.178928569999997</v>
      </c>
      <c r="BE533" s="4">
        <f t="shared" si="279"/>
        <v>4</v>
      </c>
    </row>
    <row r="534" spans="1:57" x14ac:dyDescent="0.35">
      <c r="A534" s="4">
        <v>53053071505</v>
      </c>
      <c r="B534" s="97">
        <v>37.267195279365673</v>
      </c>
      <c r="C534" s="4">
        <f t="shared" si="250"/>
        <v>2</v>
      </c>
      <c r="D534" s="98">
        <v>5.5555555555555554</v>
      </c>
      <c r="E534" s="4">
        <f t="shared" si="251"/>
        <v>1</v>
      </c>
      <c r="F534" s="98">
        <v>81.657280772325024</v>
      </c>
      <c r="G534" s="4">
        <f t="shared" si="252"/>
        <v>4</v>
      </c>
      <c r="H534" s="98">
        <v>31.046931407942239</v>
      </c>
      <c r="I534" s="4">
        <f t="shared" si="253"/>
        <v>2</v>
      </c>
      <c r="J534" s="98">
        <v>24.61538461538462</v>
      </c>
      <c r="K534" s="97">
        <v>11.74358974358975</v>
      </c>
      <c r="L534" s="1">
        <f t="shared" si="254"/>
        <v>3</v>
      </c>
      <c r="M534" s="1">
        <f t="shared" si="255"/>
        <v>1</v>
      </c>
      <c r="N534" s="11">
        <f t="shared" si="256"/>
        <v>2</v>
      </c>
      <c r="O534" s="98">
        <v>24.214417744916819</v>
      </c>
      <c r="P534" s="4">
        <f t="shared" si="257"/>
        <v>3</v>
      </c>
      <c r="Q534" s="6">
        <v>184056</v>
      </c>
      <c r="R534" s="7">
        <v>9245</v>
      </c>
      <c r="S534" s="1">
        <f t="shared" si="258"/>
        <v>1</v>
      </c>
      <c r="T534" s="1">
        <f t="shared" si="259"/>
        <v>1</v>
      </c>
      <c r="U534" s="11">
        <f t="shared" si="260"/>
        <v>1</v>
      </c>
      <c r="V534" s="98">
        <v>0</v>
      </c>
      <c r="W534" s="4">
        <f t="shared" si="261"/>
        <v>0</v>
      </c>
      <c r="X534" s="98">
        <v>17.580797219634491</v>
      </c>
      <c r="Y534" s="4">
        <f t="shared" si="262"/>
        <v>1</v>
      </c>
      <c r="Z534" s="9">
        <v>0.96477215400000005</v>
      </c>
      <c r="AA534" s="9">
        <v>0.95943921300000001</v>
      </c>
      <c r="AB534" s="9">
        <v>0.90748919699999997</v>
      </c>
      <c r="AC534" s="1">
        <f t="shared" si="263"/>
        <v>1</v>
      </c>
      <c r="AD534" s="1">
        <f t="shared" si="264"/>
        <v>1</v>
      </c>
      <c r="AE534" s="1">
        <f t="shared" si="265"/>
        <v>1</v>
      </c>
      <c r="AF534" s="11">
        <f t="shared" si="266"/>
        <v>1</v>
      </c>
      <c r="AG534" s="8">
        <v>0.51081963933600005</v>
      </c>
      <c r="AH534" s="9">
        <v>0.50989103689690263</v>
      </c>
      <c r="AI534" s="1">
        <f t="shared" si="267"/>
        <v>1</v>
      </c>
      <c r="AJ534" s="1">
        <f t="shared" si="268"/>
        <v>3</v>
      </c>
      <c r="AK534" s="11">
        <f t="shared" si="269"/>
        <v>2</v>
      </c>
      <c r="AL534" s="10">
        <v>0</v>
      </c>
      <c r="AM534" s="4">
        <f t="shared" si="270"/>
        <v>0</v>
      </c>
      <c r="AN534" s="98">
        <v>9.4668659690000005</v>
      </c>
      <c r="AO534" s="4">
        <f t="shared" si="271"/>
        <v>3</v>
      </c>
      <c r="AP534" s="8">
        <v>0.72161572052401746</v>
      </c>
      <c r="AQ534" s="9">
        <v>0.72349272349272353</v>
      </c>
      <c r="AR534" s="9">
        <v>0.85726141078838169</v>
      </c>
      <c r="AS534" s="9">
        <v>0.748923959827833</v>
      </c>
      <c r="AV534" s="1">
        <f t="shared" si="272"/>
        <v>4</v>
      </c>
      <c r="AW534" s="1">
        <f t="shared" si="273"/>
        <v>4</v>
      </c>
      <c r="AX534" s="1">
        <f t="shared" si="274"/>
        <v>1</v>
      </c>
      <c r="AY534" s="1">
        <f t="shared" si="275"/>
        <v>4</v>
      </c>
      <c r="AZ534" s="1" t="str">
        <f t="shared" si="276"/>
        <v/>
      </c>
      <c r="BA534" s="1" t="str">
        <f t="shared" si="277"/>
        <v/>
      </c>
      <c r="BB534" s="9">
        <f t="shared" si="249"/>
        <v>0.25</v>
      </c>
      <c r="BC534" s="11">
        <f t="shared" si="278"/>
        <v>3.25</v>
      </c>
      <c r="BD534" s="98">
        <v>47.158311490000003</v>
      </c>
      <c r="BE534" s="4">
        <f t="shared" si="279"/>
        <v>3</v>
      </c>
    </row>
    <row r="535" spans="1:57" x14ac:dyDescent="0.35">
      <c r="A535" s="4">
        <v>53053071506</v>
      </c>
      <c r="B535" s="97">
        <v>39.375476009139383</v>
      </c>
      <c r="C535" s="4">
        <f t="shared" si="250"/>
        <v>2</v>
      </c>
      <c r="D535" s="98">
        <v>8.8672882364610199</v>
      </c>
      <c r="E535" s="4">
        <f t="shared" si="251"/>
        <v>2</v>
      </c>
      <c r="F535" s="98">
        <v>82.772435897435898</v>
      </c>
      <c r="G535" s="4">
        <f t="shared" si="252"/>
        <v>4</v>
      </c>
      <c r="H535" s="98">
        <v>26.318484383000509</v>
      </c>
      <c r="I535" s="4">
        <f t="shared" si="253"/>
        <v>1</v>
      </c>
      <c r="J535" s="98">
        <v>18.26530612244898</v>
      </c>
      <c r="K535" s="97">
        <v>7.5510204081632653</v>
      </c>
      <c r="L535" s="1">
        <f t="shared" si="254"/>
        <v>2</v>
      </c>
      <c r="M535" s="1">
        <f t="shared" si="255"/>
        <v>0</v>
      </c>
      <c r="N535" s="11">
        <f t="shared" si="256"/>
        <v>1</v>
      </c>
      <c r="O535" s="98">
        <v>22.353389185072349</v>
      </c>
      <c r="P535" s="4">
        <f t="shared" si="257"/>
        <v>2</v>
      </c>
      <c r="Q535" s="6">
        <v>118101</v>
      </c>
      <c r="R535" s="7">
        <v>909</v>
      </c>
      <c r="S535" s="1">
        <f t="shared" si="258"/>
        <v>1</v>
      </c>
      <c r="T535" s="1">
        <f t="shared" si="259"/>
        <v>0</v>
      </c>
      <c r="U535" s="11">
        <f t="shared" si="260"/>
        <v>0.5</v>
      </c>
      <c r="V535" s="98">
        <v>0</v>
      </c>
      <c r="W535" s="4">
        <f t="shared" si="261"/>
        <v>0</v>
      </c>
      <c r="X535" s="98">
        <v>0</v>
      </c>
      <c r="Y535" s="4">
        <f t="shared" si="262"/>
        <v>0</v>
      </c>
      <c r="Z535" s="9">
        <v>1.431351799</v>
      </c>
      <c r="AA535" s="9">
        <v>1.4326201270000001</v>
      </c>
      <c r="AB535" s="9">
        <v>1.423646145</v>
      </c>
      <c r="AC535" s="1">
        <f t="shared" si="263"/>
        <v>0</v>
      </c>
      <c r="AD535" s="1">
        <f t="shared" si="264"/>
        <v>0</v>
      </c>
      <c r="AE535" s="1">
        <f t="shared" si="265"/>
        <v>0</v>
      </c>
      <c r="AF535" s="11">
        <f t="shared" si="266"/>
        <v>0</v>
      </c>
      <c r="AG535" s="8">
        <v>0.68673438606699999</v>
      </c>
      <c r="AH535" s="9">
        <v>0.63692690570416666</v>
      </c>
      <c r="AI535" s="1">
        <f t="shared" si="267"/>
        <v>0</v>
      </c>
      <c r="AJ535" s="1">
        <f t="shared" si="268"/>
        <v>2</v>
      </c>
      <c r="AK535" s="11">
        <f t="shared" si="269"/>
        <v>1</v>
      </c>
      <c r="AL535" s="10">
        <v>0</v>
      </c>
      <c r="AM535" s="4">
        <f t="shared" si="270"/>
        <v>0</v>
      </c>
      <c r="AN535" s="98">
        <v>3.4</v>
      </c>
      <c r="AO535" s="4">
        <f t="shared" si="271"/>
        <v>1</v>
      </c>
      <c r="AR535" s="9">
        <v>1.002489626556017</v>
      </c>
      <c r="AS535" s="9">
        <v>1.0961262553802</v>
      </c>
      <c r="AT535" s="9">
        <v>0.98012889366272826</v>
      </c>
      <c r="AV535" s="1" t="str">
        <f t="shared" si="272"/>
        <v/>
      </c>
      <c r="AW535" s="1" t="str">
        <f t="shared" si="273"/>
        <v/>
      </c>
      <c r="AX535" s="1">
        <f t="shared" si="274"/>
        <v>0</v>
      </c>
      <c r="AY535" s="1">
        <f t="shared" si="275"/>
        <v>0</v>
      </c>
      <c r="AZ535" s="1">
        <f t="shared" si="276"/>
        <v>0</v>
      </c>
      <c r="BA535" s="1" t="str">
        <f t="shared" si="277"/>
        <v/>
      </c>
      <c r="BB535" s="9">
        <f t="shared" si="249"/>
        <v>0.5</v>
      </c>
      <c r="BC535" s="11">
        <f t="shared" si="278"/>
        <v>0</v>
      </c>
      <c r="BD535" s="98">
        <v>52.123020510000003</v>
      </c>
      <c r="BE535" s="4">
        <f t="shared" si="279"/>
        <v>3</v>
      </c>
    </row>
    <row r="536" spans="1:57" x14ac:dyDescent="0.35">
      <c r="A536" s="4">
        <v>53053071601</v>
      </c>
      <c r="B536" s="97">
        <v>62.541094565847999</v>
      </c>
      <c r="C536" s="4">
        <f t="shared" si="250"/>
        <v>4</v>
      </c>
      <c r="D536" s="98">
        <v>23.187218353133961</v>
      </c>
      <c r="E536" s="4">
        <f t="shared" si="251"/>
        <v>4</v>
      </c>
      <c r="F536" s="98">
        <v>95.449029126213588</v>
      </c>
      <c r="G536" s="4">
        <f t="shared" si="252"/>
        <v>4</v>
      </c>
      <c r="H536" s="98">
        <v>54.392624728850322</v>
      </c>
      <c r="I536" s="4">
        <f t="shared" si="253"/>
        <v>3</v>
      </c>
      <c r="J536" s="98">
        <v>28.73315363881402</v>
      </c>
      <c r="K536" s="97">
        <v>13.099730458221019</v>
      </c>
      <c r="L536" s="1">
        <f t="shared" si="254"/>
        <v>4</v>
      </c>
      <c r="M536" s="1">
        <f t="shared" si="255"/>
        <v>1</v>
      </c>
      <c r="N536" s="11">
        <f t="shared" si="256"/>
        <v>2.5</v>
      </c>
      <c r="O536" s="98">
        <v>44.612403100775197</v>
      </c>
      <c r="P536" s="4">
        <f t="shared" si="257"/>
        <v>4</v>
      </c>
      <c r="Q536" s="6">
        <v>250771</v>
      </c>
      <c r="R536" s="7">
        <v>12347</v>
      </c>
      <c r="S536" s="1">
        <f t="shared" si="258"/>
        <v>2</v>
      </c>
      <c r="T536" s="1">
        <f t="shared" si="259"/>
        <v>1</v>
      </c>
      <c r="U536" s="11">
        <f t="shared" si="260"/>
        <v>1.5</v>
      </c>
      <c r="V536" s="98">
        <v>0</v>
      </c>
      <c r="W536" s="4">
        <f t="shared" si="261"/>
        <v>0</v>
      </c>
      <c r="X536" s="98">
        <v>0</v>
      </c>
      <c r="Y536" s="4">
        <f t="shared" si="262"/>
        <v>0</v>
      </c>
      <c r="Z536" s="9">
        <v>0.66136631300000004</v>
      </c>
      <c r="AA536" s="9">
        <v>0.57790865599999997</v>
      </c>
      <c r="AB536" s="9">
        <v>0.37218209499999999</v>
      </c>
      <c r="AC536" s="1">
        <f t="shared" si="263"/>
        <v>2</v>
      </c>
      <c r="AD536" s="1">
        <f t="shared" si="264"/>
        <v>3</v>
      </c>
      <c r="AE536" s="1">
        <f t="shared" si="265"/>
        <v>3</v>
      </c>
      <c r="AF536" s="11">
        <f t="shared" si="266"/>
        <v>2.6666666666666665</v>
      </c>
      <c r="AG536" s="8">
        <v>0.48576527477499998</v>
      </c>
      <c r="AH536" s="9">
        <v>0.5741539675823526</v>
      </c>
      <c r="AI536" s="1">
        <f t="shared" si="267"/>
        <v>1</v>
      </c>
      <c r="AJ536" s="1">
        <f t="shared" si="268"/>
        <v>3</v>
      </c>
      <c r="AK536" s="11">
        <f t="shared" si="269"/>
        <v>2</v>
      </c>
      <c r="AL536" s="10">
        <v>1</v>
      </c>
      <c r="AM536" s="4">
        <f t="shared" si="270"/>
        <v>4</v>
      </c>
      <c r="AN536" s="98">
        <v>19.587053569999998</v>
      </c>
      <c r="AO536" s="4">
        <f t="shared" si="271"/>
        <v>4</v>
      </c>
      <c r="AP536" s="8">
        <v>0.94104803493449785</v>
      </c>
      <c r="AQ536" s="9">
        <v>0.9064449064449065</v>
      </c>
      <c r="AR536" s="9">
        <v>0.80829875518672201</v>
      </c>
      <c r="AS536" s="9">
        <v>0.78909612625537995</v>
      </c>
      <c r="AT536" s="9">
        <v>0.93984962406015038</v>
      </c>
      <c r="AV536" s="1">
        <f t="shared" si="272"/>
        <v>0</v>
      </c>
      <c r="AW536" s="1">
        <f t="shared" si="273"/>
        <v>0</v>
      </c>
      <c r="AX536" s="1">
        <f t="shared" si="274"/>
        <v>2</v>
      </c>
      <c r="AY536" s="1">
        <f t="shared" si="275"/>
        <v>3</v>
      </c>
      <c r="AZ536" s="1">
        <f t="shared" si="276"/>
        <v>0</v>
      </c>
      <c r="BA536" s="1" t="str">
        <f t="shared" si="277"/>
        <v/>
      </c>
      <c r="BB536" s="9">
        <f t="shared" si="249"/>
        <v>0.25</v>
      </c>
      <c r="BC536" s="11">
        <f t="shared" si="278"/>
        <v>1.25</v>
      </c>
      <c r="BD536" s="98">
        <v>37.450537760000003</v>
      </c>
      <c r="BE536" s="4">
        <f t="shared" si="279"/>
        <v>4</v>
      </c>
    </row>
    <row r="537" spans="1:57" x14ac:dyDescent="0.35">
      <c r="A537" s="4">
        <v>53053071602</v>
      </c>
      <c r="B537" s="97">
        <v>45.271797311763997</v>
      </c>
      <c r="C537" s="4">
        <f t="shared" si="250"/>
        <v>3</v>
      </c>
      <c r="D537" s="98">
        <v>10.279154709105139</v>
      </c>
      <c r="E537" s="4">
        <f t="shared" si="251"/>
        <v>2</v>
      </c>
      <c r="F537" s="98">
        <v>87.466185752930571</v>
      </c>
      <c r="G537" s="4">
        <f t="shared" si="252"/>
        <v>4</v>
      </c>
      <c r="H537" s="98">
        <v>54.998392799742852</v>
      </c>
      <c r="I537" s="4">
        <f t="shared" si="253"/>
        <v>3</v>
      </c>
      <c r="J537" s="98">
        <v>31.77257525083612</v>
      </c>
      <c r="K537" s="97">
        <v>19.899665551839469</v>
      </c>
      <c r="L537" s="1">
        <f t="shared" si="254"/>
        <v>4</v>
      </c>
      <c r="M537" s="1">
        <f t="shared" si="255"/>
        <v>2</v>
      </c>
      <c r="N537" s="11">
        <f t="shared" si="256"/>
        <v>3</v>
      </c>
      <c r="O537" s="98">
        <v>38.392643897778839</v>
      </c>
      <c r="P537" s="4">
        <f t="shared" si="257"/>
        <v>4</v>
      </c>
      <c r="Q537" s="6">
        <v>238729</v>
      </c>
      <c r="R537" s="7">
        <v>23382</v>
      </c>
      <c r="S537" s="1">
        <f t="shared" si="258"/>
        <v>2</v>
      </c>
      <c r="T537" s="1">
        <f t="shared" si="259"/>
        <v>2</v>
      </c>
      <c r="U537" s="11">
        <f t="shared" si="260"/>
        <v>2</v>
      </c>
      <c r="V537" s="98">
        <v>0</v>
      </c>
      <c r="W537" s="4">
        <f t="shared" si="261"/>
        <v>0</v>
      </c>
      <c r="X537" s="98">
        <v>9.741990096106818</v>
      </c>
      <c r="Y537" s="4">
        <f t="shared" si="262"/>
        <v>1</v>
      </c>
      <c r="Z537" s="9">
        <v>0.79785549600000005</v>
      </c>
      <c r="AA537" s="9">
        <v>0.71444639499999996</v>
      </c>
      <c r="AB537" s="9">
        <v>0.46177390899999998</v>
      </c>
      <c r="AC537" s="1">
        <f t="shared" si="263"/>
        <v>2</v>
      </c>
      <c r="AD537" s="1">
        <f t="shared" si="264"/>
        <v>2</v>
      </c>
      <c r="AE537" s="1">
        <f t="shared" si="265"/>
        <v>3</v>
      </c>
      <c r="AF537" s="11">
        <f t="shared" si="266"/>
        <v>2.3333333333333335</v>
      </c>
      <c r="AG537" s="8">
        <v>1.1213888169599999</v>
      </c>
      <c r="AH537" s="9">
        <v>0.51040320325288513</v>
      </c>
      <c r="AI537" s="1">
        <f t="shared" si="267"/>
        <v>0</v>
      </c>
      <c r="AJ537" s="1">
        <f t="shared" si="268"/>
        <v>3</v>
      </c>
      <c r="AK537" s="11">
        <f t="shared" si="269"/>
        <v>1.5</v>
      </c>
      <c r="AL537" s="10">
        <v>0</v>
      </c>
      <c r="AM537" s="4">
        <f t="shared" si="270"/>
        <v>0</v>
      </c>
      <c r="AN537" s="98">
        <v>6.2416555410000001</v>
      </c>
      <c r="AO537" s="4">
        <f t="shared" si="271"/>
        <v>2</v>
      </c>
      <c r="AP537" s="8">
        <v>1.1626637554585151</v>
      </c>
      <c r="AQ537" s="9">
        <v>1.1912681912681911</v>
      </c>
      <c r="AR537" s="9">
        <v>0.95933609958506227</v>
      </c>
      <c r="AS537" s="9">
        <v>1.01004304160688</v>
      </c>
      <c r="AT537" s="9">
        <v>1.1847475832438239</v>
      </c>
      <c r="AU537" s="9">
        <v>0.71779141104294475</v>
      </c>
      <c r="AV537" s="1">
        <f t="shared" si="272"/>
        <v>0</v>
      </c>
      <c r="AW537" s="1">
        <f t="shared" si="273"/>
        <v>0</v>
      </c>
      <c r="AX537" s="1">
        <f t="shared" si="274"/>
        <v>0</v>
      </c>
      <c r="AY537" s="1">
        <f t="shared" si="275"/>
        <v>0</v>
      </c>
      <c r="AZ537" s="1">
        <f t="shared" si="276"/>
        <v>0</v>
      </c>
      <c r="BA537" s="1">
        <f t="shared" si="277"/>
        <v>4</v>
      </c>
      <c r="BB537" s="9">
        <f t="shared" si="249"/>
        <v>0.25</v>
      </c>
      <c r="BC537" s="11">
        <f t="shared" si="278"/>
        <v>0</v>
      </c>
      <c r="BD537" s="98">
        <v>38.935460390000003</v>
      </c>
      <c r="BE537" s="4">
        <f t="shared" si="279"/>
        <v>4</v>
      </c>
    </row>
    <row r="538" spans="1:57" x14ac:dyDescent="0.35">
      <c r="A538" s="4">
        <v>53053071703</v>
      </c>
      <c r="B538" s="97">
        <v>62.391722810394612</v>
      </c>
      <c r="C538" s="4">
        <f t="shared" si="250"/>
        <v>4</v>
      </c>
      <c r="D538" s="98">
        <v>26.108240413380479</v>
      </c>
      <c r="E538" s="4">
        <f t="shared" si="251"/>
        <v>4</v>
      </c>
      <c r="F538" s="98">
        <v>92.461364493026764</v>
      </c>
      <c r="G538" s="4">
        <f t="shared" si="252"/>
        <v>4</v>
      </c>
      <c r="H538" s="98">
        <v>89.974779319041602</v>
      </c>
      <c r="I538" s="4">
        <f t="shared" si="253"/>
        <v>4</v>
      </c>
      <c r="J538" s="98">
        <v>42.467532467532472</v>
      </c>
      <c r="K538" s="97">
        <v>20.38961038961039</v>
      </c>
      <c r="L538" s="1">
        <f t="shared" si="254"/>
        <v>4</v>
      </c>
      <c r="M538" s="1">
        <f t="shared" si="255"/>
        <v>3</v>
      </c>
      <c r="N538" s="11">
        <f t="shared" si="256"/>
        <v>3.5</v>
      </c>
      <c r="O538" s="98">
        <v>52.76543209876543</v>
      </c>
      <c r="P538" s="4">
        <f t="shared" si="257"/>
        <v>4</v>
      </c>
      <c r="Q538" s="6">
        <v>245451</v>
      </c>
      <c r="R538" s="7">
        <v>43081</v>
      </c>
      <c r="S538" s="1">
        <f t="shared" si="258"/>
        <v>2</v>
      </c>
      <c r="T538" s="1">
        <f t="shared" si="259"/>
        <v>3</v>
      </c>
      <c r="U538" s="11">
        <f t="shared" si="260"/>
        <v>2.5</v>
      </c>
      <c r="V538" s="98">
        <v>0</v>
      </c>
      <c r="W538" s="4">
        <f t="shared" si="261"/>
        <v>0</v>
      </c>
      <c r="X538" s="98">
        <v>0</v>
      </c>
      <c r="Y538" s="4">
        <f t="shared" si="262"/>
        <v>0</v>
      </c>
      <c r="Z538" s="9">
        <v>0.27980633700000002</v>
      </c>
      <c r="AA538" s="9">
        <v>1.0556401580000001</v>
      </c>
      <c r="AB538" s="9">
        <v>0.48638621500000001</v>
      </c>
      <c r="AC538" s="1">
        <f t="shared" si="263"/>
        <v>4</v>
      </c>
      <c r="AD538" s="1">
        <f t="shared" si="264"/>
        <v>1</v>
      </c>
      <c r="AE538" s="1">
        <f t="shared" si="265"/>
        <v>3</v>
      </c>
      <c r="AF538" s="11">
        <f t="shared" si="266"/>
        <v>2.6666666666666665</v>
      </c>
      <c r="AG538" s="8">
        <v>0.422629663371</v>
      </c>
      <c r="AH538" s="9">
        <v>1.1372691907043471</v>
      </c>
      <c r="AI538" s="1">
        <f t="shared" si="267"/>
        <v>2</v>
      </c>
      <c r="AJ538" s="1">
        <f t="shared" si="268"/>
        <v>0</v>
      </c>
      <c r="AK538" s="11">
        <f t="shared" si="269"/>
        <v>1</v>
      </c>
      <c r="AL538" s="10">
        <v>0</v>
      </c>
      <c r="AM538" s="4">
        <f t="shared" si="270"/>
        <v>0</v>
      </c>
      <c r="AN538" s="98">
        <v>4.6585832800000002</v>
      </c>
      <c r="AO538" s="4">
        <f t="shared" si="271"/>
        <v>2</v>
      </c>
      <c r="AP538" s="8">
        <v>1.0316593886462879</v>
      </c>
      <c r="AQ538" s="9">
        <v>0.91580041580041582</v>
      </c>
      <c r="AR538" s="9">
        <v>0.89875518672199173</v>
      </c>
      <c r="AV538" s="1">
        <f t="shared" si="272"/>
        <v>0</v>
      </c>
      <c r="AW538" s="1">
        <f t="shared" si="273"/>
        <v>0</v>
      </c>
      <c r="AX538" s="1">
        <f t="shared" si="274"/>
        <v>1</v>
      </c>
      <c r="AY538" s="1" t="str">
        <f t="shared" si="275"/>
        <v/>
      </c>
      <c r="AZ538" s="1" t="str">
        <f t="shared" si="276"/>
        <v/>
      </c>
      <c r="BA538" s="1" t="str">
        <f t="shared" si="277"/>
        <v/>
      </c>
      <c r="BB538" s="9">
        <f t="shared" si="249"/>
        <v>0.33333333333333331</v>
      </c>
      <c r="BC538" s="11">
        <f t="shared" si="278"/>
        <v>0.33333333333333331</v>
      </c>
      <c r="BD538" s="98">
        <v>21.844327239999998</v>
      </c>
      <c r="BE538" s="4">
        <f t="shared" si="279"/>
        <v>4</v>
      </c>
    </row>
    <row r="539" spans="1:57" x14ac:dyDescent="0.35">
      <c r="A539" s="4">
        <v>53053071704</v>
      </c>
      <c r="B539" s="97">
        <v>80.467587672688637</v>
      </c>
      <c r="C539" s="4">
        <f t="shared" si="250"/>
        <v>4</v>
      </c>
      <c r="D539" s="98">
        <v>30.20732883317261</v>
      </c>
      <c r="E539" s="4">
        <f t="shared" si="251"/>
        <v>4</v>
      </c>
      <c r="F539" s="98">
        <v>91.3566328447952</v>
      </c>
      <c r="G539" s="4">
        <f t="shared" si="252"/>
        <v>4</v>
      </c>
      <c r="H539" s="98">
        <v>87.726475745178263</v>
      </c>
      <c r="I539" s="4">
        <f t="shared" si="253"/>
        <v>4</v>
      </c>
      <c r="J539" s="98">
        <v>43.815028901734102</v>
      </c>
      <c r="K539" s="97">
        <v>20.404624277456652</v>
      </c>
      <c r="L539" s="1">
        <f t="shared" si="254"/>
        <v>4</v>
      </c>
      <c r="M539" s="1">
        <f t="shared" si="255"/>
        <v>3</v>
      </c>
      <c r="N539" s="11">
        <f t="shared" si="256"/>
        <v>3.5</v>
      </c>
      <c r="O539" s="98">
        <v>48.735387885228477</v>
      </c>
      <c r="P539" s="4">
        <f t="shared" si="257"/>
        <v>4</v>
      </c>
      <c r="Q539" s="6">
        <v>242212</v>
      </c>
      <c r="R539" s="7">
        <v>28530</v>
      </c>
      <c r="S539" s="1">
        <f t="shared" si="258"/>
        <v>2</v>
      </c>
      <c r="T539" s="1">
        <f t="shared" si="259"/>
        <v>2</v>
      </c>
      <c r="U539" s="11">
        <f t="shared" si="260"/>
        <v>2</v>
      </c>
      <c r="V539" s="98">
        <v>0</v>
      </c>
      <c r="W539" s="4">
        <f t="shared" si="261"/>
        <v>0</v>
      </c>
      <c r="X539" s="98">
        <v>0</v>
      </c>
      <c r="Y539" s="4">
        <f t="shared" si="262"/>
        <v>0</v>
      </c>
      <c r="Z539" s="9">
        <v>0.52570870400000003</v>
      </c>
      <c r="AA539" s="9">
        <v>0.87464118300000004</v>
      </c>
      <c r="AB539" s="9">
        <v>0.64352822300000001</v>
      </c>
      <c r="AC539" s="1">
        <f t="shared" si="263"/>
        <v>3</v>
      </c>
      <c r="AD539" s="1">
        <f t="shared" si="264"/>
        <v>1</v>
      </c>
      <c r="AE539" s="1">
        <f t="shared" si="265"/>
        <v>2</v>
      </c>
      <c r="AF539" s="11">
        <f t="shared" si="266"/>
        <v>2</v>
      </c>
      <c r="AG539" s="8">
        <v>0.85335326604499995</v>
      </c>
      <c r="AH539" s="9">
        <v>0.84615586491789008</v>
      </c>
      <c r="AI539" s="1">
        <f t="shared" si="267"/>
        <v>0</v>
      </c>
      <c r="AJ539" s="1">
        <f t="shared" si="268"/>
        <v>1</v>
      </c>
      <c r="AK539" s="11">
        <f t="shared" si="269"/>
        <v>0.5</v>
      </c>
      <c r="AL539" s="10">
        <v>0</v>
      </c>
      <c r="AM539" s="4">
        <f t="shared" si="270"/>
        <v>0</v>
      </c>
      <c r="AN539" s="98">
        <v>13.291925470000001</v>
      </c>
      <c r="AO539" s="4">
        <f t="shared" si="271"/>
        <v>4</v>
      </c>
      <c r="AQ539" s="9">
        <v>1.124740124740125</v>
      </c>
      <c r="AR539" s="9">
        <v>0.89626556016597514</v>
      </c>
      <c r="AS539" s="9">
        <v>0.81492109038737404</v>
      </c>
      <c r="AV539" s="1" t="str">
        <f t="shared" si="272"/>
        <v/>
      </c>
      <c r="AW539" s="1">
        <f t="shared" si="273"/>
        <v>0</v>
      </c>
      <c r="AX539" s="1">
        <f t="shared" si="274"/>
        <v>1</v>
      </c>
      <c r="AY539" s="1">
        <f t="shared" si="275"/>
        <v>2</v>
      </c>
      <c r="AZ539" s="1" t="str">
        <f t="shared" si="276"/>
        <v/>
      </c>
      <c r="BA539" s="1" t="str">
        <f t="shared" si="277"/>
        <v/>
      </c>
      <c r="BB539" s="9">
        <f t="shared" si="249"/>
        <v>0.33333333333333331</v>
      </c>
      <c r="BC539" s="11">
        <f t="shared" si="278"/>
        <v>1</v>
      </c>
      <c r="BD539" s="98">
        <v>22.95908236</v>
      </c>
      <c r="BE539" s="4">
        <f t="shared" si="279"/>
        <v>4</v>
      </c>
    </row>
    <row r="540" spans="1:57" x14ac:dyDescent="0.35">
      <c r="A540" s="4">
        <v>53053071705</v>
      </c>
      <c r="B540" s="97">
        <v>53.279515640766903</v>
      </c>
      <c r="C540" s="4">
        <f t="shared" si="250"/>
        <v>4</v>
      </c>
      <c r="D540" s="98">
        <v>15.325569084171519</v>
      </c>
      <c r="E540" s="4">
        <f t="shared" si="251"/>
        <v>3</v>
      </c>
      <c r="F540" s="98">
        <v>83.232323232323239</v>
      </c>
      <c r="G540" s="4">
        <f t="shared" si="252"/>
        <v>4</v>
      </c>
      <c r="H540" s="98">
        <v>40.919719407638347</v>
      </c>
      <c r="I540" s="4">
        <f t="shared" si="253"/>
        <v>2</v>
      </c>
      <c r="J540" s="98">
        <v>36.447876447876453</v>
      </c>
      <c r="K540" s="97">
        <v>24.555984555984558</v>
      </c>
      <c r="L540" s="1">
        <f t="shared" si="254"/>
        <v>4</v>
      </c>
      <c r="M540" s="1">
        <f t="shared" si="255"/>
        <v>3</v>
      </c>
      <c r="N540" s="11">
        <f t="shared" si="256"/>
        <v>3.5</v>
      </c>
      <c r="O540" s="98">
        <v>47.724974721941358</v>
      </c>
      <c r="P540" s="4">
        <f t="shared" si="257"/>
        <v>4</v>
      </c>
      <c r="Q540" s="6">
        <v>242870</v>
      </c>
      <c r="R540" s="7">
        <v>37511</v>
      </c>
      <c r="S540" s="1">
        <f t="shared" si="258"/>
        <v>2</v>
      </c>
      <c r="T540" s="1">
        <f t="shared" si="259"/>
        <v>2</v>
      </c>
      <c r="U540" s="11">
        <f t="shared" si="260"/>
        <v>2</v>
      </c>
      <c r="V540" s="98">
        <v>0</v>
      </c>
      <c r="W540" s="4">
        <f t="shared" si="261"/>
        <v>0</v>
      </c>
      <c r="X540" s="98">
        <v>32.697942279886448</v>
      </c>
      <c r="Y540" s="4">
        <f t="shared" si="262"/>
        <v>2</v>
      </c>
      <c r="Z540" s="9">
        <v>0.60944157200000004</v>
      </c>
      <c r="AA540" s="9">
        <v>0.49527490299999999</v>
      </c>
      <c r="AB540" s="9">
        <v>0.39222188299999999</v>
      </c>
      <c r="AC540" s="1">
        <f t="shared" si="263"/>
        <v>2</v>
      </c>
      <c r="AD540" s="1">
        <f t="shared" si="264"/>
        <v>3</v>
      </c>
      <c r="AE540" s="1">
        <f t="shared" si="265"/>
        <v>3</v>
      </c>
      <c r="AF540" s="11">
        <f t="shared" si="266"/>
        <v>2.6666666666666665</v>
      </c>
      <c r="AG540" s="8">
        <v>1.0614513994300001</v>
      </c>
      <c r="AH540" s="9">
        <v>0.31382291721060829</v>
      </c>
      <c r="AI540" s="1">
        <f t="shared" si="267"/>
        <v>0</v>
      </c>
      <c r="AJ540" s="1">
        <f t="shared" si="268"/>
        <v>4</v>
      </c>
      <c r="AK540" s="11">
        <f t="shared" si="269"/>
        <v>2</v>
      </c>
      <c r="AL540" s="10">
        <v>0</v>
      </c>
      <c r="AM540" s="4">
        <f t="shared" si="270"/>
        <v>0</v>
      </c>
      <c r="AN540" s="98">
        <v>17.42482652</v>
      </c>
      <c r="AO540" s="4">
        <f t="shared" si="271"/>
        <v>4</v>
      </c>
      <c r="AQ540" s="9">
        <v>0.76091476091476096</v>
      </c>
      <c r="AR540" s="9">
        <v>0.75269709543568464</v>
      </c>
      <c r="AS540" s="9">
        <v>0.93113342898134799</v>
      </c>
      <c r="AT540" s="9">
        <v>0.91514500537056931</v>
      </c>
      <c r="AV540" s="1" t="str">
        <f t="shared" si="272"/>
        <v/>
      </c>
      <c r="AW540" s="1">
        <f t="shared" si="273"/>
        <v>3</v>
      </c>
      <c r="AX540" s="1">
        <f t="shared" si="274"/>
        <v>3</v>
      </c>
      <c r="AY540" s="1">
        <f t="shared" si="275"/>
        <v>0</v>
      </c>
      <c r="AZ540" s="1">
        <f t="shared" si="276"/>
        <v>0</v>
      </c>
      <c r="BA540" s="1" t="str">
        <f t="shared" si="277"/>
        <v/>
      </c>
      <c r="BB540" s="9">
        <f t="shared" si="249"/>
        <v>0.33333333333333331</v>
      </c>
      <c r="BC540" s="11">
        <f t="shared" si="278"/>
        <v>2</v>
      </c>
      <c r="BD540" s="98">
        <v>35.697335850000002</v>
      </c>
      <c r="BE540" s="4">
        <f t="shared" si="279"/>
        <v>4</v>
      </c>
    </row>
    <row r="541" spans="1:57" x14ac:dyDescent="0.35">
      <c r="A541" s="4">
        <v>53053071706</v>
      </c>
      <c r="B541" s="97">
        <v>43.979328165374682</v>
      </c>
      <c r="C541" s="4">
        <f t="shared" si="250"/>
        <v>3</v>
      </c>
      <c r="D541" s="98">
        <v>3.403289846851957</v>
      </c>
      <c r="E541" s="4">
        <f t="shared" si="251"/>
        <v>0</v>
      </c>
      <c r="F541" s="98">
        <v>81.528662420382176</v>
      </c>
      <c r="G541" s="4">
        <f t="shared" si="252"/>
        <v>4</v>
      </c>
      <c r="H541" s="98">
        <v>71.256684491978604</v>
      </c>
      <c r="I541" s="4">
        <f t="shared" si="253"/>
        <v>4</v>
      </c>
      <c r="J541" s="98">
        <v>38.4</v>
      </c>
      <c r="K541" s="97">
        <v>14.66666666666667</v>
      </c>
      <c r="L541" s="1">
        <f t="shared" si="254"/>
        <v>4</v>
      </c>
      <c r="M541" s="1">
        <f t="shared" si="255"/>
        <v>1</v>
      </c>
      <c r="N541" s="11">
        <f t="shared" si="256"/>
        <v>2.5</v>
      </c>
      <c r="O541" s="98">
        <v>47.855297157622743</v>
      </c>
      <c r="P541" s="4">
        <f t="shared" si="257"/>
        <v>4</v>
      </c>
      <c r="Q541" s="6">
        <v>231040</v>
      </c>
      <c r="R541" s="7">
        <v>32156</v>
      </c>
      <c r="S541" s="1">
        <f t="shared" si="258"/>
        <v>2</v>
      </c>
      <c r="T541" s="1">
        <f t="shared" si="259"/>
        <v>2</v>
      </c>
      <c r="U541" s="11">
        <f t="shared" si="260"/>
        <v>2</v>
      </c>
      <c r="V541" s="98">
        <v>0</v>
      </c>
      <c r="W541" s="4">
        <f t="shared" si="261"/>
        <v>0</v>
      </c>
      <c r="X541" s="98">
        <v>0</v>
      </c>
      <c r="Y541" s="4">
        <f t="shared" si="262"/>
        <v>0</v>
      </c>
      <c r="Z541" s="9">
        <v>0.80501971000000005</v>
      </c>
      <c r="AA541" s="9">
        <v>0.71068517600000003</v>
      </c>
      <c r="AB541" s="9">
        <v>0.37324829799999998</v>
      </c>
      <c r="AC541" s="1">
        <f t="shared" si="263"/>
        <v>1</v>
      </c>
      <c r="AD541" s="1">
        <f t="shared" si="264"/>
        <v>2</v>
      </c>
      <c r="AE541" s="1">
        <f t="shared" si="265"/>
        <v>3</v>
      </c>
      <c r="AF541" s="11">
        <f t="shared" si="266"/>
        <v>2</v>
      </c>
      <c r="AG541" s="8">
        <v>0.77157586761200003</v>
      </c>
      <c r="AH541" s="9">
        <v>0.47133831923722919</v>
      </c>
      <c r="AI541" s="1">
        <f t="shared" si="267"/>
        <v>0</v>
      </c>
      <c r="AJ541" s="1">
        <f t="shared" si="268"/>
        <v>3</v>
      </c>
      <c r="AK541" s="11">
        <f t="shared" si="269"/>
        <v>1.5</v>
      </c>
      <c r="AL541" s="10">
        <v>0</v>
      </c>
      <c r="AM541" s="4">
        <f t="shared" si="270"/>
        <v>0</v>
      </c>
      <c r="AN541" s="98">
        <v>0.79893475400000002</v>
      </c>
      <c r="AO541" s="4">
        <f t="shared" si="271"/>
        <v>0</v>
      </c>
      <c r="AP541" s="8">
        <v>0.82751091703056767</v>
      </c>
      <c r="AQ541" s="9">
        <v>0.96465696465696471</v>
      </c>
      <c r="AR541" s="9">
        <v>0.92033195020746883</v>
      </c>
      <c r="AS541" s="9">
        <v>0.91965566714490599</v>
      </c>
      <c r="AV541" s="1">
        <f t="shared" si="272"/>
        <v>2</v>
      </c>
      <c r="AW541" s="1">
        <f t="shared" si="273"/>
        <v>0</v>
      </c>
      <c r="AX541" s="1">
        <f t="shared" si="274"/>
        <v>0</v>
      </c>
      <c r="AY541" s="1">
        <f t="shared" si="275"/>
        <v>0</v>
      </c>
      <c r="AZ541" s="1" t="str">
        <f t="shared" si="276"/>
        <v/>
      </c>
      <c r="BA541" s="1" t="str">
        <f t="shared" si="277"/>
        <v/>
      </c>
      <c r="BB541" s="9">
        <f t="shared" si="249"/>
        <v>0.25</v>
      </c>
      <c r="BC541" s="11">
        <f t="shared" si="278"/>
        <v>0.5</v>
      </c>
      <c r="BD541" s="98">
        <v>33.858098869999999</v>
      </c>
      <c r="BE541" s="4">
        <f t="shared" si="279"/>
        <v>4</v>
      </c>
    </row>
    <row r="542" spans="1:57" x14ac:dyDescent="0.35">
      <c r="A542" s="4">
        <v>53053071707</v>
      </c>
      <c r="B542" s="97">
        <v>31.230031948881791</v>
      </c>
      <c r="C542" s="4">
        <f t="shared" si="250"/>
        <v>2</v>
      </c>
      <c r="D542" s="98">
        <v>1.152860802732707</v>
      </c>
      <c r="E542" s="4">
        <f t="shared" si="251"/>
        <v>0</v>
      </c>
      <c r="F542" s="98">
        <v>83.931832014607423</v>
      </c>
      <c r="G542" s="4">
        <f t="shared" si="252"/>
        <v>4</v>
      </c>
      <c r="H542" s="98">
        <v>37.368922783603431</v>
      </c>
      <c r="I542" s="4">
        <f t="shared" si="253"/>
        <v>2</v>
      </c>
      <c r="J542" s="98">
        <v>30.434782608695659</v>
      </c>
      <c r="K542" s="97">
        <v>15.7487922705314</v>
      </c>
      <c r="L542" s="1">
        <f t="shared" si="254"/>
        <v>4</v>
      </c>
      <c r="M542" s="1">
        <f t="shared" si="255"/>
        <v>2</v>
      </c>
      <c r="N542" s="11">
        <f t="shared" si="256"/>
        <v>3</v>
      </c>
      <c r="O542" s="98">
        <v>31.72413793103448</v>
      </c>
      <c r="P542" s="4">
        <f t="shared" si="257"/>
        <v>3</v>
      </c>
      <c r="Q542" s="6">
        <v>239220</v>
      </c>
      <c r="R542" s="7">
        <v>44123</v>
      </c>
      <c r="S542" s="1">
        <f t="shared" si="258"/>
        <v>2</v>
      </c>
      <c r="T542" s="1">
        <f t="shared" si="259"/>
        <v>3</v>
      </c>
      <c r="U542" s="11">
        <f t="shared" si="260"/>
        <v>2.5</v>
      </c>
      <c r="V542" s="98">
        <v>0</v>
      </c>
      <c r="W542" s="4">
        <f t="shared" si="261"/>
        <v>0</v>
      </c>
      <c r="X542" s="98">
        <v>35.71782316767559</v>
      </c>
      <c r="Y542" s="4">
        <f t="shared" si="262"/>
        <v>2</v>
      </c>
      <c r="Z542" s="9">
        <v>0.47631773799999999</v>
      </c>
      <c r="AA542" s="9">
        <v>0.432107458</v>
      </c>
      <c r="AB542" s="9">
        <v>0.28971956300000001</v>
      </c>
      <c r="AC542" s="1">
        <f t="shared" si="263"/>
        <v>3</v>
      </c>
      <c r="AD542" s="1">
        <f t="shared" si="264"/>
        <v>3</v>
      </c>
      <c r="AE542" s="1">
        <f t="shared" si="265"/>
        <v>3</v>
      </c>
      <c r="AF542" s="11">
        <f t="shared" si="266"/>
        <v>3</v>
      </c>
      <c r="AG542" s="8">
        <v>1.0487623746100001</v>
      </c>
      <c r="AH542" s="9">
        <v>0.31527031513307219</v>
      </c>
      <c r="AI542" s="1">
        <f t="shared" si="267"/>
        <v>0</v>
      </c>
      <c r="AJ542" s="1">
        <f t="shared" si="268"/>
        <v>4</v>
      </c>
      <c r="AK542" s="11">
        <f t="shared" si="269"/>
        <v>2</v>
      </c>
      <c r="AL542" s="10">
        <v>0</v>
      </c>
      <c r="AM542" s="4">
        <f t="shared" si="270"/>
        <v>0</v>
      </c>
      <c r="AN542" s="98">
        <v>3.0898876400000002</v>
      </c>
      <c r="AO542" s="4">
        <f t="shared" si="271"/>
        <v>1</v>
      </c>
      <c r="AP542" s="8">
        <v>0.81222707423580787</v>
      </c>
      <c r="AQ542" s="9">
        <v>1.1091476091476089</v>
      </c>
      <c r="AR542" s="9">
        <v>1.0730290456431539</v>
      </c>
      <c r="AS542" s="9">
        <v>0.80703012912481997</v>
      </c>
      <c r="AV542" s="1">
        <f t="shared" si="272"/>
        <v>2</v>
      </c>
      <c r="AW542" s="1">
        <f t="shared" si="273"/>
        <v>0</v>
      </c>
      <c r="AX542" s="1">
        <f t="shared" si="274"/>
        <v>0</v>
      </c>
      <c r="AY542" s="1">
        <f t="shared" si="275"/>
        <v>2</v>
      </c>
      <c r="AZ542" s="1" t="str">
        <f t="shared" si="276"/>
        <v/>
      </c>
      <c r="BA542" s="1" t="str">
        <f t="shared" si="277"/>
        <v/>
      </c>
      <c r="BB542" s="9">
        <f t="shared" si="249"/>
        <v>0.25</v>
      </c>
      <c r="BC542" s="11">
        <f t="shared" si="278"/>
        <v>1</v>
      </c>
      <c r="BD542" s="98">
        <v>40.2359291</v>
      </c>
      <c r="BE542" s="4">
        <f t="shared" si="279"/>
        <v>4</v>
      </c>
    </row>
    <row r="543" spans="1:57" x14ac:dyDescent="0.35">
      <c r="A543" s="4">
        <v>53053071803</v>
      </c>
      <c r="B543" s="97">
        <v>54.898828541001073</v>
      </c>
      <c r="C543" s="4">
        <f t="shared" si="250"/>
        <v>4</v>
      </c>
      <c r="D543" s="98">
        <v>7.8656049718391934</v>
      </c>
      <c r="E543" s="4">
        <f t="shared" si="251"/>
        <v>1</v>
      </c>
      <c r="F543" s="98">
        <v>78.782086291643921</v>
      </c>
      <c r="G543" s="4">
        <f t="shared" si="252"/>
        <v>3</v>
      </c>
      <c r="H543" s="98">
        <v>78.892331525948876</v>
      </c>
      <c r="I543" s="4">
        <f t="shared" si="253"/>
        <v>4</v>
      </c>
      <c r="J543" s="98">
        <v>44.375</v>
      </c>
      <c r="K543" s="97">
        <v>17.708333333333339</v>
      </c>
      <c r="L543" s="1">
        <f t="shared" si="254"/>
        <v>4</v>
      </c>
      <c r="M543" s="1">
        <f t="shared" si="255"/>
        <v>2</v>
      </c>
      <c r="N543" s="11">
        <f t="shared" si="256"/>
        <v>3</v>
      </c>
      <c r="O543" s="98">
        <v>26.94355697550586</v>
      </c>
      <c r="P543" s="4">
        <f t="shared" si="257"/>
        <v>3</v>
      </c>
      <c r="Q543" s="6">
        <v>230789</v>
      </c>
      <c r="R543" s="7">
        <v>37859</v>
      </c>
      <c r="S543" s="1">
        <f t="shared" si="258"/>
        <v>2</v>
      </c>
      <c r="T543" s="1">
        <f t="shared" si="259"/>
        <v>2</v>
      </c>
      <c r="U543" s="11">
        <f t="shared" si="260"/>
        <v>2</v>
      </c>
      <c r="V543" s="98">
        <v>0</v>
      </c>
      <c r="W543" s="4">
        <f t="shared" si="261"/>
        <v>0</v>
      </c>
      <c r="X543" s="98">
        <v>0</v>
      </c>
      <c r="Y543" s="4">
        <f t="shared" si="262"/>
        <v>0</v>
      </c>
      <c r="Z543" s="9">
        <v>0.767361144</v>
      </c>
      <c r="AA543" s="9">
        <v>0.70511850700000001</v>
      </c>
      <c r="AB543" s="9">
        <v>0.39999088599999999</v>
      </c>
      <c r="AC543" s="1">
        <f t="shared" si="263"/>
        <v>2</v>
      </c>
      <c r="AD543" s="1">
        <f t="shared" si="264"/>
        <v>2</v>
      </c>
      <c r="AE543" s="1">
        <f t="shared" si="265"/>
        <v>3</v>
      </c>
      <c r="AF543" s="11">
        <f t="shared" si="266"/>
        <v>2.3333333333333335</v>
      </c>
      <c r="AG543" s="8">
        <v>0.27265139680799999</v>
      </c>
      <c r="AH543" s="9">
        <v>0.33681036040585899</v>
      </c>
      <c r="AI543" s="1">
        <f t="shared" si="267"/>
        <v>3</v>
      </c>
      <c r="AJ543" s="1">
        <f t="shared" si="268"/>
        <v>4</v>
      </c>
      <c r="AK543" s="11">
        <f t="shared" si="269"/>
        <v>3.5</v>
      </c>
      <c r="AL543" s="10">
        <v>1</v>
      </c>
      <c r="AM543" s="4">
        <f t="shared" si="270"/>
        <v>4</v>
      </c>
      <c r="AN543" s="98">
        <v>17.74891775</v>
      </c>
      <c r="AO543" s="4">
        <f t="shared" si="271"/>
        <v>4</v>
      </c>
      <c r="AP543" s="8">
        <v>0.74563318777292575</v>
      </c>
      <c r="AQ543" s="9">
        <v>1.0530145530145529</v>
      </c>
      <c r="AR543" s="9">
        <v>1.0655601659751039</v>
      </c>
      <c r="AS543" s="9">
        <v>0.94189383070301202</v>
      </c>
      <c r="AV543" s="1">
        <f t="shared" si="272"/>
        <v>4</v>
      </c>
      <c r="AW543" s="1">
        <f t="shared" si="273"/>
        <v>0</v>
      </c>
      <c r="AX543" s="1">
        <f t="shared" si="274"/>
        <v>0</v>
      </c>
      <c r="AY543" s="1">
        <f t="shared" si="275"/>
        <v>0</v>
      </c>
      <c r="AZ543" s="1" t="str">
        <f t="shared" si="276"/>
        <v/>
      </c>
      <c r="BA543" s="1" t="str">
        <f t="shared" si="277"/>
        <v/>
      </c>
      <c r="BB543" s="9">
        <f t="shared" si="249"/>
        <v>0.25</v>
      </c>
      <c r="BC543" s="11">
        <f t="shared" si="278"/>
        <v>1</v>
      </c>
      <c r="BD543" s="98">
        <v>34.865291399999997</v>
      </c>
      <c r="BE543" s="4">
        <f t="shared" si="279"/>
        <v>4</v>
      </c>
    </row>
    <row r="544" spans="1:57" x14ac:dyDescent="0.35">
      <c r="A544" s="4">
        <v>53053071805</v>
      </c>
      <c r="B544" s="97">
        <v>74.444444444444443</v>
      </c>
      <c r="C544" s="4">
        <f t="shared" si="250"/>
        <v>4</v>
      </c>
      <c r="D544" s="98">
        <v>18.5901249256395</v>
      </c>
      <c r="E544" s="4">
        <f t="shared" si="251"/>
        <v>4</v>
      </c>
      <c r="F544" s="98">
        <v>86.303939962476548</v>
      </c>
      <c r="G544" s="4">
        <f t="shared" si="252"/>
        <v>4</v>
      </c>
      <c r="H544" s="98">
        <v>74.506939371804236</v>
      </c>
      <c r="I544" s="4">
        <f t="shared" si="253"/>
        <v>4</v>
      </c>
      <c r="J544" s="98">
        <v>51.79661016949153</v>
      </c>
      <c r="K544" s="97">
        <v>29.49152542372882</v>
      </c>
      <c r="L544" s="1">
        <f t="shared" si="254"/>
        <v>4</v>
      </c>
      <c r="M544" s="1">
        <f t="shared" si="255"/>
        <v>4</v>
      </c>
      <c r="N544" s="11">
        <f t="shared" si="256"/>
        <v>4</v>
      </c>
      <c r="O544" s="98">
        <v>61.18598382749326</v>
      </c>
      <c r="P544" s="4">
        <f t="shared" si="257"/>
        <v>4</v>
      </c>
      <c r="Q544" s="6">
        <v>232577</v>
      </c>
      <c r="R544" s="7">
        <v>31746</v>
      </c>
      <c r="S544" s="1">
        <f t="shared" si="258"/>
        <v>2</v>
      </c>
      <c r="T544" s="1">
        <f t="shared" si="259"/>
        <v>2</v>
      </c>
      <c r="U544" s="11">
        <f t="shared" si="260"/>
        <v>2</v>
      </c>
      <c r="V544" s="98">
        <v>14.39372724726967</v>
      </c>
      <c r="W544" s="4">
        <f t="shared" si="261"/>
        <v>1</v>
      </c>
      <c r="X544" s="98">
        <v>48.259872565496138</v>
      </c>
      <c r="Y544" s="4">
        <f t="shared" si="262"/>
        <v>3</v>
      </c>
      <c r="Z544" s="9">
        <v>0.359315675</v>
      </c>
      <c r="AA544" s="9">
        <v>0.48676018100000001</v>
      </c>
      <c r="AB544" s="9">
        <v>0.22705558300000001</v>
      </c>
      <c r="AC544" s="1">
        <f t="shared" si="263"/>
        <v>4</v>
      </c>
      <c r="AD544" s="1">
        <f t="shared" si="264"/>
        <v>3</v>
      </c>
      <c r="AE544" s="1">
        <f t="shared" si="265"/>
        <v>4</v>
      </c>
      <c r="AF544" s="11">
        <f t="shared" si="266"/>
        <v>3.6666666666666665</v>
      </c>
      <c r="AG544" s="8">
        <v>0.43221789950700001</v>
      </c>
      <c r="AH544" s="9">
        <v>0.2443438454522241</v>
      </c>
      <c r="AI544" s="1">
        <f t="shared" si="267"/>
        <v>2</v>
      </c>
      <c r="AJ544" s="1">
        <f t="shared" si="268"/>
        <v>4</v>
      </c>
      <c r="AK544" s="11">
        <f t="shared" si="269"/>
        <v>3</v>
      </c>
      <c r="AL544" s="10">
        <v>0</v>
      </c>
      <c r="AM544" s="4">
        <f t="shared" si="270"/>
        <v>0</v>
      </c>
      <c r="AN544" s="98">
        <v>56.524873829999997</v>
      </c>
      <c r="AO544" s="4">
        <f t="shared" si="271"/>
        <v>4</v>
      </c>
      <c r="AP544" s="8">
        <v>0.5993449781659389</v>
      </c>
      <c r="AQ544" s="9">
        <v>0.83575883575883581</v>
      </c>
      <c r="AR544" s="9">
        <v>0.73278008298755182</v>
      </c>
      <c r="AS544" s="9">
        <v>0.891678622668579</v>
      </c>
      <c r="AV544" s="1">
        <f t="shared" si="272"/>
        <v>4</v>
      </c>
      <c r="AW544" s="1">
        <f t="shared" si="273"/>
        <v>2</v>
      </c>
      <c r="AX544" s="1">
        <f t="shared" si="274"/>
        <v>4</v>
      </c>
      <c r="AY544" s="1">
        <f t="shared" si="275"/>
        <v>1</v>
      </c>
      <c r="AZ544" s="1" t="str">
        <f t="shared" si="276"/>
        <v/>
      </c>
      <c r="BA544" s="1" t="str">
        <f t="shared" si="277"/>
        <v/>
      </c>
      <c r="BB544" s="9">
        <f t="shared" si="249"/>
        <v>0.25</v>
      </c>
      <c r="BC544" s="11">
        <f t="shared" si="278"/>
        <v>2.75</v>
      </c>
      <c r="BD544" s="98">
        <v>30.954523999999999</v>
      </c>
      <c r="BE544" s="4">
        <f t="shared" si="279"/>
        <v>4</v>
      </c>
    </row>
    <row r="545" spans="1:57" x14ac:dyDescent="0.35">
      <c r="A545" s="4">
        <v>53053071806</v>
      </c>
      <c r="B545" s="97">
        <v>69.099756690997566</v>
      </c>
      <c r="C545" s="4">
        <f t="shared" si="250"/>
        <v>4</v>
      </c>
      <c r="D545" s="98">
        <v>14.48938027349433</v>
      </c>
      <c r="E545" s="4">
        <f t="shared" si="251"/>
        <v>3</v>
      </c>
      <c r="F545" s="98">
        <v>89.904264577893827</v>
      </c>
      <c r="G545" s="4">
        <f t="shared" si="252"/>
        <v>4</v>
      </c>
      <c r="H545" s="98">
        <v>94.204612655233589</v>
      </c>
      <c r="I545" s="4">
        <f t="shared" si="253"/>
        <v>4</v>
      </c>
      <c r="J545" s="98">
        <v>48.672566371681413</v>
      </c>
      <c r="K545" s="97">
        <v>21.23893805309735</v>
      </c>
      <c r="L545" s="1">
        <f t="shared" si="254"/>
        <v>4</v>
      </c>
      <c r="M545" s="1">
        <f t="shared" si="255"/>
        <v>3</v>
      </c>
      <c r="N545" s="11">
        <f t="shared" si="256"/>
        <v>3.5</v>
      </c>
      <c r="O545" s="98">
        <v>71.366000547495219</v>
      </c>
      <c r="P545" s="4">
        <f t="shared" si="257"/>
        <v>4</v>
      </c>
      <c r="Q545" s="6">
        <v>227579</v>
      </c>
      <c r="R545" s="7">
        <v>10242</v>
      </c>
      <c r="S545" s="1">
        <f t="shared" si="258"/>
        <v>2</v>
      </c>
      <c r="T545" s="1">
        <f t="shared" si="259"/>
        <v>1</v>
      </c>
      <c r="U545" s="11">
        <f t="shared" si="260"/>
        <v>1.5</v>
      </c>
      <c r="V545" s="98">
        <v>0</v>
      </c>
      <c r="W545" s="4">
        <f t="shared" si="261"/>
        <v>0</v>
      </c>
      <c r="X545" s="98">
        <v>27.19022305841483</v>
      </c>
      <c r="Y545" s="4">
        <f t="shared" si="262"/>
        <v>2</v>
      </c>
      <c r="Z545" s="9">
        <v>1.1358272490000001</v>
      </c>
      <c r="AA545" s="9">
        <v>0.84636085699999997</v>
      </c>
      <c r="AB545" s="9">
        <v>0.390409424</v>
      </c>
      <c r="AC545" s="1">
        <f t="shared" si="263"/>
        <v>1</v>
      </c>
      <c r="AD545" s="1">
        <f t="shared" si="264"/>
        <v>1</v>
      </c>
      <c r="AE545" s="1">
        <f t="shared" si="265"/>
        <v>3</v>
      </c>
      <c r="AF545" s="11">
        <f t="shared" si="266"/>
        <v>1.6666666666666667</v>
      </c>
      <c r="AG545" s="8">
        <v>0.33397365802599999</v>
      </c>
      <c r="AH545" s="9">
        <v>0.46922960435606059</v>
      </c>
      <c r="AI545" s="1">
        <f t="shared" si="267"/>
        <v>2</v>
      </c>
      <c r="AJ545" s="1">
        <f t="shared" si="268"/>
        <v>3</v>
      </c>
      <c r="AK545" s="11">
        <f t="shared" si="269"/>
        <v>2.5</v>
      </c>
      <c r="AL545" s="10">
        <v>1</v>
      </c>
      <c r="AM545" s="4">
        <f t="shared" si="270"/>
        <v>4</v>
      </c>
      <c r="AN545" s="98">
        <v>36.714697409999999</v>
      </c>
      <c r="AO545" s="4">
        <f t="shared" si="271"/>
        <v>4</v>
      </c>
      <c r="AP545" s="8">
        <v>0.81004366812227069</v>
      </c>
      <c r="AQ545" s="9">
        <v>0.81600831600831603</v>
      </c>
      <c r="AR545" s="9">
        <v>0.73775933609958511</v>
      </c>
      <c r="AS545" s="9">
        <v>0.56743185078909597</v>
      </c>
      <c r="AV545" s="1">
        <f t="shared" si="272"/>
        <v>2</v>
      </c>
      <c r="AW545" s="1">
        <f t="shared" si="273"/>
        <v>2</v>
      </c>
      <c r="AX545" s="1">
        <f t="shared" si="274"/>
        <v>4</v>
      </c>
      <c r="AY545" s="1">
        <f t="shared" si="275"/>
        <v>4</v>
      </c>
      <c r="AZ545" s="1" t="str">
        <f t="shared" si="276"/>
        <v/>
      </c>
      <c r="BA545" s="1" t="str">
        <f t="shared" si="277"/>
        <v/>
      </c>
      <c r="BB545" s="9">
        <f t="shared" si="249"/>
        <v>0.25</v>
      </c>
      <c r="BC545" s="11">
        <f t="shared" si="278"/>
        <v>3</v>
      </c>
      <c r="BD545" s="98">
        <v>19.064477149999998</v>
      </c>
      <c r="BE545" s="4">
        <f t="shared" si="279"/>
        <v>4</v>
      </c>
    </row>
    <row r="546" spans="1:57" x14ac:dyDescent="0.35">
      <c r="A546" s="4">
        <v>53053071807</v>
      </c>
      <c r="B546" s="97">
        <v>62.230215827338128</v>
      </c>
      <c r="C546" s="4">
        <f t="shared" si="250"/>
        <v>4</v>
      </c>
      <c r="D546" s="98">
        <v>7.8010175240248723</v>
      </c>
      <c r="E546" s="4">
        <f t="shared" si="251"/>
        <v>1</v>
      </c>
      <c r="F546" s="98">
        <v>82.399335823993354</v>
      </c>
      <c r="G546" s="4">
        <f t="shared" si="252"/>
        <v>4</v>
      </c>
      <c r="H546" s="98">
        <v>71.989697359948494</v>
      </c>
      <c r="I546" s="4">
        <f t="shared" si="253"/>
        <v>4</v>
      </c>
      <c r="J546" s="98">
        <v>39.551282051282051</v>
      </c>
      <c r="K546" s="97">
        <v>21.987179487179489</v>
      </c>
      <c r="L546" s="1">
        <f t="shared" si="254"/>
        <v>4</v>
      </c>
      <c r="M546" s="1">
        <f t="shared" si="255"/>
        <v>3</v>
      </c>
      <c r="N546" s="11">
        <f t="shared" si="256"/>
        <v>3.5</v>
      </c>
      <c r="O546" s="98">
        <v>44.319371727748688</v>
      </c>
      <c r="P546" s="4">
        <f t="shared" si="257"/>
        <v>4</v>
      </c>
      <c r="Q546" s="6">
        <v>231478</v>
      </c>
      <c r="R546" s="7">
        <v>40238</v>
      </c>
      <c r="S546" s="1">
        <f t="shared" si="258"/>
        <v>2</v>
      </c>
      <c r="T546" s="1">
        <f t="shared" si="259"/>
        <v>2</v>
      </c>
      <c r="U546" s="11">
        <f t="shared" si="260"/>
        <v>2</v>
      </c>
      <c r="V546" s="98">
        <v>0</v>
      </c>
      <c r="W546" s="4">
        <f t="shared" si="261"/>
        <v>0</v>
      </c>
      <c r="X546" s="98">
        <v>5.0347092597645684</v>
      </c>
      <c r="Y546" s="4">
        <f t="shared" si="262"/>
        <v>0</v>
      </c>
      <c r="Z546" s="9">
        <v>0.38414530800000002</v>
      </c>
      <c r="AA546" s="9">
        <v>0.37965578799999999</v>
      </c>
      <c r="AB546" s="9">
        <v>0.18258316599999999</v>
      </c>
      <c r="AC546" s="1">
        <f t="shared" si="263"/>
        <v>4</v>
      </c>
      <c r="AD546" s="1">
        <f t="shared" si="264"/>
        <v>4</v>
      </c>
      <c r="AE546" s="1">
        <f t="shared" si="265"/>
        <v>4</v>
      </c>
      <c r="AF546" s="11">
        <f t="shared" si="266"/>
        <v>4</v>
      </c>
      <c r="AG546" s="8">
        <v>0.40622142506300002</v>
      </c>
      <c r="AH546" s="9">
        <v>0.3330632008012237</v>
      </c>
      <c r="AI546" s="1">
        <f t="shared" si="267"/>
        <v>2</v>
      </c>
      <c r="AJ546" s="1">
        <f t="shared" si="268"/>
        <v>4</v>
      </c>
      <c r="AK546" s="11">
        <f t="shared" si="269"/>
        <v>3</v>
      </c>
      <c r="AL546" s="10">
        <v>0</v>
      </c>
      <c r="AM546" s="4">
        <f t="shared" si="270"/>
        <v>0</v>
      </c>
      <c r="AN546" s="98">
        <v>52.104208419999999</v>
      </c>
      <c r="AO546" s="4">
        <f t="shared" si="271"/>
        <v>4</v>
      </c>
      <c r="AQ546" s="9">
        <v>0.86382536382536379</v>
      </c>
      <c r="AR546" s="9">
        <v>0.95767634854771788</v>
      </c>
      <c r="AS546" s="9">
        <v>0.95839311334289801</v>
      </c>
      <c r="AV546" s="1" t="str">
        <f t="shared" si="272"/>
        <v/>
      </c>
      <c r="AW546" s="1">
        <f t="shared" si="273"/>
        <v>1</v>
      </c>
      <c r="AX546" s="1">
        <f t="shared" si="274"/>
        <v>0</v>
      </c>
      <c r="AY546" s="1">
        <f t="shared" si="275"/>
        <v>0</v>
      </c>
      <c r="AZ546" s="1" t="str">
        <f t="shared" si="276"/>
        <v/>
      </c>
      <c r="BA546" s="1" t="str">
        <f t="shared" si="277"/>
        <v/>
      </c>
      <c r="BB546" s="9">
        <f t="shared" si="249"/>
        <v>0.33333333333333331</v>
      </c>
      <c r="BC546" s="11">
        <f t="shared" si="278"/>
        <v>0.33333333333333331</v>
      </c>
      <c r="BD546" s="98">
        <v>34.335954209999997</v>
      </c>
      <c r="BE546" s="4">
        <f t="shared" si="279"/>
        <v>4</v>
      </c>
    </row>
    <row r="547" spans="1:57" x14ac:dyDescent="0.35">
      <c r="A547" s="4">
        <v>53053071808</v>
      </c>
      <c r="B547" s="97">
        <v>69.150122685701547</v>
      </c>
      <c r="C547" s="4">
        <f t="shared" si="250"/>
        <v>4</v>
      </c>
      <c r="D547" s="98">
        <v>15.445783132530121</v>
      </c>
      <c r="E547" s="4">
        <f t="shared" si="251"/>
        <v>3</v>
      </c>
      <c r="F547" s="98">
        <v>89.689978370583987</v>
      </c>
      <c r="G547" s="4">
        <f t="shared" si="252"/>
        <v>4</v>
      </c>
      <c r="H547" s="98">
        <v>65.945945945945951</v>
      </c>
      <c r="I547" s="4">
        <f t="shared" si="253"/>
        <v>4</v>
      </c>
      <c r="J547" s="98">
        <v>33.065015479876159</v>
      </c>
      <c r="K547" s="97">
        <v>18.88544891640867</v>
      </c>
      <c r="L547" s="1">
        <f t="shared" si="254"/>
        <v>4</v>
      </c>
      <c r="M547" s="1">
        <f t="shared" si="255"/>
        <v>2</v>
      </c>
      <c r="N547" s="11">
        <f t="shared" si="256"/>
        <v>3</v>
      </c>
      <c r="O547" s="98">
        <v>50.99574848959498</v>
      </c>
      <c r="P547" s="4">
        <f t="shared" si="257"/>
        <v>4</v>
      </c>
      <c r="Q547" s="6">
        <v>240446</v>
      </c>
      <c r="R547" s="7">
        <v>45654</v>
      </c>
      <c r="S547" s="1">
        <f t="shared" si="258"/>
        <v>2</v>
      </c>
      <c r="T547" s="1">
        <f t="shared" si="259"/>
        <v>3</v>
      </c>
      <c r="U547" s="11">
        <f t="shared" si="260"/>
        <v>2.5</v>
      </c>
      <c r="V547" s="98">
        <v>0</v>
      </c>
      <c r="W547" s="4">
        <f t="shared" si="261"/>
        <v>0</v>
      </c>
      <c r="X547" s="98">
        <v>0</v>
      </c>
      <c r="Y547" s="4">
        <f t="shared" si="262"/>
        <v>0</v>
      </c>
      <c r="Z547" s="9">
        <v>0.41263012799999998</v>
      </c>
      <c r="AA547" s="9">
        <v>0.42264668100000002</v>
      </c>
      <c r="AB547" s="9">
        <v>0.21939219300000001</v>
      </c>
      <c r="AC547" s="1">
        <f t="shared" si="263"/>
        <v>3</v>
      </c>
      <c r="AD547" s="1">
        <f t="shared" si="264"/>
        <v>3</v>
      </c>
      <c r="AE547" s="1">
        <f t="shared" si="265"/>
        <v>4</v>
      </c>
      <c r="AF547" s="11">
        <f t="shared" si="266"/>
        <v>3.3333333333333335</v>
      </c>
      <c r="AG547" s="8">
        <v>9.2174282566800006E-2</v>
      </c>
      <c r="AH547" s="9">
        <v>0.83359209989428318</v>
      </c>
      <c r="AI547" s="1">
        <f t="shared" si="267"/>
        <v>4</v>
      </c>
      <c r="AJ547" s="1">
        <f t="shared" si="268"/>
        <v>1</v>
      </c>
      <c r="AK547" s="11">
        <f t="shared" si="269"/>
        <v>2.5</v>
      </c>
      <c r="AL547" s="10">
        <v>0</v>
      </c>
      <c r="AM547" s="4">
        <f t="shared" si="270"/>
        <v>0</v>
      </c>
      <c r="AN547" s="98">
        <v>40.170940170000002</v>
      </c>
      <c r="AO547" s="4">
        <f t="shared" si="271"/>
        <v>4</v>
      </c>
      <c r="AQ547" s="9">
        <v>0.82224532224532221</v>
      </c>
      <c r="AR547" s="9">
        <v>0.75850622406639001</v>
      </c>
      <c r="AS547" s="9">
        <v>0.75538020086083202</v>
      </c>
      <c r="AV547" s="1" t="str">
        <f t="shared" si="272"/>
        <v/>
      </c>
      <c r="AW547" s="1">
        <f t="shared" si="273"/>
        <v>2</v>
      </c>
      <c r="AX547" s="1">
        <f t="shared" si="274"/>
        <v>3</v>
      </c>
      <c r="AY547" s="1">
        <f t="shared" si="275"/>
        <v>3</v>
      </c>
      <c r="AZ547" s="1" t="str">
        <f t="shared" si="276"/>
        <v/>
      </c>
      <c r="BA547" s="1" t="str">
        <f t="shared" si="277"/>
        <v/>
      </c>
      <c r="BB547" s="9">
        <f t="shared" si="249"/>
        <v>0.33333333333333331</v>
      </c>
      <c r="BC547" s="11">
        <f t="shared" si="278"/>
        <v>2.6666666666666665</v>
      </c>
      <c r="BD547" s="98">
        <v>33.72802145</v>
      </c>
      <c r="BE547" s="4">
        <f t="shared" si="279"/>
        <v>4</v>
      </c>
    </row>
    <row r="548" spans="1:57" x14ac:dyDescent="0.35">
      <c r="A548" s="4">
        <v>53053071901</v>
      </c>
      <c r="B548" s="97">
        <v>55.874208860759488</v>
      </c>
      <c r="C548" s="4">
        <f t="shared" si="250"/>
        <v>4</v>
      </c>
      <c r="D548" s="98">
        <v>5.4284525790349418</v>
      </c>
      <c r="E548" s="4">
        <f t="shared" si="251"/>
        <v>1</v>
      </c>
      <c r="F548" s="98">
        <v>80.963244613434725</v>
      </c>
      <c r="G548" s="4">
        <f t="shared" si="252"/>
        <v>4</v>
      </c>
      <c r="H548" s="98">
        <v>54.565408252853373</v>
      </c>
      <c r="I548" s="4">
        <f t="shared" si="253"/>
        <v>3</v>
      </c>
      <c r="J548" s="98">
        <v>39.781181619256017</v>
      </c>
      <c r="K548" s="97">
        <v>22.93216630196936</v>
      </c>
      <c r="L548" s="1">
        <f t="shared" si="254"/>
        <v>4</v>
      </c>
      <c r="M548" s="1">
        <f t="shared" si="255"/>
        <v>3</v>
      </c>
      <c r="N548" s="11">
        <f t="shared" si="256"/>
        <v>3.5</v>
      </c>
      <c r="O548" s="98">
        <v>42.859968354430379</v>
      </c>
      <c r="P548" s="4">
        <f t="shared" si="257"/>
        <v>4</v>
      </c>
      <c r="Q548" s="6">
        <v>223997</v>
      </c>
      <c r="R548" s="7">
        <v>25499</v>
      </c>
      <c r="S548" s="1">
        <f t="shared" si="258"/>
        <v>2</v>
      </c>
      <c r="T548" s="1">
        <f t="shared" si="259"/>
        <v>2</v>
      </c>
      <c r="U548" s="11">
        <f t="shared" si="260"/>
        <v>2</v>
      </c>
      <c r="V548" s="98">
        <v>0</v>
      </c>
      <c r="W548" s="4">
        <f t="shared" si="261"/>
        <v>0</v>
      </c>
      <c r="X548" s="98">
        <v>8.9382840312522713</v>
      </c>
      <c r="Y548" s="4">
        <f t="shared" si="262"/>
        <v>1</v>
      </c>
      <c r="Z548" s="9">
        <v>0.42790794399999998</v>
      </c>
      <c r="AA548" s="9">
        <v>0.494512175</v>
      </c>
      <c r="AB548" s="9">
        <v>0.28148076900000002</v>
      </c>
      <c r="AC548" s="1">
        <f t="shared" si="263"/>
        <v>3</v>
      </c>
      <c r="AD548" s="1">
        <f t="shared" si="264"/>
        <v>3</v>
      </c>
      <c r="AE548" s="1">
        <f t="shared" si="265"/>
        <v>3</v>
      </c>
      <c r="AF548" s="11">
        <f t="shared" si="266"/>
        <v>3</v>
      </c>
      <c r="AG548" s="8">
        <v>0.48214276386400001</v>
      </c>
      <c r="AH548" s="9">
        <v>0.36559873471495269</v>
      </c>
      <c r="AI548" s="1">
        <f t="shared" si="267"/>
        <v>1</v>
      </c>
      <c r="AJ548" s="1">
        <f t="shared" si="268"/>
        <v>4</v>
      </c>
      <c r="AK548" s="11">
        <f t="shared" si="269"/>
        <v>2.5</v>
      </c>
      <c r="AL548" s="10">
        <v>1</v>
      </c>
      <c r="AM548" s="4">
        <f t="shared" si="270"/>
        <v>4</v>
      </c>
      <c r="AN548" s="98">
        <v>7.4091552619999996</v>
      </c>
      <c r="AO548" s="4">
        <f t="shared" si="271"/>
        <v>3</v>
      </c>
      <c r="AP548" s="8">
        <v>0.85807860262008728</v>
      </c>
      <c r="AQ548" s="9">
        <v>0.88773388773388773</v>
      </c>
      <c r="AR548" s="9">
        <v>0.94024896265560165</v>
      </c>
      <c r="AS548" s="9">
        <v>0.95480631276900996</v>
      </c>
      <c r="AV548" s="1">
        <f t="shared" si="272"/>
        <v>1</v>
      </c>
      <c r="AW548" s="1">
        <f t="shared" si="273"/>
        <v>1</v>
      </c>
      <c r="AX548" s="1">
        <f t="shared" si="274"/>
        <v>0</v>
      </c>
      <c r="AY548" s="1">
        <f t="shared" si="275"/>
        <v>0</v>
      </c>
      <c r="AZ548" s="1" t="str">
        <f t="shared" si="276"/>
        <v/>
      </c>
      <c r="BA548" s="1" t="str">
        <f t="shared" si="277"/>
        <v/>
      </c>
      <c r="BB548" s="9">
        <f t="shared" si="249"/>
        <v>0.25</v>
      </c>
      <c r="BC548" s="11">
        <f t="shared" si="278"/>
        <v>0.5</v>
      </c>
      <c r="BD548" s="98">
        <v>55.420248350000001</v>
      </c>
      <c r="BE548" s="4">
        <f t="shared" si="279"/>
        <v>2</v>
      </c>
    </row>
    <row r="549" spans="1:57" x14ac:dyDescent="0.35">
      <c r="A549" s="4">
        <v>53053071902</v>
      </c>
      <c r="B549" s="97">
        <v>28.044754218635369</v>
      </c>
      <c r="C549" s="4">
        <f t="shared" si="250"/>
        <v>1</v>
      </c>
      <c r="D549" s="98">
        <v>3.7609383727425061</v>
      </c>
      <c r="E549" s="4">
        <f t="shared" si="251"/>
        <v>0</v>
      </c>
      <c r="F549" s="98">
        <v>57.939393939393938</v>
      </c>
      <c r="G549" s="4">
        <f t="shared" si="252"/>
        <v>2</v>
      </c>
      <c r="H549" s="98">
        <v>22.83185840707965</v>
      </c>
      <c r="I549" s="4">
        <f t="shared" si="253"/>
        <v>1</v>
      </c>
      <c r="J549" s="98">
        <v>20.52980132450331</v>
      </c>
      <c r="K549" s="97">
        <v>11.037527593818981</v>
      </c>
      <c r="L549" s="1">
        <f t="shared" si="254"/>
        <v>3</v>
      </c>
      <c r="M549" s="1">
        <f t="shared" si="255"/>
        <v>1</v>
      </c>
      <c r="N549" s="11">
        <f t="shared" si="256"/>
        <v>2</v>
      </c>
      <c r="O549" s="98">
        <v>17.498165810711669</v>
      </c>
      <c r="P549" s="4">
        <f t="shared" si="257"/>
        <v>2</v>
      </c>
      <c r="Q549" s="6">
        <v>209188</v>
      </c>
      <c r="R549" s="7">
        <v>13772</v>
      </c>
      <c r="S549" s="1">
        <f t="shared" si="258"/>
        <v>2</v>
      </c>
      <c r="T549" s="1">
        <f t="shared" si="259"/>
        <v>2</v>
      </c>
      <c r="U549" s="11">
        <f t="shared" si="260"/>
        <v>2</v>
      </c>
      <c r="V549" s="98">
        <v>0</v>
      </c>
      <c r="W549" s="4">
        <f t="shared" si="261"/>
        <v>0</v>
      </c>
      <c r="X549" s="98">
        <v>0</v>
      </c>
      <c r="Y549" s="4">
        <f t="shared" si="262"/>
        <v>0</v>
      </c>
      <c r="Z549" s="9">
        <v>1.01039539</v>
      </c>
      <c r="AA549" s="9">
        <v>1.0287983510000001</v>
      </c>
      <c r="AB549" s="9">
        <v>0.59977689700000003</v>
      </c>
      <c r="AC549" s="1">
        <f t="shared" si="263"/>
        <v>1</v>
      </c>
      <c r="AD549" s="1">
        <f t="shared" si="264"/>
        <v>1</v>
      </c>
      <c r="AE549" s="1">
        <f t="shared" si="265"/>
        <v>2</v>
      </c>
      <c r="AF549" s="11">
        <f t="shared" si="266"/>
        <v>1.3333333333333333</v>
      </c>
      <c r="AG549" s="8">
        <v>0.57362069940399996</v>
      </c>
      <c r="AH549" s="9">
        <v>0.57678060293448785</v>
      </c>
      <c r="AI549" s="1">
        <f t="shared" si="267"/>
        <v>1</v>
      </c>
      <c r="AJ549" s="1">
        <f t="shared" si="268"/>
        <v>3</v>
      </c>
      <c r="AK549" s="11">
        <f t="shared" si="269"/>
        <v>2</v>
      </c>
      <c r="AL549" s="10">
        <v>0</v>
      </c>
      <c r="AM549" s="4">
        <f t="shared" si="270"/>
        <v>0</v>
      </c>
      <c r="AN549" s="98">
        <v>2.8610354220000001</v>
      </c>
      <c r="AO549" s="4">
        <f t="shared" si="271"/>
        <v>1</v>
      </c>
      <c r="AQ549" s="9">
        <v>1.3659043659043659</v>
      </c>
      <c r="AR549" s="9">
        <v>1.0622406639004149</v>
      </c>
      <c r="AS549" s="9">
        <v>0.98206599713055898</v>
      </c>
      <c r="AT549" s="9">
        <v>1.0091299677765839</v>
      </c>
      <c r="AV549" s="1" t="str">
        <f t="shared" si="272"/>
        <v/>
      </c>
      <c r="AW549" s="1">
        <f t="shared" si="273"/>
        <v>0</v>
      </c>
      <c r="AX549" s="1">
        <f t="shared" si="274"/>
        <v>0</v>
      </c>
      <c r="AY549" s="1">
        <f t="shared" si="275"/>
        <v>0</v>
      </c>
      <c r="AZ549" s="1">
        <f t="shared" si="276"/>
        <v>0</v>
      </c>
      <c r="BA549" s="1" t="str">
        <f t="shared" si="277"/>
        <v/>
      </c>
      <c r="BB549" s="9">
        <f t="shared" si="249"/>
        <v>0.33333333333333331</v>
      </c>
      <c r="BC549" s="11">
        <f t="shared" si="278"/>
        <v>0</v>
      </c>
      <c r="BD549" s="98">
        <v>65.091194349999995</v>
      </c>
      <c r="BE549" s="4">
        <f t="shared" si="279"/>
        <v>1</v>
      </c>
    </row>
    <row r="550" spans="1:57" x14ac:dyDescent="0.35">
      <c r="A550" s="4">
        <v>53053072000</v>
      </c>
      <c r="B550" s="97">
        <v>40.162089149031956</v>
      </c>
      <c r="C550" s="4">
        <f t="shared" si="250"/>
        <v>3</v>
      </c>
      <c r="D550" s="98">
        <v>5.7917888563049846</v>
      </c>
      <c r="E550" s="4">
        <f t="shared" si="251"/>
        <v>1</v>
      </c>
      <c r="F550" s="98">
        <v>89.321739130434779</v>
      </c>
      <c r="G550" s="4">
        <f t="shared" si="252"/>
        <v>4</v>
      </c>
      <c r="H550" s="98">
        <v>69.838056680161941</v>
      </c>
      <c r="I550" s="4">
        <f t="shared" si="253"/>
        <v>4</v>
      </c>
      <c r="J550" s="98">
        <v>38.708010335917322</v>
      </c>
      <c r="K550" s="97">
        <v>18.604651162790699</v>
      </c>
      <c r="L550" s="1">
        <f t="shared" si="254"/>
        <v>4</v>
      </c>
      <c r="M550" s="1">
        <f t="shared" si="255"/>
        <v>2</v>
      </c>
      <c r="N550" s="11">
        <f t="shared" si="256"/>
        <v>3</v>
      </c>
      <c r="O550" s="98">
        <v>51.479697178251897</v>
      </c>
      <c r="P550" s="4">
        <f t="shared" si="257"/>
        <v>4</v>
      </c>
      <c r="Q550" s="6">
        <v>117686</v>
      </c>
      <c r="R550" s="7">
        <v>330</v>
      </c>
      <c r="S550" s="1">
        <f t="shared" si="258"/>
        <v>1</v>
      </c>
      <c r="T550" s="1">
        <f t="shared" si="259"/>
        <v>0</v>
      </c>
      <c r="U550" s="11">
        <f t="shared" si="260"/>
        <v>0.5</v>
      </c>
      <c r="V550" s="98">
        <v>0</v>
      </c>
      <c r="W550" s="4">
        <f t="shared" si="261"/>
        <v>0</v>
      </c>
      <c r="X550" s="98">
        <v>0</v>
      </c>
      <c r="Y550" s="4">
        <f t="shared" si="262"/>
        <v>0</v>
      </c>
      <c r="Z550" s="9">
        <v>1.5069284089999999</v>
      </c>
      <c r="AA550" s="9">
        <v>1.315310671</v>
      </c>
      <c r="AB550" s="9">
        <v>0.74998748199999998</v>
      </c>
      <c r="AC550" s="1">
        <f t="shared" si="263"/>
        <v>0</v>
      </c>
      <c r="AD550" s="1">
        <f t="shared" si="264"/>
        <v>0</v>
      </c>
      <c r="AE550" s="1">
        <f t="shared" si="265"/>
        <v>2</v>
      </c>
      <c r="AF550" s="11">
        <f t="shared" si="266"/>
        <v>0.66666666666666663</v>
      </c>
      <c r="AG550" s="8">
        <v>0.77615469025200001</v>
      </c>
      <c r="AH550" s="9">
        <v>0.46348334515082917</v>
      </c>
      <c r="AI550" s="1">
        <f t="shared" si="267"/>
        <v>0</v>
      </c>
      <c r="AJ550" s="1">
        <f t="shared" si="268"/>
        <v>3</v>
      </c>
      <c r="AK550" s="11">
        <f t="shared" si="269"/>
        <v>1.5</v>
      </c>
      <c r="AL550" s="10">
        <v>1</v>
      </c>
      <c r="AM550" s="4">
        <f t="shared" si="270"/>
        <v>4</v>
      </c>
      <c r="AN550" s="98">
        <v>36.36820926</v>
      </c>
      <c r="AO550" s="4">
        <f t="shared" si="271"/>
        <v>4</v>
      </c>
      <c r="AP550" s="8">
        <v>0.84497816593886466</v>
      </c>
      <c r="AQ550" s="9">
        <v>0.79209979209979209</v>
      </c>
      <c r="AR550" s="9">
        <v>0.80829875518672201</v>
      </c>
      <c r="AS550" s="9">
        <v>1.2109038737446101</v>
      </c>
      <c r="AV550" s="1">
        <f t="shared" si="272"/>
        <v>2</v>
      </c>
      <c r="AW550" s="1">
        <f t="shared" si="273"/>
        <v>3</v>
      </c>
      <c r="AX550" s="1">
        <f t="shared" si="274"/>
        <v>2</v>
      </c>
      <c r="AY550" s="1">
        <f t="shared" si="275"/>
        <v>0</v>
      </c>
      <c r="AZ550" s="1" t="str">
        <f t="shared" si="276"/>
        <v/>
      </c>
      <c r="BA550" s="1" t="str">
        <f t="shared" si="277"/>
        <v/>
      </c>
      <c r="BB550" s="9">
        <f t="shared" si="249"/>
        <v>0.25</v>
      </c>
      <c r="BC550" s="11">
        <f t="shared" si="278"/>
        <v>1.75</v>
      </c>
      <c r="BD550" s="98">
        <v>27.713265629999999</v>
      </c>
      <c r="BE550" s="4">
        <f t="shared" si="279"/>
        <v>4</v>
      </c>
    </row>
    <row r="551" spans="1:57" x14ac:dyDescent="0.35">
      <c r="A551" s="4">
        <v>53053072105</v>
      </c>
      <c r="B551" s="97">
        <v>38.492063492063487</v>
      </c>
      <c r="C551" s="4">
        <f t="shared" si="250"/>
        <v>2</v>
      </c>
      <c r="D551" s="98">
        <v>5.4290053151100981</v>
      </c>
      <c r="E551" s="4">
        <f t="shared" si="251"/>
        <v>1</v>
      </c>
      <c r="F551" s="98">
        <v>64.708657702288278</v>
      </c>
      <c r="G551" s="4">
        <f t="shared" si="252"/>
        <v>2</v>
      </c>
      <c r="H551" s="98">
        <v>17.24902939545203</v>
      </c>
      <c r="I551" s="4">
        <f t="shared" si="253"/>
        <v>1</v>
      </c>
      <c r="J551" s="98">
        <v>11.72222222222222</v>
      </c>
      <c r="K551" s="97">
        <v>7.6111111111111116</v>
      </c>
      <c r="L551" s="1">
        <f t="shared" si="254"/>
        <v>1</v>
      </c>
      <c r="M551" s="1">
        <f t="shared" si="255"/>
        <v>0</v>
      </c>
      <c r="N551" s="11">
        <f t="shared" si="256"/>
        <v>0.5</v>
      </c>
      <c r="O551" s="98">
        <v>22.72727272727273</v>
      </c>
      <c r="P551" s="4">
        <f t="shared" si="257"/>
        <v>2</v>
      </c>
      <c r="Q551" s="6">
        <v>130817</v>
      </c>
      <c r="R551" s="7">
        <v>1433</v>
      </c>
      <c r="S551" s="1">
        <f t="shared" si="258"/>
        <v>1</v>
      </c>
      <c r="T551" s="1">
        <f t="shared" si="259"/>
        <v>1</v>
      </c>
      <c r="U551" s="11">
        <f t="shared" si="260"/>
        <v>1</v>
      </c>
      <c r="V551" s="98">
        <v>0</v>
      </c>
      <c r="W551" s="4">
        <f t="shared" si="261"/>
        <v>0</v>
      </c>
      <c r="X551" s="98">
        <v>0</v>
      </c>
      <c r="Y551" s="4">
        <f t="shared" si="262"/>
        <v>0</v>
      </c>
      <c r="Z551" s="9">
        <v>0.750052575</v>
      </c>
      <c r="AA551" s="9">
        <v>0.75432629699999998</v>
      </c>
      <c r="AB551" s="9">
        <v>0.55072739299999995</v>
      </c>
      <c r="AC551" s="1">
        <f t="shared" si="263"/>
        <v>2</v>
      </c>
      <c r="AD551" s="1">
        <f t="shared" si="264"/>
        <v>2</v>
      </c>
      <c r="AE551" s="1">
        <f t="shared" si="265"/>
        <v>2</v>
      </c>
      <c r="AF551" s="11">
        <f t="shared" si="266"/>
        <v>2</v>
      </c>
      <c r="AG551" s="8">
        <v>0.154817533186</v>
      </c>
      <c r="AH551" s="9">
        <v>0.59445935235483149</v>
      </c>
      <c r="AI551" s="1">
        <f t="shared" si="267"/>
        <v>3</v>
      </c>
      <c r="AJ551" s="1">
        <f t="shared" si="268"/>
        <v>3</v>
      </c>
      <c r="AK551" s="11">
        <f t="shared" si="269"/>
        <v>3</v>
      </c>
      <c r="AL551" s="10">
        <v>0</v>
      </c>
      <c r="AM551" s="4">
        <f t="shared" si="270"/>
        <v>0</v>
      </c>
      <c r="AN551" s="98">
        <v>0</v>
      </c>
      <c r="AO551" s="4">
        <f t="shared" si="271"/>
        <v>0</v>
      </c>
      <c r="AR551" s="9">
        <v>0.97261410788381741</v>
      </c>
      <c r="AS551" s="9">
        <v>1.1298421807747401</v>
      </c>
      <c r="AV551" s="1" t="str">
        <f t="shared" si="272"/>
        <v/>
      </c>
      <c r="AW551" s="1" t="str">
        <f t="shared" si="273"/>
        <v/>
      </c>
      <c r="AX551" s="1">
        <f t="shared" si="274"/>
        <v>0</v>
      </c>
      <c r="AY551" s="1">
        <f t="shared" si="275"/>
        <v>0</v>
      </c>
      <c r="AZ551" s="1" t="str">
        <f t="shared" si="276"/>
        <v/>
      </c>
      <c r="BA551" s="1" t="str">
        <f t="shared" si="277"/>
        <v/>
      </c>
      <c r="BB551" s="9">
        <f t="shared" si="249"/>
        <v>0.5</v>
      </c>
      <c r="BC551" s="11">
        <f t="shared" si="278"/>
        <v>0</v>
      </c>
      <c r="BD551" s="98">
        <v>67.917205780000003</v>
      </c>
      <c r="BE551" s="4">
        <f t="shared" si="279"/>
        <v>1</v>
      </c>
    </row>
    <row r="552" spans="1:57" x14ac:dyDescent="0.35">
      <c r="A552" s="4">
        <v>53053072106</v>
      </c>
      <c r="B552" s="97">
        <v>46.888504753673303</v>
      </c>
      <c r="C552" s="4">
        <f t="shared" si="250"/>
        <v>3</v>
      </c>
      <c r="D552" s="98">
        <v>7.4560000000000004</v>
      </c>
      <c r="E552" s="4">
        <f t="shared" si="251"/>
        <v>1</v>
      </c>
      <c r="F552" s="98">
        <v>78.631051752921536</v>
      </c>
      <c r="G552" s="4">
        <f t="shared" si="252"/>
        <v>3</v>
      </c>
      <c r="H552" s="98">
        <v>68.555145826349317</v>
      </c>
      <c r="I552" s="4">
        <f t="shared" si="253"/>
        <v>4</v>
      </c>
      <c r="J552" s="98">
        <v>30.588235294117649</v>
      </c>
      <c r="K552" s="97">
        <v>16.134453781512612</v>
      </c>
      <c r="L552" s="1">
        <f t="shared" si="254"/>
        <v>4</v>
      </c>
      <c r="M552" s="1">
        <f t="shared" si="255"/>
        <v>2</v>
      </c>
      <c r="N552" s="11">
        <f t="shared" si="256"/>
        <v>3</v>
      </c>
      <c r="O552" s="98">
        <v>38.370909090909088</v>
      </c>
      <c r="P552" s="4">
        <f t="shared" si="257"/>
        <v>4</v>
      </c>
      <c r="Q552" s="6">
        <v>201297</v>
      </c>
      <c r="R552" s="7">
        <v>13025</v>
      </c>
      <c r="S552" s="1">
        <f t="shared" si="258"/>
        <v>2</v>
      </c>
      <c r="T552" s="1">
        <f t="shared" si="259"/>
        <v>2</v>
      </c>
      <c r="U552" s="11">
        <f t="shared" si="260"/>
        <v>2</v>
      </c>
      <c r="V552" s="98">
        <v>0</v>
      </c>
      <c r="W552" s="4">
        <f t="shared" si="261"/>
        <v>0</v>
      </c>
      <c r="X552" s="98">
        <v>0</v>
      </c>
      <c r="Y552" s="4">
        <f t="shared" si="262"/>
        <v>0</v>
      </c>
      <c r="Z552" s="9">
        <v>0.37166917399999999</v>
      </c>
      <c r="AA552" s="9">
        <v>0.42554064400000002</v>
      </c>
      <c r="AB552" s="9">
        <v>0.33058083700000002</v>
      </c>
      <c r="AC552" s="1">
        <f t="shared" si="263"/>
        <v>4</v>
      </c>
      <c r="AD552" s="1">
        <f t="shared" si="264"/>
        <v>3</v>
      </c>
      <c r="AE552" s="1">
        <f t="shared" si="265"/>
        <v>3</v>
      </c>
      <c r="AF552" s="11">
        <f t="shared" si="266"/>
        <v>3.3333333333333335</v>
      </c>
      <c r="AG552" s="8">
        <v>0.20034166623800001</v>
      </c>
      <c r="AH552" s="9">
        <v>0.25295981161160153</v>
      </c>
      <c r="AI552" s="1">
        <f t="shared" si="267"/>
        <v>3</v>
      </c>
      <c r="AJ552" s="1">
        <f t="shared" si="268"/>
        <v>4</v>
      </c>
      <c r="AK552" s="11">
        <f t="shared" si="269"/>
        <v>3.5</v>
      </c>
      <c r="AL552" s="10">
        <v>1</v>
      </c>
      <c r="AM552" s="4">
        <f t="shared" si="270"/>
        <v>4</v>
      </c>
      <c r="AN552" s="98">
        <v>55.825771320000001</v>
      </c>
      <c r="AO552" s="4">
        <f t="shared" si="271"/>
        <v>4</v>
      </c>
      <c r="AP552" s="8">
        <v>0.96288209606986896</v>
      </c>
      <c r="AQ552" s="9">
        <v>1.0904365904365909</v>
      </c>
      <c r="AR552" s="9">
        <v>0.93360995850622408</v>
      </c>
      <c r="AS552" s="9">
        <v>1.0344332855093199</v>
      </c>
      <c r="AV552" s="1">
        <f t="shared" si="272"/>
        <v>0</v>
      </c>
      <c r="AW552" s="1">
        <f t="shared" si="273"/>
        <v>0</v>
      </c>
      <c r="AX552" s="1">
        <f t="shared" si="274"/>
        <v>0</v>
      </c>
      <c r="AY552" s="1">
        <f t="shared" si="275"/>
        <v>0</v>
      </c>
      <c r="AZ552" s="1" t="str">
        <f t="shared" si="276"/>
        <v/>
      </c>
      <c r="BA552" s="1" t="str">
        <f t="shared" si="277"/>
        <v/>
      </c>
      <c r="BB552" s="9">
        <f t="shared" si="249"/>
        <v>0.25</v>
      </c>
      <c r="BC552" s="11">
        <f t="shared" si="278"/>
        <v>0</v>
      </c>
      <c r="BD552" s="98">
        <v>50.098278290000003</v>
      </c>
      <c r="BE552" s="4">
        <f t="shared" si="279"/>
        <v>3</v>
      </c>
    </row>
    <row r="553" spans="1:57" x14ac:dyDescent="0.35">
      <c r="A553" s="4">
        <v>53053072107</v>
      </c>
      <c r="B553" s="97">
        <v>38.594802694898938</v>
      </c>
      <c r="C553" s="4">
        <f t="shared" si="250"/>
        <v>2</v>
      </c>
      <c r="D553" s="98">
        <v>8.2575757575757578</v>
      </c>
      <c r="E553" s="4">
        <f t="shared" si="251"/>
        <v>2</v>
      </c>
      <c r="F553" s="98">
        <v>68.59504132231406</v>
      </c>
      <c r="G553" s="4">
        <f t="shared" si="252"/>
        <v>3</v>
      </c>
      <c r="H553" s="98">
        <v>13.69617224880383</v>
      </c>
      <c r="I553" s="4">
        <f t="shared" si="253"/>
        <v>0</v>
      </c>
      <c r="J553" s="98">
        <v>15.158501440922191</v>
      </c>
      <c r="K553" s="97">
        <v>8.0115273775216149</v>
      </c>
      <c r="L553" s="1">
        <f t="shared" si="254"/>
        <v>2</v>
      </c>
      <c r="M553" s="1">
        <f t="shared" si="255"/>
        <v>0</v>
      </c>
      <c r="N553" s="11">
        <f t="shared" si="256"/>
        <v>1</v>
      </c>
      <c r="O553" s="98">
        <v>10.65928777670837</v>
      </c>
      <c r="P553" s="4">
        <f t="shared" si="257"/>
        <v>1</v>
      </c>
      <c r="Q553" s="6">
        <v>163255</v>
      </c>
      <c r="R553" s="7">
        <v>4051</v>
      </c>
      <c r="S553" s="1">
        <f t="shared" si="258"/>
        <v>1</v>
      </c>
      <c r="T553" s="1">
        <f t="shared" si="259"/>
        <v>1</v>
      </c>
      <c r="U553" s="11">
        <f t="shared" si="260"/>
        <v>1</v>
      </c>
      <c r="V553" s="98">
        <v>0</v>
      </c>
      <c r="W553" s="4">
        <f t="shared" si="261"/>
        <v>0</v>
      </c>
      <c r="X553" s="98">
        <v>0</v>
      </c>
      <c r="Y553" s="4">
        <f t="shared" si="262"/>
        <v>0</v>
      </c>
      <c r="Z553" s="9">
        <v>0.94129407399999998</v>
      </c>
      <c r="AA553" s="9">
        <v>1.127136565</v>
      </c>
      <c r="AB553" s="9">
        <v>0.919103844</v>
      </c>
      <c r="AC553" s="1">
        <f t="shared" si="263"/>
        <v>1</v>
      </c>
      <c r="AD553" s="1">
        <f t="shared" si="264"/>
        <v>1</v>
      </c>
      <c r="AE553" s="1">
        <f t="shared" si="265"/>
        <v>1</v>
      </c>
      <c r="AF553" s="11">
        <f t="shared" si="266"/>
        <v>1</v>
      </c>
      <c r="AG553" s="8">
        <v>0.28687004404299998</v>
      </c>
      <c r="AH553" s="9">
        <v>0.42296513604144642</v>
      </c>
      <c r="AI553" s="1">
        <f t="shared" si="267"/>
        <v>3</v>
      </c>
      <c r="AJ553" s="1">
        <f t="shared" si="268"/>
        <v>3</v>
      </c>
      <c r="AK553" s="11">
        <f t="shared" si="269"/>
        <v>3</v>
      </c>
      <c r="AL553" s="10">
        <v>0</v>
      </c>
      <c r="AM553" s="4">
        <f t="shared" si="270"/>
        <v>0</v>
      </c>
      <c r="AN553" s="98">
        <v>2.558139535</v>
      </c>
      <c r="AO553" s="4">
        <f t="shared" si="271"/>
        <v>1</v>
      </c>
      <c r="AR553" s="9">
        <v>1.0406639004149381</v>
      </c>
      <c r="AS553" s="9">
        <v>1.11908177905308</v>
      </c>
      <c r="AV553" s="1" t="str">
        <f t="shared" si="272"/>
        <v/>
      </c>
      <c r="AW553" s="1" t="str">
        <f t="shared" si="273"/>
        <v/>
      </c>
      <c r="AX553" s="1">
        <f t="shared" si="274"/>
        <v>0</v>
      </c>
      <c r="AY553" s="1">
        <f t="shared" si="275"/>
        <v>0</v>
      </c>
      <c r="AZ553" s="1" t="str">
        <f t="shared" si="276"/>
        <v/>
      </c>
      <c r="BA553" s="1" t="str">
        <f t="shared" si="277"/>
        <v/>
      </c>
      <c r="BB553" s="9">
        <f t="shared" si="249"/>
        <v>0.5</v>
      </c>
      <c r="BC553" s="11">
        <f t="shared" si="278"/>
        <v>0</v>
      </c>
      <c r="BD553" s="98">
        <v>66.586258909999998</v>
      </c>
      <c r="BE553" s="4">
        <f t="shared" si="279"/>
        <v>1</v>
      </c>
    </row>
    <row r="554" spans="1:57" x14ac:dyDescent="0.35">
      <c r="A554" s="4">
        <v>53053072108</v>
      </c>
      <c r="B554" s="97">
        <v>41.156862745098039</v>
      </c>
      <c r="C554" s="4">
        <f t="shared" si="250"/>
        <v>3</v>
      </c>
      <c r="D554" s="98">
        <v>6.0760569364775874</v>
      </c>
      <c r="E554" s="4">
        <f t="shared" si="251"/>
        <v>1</v>
      </c>
      <c r="F554" s="98">
        <v>80.193236714975853</v>
      </c>
      <c r="G554" s="4">
        <f t="shared" si="252"/>
        <v>4</v>
      </c>
      <c r="H554" s="98">
        <v>46.437594744820622</v>
      </c>
      <c r="I554" s="4">
        <f t="shared" si="253"/>
        <v>3</v>
      </c>
      <c r="J554" s="98">
        <v>32.009925558312659</v>
      </c>
      <c r="K554" s="97">
        <v>12.655086848635239</v>
      </c>
      <c r="L554" s="1">
        <f t="shared" si="254"/>
        <v>4</v>
      </c>
      <c r="M554" s="1">
        <f t="shared" si="255"/>
        <v>1</v>
      </c>
      <c r="N554" s="11">
        <f t="shared" si="256"/>
        <v>2.5</v>
      </c>
      <c r="O554" s="98">
        <v>25.059856344772552</v>
      </c>
      <c r="P554" s="4">
        <f t="shared" si="257"/>
        <v>3</v>
      </c>
      <c r="Q554" s="6">
        <v>148233</v>
      </c>
      <c r="R554" s="7">
        <v>12491</v>
      </c>
      <c r="S554" s="1">
        <f t="shared" si="258"/>
        <v>1</v>
      </c>
      <c r="T554" s="1">
        <f t="shared" si="259"/>
        <v>1</v>
      </c>
      <c r="U554" s="11">
        <f t="shared" si="260"/>
        <v>1</v>
      </c>
      <c r="V554" s="98">
        <v>0</v>
      </c>
      <c r="W554" s="4">
        <f t="shared" si="261"/>
        <v>0</v>
      </c>
      <c r="X554" s="98">
        <v>0</v>
      </c>
      <c r="Y554" s="4">
        <f t="shared" si="262"/>
        <v>0</v>
      </c>
      <c r="Z554" s="9">
        <v>1.321783017</v>
      </c>
      <c r="AA554" s="9">
        <v>2.094573832</v>
      </c>
      <c r="AB554" s="9">
        <v>0.52653361099999996</v>
      </c>
      <c r="AC554" s="1">
        <f t="shared" si="263"/>
        <v>0</v>
      </c>
      <c r="AD554" s="1">
        <f t="shared" si="264"/>
        <v>0</v>
      </c>
      <c r="AE554" s="1">
        <f t="shared" si="265"/>
        <v>2</v>
      </c>
      <c r="AF554" s="11">
        <f t="shared" si="266"/>
        <v>0.66666666666666663</v>
      </c>
      <c r="AG554" s="8">
        <v>0.25743159376199998</v>
      </c>
      <c r="AH554" s="9">
        <v>0.6767814631614617</v>
      </c>
      <c r="AI554" s="1">
        <f t="shared" si="267"/>
        <v>3</v>
      </c>
      <c r="AJ554" s="1">
        <f t="shared" si="268"/>
        <v>2</v>
      </c>
      <c r="AK554" s="11">
        <f t="shared" si="269"/>
        <v>2.5</v>
      </c>
      <c r="AL554" s="10">
        <v>0</v>
      </c>
      <c r="AM554" s="4">
        <f t="shared" si="270"/>
        <v>0</v>
      </c>
      <c r="AN554" s="98">
        <v>7.8345070420000003</v>
      </c>
      <c r="AO554" s="4">
        <f t="shared" si="271"/>
        <v>3</v>
      </c>
      <c r="AQ554" s="9">
        <v>1.0446985446985451</v>
      </c>
      <c r="AR554" s="9">
        <v>1.0240663900414939</v>
      </c>
      <c r="AS554" s="9">
        <v>0.98493543758966995</v>
      </c>
      <c r="AV554" s="1" t="str">
        <f t="shared" si="272"/>
        <v/>
      </c>
      <c r="AW554" s="1">
        <f t="shared" si="273"/>
        <v>0</v>
      </c>
      <c r="AX554" s="1">
        <f t="shared" si="274"/>
        <v>0</v>
      </c>
      <c r="AY554" s="1">
        <f t="shared" si="275"/>
        <v>0</v>
      </c>
      <c r="AZ554" s="1" t="str">
        <f t="shared" si="276"/>
        <v/>
      </c>
      <c r="BA554" s="1" t="str">
        <f t="shared" si="277"/>
        <v/>
      </c>
      <c r="BB554" s="9">
        <f t="shared" si="249"/>
        <v>0.33333333333333331</v>
      </c>
      <c r="BC554" s="11">
        <f t="shared" si="278"/>
        <v>0</v>
      </c>
      <c r="BD554" s="98">
        <v>49.142841740000001</v>
      </c>
      <c r="BE554" s="4">
        <f t="shared" si="279"/>
        <v>3</v>
      </c>
    </row>
    <row r="555" spans="1:57" x14ac:dyDescent="0.35">
      <c r="A555" s="4">
        <v>53053072109</v>
      </c>
      <c r="B555" s="97">
        <v>34.697617593158213</v>
      </c>
      <c r="C555" s="4">
        <f t="shared" si="250"/>
        <v>2</v>
      </c>
      <c r="D555" s="98">
        <v>2.757054816736944</v>
      </c>
      <c r="E555" s="4">
        <f t="shared" si="251"/>
        <v>0</v>
      </c>
      <c r="F555" s="98">
        <v>44.099879178413211</v>
      </c>
      <c r="G555" s="4">
        <f t="shared" si="252"/>
        <v>1</v>
      </c>
      <c r="H555" s="98">
        <v>29.251224632610221</v>
      </c>
      <c r="I555" s="4">
        <f t="shared" si="253"/>
        <v>1</v>
      </c>
      <c r="J555" s="98">
        <v>11.821305841924399</v>
      </c>
      <c r="K555" s="97">
        <v>6.4604810996563584</v>
      </c>
      <c r="L555" s="1">
        <f t="shared" si="254"/>
        <v>1</v>
      </c>
      <c r="M555" s="1">
        <f t="shared" si="255"/>
        <v>0</v>
      </c>
      <c r="N555" s="11">
        <f t="shared" si="256"/>
        <v>0.5</v>
      </c>
      <c r="O555" s="98">
        <v>9.9266951740989615</v>
      </c>
      <c r="P555" s="4">
        <f t="shared" si="257"/>
        <v>1</v>
      </c>
      <c r="Q555" s="6">
        <v>133764</v>
      </c>
      <c r="R555" s="7">
        <v>5202</v>
      </c>
      <c r="S555" s="1">
        <f t="shared" si="258"/>
        <v>1</v>
      </c>
      <c r="T555" s="1">
        <f t="shared" si="259"/>
        <v>1</v>
      </c>
      <c r="U555" s="11">
        <f t="shared" si="260"/>
        <v>1</v>
      </c>
      <c r="V555" s="98">
        <v>0</v>
      </c>
      <c r="W555" s="4">
        <f t="shared" si="261"/>
        <v>0</v>
      </c>
      <c r="X555" s="98">
        <v>0</v>
      </c>
      <c r="Y555" s="4">
        <f t="shared" si="262"/>
        <v>0</v>
      </c>
      <c r="Z555" s="9">
        <v>1.3307234080000001</v>
      </c>
      <c r="AA555" s="9">
        <v>2.1031337200000002</v>
      </c>
      <c r="AB555" s="9">
        <v>0.631022058</v>
      </c>
      <c r="AC555" s="1">
        <f t="shared" si="263"/>
        <v>0</v>
      </c>
      <c r="AD555" s="1">
        <f t="shared" si="264"/>
        <v>0</v>
      </c>
      <c r="AE555" s="1">
        <f t="shared" si="265"/>
        <v>2</v>
      </c>
      <c r="AF555" s="11">
        <f t="shared" si="266"/>
        <v>0.66666666666666663</v>
      </c>
      <c r="AG555" s="8">
        <v>0.18289032486599999</v>
      </c>
      <c r="AH555" s="9">
        <v>0.56436819614895095</v>
      </c>
      <c r="AI555" s="1">
        <f t="shared" si="267"/>
        <v>3</v>
      </c>
      <c r="AJ555" s="1">
        <f t="shared" si="268"/>
        <v>3</v>
      </c>
      <c r="AK555" s="11">
        <f t="shared" si="269"/>
        <v>3</v>
      </c>
      <c r="AL555" s="10">
        <v>0</v>
      </c>
      <c r="AM555" s="4">
        <f t="shared" si="270"/>
        <v>0</v>
      </c>
      <c r="AN555" s="98">
        <v>1.7294626310000001</v>
      </c>
      <c r="AO555" s="4">
        <f t="shared" si="271"/>
        <v>1</v>
      </c>
      <c r="AQ555" s="9">
        <v>1.116424116424116</v>
      </c>
      <c r="AR555" s="9">
        <v>1.0174273858921159</v>
      </c>
      <c r="AS555" s="9">
        <v>0.92539454806312704</v>
      </c>
      <c r="AT555" s="9">
        <v>1.208378088077336</v>
      </c>
      <c r="AV555" s="1" t="str">
        <f t="shared" si="272"/>
        <v/>
      </c>
      <c r="AW555" s="1">
        <f t="shared" si="273"/>
        <v>0</v>
      </c>
      <c r="AX555" s="1">
        <f t="shared" si="274"/>
        <v>0</v>
      </c>
      <c r="AY555" s="1">
        <f t="shared" si="275"/>
        <v>0</v>
      </c>
      <c r="AZ555" s="1">
        <f t="shared" si="276"/>
        <v>0</v>
      </c>
      <c r="BA555" s="1" t="str">
        <f t="shared" si="277"/>
        <v/>
      </c>
      <c r="BB555" s="9">
        <f t="shared" si="249"/>
        <v>0.33333333333333331</v>
      </c>
      <c r="BC555" s="11">
        <f t="shared" si="278"/>
        <v>0</v>
      </c>
      <c r="BD555" s="98">
        <v>53.381780650000003</v>
      </c>
      <c r="BE555" s="4">
        <f t="shared" si="279"/>
        <v>3</v>
      </c>
    </row>
    <row r="556" spans="1:57" x14ac:dyDescent="0.35">
      <c r="A556" s="4">
        <v>53053072111</v>
      </c>
      <c r="B556" s="97">
        <v>35.551663747810863</v>
      </c>
      <c r="C556" s="4">
        <f t="shared" si="250"/>
        <v>2</v>
      </c>
      <c r="D556" s="98">
        <v>2.244389027431422</v>
      </c>
      <c r="E556" s="4">
        <f t="shared" si="251"/>
        <v>0</v>
      </c>
      <c r="F556" s="98">
        <v>68.606356968215152</v>
      </c>
      <c r="G556" s="4">
        <f t="shared" si="252"/>
        <v>3</v>
      </c>
      <c r="H556" s="98">
        <v>29.47799385875128</v>
      </c>
      <c r="I556" s="4">
        <f t="shared" si="253"/>
        <v>1</v>
      </c>
      <c r="J556" s="98">
        <v>21.78217821782178</v>
      </c>
      <c r="K556" s="97">
        <v>13.06930693069307</v>
      </c>
      <c r="L556" s="1">
        <f t="shared" si="254"/>
        <v>3</v>
      </c>
      <c r="M556" s="1">
        <f t="shared" si="255"/>
        <v>1</v>
      </c>
      <c r="N556" s="11">
        <f t="shared" si="256"/>
        <v>2</v>
      </c>
      <c r="O556" s="98">
        <v>22.732049036777578</v>
      </c>
      <c r="P556" s="4">
        <f t="shared" si="257"/>
        <v>2</v>
      </c>
      <c r="Q556" s="6">
        <v>127560</v>
      </c>
      <c r="R556" s="7">
        <v>4912</v>
      </c>
      <c r="S556" s="1">
        <f t="shared" si="258"/>
        <v>1</v>
      </c>
      <c r="T556" s="1">
        <f t="shared" si="259"/>
        <v>1</v>
      </c>
      <c r="U556" s="11">
        <f t="shared" si="260"/>
        <v>1</v>
      </c>
      <c r="V556" s="98">
        <v>0</v>
      </c>
      <c r="W556" s="4">
        <f t="shared" si="261"/>
        <v>0</v>
      </c>
      <c r="X556" s="98">
        <v>0</v>
      </c>
      <c r="Y556" s="4">
        <f t="shared" si="262"/>
        <v>0</v>
      </c>
      <c r="Z556" s="9">
        <v>1.1276882130000001</v>
      </c>
      <c r="AA556" s="9">
        <v>1.8697998629999999</v>
      </c>
      <c r="AB556" s="9">
        <v>0.81145005999999997</v>
      </c>
      <c r="AC556" s="1">
        <f t="shared" si="263"/>
        <v>1</v>
      </c>
      <c r="AD556" s="1">
        <f t="shared" si="264"/>
        <v>0</v>
      </c>
      <c r="AE556" s="1">
        <f t="shared" si="265"/>
        <v>1</v>
      </c>
      <c r="AF556" s="11">
        <f t="shared" si="266"/>
        <v>0.66666666666666663</v>
      </c>
      <c r="AG556" s="8">
        <v>0.236721740879</v>
      </c>
      <c r="AH556" s="9">
        <v>0.27305519751254359</v>
      </c>
      <c r="AI556" s="1">
        <f t="shared" si="267"/>
        <v>3</v>
      </c>
      <c r="AJ556" s="1">
        <f t="shared" si="268"/>
        <v>4</v>
      </c>
      <c r="AK556" s="11">
        <f t="shared" si="269"/>
        <v>3.5</v>
      </c>
      <c r="AL556" s="10">
        <v>0</v>
      </c>
      <c r="AM556" s="4">
        <f t="shared" si="270"/>
        <v>0</v>
      </c>
      <c r="AN556" s="98">
        <v>1.6838166510000001</v>
      </c>
      <c r="AO556" s="4">
        <f t="shared" si="271"/>
        <v>1</v>
      </c>
      <c r="AQ556" s="9">
        <v>1.025987525987526</v>
      </c>
      <c r="AR556" s="9">
        <v>0.91701244813278004</v>
      </c>
      <c r="AS556" s="9">
        <v>1.0028694404591101</v>
      </c>
      <c r="AV556" s="1" t="str">
        <f t="shared" si="272"/>
        <v/>
      </c>
      <c r="AW556" s="1">
        <f t="shared" si="273"/>
        <v>0</v>
      </c>
      <c r="AX556" s="1">
        <f t="shared" si="274"/>
        <v>0</v>
      </c>
      <c r="AY556" s="1">
        <f t="shared" si="275"/>
        <v>0</v>
      </c>
      <c r="AZ556" s="1" t="str">
        <f t="shared" si="276"/>
        <v/>
      </c>
      <c r="BA556" s="1" t="str">
        <f t="shared" si="277"/>
        <v/>
      </c>
      <c r="BB556" s="9">
        <f t="shared" si="249"/>
        <v>0.33333333333333331</v>
      </c>
      <c r="BC556" s="11">
        <f t="shared" si="278"/>
        <v>0</v>
      </c>
      <c r="BD556" s="98">
        <v>61.955530410000001</v>
      </c>
      <c r="BE556" s="4">
        <f t="shared" si="279"/>
        <v>1</v>
      </c>
    </row>
    <row r="557" spans="1:57" x14ac:dyDescent="0.35">
      <c r="A557" s="4">
        <v>53053072112</v>
      </c>
      <c r="B557" s="97">
        <v>48.362312980186012</v>
      </c>
      <c r="C557" s="4">
        <f t="shared" si="250"/>
        <v>3</v>
      </c>
      <c r="D557" s="98">
        <v>5.0307557117750434</v>
      </c>
      <c r="E557" s="4">
        <f t="shared" si="251"/>
        <v>1</v>
      </c>
      <c r="F557" s="98">
        <v>77.156597535317104</v>
      </c>
      <c r="G557" s="4">
        <f t="shared" si="252"/>
        <v>3</v>
      </c>
      <c r="H557" s="98">
        <v>47.217888715548632</v>
      </c>
      <c r="I557" s="4">
        <f t="shared" si="253"/>
        <v>3</v>
      </c>
      <c r="J557" s="98">
        <v>24.327176781002638</v>
      </c>
      <c r="K557" s="97">
        <v>9.3403693931398415</v>
      </c>
      <c r="L557" s="1">
        <f t="shared" si="254"/>
        <v>3</v>
      </c>
      <c r="M557" s="1">
        <f t="shared" si="255"/>
        <v>0</v>
      </c>
      <c r="N557" s="11">
        <f t="shared" si="256"/>
        <v>1.5</v>
      </c>
      <c r="O557" s="98">
        <v>20.939651680842449</v>
      </c>
      <c r="P557" s="4">
        <f t="shared" si="257"/>
        <v>2</v>
      </c>
      <c r="Q557" s="6">
        <v>127463</v>
      </c>
      <c r="R557" s="7">
        <v>8187</v>
      </c>
      <c r="S557" s="1">
        <f t="shared" si="258"/>
        <v>1</v>
      </c>
      <c r="T557" s="1">
        <f t="shared" si="259"/>
        <v>1</v>
      </c>
      <c r="U557" s="11">
        <f t="shared" si="260"/>
        <v>1</v>
      </c>
      <c r="V557" s="98">
        <v>0</v>
      </c>
      <c r="W557" s="4">
        <f t="shared" si="261"/>
        <v>0</v>
      </c>
      <c r="X557" s="98">
        <v>0</v>
      </c>
      <c r="Y557" s="4">
        <f t="shared" si="262"/>
        <v>0</v>
      </c>
      <c r="Z557" s="9">
        <v>1.161049824</v>
      </c>
      <c r="AA557" s="9">
        <v>1.9215939500000001</v>
      </c>
      <c r="AB557" s="9">
        <v>0.89201701700000002</v>
      </c>
      <c r="AC557" s="1">
        <f t="shared" si="263"/>
        <v>1</v>
      </c>
      <c r="AD557" s="1">
        <f t="shared" si="264"/>
        <v>0</v>
      </c>
      <c r="AE557" s="1">
        <f t="shared" si="265"/>
        <v>1</v>
      </c>
      <c r="AF557" s="11">
        <f t="shared" si="266"/>
        <v>0.66666666666666663</v>
      </c>
      <c r="AG557" s="8">
        <v>0.22861918229299999</v>
      </c>
      <c r="AH557" s="9">
        <v>0.34096549057256631</v>
      </c>
      <c r="AI557" s="1">
        <f t="shared" si="267"/>
        <v>3</v>
      </c>
      <c r="AJ557" s="1">
        <f t="shared" si="268"/>
        <v>4</v>
      </c>
      <c r="AK557" s="11">
        <f t="shared" si="269"/>
        <v>3.5</v>
      </c>
      <c r="AL557" s="10">
        <v>0</v>
      </c>
      <c r="AM557" s="4">
        <f t="shared" si="270"/>
        <v>0</v>
      </c>
      <c r="AN557" s="98">
        <v>1.3355592650000001</v>
      </c>
      <c r="AO557" s="4">
        <f t="shared" si="271"/>
        <v>1</v>
      </c>
      <c r="AQ557" s="9">
        <v>1.127858627858628</v>
      </c>
      <c r="AR557" s="9">
        <v>1.0165975103734439</v>
      </c>
      <c r="AS557" s="9">
        <v>1.0351506456241</v>
      </c>
      <c r="AV557" s="1" t="str">
        <f t="shared" si="272"/>
        <v/>
      </c>
      <c r="AW557" s="1">
        <f t="shared" si="273"/>
        <v>0</v>
      </c>
      <c r="AX557" s="1">
        <f t="shared" si="274"/>
        <v>0</v>
      </c>
      <c r="AY557" s="1">
        <f t="shared" si="275"/>
        <v>0</v>
      </c>
      <c r="AZ557" s="1" t="str">
        <f t="shared" si="276"/>
        <v/>
      </c>
      <c r="BA557" s="1" t="str">
        <f t="shared" si="277"/>
        <v/>
      </c>
      <c r="BB557" s="9">
        <f t="shared" si="249"/>
        <v>0.33333333333333331</v>
      </c>
      <c r="BC557" s="11">
        <f t="shared" si="278"/>
        <v>0</v>
      </c>
      <c r="BD557" s="98">
        <v>57.653040709999999</v>
      </c>
      <c r="BE557" s="4">
        <f t="shared" si="279"/>
        <v>2</v>
      </c>
    </row>
    <row r="558" spans="1:57" x14ac:dyDescent="0.35">
      <c r="A558" s="4">
        <v>53053072305</v>
      </c>
      <c r="B558" s="97">
        <v>23.662752772341818</v>
      </c>
      <c r="C558" s="4">
        <f t="shared" si="250"/>
        <v>1</v>
      </c>
      <c r="D558" s="98">
        <v>1.7200796668477281</v>
      </c>
      <c r="E558" s="4">
        <f t="shared" si="251"/>
        <v>0</v>
      </c>
      <c r="F558" s="98">
        <v>62.447454460532462</v>
      </c>
      <c r="G558" s="4">
        <f t="shared" si="252"/>
        <v>2</v>
      </c>
      <c r="H558" s="98">
        <v>35.375</v>
      </c>
      <c r="I558" s="4">
        <f t="shared" si="253"/>
        <v>2</v>
      </c>
      <c r="J558" s="98">
        <v>18.877338877338879</v>
      </c>
      <c r="K558" s="97">
        <v>10.561330561330561</v>
      </c>
      <c r="L558" s="1">
        <f t="shared" si="254"/>
        <v>2</v>
      </c>
      <c r="M558" s="1">
        <f t="shared" si="255"/>
        <v>1</v>
      </c>
      <c r="N558" s="11">
        <f t="shared" si="256"/>
        <v>1.5</v>
      </c>
      <c r="O558" s="98">
        <v>23.65</v>
      </c>
      <c r="P558" s="4">
        <f t="shared" si="257"/>
        <v>2</v>
      </c>
      <c r="Q558" s="6">
        <v>222445</v>
      </c>
      <c r="R558" s="7">
        <v>51455</v>
      </c>
      <c r="S558" s="1">
        <f t="shared" si="258"/>
        <v>2</v>
      </c>
      <c r="T558" s="1">
        <f t="shared" si="259"/>
        <v>3</v>
      </c>
      <c r="U558" s="11">
        <f t="shared" si="260"/>
        <v>2.5</v>
      </c>
      <c r="V558" s="98">
        <v>0</v>
      </c>
      <c r="W558" s="4">
        <f t="shared" si="261"/>
        <v>0</v>
      </c>
      <c r="X558" s="98">
        <v>3.137758887919452</v>
      </c>
      <c r="Y558" s="4">
        <f t="shared" si="262"/>
        <v>0</v>
      </c>
      <c r="Z558" s="9">
        <v>0.60902341800000004</v>
      </c>
      <c r="AA558" s="9">
        <v>0.79049752900000003</v>
      </c>
      <c r="AB558" s="9">
        <v>0.44891180000000003</v>
      </c>
      <c r="AC558" s="1">
        <f t="shared" si="263"/>
        <v>2</v>
      </c>
      <c r="AD558" s="1">
        <f t="shared" si="264"/>
        <v>2</v>
      </c>
      <c r="AE558" s="1">
        <f t="shared" si="265"/>
        <v>3</v>
      </c>
      <c r="AF558" s="11">
        <f t="shared" si="266"/>
        <v>2.3333333333333335</v>
      </c>
      <c r="AG558" s="8">
        <v>0.209543406031</v>
      </c>
      <c r="AH558" s="9">
        <v>0.41305294703760409</v>
      </c>
      <c r="AI558" s="1">
        <f t="shared" si="267"/>
        <v>3</v>
      </c>
      <c r="AJ558" s="1">
        <f t="shared" si="268"/>
        <v>3</v>
      </c>
      <c r="AK558" s="11">
        <f t="shared" si="269"/>
        <v>3</v>
      </c>
      <c r="AL558" s="10">
        <v>0</v>
      </c>
      <c r="AM558" s="4">
        <f t="shared" si="270"/>
        <v>0</v>
      </c>
      <c r="AN558" s="98">
        <v>0.82742316800000004</v>
      </c>
      <c r="AO558" s="4">
        <f t="shared" si="271"/>
        <v>0</v>
      </c>
      <c r="AQ558" s="9">
        <v>0.91372141372141369</v>
      </c>
      <c r="AR558" s="9">
        <v>0.9518672199170124</v>
      </c>
      <c r="AS558" s="9">
        <v>0.88952654232424599</v>
      </c>
      <c r="AT558" s="9">
        <v>1.2459720730397419</v>
      </c>
      <c r="AV558" s="1" t="str">
        <f t="shared" si="272"/>
        <v/>
      </c>
      <c r="AW558" s="1">
        <f t="shared" si="273"/>
        <v>0</v>
      </c>
      <c r="AX558" s="1">
        <f t="shared" si="274"/>
        <v>0</v>
      </c>
      <c r="AY558" s="1">
        <f t="shared" si="275"/>
        <v>1</v>
      </c>
      <c r="AZ558" s="1">
        <f t="shared" si="276"/>
        <v>0</v>
      </c>
      <c r="BA558" s="1" t="str">
        <f t="shared" si="277"/>
        <v/>
      </c>
      <c r="BB558" s="9">
        <f t="shared" si="249"/>
        <v>0.33333333333333331</v>
      </c>
      <c r="BC558" s="11">
        <f t="shared" si="278"/>
        <v>0.33333333333333331</v>
      </c>
      <c r="BD558" s="98">
        <v>69.802420490000003</v>
      </c>
      <c r="BE558" s="4">
        <f t="shared" si="279"/>
        <v>0</v>
      </c>
    </row>
    <row r="559" spans="1:57" x14ac:dyDescent="0.35">
      <c r="A559" s="4">
        <v>53053072307</v>
      </c>
      <c r="B559" s="97">
        <v>37.84980873766861</v>
      </c>
      <c r="C559" s="4">
        <f t="shared" si="250"/>
        <v>2</v>
      </c>
      <c r="D559" s="98">
        <v>5.05028889364434</v>
      </c>
      <c r="E559" s="4">
        <f t="shared" si="251"/>
        <v>1</v>
      </c>
      <c r="F559" s="98">
        <v>61.85664666877171</v>
      </c>
      <c r="G559" s="4">
        <f t="shared" si="252"/>
        <v>2</v>
      </c>
      <c r="H559" s="98">
        <v>46.288866599799398</v>
      </c>
      <c r="I559" s="4">
        <f t="shared" si="253"/>
        <v>3</v>
      </c>
      <c r="J559" s="98">
        <v>27.253886010362692</v>
      </c>
      <c r="K559" s="97">
        <v>12.64248704663213</v>
      </c>
      <c r="L559" s="1">
        <f t="shared" si="254"/>
        <v>4</v>
      </c>
      <c r="M559" s="1">
        <f t="shared" si="255"/>
        <v>1</v>
      </c>
      <c r="N559" s="11">
        <f t="shared" si="256"/>
        <v>2.5</v>
      </c>
      <c r="O559" s="98">
        <v>21.696012952843549</v>
      </c>
      <c r="P559" s="4">
        <f t="shared" si="257"/>
        <v>2</v>
      </c>
      <c r="Q559" s="6">
        <v>199331</v>
      </c>
      <c r="R559" s="7">
        <v>32584</v>
      </c>
      <c r="S559" s="1">
        <f t="shared" si="258"/>
        <v>1</v>
      </c>
      <c r="T559" s="1">
        <f t="shared" si="259"/>
        <v>2</v>
      </c>
      <c r="U559" s="11">
        <f t="shared" si="260"/>
        <v>1.5</v>
      </c>
      <c r="V559" s="98">
        <v>0</v>
      </c>
      <c r="W559" s="4">
        <f t="shared" si="261"/>
        <v>0</v>
      </c>
      <c r="X559" s="98">
        <v>0</v>
      </c>
      <c r="Y559" s="4">
        <f t="shared" si="262"/>
        <v>0</v>
      </c>
      <c r="Z559" s="9">
        <v>0.75278137199999995</v>
      </c>
      <c r="AA559" s="9">
        <v>0.72020093500000004</v>
      </c>
      <c r="AB559" s="9">
        <v>0.68805496300000002</v>
      </c>
      <c r="AC559" s="1">
        <f t="shared" si="263"/>
        <v>2</v>
      </c>
      <c r="AD559" s="1">
        <f t="shared" si="264"/>
        <v>2</v>
      </c>
      <c r="AE559" s="1">
        <f t="shared" si="265"/>
        <v>2</v>
      </c>
      <c r="AF559" s="11">
        <f t="shared" si="266"/>
        <v>2</v>
      </c>
      <c r="AG559" s="8">
        <v>0.32300127890500002</v>
      </c>
      <c r="AH559" s="9">
        <v>0.17199136588586331</v>
      </c>
      <c r="AI559" s="1">
        <f t="shared" si="267"/>
        <v>2</v>
      </c>
      <c r="AJ559" s="1">
        <f t="shared" si="268"/>
        <v>4</v>
      </c>
      <c r="AK559" s="11">
        <f t="shared" si="269"/>
        <v>3</v>
      </c>
      <c r="AL559" s="10">
        <v>0</v>
      </c>
      <c r="AM559" s="4">
        <f t="shared" si="270"/>
        <v>0</v>
      </c>
      <c r="AN559" s="98">
        <v>6.4989517819999998</v>
      </c>
      <c r="AO559" s="4">
        <f t="shared" si="271"/>
        <v>2</v>
      </c>
      <c r="AQ559" s="9">
        <v>1.0207900207900209</v>
      </c>
      <c r="AR559" s="9">
        <v>0.96099585062240667</v>
      </c>
      <c r="AS559" s="9">
        <v>1.0222381635580999</v>
      </c>
      <c r="AV559" s="1" t="str">
        <f t="shared" si="272"/>
        <v/>
      </c>
      <c r="AW559" s="1">
        <f t="shared" si="273"/>
        <v>0</v>
      </c>
      <c r="AX559" s="1">
        <f t="shared" si="274"/>
        <v>0</v>
      </c>
      <c r="AY559" s="1">
        <f t="shared" si="275"/>
        <v>0</v>
      </c>
      <c r="AZ559" s="1" t="str">
        <f t="shared" si="276"/>
        <v/>
      </c>
      <c r="BA559" s="1" t="str">
        <f t="shared" si="277"/>
        <v/>
      </c>
      <c r="BB559" s="9">
        <f t="shared" si="249"/>
        <v>0.33333333333333331</v>
      </c>
      <c r="BC559" s="11">
        <f t="shared" si="278"/>
        <v>0</v>
      </c>
      <c r="BD559" s="98">
        <v>61.516714389999997</v>
      </c>
      <c r="BE559" s="4">
        <f t="shared" si="279"/>
        <v>1</v>
      </c>
    </row>
    <row r="560" spans="1:57" x14ac:dyDescent="0.35">
      <c r="A560" s="4">
        <v>53053072308</v>
      </c>
      <c r="B560" s="97">
        <v>35.016368672878372</v>
      </c>
      <c r="C560" s="4">
        <f t="shared" si="250"/>
        <v>2</v>
      </c>
      <c r="D560" s="98">
        <v>6.7913516381482948</v>
      </c>
      <c r="E560" s="4">
        <f t="shared" si="251"/>
        <v>1</v>
      </c>
      <c r="F560" s="98">
        <v>60.363429869392391</v>
      </c>
      <c r="G560" s="4">
        <f t="shared" si="252"/>
        <v>2</v>
      </c>
      <c r="H560" s="98">
        <v>38.17412759957702</v>
      </c>
      <c r="I560" s="4">
        <f t="shared" si="253"/>
        <v>2</v>
      </c>
      <c r="J560" s="98">
        <v>27.551020408163261</v>
      </c>
      <c r="K560" s="97">
        <v>15.986394557823131</v>
      </c>
      <c r="L560" s="1">
        <f t="shared" si="254"/>
        <v>4</v>
      </c>
      <c r="M560" s="1">
        <f t="shared" si="255"/>
        <v>2</v>
      </c>
      <c r="N560" s="11">
        <f t="shared" si="256"/>
        <v>3</v>
      </c>
      <c r="O560" s="98">
        <v>25.2958391652882</v>
      </c>
      <c r="P560" s="4">
        <f t="shared" si="257"/>
        <v>3</v>
      </c>
      <c r="Q560" s="6">
        <v>196687</v>
      </c>
      <c r="R560" s="7">
        <v>13805</v>
      </c>
      <c r="S560" s="1">
        <f t="shared" si="258"/>
        <v>1</v>
      </c>
      <c r="T560" s="1">
        <f t="shared" si="259"/>
        <v>2</v>
      </c>
      <c r="U560" s="11">
        <f t="shared" si="260"/>
        <v>1.5</v>
      </c>
      <c r="V560" s="98">
        <v>0</v>
      </c>
      <c r="W560" s="4">
        <f t="shared" si="261"/>
        <v>0</v>
      </c>
      <c r="X560" s="98">
        <v>0</v>
      </c>
      <c r="Y560" s="4">
        <f t="shared" si="262"/>
        <v>0</v>
      </c>
      <c r="Z560" s="9">
        <v>0.85493129000000001</v>
      </c>
      <c r="AA560" s="9">
        <v>0.96433425399999995</v>
      </c>
      <c r="AB560" s="9">
        <v>0.70086836100000005</v>
      </c>
      <c r="AC560" s="1">
        <f t="shared" si="263"/>
        <v>1</v>
      </c>
      <c r="AD560" s="1">
        <f t="shared" si="264"/>
        <v>1</v>
      </c>
      <c r="AE560" s="1">
        <f t="shared" si="265"/>
        <v>2</v>
      </c>
      <c r="AF560" s="11">
        <f t="shared" si="266"/>
        <v>1.3333333333333333</v>
      </c>
      <c r="AG560" s="8">
        <v>0.30464772716499999</v>
      </c>
      <c r="AH560" s="9">
        <v>0.42226112768839291</v>
      </c>
      <c r="AI560" s="1">
        <f t="shared" si="267"/>
        <v>2</v>
      </c>
      <c r="AJ560" s="1">
        <f t="shared" si="268"/>
        <v>3</v>
      </c>
      <c r="AK560" s="11">
        <f t="shared" si="269"/>
        <v>2.5</v>
      </c>
      <c r="AL560" s="10">
        <v>0</v>
      </c>
      <c r="AM560" s="4">
        <f t="shared" si="270"/>
        <v>0</v>
      </c>
      <c r="AN560" s="98">
        <v>6.3630041720000001</v>
      </c>
      <c r="AO560" s="4">
        <f t="shared" si="271"/>
        <v>2</v>
      </c>
      <c r="AQ560" s="9">
        <v>0.99480249480249483</v>
      </c>
      <c r="AR560" s="9">
        <v>1.0141078838174269</v>
      </c>
      <c r="AS560" s="9">
        <v>0.85365853658536495</v>
      </c>
      <c r="AT560" s="9">
        <v>1.1600429645542429</v>
      </c>
      <c r="AV560" s="1" t="str">
        <f t="shared" si="272"/>
        <v/>
      </c>
      <c r="AW560" s="1">
        <f t="shared" si="273"/>
        <v>0</v>
      </c>
      <c r="AX560" s="1">
        <f t="shared" si="274"/>
        <v>0</v>
      </c>
      <c r="AY560" s="1">
        <f t="shared" si="275"/>
        <v>1</v>
      </c>
      <c r="AZ560" s="1">
        <f t="shared" si="276"/>
        <v>0</v>
      </c>
      <c r="BA560" s="1" t="str">
        <f t="shared" si="277"/>
        <v/>
      </c>
      <c r="BB560" s="9">
        <f t="shared" si="249"/>
        <v>0.33333333333333331</v>
      </c>
      <c r="BC560" s="11">
        <f t="shared" si="278"/>
        <v>0.33333333333333331</v>
      </c>
      <c r="BD560" s="98">
        <v>62.243177699999997</v>
      </c>
      <c r="BE560" s="4">
        <f t="shared" si="279"/>
        <v>1</v>
      </c>
    </row>
    <row r="561" spans="1:57" x14ac:dyDescent="0.35">
      <c r="A561" s="4">
        <v>53053072309</v>
      </c>
      <c r="B561" s="97">
        <v>28.616852146263909</v>
      </c>
      <c r="C561" s="4">
        <f t="shared" si="250"/>
        <v>1</v>
      </c>
      <c r="D561" s="98">
        <v>2.0205539104685601</v>
      </c>
      <c r="E561" s="4">
        <f t="shared" si="251"/>
        <v>0</v>
      </c>
      <c r="F561" s="98">
        <v>51.30051091500232</v>
      </c>
      <c r="G561" s="4">
        <f t="shared" si="252"/>
        <v>2</v>
      </c>
      <c r="H561" s="98">
        <v>50.627943485086348</v>
      </c>
      <c r="I561" s="4">
        <f t="shared" si="253"/>
        <v>3</v>
      </c>
      <c r="J561" s="98">
        <v>21.343873517786559</v>
      </c>
      <c r="K561" s="97">
        <v>11.46245059288538</v>
      </c>
      <c r="L561" s="1">
        <f t="shared" si="254"/>
        <v>3</v>
      </c>
      <c r="M561" s="1">
        <f t="shared" si="255"/>
        <v>1</v>
      </c>
      <c r="N561" s="11">
        <f t="shared" si="256"/>
        <v>2</v>
      </c>
      <c r="O561" s="98">
        <v>22.14626391096979</v>
      </c>
      <c r="P561" s="4">
        <f t="shared" si="257"/>
        <v>2</v>
      </c>
      <c r="Q561" s="6">
        <v>194236</v>
      </c>
      <c r="R561" s="7">
        <v>19173</v>
      </c>
      <c r="S561" s="1">
        <f t="shared" si="258"/>
        <v>1</v>
      </c>
      <c r="T561" s="1">
        <f t="shared" si="259"/>
        <v>2</v>
      </c>
      <c r="U561" s="11">
        <f t="shared" si="260"/>
        <v>1.5</v>
      </c>
      <c r="V561" s="98">
        <v>0</v>
      </c>
      <c r="W561" s="4">
        <f t="shared" si="261"/>
        <v>0</v>
      </c>
      <c r="X561" s="98">
        <v>0</v>
      </c>
      <c r="Y561" s="4">
        <f t="shared" si="262"/>
        <v>0</v>
      </c>
      <c r="Z561" s="9">
        <v>0.80898251899999996</v>
      </c>
      <c r="AA561" s="9">
        <v>1.0196040529999999</v>
      </c>
      <c r="AB561" s="9">
        <v>0.49099678200000002</v>
      </c>
      <c r="AC561" s="1">
        <f t="shared" si="263"/>
        <v>1</v>
      </c>
      <c r="AD561" s="1">
        <f t="shared" si="264"/>
        <v>1</v>
      </c>
      <c r="AE561" s="1">
        <f t="shared" si="265"/>
        <v>3</v>
      </c>
      <c r="AF561" s="11">
        <f t="shared" si="266"/>
        <v>1.6666666666666667</v>
      </c>
      <c r="AG561" s="8">
        <v>0.29567418936500001</v>
      </c>
      <c r="AH561" s="9">
        <v>0.41447810027649412</v>
      </c>
      <c r="AI561" s="1">
        <f t="shared" si="267"/>
        <v>3</v>
      </c>
      <c r="AJ561" s="1">
        <f t="shared" si="268"/>
        <v>3</v>
      </c>
      <c r="AK561" s="11">
        <f t="shared" si="269"/>
        <v>3</v>
      </c>
      <c r="AL561" s="10">
        <v>0</v>
      </c>
      <c r="AM561" s="4">
        <f t="shared" si="270"/>
        <v>0</v>
      </c>
      <c r="AN561" s="98">
        <v>17.791898329999999</v>
      </c>
      <c r="AO561" s="4">
        <f t="shared" si="271"/>
        <v>4</v>
      </c>
      <c r="AQ561" s="9">
        <v>1.258835758835759</v>
      </c>
      <c r="AR561" s="9">
        <v>1.0813278008298759</v>
      </c>
      <c r="AS561" s="9">
        <v>1.03586800573888</v>
      </c>
      <c r="AV561" s="1" t="str">
        <f t="shared" si="272"/>
        <v/>
      </c>
      <c r="AW561" s="1">
        <f t="shared" si="273"/>
        <v>0</v>
      </c>
      <c r="AX561" s="1">
        <f t="shared" si="274"/>
        <v>0</v>
      </c>
      <c r="AY561" s="1">
        <f t="shared" si="275"/>
        <v>0</v>
      </c>
      <c r="AZ561" s="1" t="str">
        <f t="shared" si="276"/>
        <v/>
      </c>
      <c r="BA561" s="1" t="str">
        <f t="shared" si="277"/>
        <v/>
      </c>
      <c r="BB561" s="9">
        <f t="shared" si="249"/>
        <v>0.33333333333333331</v>
      </c>
      <c r="BC561" s="11">
        <f t="shared" si="278"/>
        <v>0</v>
      </c>
      <c r="BD561" s="98">
        <v>62.887817660000003</v>
      </c>
      <c r="BE561" s="4">
        <f t="shared" si="279"/>
        <v>1</v>
      </c>
    </row>
    <row r="562" spans="1:57" x14ac:dyDescent="0.35">
      <c r="A562" s="4">
        <v>53053072310</v>
      </c>
      <c r="B562" s="97">
        <v>27.86346396965866</v>
      </c>
      <c r="C562" s="4">
        <f t="shared" si="250"/>
        <v>1</v>
      </c>
      <c r="D562" s="98">
        <v>7.0625163484174731</v>
      </c>
      <c r="E562" s="4">
        <f t="shared" si="251"/>
        <v>1</v>
      </c>
      <c r="F562" s="98">
        <v>63.181818181818187</v>
      </c>
      <c r="G562" s="4">
        <f t="shared" si="252"/>
        <v>2</v>
      </c>
      <c r="H562" s="98">
        <v>49.200710479573722</v>
      </c>
      <c r="I562" s="4">
        <f t="shared" si="253"/>
        <v>3</v>
      </c>
      <c r="J562" s="98">
        <v>23.4441087613293</v>
      </c>
      <c r="K562" s="97">
        <v>13.89728096676737</v>
      </c>
      <c r="L562" s="1">
        <f t="shared" si="254"/>
        <v>3</v>
      </c>
      <c r="M562" s="1">
        <f t="shared" si="255"/>
        <v>1</v>
      </c>
      <c r="N562" s="11">
        <f t="shared" si="256"/>
        <v>2</v>
      </c>
      <c r="O562" s="98">
        <v>25.203458799593079</v>
      </c>
      <c r="P562" s="4">
        <f t="shared" si="257"/>
        <v>3</v>
      </c>
      <c r="Q562" s="6">
        <v>199853</v>
      </c>
      <c r="R562" s="7">
        <v>61103</v>
      </c>
      <c r="S562" s="1">
        <f t="shared" si="258"/>
        <v>1</v>
      </c>
      <c r="T562" s="1">
        <f t="shared" si="259"/>
        <v>3</v>
      </c>
      <c r="U562" s="11">
        <f t="shared" si="260"/>
        <v>2</v>
      </c>
      <c r="V562" s="98">
        <v>0</v>
      </c>
      <c r="W562" s="4">
        <f t="shared" si="261"/>
        <v>0</v>
      </c>
      <c r="X562" s="98">
        <v>0</v>
      </c>
      <c r="Y562" s="4">
        <f t="shared" si="262"/>
        <v>0</v>
      </c>
      <c r="Z562" s="9">
        <v>0.251362048</v>
      </c>
      <c r="AA562" s="9">
        <v>0.34554263600000001</v>
      </c>
      <c r="AB562" s="9">
        <v>0.20456015499999999</v>
      </c>
      <c r="AC562" s="1">
        <f t="shared" si="263"/>
        <v>4</v>
      </c>
      <c r="AD562" s="1">
        <f t="shared" si="264"/>
        <v>4</v>
      </c>
      <c r="AE562" s="1">
        <f t="shared" si="265"/>
        <v>4</v>
      </c>
      <c r="AF562" s="11">
        <f t="shared" si="266"/>
        <v>4</v>
      </c>
      <c r="AG562" s="8">
        <v>0.286015094995</v>
      </c>
      <c r="AH562" s="9">
        <v>0.4633645870376526</v>
      </c>
      <c r="AI562" s="1">
        <f t="shared" si="267"/>
        <v>3</v>
      </c>
      <c r="AJ562" s="1">
        <f t="shared" si="268"/>
        <v>3</v>
      </c>
      <c r="AK562" s="11">
        <f t="shared" si="269"/>
        <v>3</v>
      </c>
      <c r="AL562" s="10">
        <v>0</v>
      </c>
      <c r="AM562" s="4">
        <f t="shared" si="270"/>
        <v>0</v>
      </c>
      <c r="AN562" s="98">
        <v>16.428126939999999</v>
      </c>
      <c r="AO562" s="4">
        <f t="shared" si="271"/>
        <v>4</v>
      </c>
      <c r="AQ562" s="9">
        <v>1.189189189189189</v>
      </c>
      <c r="AR562" s="9">
        <v>1.146058091286307</v>
      </c>
      <c r="AS562" s="9">
        <v>1.0286944045911</v>
      </c>
      <c r="AV562" s="1" t="str">
        <f t="shared" si="272"/>
        <v/>
      </c>
      <c r="AW562" s="1">
        <f t="shared" si="273"/>
        <v>0</v>
      </c>
      <c r="AX562" s="1">
        <f t="shared" si="274"/>
        <v>0</v>
      </c>
      <c r="AY562" s="1">
        <f t="shared" si="275"/>
        <v>0</v>
      </c>
      <c r="AZ562" s="1" t="str">
        <f t="shared" si="276"/>
        <v/>
      </c>
      <c r="BA562" s="1" t="str">
        <f t="shared" si="277"/>
        <v/>
      </c>
      <c r="BB562" s="9">
        <f t="shared" si="249"/>
        <v>0.33333333333333331</v>
      </c>
      <c r="BC562" s="11">
        <f t="shared" si="278"/>
        <v>0</v>
      </c>
      <c r="BD562" s="98">
        <v>56.501585599999999</v>
      </c>
      <c r="BE562" s="4">
        <f t="shared" si="279"/>
        <v>2</v>
      </c>
    </row>
    <row r="563" spans="1:57" x14ac:dyDescent="0.35">
      <c r="A563" s="4">
        <v>53053072311</v>
      </c>
      <c r="B563" s="97">
        <v>41.441255420194103</v>
      </c>
      <c r="C563" s="4">
        <f t="shared" si="250"/>
        <v>3</v>
      </c>
      <c r="D563" s="98">
        <v>10.10055865921788</v>
      </c>
      <c r="E563" s="4">
        <f t="shared" si="251"/>
        <v>2</v>
      </c>
      <c r="F563" s="98">
        <v>74.264007597340935</v>
      </c>
      <c r="G563" s="4">
        <f t="shared" si="252"/>
        <v>3</v>
      </c>
      <c r="H563" s="98">
        <v>70.107426436244751</v>
      </c>
      <c r="I563" s="4">
        <f t="shared" si="253"/>
        <v>4</v>
      </c>
      <c r="J563" s="98">
        <v>31.55555555555555</v>
      </c>
      <c r="K563" s="97">
        <v>13.77777777777778</v>
      </c>
      <c r="L563" s="1">
        <f t="shared" si="254"/>
        <v>4</v>
      </c>
      <c r="M563" s="1">
        <f t="shared" si="255"/>
        <v>1</v>
      </c>
      <c r="N563" s="11">
        <f t="shared" si="256"/>
        <v>2.5</v>
      </c>
      <c r="O563" s="98">
        <v>31.819120379929789</v>
      </c>
      <c r="P563" s="4">
        <f t="shared" si="257"/>
        <v>3</v>
      </c>
      <c r="Q563" s="6">
        <v>209481</v>
      </c>
      <c r="R563" s="7">
        <v>73585</v>
      </c>
      <c r="S563" s="1">
        <f t="shared" si="258"/>
        <v>2</v>
      </c>
      <c r="T563" s="1">
        <f t="shared" si="259"/>
        <v>3</v>
      </c>
      <c r="U563" s="11">
        <f t="shared" si="260"/>
        <v>2.5</v>
      </c>
      <c r="V563" s="98">
        <v>0</v>
      </c>
      <c r="W563" s="4">
        <f t="shared" si="261"/>
        <v>0</v>
      </c>
      <c r="X563" s="98">
        <v>5.1638996574145599</v>
      </c>
      <c r="Y563" s="4">
        <f t="shared" si="262"/>
        <v>0</v>
      </c>
      <c r="Z563" s="9">
        <v>0.39777787199999998</v>
      </c>
      <c r="AA563" s="9">
        <v>0.466465827</v>
      </c>
      <c r="AB563" s="9">
        <v>0.36322226800000001</v>
      </c>
      <c r="AC563" s="1">
        <f t="shared" si="263"/>
        <v>4</v>
      </c>
      <c r="AD563" s="1">
        <f t="shared" si="264"/>
        <v>3</v>
      </c>
      <c r="AE563" s="1">
        <f t="shared" si="265"/>
        <v>3</v>
      </c>
      <c r="AF563" s="11">
        <f t="shared" si="266"/>
        <v>3.3333333333333335</v>
      </c>
      <c r="AG563" s="8">
        <v>0.175279286511</v>
      </c>
      <c r="AH563" s="9">
        <v>0.67872171227436828</v>
      </c>
      <c r="AI563" s="1">
        <f t="shared" si="267"/>
        <v>3</v>
      </c>
      <c r="AJ563" s="1">
        <f t="shared" si="268"/>
        <v>2</v>
      </c>
      <c r="AK563" s="11">
        <f t="shared" si="269"/>
        <v>2.5</v>
      </c>
      <c r="AL563" s="10">
        <v>1</v>
      </c>
      <c r="AM563" s="4">
        <f t="shared" si="270"/>
        <v>4</v>
      </c>
      <c r="AN563" s="98">
        <v>20.216606500000001</v>
      </c>
      <c r="AO563" s="4">
        <f t="shared" si="271"/>
        <v>4</v>
      </c>
      <c r="AP563" s="8">
        <v>1.3242358078602621</v>
      </c>
      <c r="AQ563" s="9">
        <v>1.0509355509355509</v>
      </c>
      <c r="AR563" s="9">
        <v>0.98257261410788377</v>
      </c>
      <c r="AS563" s="9">
        <v>0.82424677187948303</v>
      </c>
      <c r="AV563" s="1">
        <f t="shared" si="272"/>
        <v>0</v>
      </c>
      <c r="AW563" s="1">
        <f t="shared" si="273"/>
        <v>0</v>
      </c>
      <c r="AX563" s="1">
        <f t="shared" si="274"/>
        <v>0</v>
      </c>
      <c r="AY563" s="1">
        <f t="shared" si="275"/>
        <v>2</v>
      </c>
      <c r="AZ563" s="1" t="str">
        <f t="shared" si="276"/>
        <v/>
      </c>
      <c r="BA563" s="1" t="str">
        <f t="shared" si="277"/>
        <v/>
      </c>
      <c r="BB563" s="9">
        <f t="shared" si="249"/>
        <v>0.25</v>
      </c>
      <c r="BC563" s="11">
        <f t="shared" si="278"/>
        <v>0.5</v>
      </c>
      <c r="BD563" s="98">
        <v>53.718200760000002</v>
      </c>
      <c r="BE563" s="4">
        <f t="shared" si="279"/>
        <v>3</v>
      </c>
    </row>
    <row r="564" spans="1:57" x14ac:dyDescent="0.35">
      <c r="A564" s="4">
        <v>53053072312</v>
      </c>
      <c r="B564" s="97">
        <v>46.436208125445482</v>
      </c>
      <c r="C564" s="4">
        <f t="shared" si="250"/>
        <v>3</v>
      </c>
      <c r="D564" s="98">
        <v>13.199844479004669</v>
      </c>
      <c r="E564" s="4">
        <f t="shared" si="251"/>
        <v>3</v>
      </c>
      <c r="F564" s="98">
        <v>58.598555763573152</v>
      </c>
      <c r="G564" s="4">
        <f t="shared" si="252"/>
        <v>2</v>
      </c>
      <c r="H564" s="98">
        <v>55.565217391304337</v>
      </c>
      <c r="I564" s="4">
        <f t="shared" si="253"/>
        <v>3</v>
      </c>
      <c r="J564" s="98">
        <v>25.959367945823931</v>
      </c>
      <c r="K564" s="97">
        <v>7.4492099322799099</v>
      </c>
      <c r="L564" s="1">
        <f t="shared" si="254"/>
        <v>4</v>
      </c>
      <c r="M564" s="1">
        <f t="shared" si="255"/>
        <v>0</v>
      </c>
      <c r="N564" s="11">
        <f t="shared" si="256"/>
        <v>2</v>
      </c>
      <c r="O564" s="98">
        <v>27.234354927509639</v>
      </c>
      <c r="P564" s="4">
        <f t="shared" si="257"/>
        <v>3</v>
      </c>
      <c r="Q564" s="6">
        <v>229848</v>
      </c>
      <c r="R564" s="7">
        <v>21592</v>
      </c>
      <c r="S564" s="1">
        <f t="shared" si="258"/>
        <v>2</v>
      </c>
      <c r="T564" s="1">
        <f t="shared" si="259"/>
        <v>2</v>
      </c>
      <c r="U564" s="11">
        <f t="shared" si="260"/>
        <v>2</v>
      </c>
      <c r="V564" s="98">
        <v>0</v>
      </c>
      <c r="W564" s="4">
        <f t="shared" si="261"/>
        <v>0</v>
      </c>
      <c r="X564" s="98">
        <v>0</v>
      </c>
      <c r="Y564" s="4">
        <f t="shared" si="262"/>
        <v>0</v>
      </c>
      <c r="Z564" s="9">
        <v>0.68032326600000004</v>
      </c>
      <c r="AA564" s="9">
        <v>0.60343563099999997</v>
      </c>
      <c r="AB564" s="9">
        <v>0.55987016300000003</v>
      </c>
      <c r="AC564" s="1">
        <f t="shared" si="263"/>
        <v>2</v>
      </c>
      <c r="AD564" s="1">
        <f t="shared" si="264"/>
        <v>2</v>
      </c>
      <c r="AE564" s="1">
        <f t="shared" si="265"/>
        <v>2</v>
      </c>
      <c r="AF564" s="11">
        <f t="shared" si="266"/>
        <v>2</v>
      </c>
      <c r="AG564" s="8">
        <v>0.20075026590699999</v>
      </c>
      <c r="AH564" s="9">
        <v>0.84258719562556672</v>
      </c>
      <c r="AI564" s="1">
        <f t="shared" si="267"/>
        <v>3</v>
      </c>
      <c r="AJ564" s="1">
        <f t="shared" si="268"/>
        <v>1</v>
      </c>
      <c r="AK564" s="11">
        <f t="shared" si="269"/>
        <v>2</v>
      </c>
      <c r="AL564" s="10">
        <v>0</v>
      </c>
      <c r="AM564" s="4">
        <f t="shared" si="270"/>
        <v>0</v>
      </c>
      <c r="AN564" s="98">
        <v>7.0940170939999998</v>
      </c>
      <c r="AO564" s="4">
        <f t="shared" si="271"/>
        <v>3</v>
      </c>
      <c r="AP564" s="8">
        <v>0.861353711790393</v>
      </c>
      <c r="AQ564" s="9">
        <v>1.085239085239085</v>
      </c>
      <c r="AR564" s="9">
        <v>0.94024896265560165</v>
      </c>
      <c r="AS564" s="9">
        <v>1.3888091822094599</v>
      </c>
      <c r="AT564" s="9">
        <v>1.3711063372717509</v>
      </c>
      <c r="AV564" s="1">
        <f t="shared" si="272"/>
        <v>1</v>
      </c>
      <c r="AW564" s="1">
        <f t="shared" si="273"/>
        <v>0</v>
      </c>
      <c r="AX564" s="1">
        <f t="shared" si="274"/>
        <v>0</v>
      </c>
      <c r="AY564" s="1">
        <f t="shared" si="275"/>
        <v>0</v>
      </c>
      <c r="AZ564" s="1">
        <f t="shared" si="276"/>
        <v>0</v>
      </c>
      <c r="BA564" s="1" t="str">
        <f t="shared" si="277"/>
        <v/>
      </c>
      <c r="BB564" s="9">
        <f t="shared" si="249"/>
        <v>0.25</v>
      </c>
      <c r="BC564" s="11">
        <f t="shared" si="278"/>
        <v>0.25</v>
      </c>
      <c r="BD564" s="98">
        <v>47.623944950000002</v>
      </c>
      <c r="BE564" s="4">
        <f t="shared" si="279"/>
        <v>3</v>
      </c>
    </row>
    <row r="565" spans="1:57" x14ac:dyDescent="0.35">
      <c r="A565" s="4">
        <v>53053072313</v>
      </c>
      <c r="B565" s="97">
        <v>35.35780301029839</v>
      </c>
      <c r="C565" s="4">
        <f t="shared" si="250"/>
        <v>2</v>
      </c>
      <c r="D565" s="98">
        <v>4.5027624309392262</v>
      </c>
      <c r="E565" s="4">
        <f t="shared" si="251"/>
        <v>1</v>
      </c>
      <c r="F565" s="98">
        <v>55.531054759279677</v>
      </c>
      <c r="G565" s="4">
        <f t="shared" si="252"/>
        <v>2</v>
      </c>
      <c r="H565" s="98">
        <v>18.149717514124291</v>
      </c>
      <c r="I565" s="4">
        <f t="shared" si="253"/>
        <v>1</v>
      </c>
      <c r="J565" s="98">
        <v>9.1970802919708028</v>
      </c>
      <c r="K565" s="97">
        <v>6.4233576642335768</v>
      </c>
      <c r="L565" s="1">
        <f t="shared" si="254"/>
        <v>0</v>
      </c>
      <c r="M565" s="1">
        <f t="shared" si="255"/>
        <v>0</v>
      </c>
      <c r="N565" s="11">
        <f t="shared" si="256"/>
        <v>0</v>
      </c>
      <c r="O565" s="98">
        <v>9.3103448275862082</v>
      </c>
      <c r="P565" s="4">
        <f t="shared" si="257"/>
        <v>1</v>
      </c>
      <c r="Q565" s="6">
        <v>223716</v>
      </c>
      <c r="R565" s="7">
        <v>23777</v>
      </c>
      <c r="S565" s="1">
        <f t="shared" si="258"/>
        <v>2</v>
      </c>
      <c r="T565" s="1">
        <f t="shared" si="259"/>
        <v>2</v>
      </c>
      <c r="U565" s="11">
        <f t="shared" si="260"/>
        <v>2</v>
      </c>
      <c r="V565" s="98">
        <v>0</v>
      </c>
      <c r="W565" s="4">
        <f t="shared" si="261"/>
        <v>0</v>
      </c>
      <c r="X565" s="98">
        <v>0</v>
      </c>
      <c r="Y565" s="4">
        <f t="shared" si="262"/>
        <v>0</v>
      </c>
      <c r="Z565" s="9">
        <v>0.79948484099999995</v>
      </c>
      <c r="AA565" s="9">
        <v>0.92299381199999997</v>
      </c>
      <c r="AB565" s="9">
        <v>0.5587107</v>
      </c>
      <c r="AC565" s="1">
        <f t="shared" si="263"/>
        <v>2</v>
      </c>
      <c r="AD565" s="1">
        <f t="shared" si="264"/>
        <v>1</v>
      </c>
      <c r="AE565" s="1">
        <f t="shared" si="265"/>
        <v>2</v>
      </c>
      <c r="AF565" s="11">
        <f t="shared" si="266"/>
        <v>1.6666666666666667</v>
      </c>
      <c r="AG565" s="8">
        <v>0.14771780376400001</v>
      </c>
      <c r="AH565" s="9">
        <v>0.89579463801128467</v>
      </c>
      <c r="AI565" s="1">
        <f t="shared" si="267"/>
        <v>4</v>
      </c>
      <c r="AJ565" s="1">
        <f t="shared" si="268"/>
        <v>1</v>
      </c>
      <c r="AK565" s="11">
        <f t="shared" si="269"/>
        <v>2.5</v>
      </c>
      <c r="AL565" s="10">
        <v>0</v>
      </c>
      <c r="AM565" s="4">
        <f t="shared" si="270"/>
        <v>0</v>
      </c>
      <c r="AN565" s="98">
        <v>2.3643949929999999</v>
      </c>
      <c r="AO565" s="4">
        <f t="shared" si="271"/>
        <v>1</v>
      </c>
      <c r="AR565" s="9">
        <v>1.1543568464730289</v>
      </c>
      <c r="AS565" s="9">
        <v>1.1298421807747401</v>
      </c>
      <c r="AT565" s="9">
        <v>1.1213748657357681</v>
      </c>
      <c r="AV565" s="1" t="str">
        <f t="shared" si="272"/>
        <v/>
      </c>
      <c r="AW565" s="1" t="str">
        <f t="shared" si="273"/>
        <v/>
      </c>
      <c r="AX565" s="1">
        <f t="shared" si="274"/>
        <v>0</v>
      </c>
      <c r="AY565" s="1">
        <f t="shared" si="275"/>
        <v>0</v>
      </c>
      <c r="AZ565" s="1">
        <f t="shared" si="276"/>
        <v>0</v>
      </c>
      <c r="BA565" s="1" t="str">
        <f t="shared" si="277"/>
        <v/>
      </c>
      <c r="BB565" s="9">
        <f t="shared" si="249"/>
        <v>0.5</v>
      </c>
      <c r="BC565" s="11">
        <f t="shared" si="278"/>
        <v>0</v>
      </c>
      <c r="BD565" s="98">
        <v>69.22390059</v>
      </c>
      <c r="BE565" s="4">
        <f t="shared" si="279"/>
        <v>0</v>
      </c>
    </row>
    <row r="566" spans="1:57" x14ac:dyDescent="0.35">
      <c r="A566" s="4">
        <v>53053072405</v>
      </c>
      <c r="B566" s="97">
        <v>16.931599229287091</v>
      </c>
      <c r="C566" s="4">
        <f t="shared" si="250"/>
        <v>0</v>
      </c>
      <c r="D566" s="98">
        <v>3.4579201627256548</v>
      </c>
      <c r="E566" s="4">
        <f t="shared" si="251"/>
        <v>0</v>
      </c>
      <c r="F566" s="98">
        <v>46.812885538039758</v>
      </c>
      <c r="G566" s="4">
        <f t="shared" si="252"/>
        <v>1</v>
      </c>
      <c r="H566" s="98">
        <v>11.060209424083769</v>
      </c>
      <c r="I566" s="4">
        <f t="shared" si="253"/>
        <v>0</v>
      </c>
      <c r="J566" s="98">
        <v>12.69230769230769</v>
      </c>
      <c r="K566" s="97">
        <v>8.5897435897435894</v>
      </c>
      <c r="L566" s="1">
        <f t="shared" si="254"/>
        <v>1</v>
      </c>
      <c r="M566" s="1">
        <f t="shared" si="255"/>
        <v>0</v>
      </c>
      <c r="N566" s="11">
        <f t="shared" si="256"/>
        <v>0.5</v>
      </c>
      <c r="O566" s="98">
        <v>8.7427745664739884</v>
      </c>
      <c r="P566" s="4">
        <f t="shared" si="257"/>
        <v>1</v>
      </c>
      <c r="Q566" s="6">
        <v>78032</v>
      </c>
      <c r="R566" s="7">
        <v>0</v>
      </c>
      <c r="S566" s="1">
        <f t="shared" si="258"/>
        <v>1</v>
      </c>
      <c r="T566" s="1">
        <f t="shared" si="259"/>
        <v>0</v>
      </c>
      <c r="U566" s="11">
        <f t="shared" si="260"/>
        <v>0.5</v>
      </c>
      <c r="V566" s="98">
        <v>0</v>
      </c>
      <c r="W566" s="4">
        <f t="shared" si="261"/>
        <v>0</v>
      </c>
      <c r="X566" s="98">
        <v>0</v>
      </c>
      <c r="Y566" s="4">
        <f t="shared" si="262"/>
        <v>0</v>
      </c>
      <c r="Z566" s="9">
        <v>3.476476651</v>
      </c>
      <c r="AA566" s="9">
        <v>3.7057592690000001</v>
      </c>
      <c r="AB566" s="9">
        <v>3.634127753</v>
      </c>
      <c r="AC566" s="1">
        <f t="shared" si="263"/>
        <v>0</v>
      </c>
      <c r="AD566" s="1">
        <f t="shared" si="264"/>
        <v>0</v>
      </c>
      <c r="AE566" s="1">
        <f t="shared" si="265"/>
        <v>0</v>
      </c>
      <c r="AF566" s="11">
        <f t="shared" si="266"/>
        <v>0</v>
      </c>
      <c r="AG566" s="8">
        <v>0.55968584791099996</v>
      </c>
      <c r="AH566" s="9">
        <v>1.2001872767064841</v>
      </c>
      <c r="AI566" s="1">
        <f t="shared" si="267"/>
        <v>1</v>
      </c>
      <c r="AJ566" s="1">
        <f t="shared" si="268"/>
        <v>0</v>
      </c>
      <c r="AK566" s="11">
        <f t="shared" si="269"/>
        <v>0.5</v>
      </c>
      <c r="AL566" s="10">
        <v>0</v>
      </c>
      <c r="AM566" s="4">
        <f t="shared" si="270"/>
        <v>0</v>
      </c>
      <c r="AN566" s="98">
        <v>0</v>
      </c>
      <c r="AO566" s="4">
        <f t="shared" si="271"/>
        <v>0</v>
      </c>
      <c r="AR566" s="9">
        <v>1.1278008298755191</v>
      </c>
      <c r="AS566" s="9">
        <v>0.82281205164992799</v>
      </c>
      <c r="AV566" s="1" t="str">
        <f t="shared" si="272"/>
        <v/>
      </c>
      <c r="AW566" s="1" t="str">
        <f t="shared" si="273"/>
        <v/>
      </c>
      <c r="AX566" s="1">
        <f t="shared" si="274"/>
        <v>0</v>
      </c>
      <c r="AY566" s="1">
        <f t="shared" si="275"/>
        <v>2</v>
      </c>
      <c r="AZ566" s="1" t="str">
        <f t="shared" si="276"/>
        <v/>
      </c>
      <c r="BA566" s="1" t="str">
        <f t="shared" si="277"/>
        <v/>
      </c>
      <c r="BB566" s="9">
        <f t="shared" si="249"/>
        <v>0.5</v>
      </c>
      <c r="BC566" s="11">
        <f t="shared" si="278"/>
        <v>1</v>
      </c>
      <c r="BD566" s="98">
        <v>76.956476839999993</v>
      </c>
      <c r="BE566" s="4">
        <f t="shared" si="279"/>
        <v>0</v>
      </c>
    </row>
    <row r="567" spans="1:57" x14ac:dyDescent="0.35">
      <c r="A567" s="4">
        <v>53053072406</v>
      </c>
      <c r="B567" s="97">
        <v>15.271178109126661</v>
      </c>
      <c r="C567" s="4">
        <f t="shared" si="250"/>
        <v>0</v>
      </c>
      <c r="D567" s="98">
        <v>1.90623390005152</v>
      </c>
      <c r="E567" s="4">
        <f t="shared" si="251"/>
        <v>0</v>
      </c>
      <c r="F567" s="98">
        <v>61.953671328671327</v>
      </c>
      <c r="G567" s="4">
        <f t="shared" si="252"/>
        <v>2</v>
      </c>
      <c r="H567" s="98">
        <v>16.084843128590371</v>
      </c>
      <c r="I567" s="4">
        <f t="shared" si="253"/>
        <v>1</v>
      </c>
      <c r="J567" s="98">
        <v>15.33180778032037</v>
      </c>
      <c r="K567" s="97">
        <v>13.04347826086957</v>
      </c>
      <c r="L567" s="1">
        <f t="shared" si="254"/>
        <v>2</v>
      </c>
      <c r="M567" s="1">
        <f t="shared" si="255"/>
        <v>1</v>
      </c>
      <c r="N567" s="11">
        <f t="shared" si="256"/>
        <v>1.5</v>
      </c>
      <c r="O567" s="98">
        <v>13.720316622691289</v>
      </c>
      <c r="P567" s="4">
        <f t="shared" si="257"/>
        <v>1</v>
      </c>
      <c r="Q567" s="6">
        <v>144390</v>
      </c>
      <c r="R567" s="7">
        <v>366</v>
      </c>
      <c r="S567" s="1">
        <f t="shared" si="258"/>
        <v>1</v>
      </c>
      <c r="T567" s="1">
        <f t="shared" si="259"/>
        <v>0</v>
      </c>
      <c r="U567" s="11">
        <f t="shared" si="260"/>
        <v>0.5</v>
      </c>
      <c r="V567" s="98">
        <v>0</v>
      </c>
      <c r="W567" s="4">
        <f t="shared" si="261"/>
        <v>0</v>
      </c>
      <c r="X567" s="98">
        <v>0</v>
      </c>
      <c r="Y567" s="4">
        <f t="shared" si="262"/>
        <v>0</v>
      </c>
      <c r="Z567" s="9">
        <v>2.1517863209999999</v>
      </c>
      <c r="AA567" s="9">
        <v>2.0611674029999998</v>
      </c>
      <c r="AB567" s="9">
        <v>1.893325122</v>
      </c>
      <c r="AC567" s="1">
        <f t="shared" si="263"/>
        <v>0</v>
      </c>
      <c r="AD567" s="1">
        <f t="shared" si="264"/>
        <v>0</v>
      </c>
      <c r="AE567" s="1">
        <f t="shared" si="265"/>
        <v>0</v>
      </c>
      <c r="AF567" s="11">
        <f t="shared" si="266"/>
        <v>0</v>
      </c>
      <c r="AG567" s="8">
        <v>0.81029709311099996</v>
      </c>
      <c r="AH567" s="9">
        <v>0.93397424207935309</v>
      </c>
      <c r="AI567" s="1">
        <f t="shared" si="267"/>
        <v>0</v>
      </c>
      <c r="AJ567" s="1">
        <f t="shared" si="268"/>
        <v>1</v>
      </c>
      <c r="AK567" s="11">
        <f t="shared" si="269"/>
        <v>0.5</v>
      </c>
      <c r="AL567" s="10">
        <v>0</v>
      </c>
      <c r="AM567" s="4">
        <f t="shared" si="270"/>
        <v>0</v>
      </c>
      <c r="AN567" s="98">
        <v>1.1960700559999999</v>
      </c>
      <c r="AO567" s="4">
        <f t="shared" si="271"/>
        <v>1</v>
      </c>
      <c r="AR567" s="9">
        <v>1.008298755186722</v>
      </c>
      <c r="AS567" s="9">
        <v>1.2991391678622599</v>
      </c>
      <c r="AT567" s="9">
        <v>1.395273899033298</v>
      </c>
      <c r="AV567" s="1" t="str">
        <f t="shared" si="272"/>
        <v/>
      </c>
      <c r="AW567" s="1" t="str">
        <f t="shared" si="273"/>
        <v/>
      </c>
      <c r="AX567" s="1">
        <f t="shared" si="274"/>
        <v>0</v>
      </c>
      <c r="AY567" s="1">
        <f t="shared" si="275"/>
        <v>0</v>
      </c>
      <c r="AZ567" s="1">
        <f t="shared" si="276"/>
        <v>0</v>
      </c>
      <c r="BA567" s="1" t="str">
        <f t="shared" si="277"/>
        <v/>
      </c>
      <c r="BB567" s="9">
        <f t="shared" si="249"/>
        <v>0.5</v>
      </c>
      <c r="BC567" s="11">
        <f t="shared" si="278"/>
        <v>0</v>
      </c>
      <c r="BD567" s="98">
        <v>70.822592830000005</v>
      </c>
      <c r="BE567" s="4">
        <f t="shared" si="279"/>
        <v>0</v>
      </c>
    </row>
    <row r="568" spans="1:57" x14ac:dyDescent="0.35">
      <c r="A568" s="4">
        <v>53053072407</v>
      </c>
      <c r="B568" s="97">
        <v>17.30729274880532</v>
      </c>
      <c r="C568" s="4">
        <f t="shared" si="250"/>
        <v>0</v>
      </c>
      <c r="D568" s="98">
        <v>2.4918032786885251</v>
      </c>
      <c r="E568" s="4">
        <f t="shared" si="251"/>
        <v>0</v>
      </c>
      <c r="F568" s="98">
        <v>56.093189964157709</v>
      </c>
      <c r="G568" s="4">
        <f t="shared" si="252"/>
        <v>2</v>
      </c>
      <c r="H568" s="98">
        <v>42.097340692423479</v>
      </c>
      <c r="I568" s="4">
        <f t="shared" si="253"/>
        <v>2</v>
      </c>
      <c r="J568" s="98">
        <v>25.505050505050502</v>
      </c>
      <c r="K568" s="97">
        <v>18.939393939393941</v>
      </c>
      <c r="L568" s="1">
        <f t="shared" si="254"/>
        <v>4</v>
      </c>
      <c r="M568" s="1">
        <f t="shared" si="255"/>
        <v>2</v>
      </c>
      <c r="N568" s="11">
        <f t="shared" si="256"/>
        <v>3</v>
      </c>
      <c r="O568" s="98">
        <v>13.248599741490739</v>
      </c>
      <c r="P568" s="4">
        <f t="shared" si="257"/>
        <v>1</v>
      </c>
      <c r="Q568" s="6">
        <v>197919</v>
      </c>
      <c r="R568" s="7">
        <v>4123</v>
      </c>
      <c r="S568" s="1">
        <f t="shared" si="258"/>
        <v>1</v>
      </c>
      <c r="T568" s="1">
        <f t="shared" si="259"/>
        <v>1</v>
      </c>
      <c r="U568" s="11">
        <f t="shared" si="260"/>
        <v>1</v>
      </c>
      <c r="V568" s="98">
        <v>0</v>
      </c>
      <c r="W568" s="4">
        <f t="shared" si="261"/>
        <v>0</v>
      </c>
      <c r="X568" s="98">
        <v>0</v>
      </c>
      <c r="Y568" s="4">
        <f t="shared" si="262"/>
        <v>0</v>
      </c>
      <c r="Z568" s="9">
        <v>0.71425761300000001</v>
      </c>
      <c r="AA568" s="9">
        <v>0.75132752599999997</v>
      </c>
      <c r="AB568" s="9">
        <v>0.67836933399999999</v>
      </c>
      <c r="AC568" s="1">
        <f t="shared" si="263"/>
        <v>2</v>
      </c>
      <c r="AD568" s="1">
        <f t="shared" si="264"/>
        <v>2</v>
      </c>
      <c r="AE568" s="1">
        <f t="shared" si="265"/>
        <v>2</v>
      </c>
      <c r="AF568" s="11">
        <f t="shared" si="266"/>
        <v>2</v>
      </c>
      <c r="AG568" s="8">
        <v>0.18271657338</v>
      </c>
      <c r="AH568" s="9">
        <v>1.5635847706975521</v>
      </c>
      <c r="AI568" s="1">
        <f t="shared" si="267"/>
        <v>3</v>
      </c>
      <c r="AJ568" s="1">
        <f t="shared" si="268"/>
        <v>0</v>
      </c>
      <c r="AK568" s="11">
        <f t="shared" si="269"/>
        <v>1.5</v>
      </c>
      <c r="AL568" s="10">
        <v>0</v>
      </c>
      <c r="AM568" s="4">
        <f t="shared" si="270"/>
        <v>0</v>
      </c>
      <c r="AN568" s="98">
        <v>1.799610895</v>
      </c>
      <c r="AO568" s="4">
        <f t="shared" si="271"/>
        <v>1</v>
      </c>
      <c r="AQ568" s="9">
        <v>1.0353430353430351</v>
      </c>
      <c r="AR568" s="9">
        <v>1.190871369294606</v>
      </c>
      <c r="AS568" s="9">
        <v>1.2553802008608299</v>
      </c>
      <c r="AV568" s="1" t="str">
        <f t="shared" si="272"/>
        <v/>
      </c>
      <c r="AW568" s="1">
        <f t="shared" si="273"/>
        <v>0</v>
      </c>
      <c r="AX568" s="1">
        <f t="shared" si="274"/>
        <v>0</v>
      </c>
      <c r="AY568" s="1">
        <f t="shared" si="275"/>
        <v>0</v>
      </c>
      <c r="AZ568" s="1" t="str">
        <f t="shared" si="276"/>
        <v/>
      </c>
      <c r="BA568" s="1" t="str">
        <f t="shared" si="277"/>
        <v/>
      </c>
      <c r="BB568" s="9">
        <f t="shared" si="249"/>
        <v>0.33333333333333331</v>
      </c>
      <c r="BC568" s="11">
        <f t="shared" si="278"/>
        <v>0</v>
      </c>
      <c r="BD568" s="98">
        <v>70.858923379999993</v>
      </c>
      <c r="BE568" s="4">
        <f t="shared" si="279"/>
        <v>0</v>
      </c>
    </row>
    <row r="569" spans="1:57" x14ac:dyDescent="0.35">
      <c r="A569" s="4">
        <v>53053072408</v>
      </c>
      <c r="B569" s="97">
        <v>15.91621309582715</v>
      </c>
      <c r="C569" s="4">
        <f t="shared" si="250"/>
        <v>0</v>
      </c>
      <c r="D569" s="98">
        <v>0.84602368866328259</v>
      </c>
      <c r="E569" s="4">
        <f t="shared" si="251"/>
        <v>0</v>
      </c>
      <c r="F569" s="98">
        <v>55.808656036446472</v>
      </c>
      <c r="G569" s="4">
        <f t="shared" si="252"/>
        <v>2</v>
      </c>
      <c r="H569" s="98">
        <v>26.226804123711339</v>
      </c>
      <c r="I569" s="4">
        <f t="shared" si="253"/>
        <v>1</v>
      </c>
      <c r="J569" s="98">
        <v>19.836400817995909</v>
      </c>
      <c r="K569" s="97">
        <v>12.88343558282209</v>
      </c>
      <c r="L569" s="1">
        <f t="shared" si="254"/>
        <v>2</v>
      </c>
      <c r="M569" s="1">
        <f t="shared" si="255"/>
        <v>1</v>
      </c>
      <c r="N569" s="11">
        <f t="shared" si="256"/>
        <v>1.5</v>
      </c>
      <c r="O569" s="98">
        <v>13.792525557231439</v>
      </c>
      <c r="P569" s="4">
        <f t="shared" si="257"/>
        <v>1</v>
      </c>
      <c r="Q569" s="6">
        <v>191645</v>
      </c>
      <c r="R569" s="7">
        <v>5233</v>
      </c>
      <c r="S569" s="1">
        <f t="shared" si="258"/>
        <v>1</v>
      </c>
      <c r="T569" s="1">
        <f t="shared" si="259"/>
        <v>1</v>
      </c>
      <c r="U569" s="11">
        <f t="shared" si="260"/>
        <v>1</v>
      </c>
      <c r="V569" s="98">
        <v>0</v>
      </c>
      <c r="W569" s="4">
        <f t="shared" si="261"/>
        <v>0</v>
      </c>
      <c r="X569" s="98">
        <v>0</v>
      </c>
      <c r="Y569" s="4">
        <f t="shared" si="262"/>
        <v>0</v>
      </c>
      <c r="Z569" s="9">
        <v>1.084397464</v>
      </c>
      <c r="AA569" s="9">
        <v>1.6964022750000001</v>
      </c>
      <c r="AB569" s="9">
        <v>0.97664245999999999</v>
      </c>
      <c r="AC569" s="1">
        <f t="shared" si="263"/>
        <v>1</v>
      </c>
      <c r="AD569" s="1">
        <f t="shared" si="264"/>
        <v>0</v>
      </c>
      <c r="AE569" s="1">
        <f t="shared" si="265"/>
        <v>1</v>
      </c>
      <c r="AF569" s="11">
        <f t="shared" si="266"/>
        <v>0.66666666666666663</v>
      </c>
      <c r="AG569" s="8">
        <v>0.39002704816700001</v>
      </c>
      <c r="AH569" s="9">
        <v>1.080224985140777</v>
      </c>
      <c r="AI569" s="1">
        <f t="shared" si="267"/>
        <v>2</v>
      </c>
      <c r="AJ569" s="1">
        <f t="shared" si="268"/>
        <v>0</v>
      </c>
      <c r="AK569" s="11">
        <f t="shared" si="269"/>
        <v>1</v>
      </c>
      <c r="AL569" s="10">
        <v>0</v>
      </c>
      <c r="AM569" s="4">
        <f t="shared" si="270"/>
        <v>0</v>
      </c>
      <c r="AN569" s="98">
        <v>0.36086607900000001</v>
      </c>
      <c r="AO569" s="4">
        <f t="shared" si="271"/>
        <v>0</v>
      </c>
      <c r="AP569" s="8">
        <v>1.599344978165939</v>
      </c>
      <c r="AQ569" s="9">
        <v>1.345114345114345</v>
      </c>
      <c r="AR569" s="9">
        <v>1.2672199170124481</v>
      </c>
      <c r="AS569" s="9">
        <v>1.2180774748923899</v>
      </c>
      <c r="AV569" s="1">
        <f t="shared" si="272"/>
        <v>0</v>
      </c>
      <c r="AW569" s="1">
        <f t="shared" si="273"/>
        <v>0</v>
      </c>
      <c r="AX569" s="1">
        <f t="shared" si="274"/>
        <v>0</v>
      </c>
      <c r="AY569" s="1">
        <f t="shared" si="275"/>
        <v>0</v>
      </c>
      <c r="AZ569" s="1" t="str">
        <f t="shared" si="276"/>
        <v/>
      </c>
      <c r="BA569" s="1" t="str">
        <f t="shared" si="277"/>
        <v/>
      </c>
      <c r="BB569" s="9">
        <f t="shared" si="249"/>
        <v>0.25</v>
      </c>
      <c r="BC569" s="11">
        <f t="shared" si="278"/>
        <v>0</v>
      </c>
      <c r="BD569" s="98">
        <v>70.997741629999993</v>
      </c>
      <c r="BE569" s="4">
        <f t="shared" si="279"/>
        <v>0</v>
      </c>
    </row>
    <row r="570" spans="1:57" x14ac:dyDescent="0.35">
      <c r="A570" s="4">
        <v>53053072409</v>
      </c>
      <c r="B570" s="97">
        <v>11.21459060923555</v>
      </c>
      <c r="C570" s="4">
        <f t="shared" si="250"/>
        <v>0</v>
      </c>
      <c r="D570" s="98">
        <v>0.4053506282934739</v>
      </c>
      <c r="E570" s="4">
        <f t="shared" si="251"/>
        <v>0</v>
      </c>
      <c r="F570" s="98">
        <v>46.039340776182883</v>
      </c>
      <c r="G570" s="4">
        <f t="shared" si="252"/>
        <v>1</v>
      </c>
      <c r="H570" s="98">
        <v>14.94370522006141</v>
      </c>
      <c r="I570" s="4">
        <f t="shared" si="253"/>
        <v>0</v>
      </c>
      <c r="J570" s="98">
        <v>12.146596858638739</v>
      </c>
      <c r="K570" s="97">
        <v>6.3874345549738223</v>
      </c>
      <c r="L570" s="1">
        <f t="shared" si="254"/>
        <v>1</v>
      </c>
      <c r="M570" s="1">
        <f t="shared" si="255"/>
        <v>0</v>
      </c>
      <c r="N570" s="11">
        <f t="shared" si="256"/>
        <v>0.5</v>
      </c>
      <c r="O570" s="98">
        <v>9.3907644547923947</v>
      </c>
      <c r="P570" s="4">
        <f t="shared" si="257"/>
        <v>1</v>
      </c>
      <c r="Q570" s="6">
        <v>114541</v>
      </c>
      <c r="R570" s="7">
        <v>0</v>
      </c>
      <c r="S570" s="1">
        <f t="shared" si="258"/>
        <v>1</v>
      </c>
      <c r="T570" s="1">
        <f t="shared" si="259"/>
        <v>0</v>
      </c>
      <c r="U570" s="11">
        <f t="shared" si="260"/>
        <v>0.5</v>
      </c>
      <c r="V570" s="98">
        <v>0</v>
      </c>
      <c r="W570" s="4">
        <f t="shared" si="261"/>
        <v>0</v>
      </c>
      <c r="X570" s="98">
        <v>0</v>
      </c>
      <c r="Y570" s="4">
        <f t="shared" si="262"/>
        <v>0</v>
      </c>
      <c r="Z570" s="9">
        <v>2.2103052820000002</v>
      </c>
      <c r="AA570" s="9">
        <v>2.3644708319999999</v>
      </c>
      <c r="AB570" s="9">
        <v>2.2561101259999998</v>
      </c>
      <c r="AC570" s="1">
        <f t="shared" si="263"/>
        <v>0</v>
      </c>
      <c r="AD570" s="1">
        <f t="shared" si="264"/>
        <v>0</v>
      </c>
      <c r="AE570" s="1">
        <f t="shared" si="265"/>
        <v>0</v>
      </c>
      <c r="AF570" s="11">
        <f t="shared" si="266"/>
        <v>0</v>
      </c>
      <c r="AG570" s="8">
        <v>0.55364770506100003</v>
      </c>
      <c r="AH570" s="9">
        <v>1.0362591386058351</v>
      </c>
      <c r="AI570" s="1">
        <f t="shared" si="267"/>
        <v>1</v>
      </c>
      <c r="AJ570" s="1">
        <f t="shared" si="268"/>
        <v>0</v>
      </c>
      <c r="AK570" s="11">
        <f t="shared" si="269"/>
        <v>0.5</v>
      </c>
      <c r="AL570" s="10">
        <v>0</v>
      </c>
      <c r="AM570" s="4">
        <f t="shared" si="270"/>
        <v>0</v>
      </c>
      <c r="AN570" s="98">
        <v>0</v>
      </c>
      <c r="AO570" s="4">
        <f t="shared" si="271"/>
        <v>0</v>
      </c>
      <c r="AR570" s="9">
        <v>1.030705394190871</v>
      </c>
      <c r="AS570" s="9">
        <v>1.05451936872309</v>
      </c>
      <c r="AV570" s="1" t="str">
        <f t="shared" si="272"/>
        <v/>
      </c>
      <c r="AW570" s="1" t="str">
        <f t="shared" si="273"/>
        <v/>
      </c>
      <c r="AX570" s="1">
        <f t="shared" si="274"/>
        <v>0</v>
      </c>
      <c r="AY570" s="1">
        <f t="shared" si="275"/>
        <v>0</v>
      </c>
      <c r="AZ570" s="1" t="str">
        <f t="shared" si="276"/>
        <v/>
      </c>
      <c r="BA570" s="1" t="str">
        <f t="shared" si="277"/>
        <v/>
      </c>
      <c r="BB570" s="9">
        <f t="shared" si="249"/>
        <v>0.5</v>
      </c>
      <c r="BC570" s="11">
        <f t="shared" si="278"/>
        <v>0</v>
      </c>
      <c r="BD570" s="98">
        <v>74.429881559999998</v>
      </c>
      <c r="BE570" s="4">
        <f t="shared" si="279"/>
        <v>0</v>
      </c>
    </row>
    <row r="571" spans="1:57" x14ac:dyDescent="0.35">
      <c r="A571" s="4">
        <v>53053072410</v>
      </c>
      <c r="B571" s="97">
        <v>11.71516079632466</v>
      </c>
      <c r="C571" s="4">
        <f t="shared" si="250"/>
        <v>0</v>
      </c>
      <c r="D571" s="98">
        <v>0.34946236559139793</v>
      </c>
      <c r="E571" s="4">
        <f t="shared" si="251"/>
        <v>0</v>
      </c>
      <c r="F571" s="98">
        <v>48.396094839609482</v>
      </c>
      <c r="G571" s="4">
        <f t="shared" si="252"/>
        <v>1</v>
      </c>
      <c r="H571" s="98">
        <v>4.4594594594594597</v>
      </c>
      <c r="I571" s="4">
        <f t="shared" si="253"/>
        <v>0</v>
      </c>
      <c r="J571" s="98">
        <v>13.971631205673759</v>
      </c>
      <c r="K571" s="97">
        <v>10.49645390070922</v>
      </c>
      <c r="L571" s="1">
        <f t="shared" si="254"/>
        <v>1</v>
      </c>
      <c r="M571" s="1">
        <f t="shared" si="255"/>
        <v>1</v>
      </c>
      <c r="N571" s="11">
        <f t="shared" si="256"/>
        <v>1</v>
      </c>
      <c r="O571" s="98">
        <v>10.52631578947368</v>
      </c>
      <c r="P571" s="4">
        <f t="shared" si="257"/>
        <v>1</v>
      </c>
      <c r="Q571" s="6">
        <v>32694</v>
      </c>
      <c r="R571" s="7">
        <v>0</v>
      </c>
      <c r="S571" s="1">
        <f t="shared" si="258"/>
        <v>0</v>
      </c>
      <c r="T571" s="1">
        <f t="shared" si="259"/>
        <v>0</v>
      </c>
      <c r="U571" s="11">
        <f t="shared" si="260"/>
        <v>0</v>
      </c>
      <c r="V571" s="98">
        <v>0</v>
      </c>
      <c r="W571" s="4">
        <f t="shared" si="261"/>
        <v>0</v>
      </c>
      <c r="X571" s="98">
        <v>0</v>
      </c>
      <c r="Y571" s="4">
        <f t="shared" si="262"/>
        <v>0</v>
      </c>
      <c r="Z571" s="9">
        <v>3.6374509380000002</v>
      </c>
      <c r="AA571" s="9">
        <v>3.7898861259999999</v>
      </c>
      <c r="AB571" s="9">
        <v>3.2962527179999999</v>
      </c>
      <c r="AC571" s="1">
        <f t="shared" si="263"/>
        <v>0</v>
      </c>
      <c r="AD571" s="1">
        <f t="shared" si="264"/>
        <v>0</v>
      </c>
      <c r="AE571" s="1">
        <f t="shared" si="265"/>
        <v>0</v>
      </c>
      <c r="AF571" s="11">
        <f t="shared" si="266"/>
        <v>0</v>
      </c>
      <c r="AG571" s="8">
        <v>0.62342514135899996</v>
      </c>
      <c r="AH571" s="9">
        <v>3.4043168265301951</v>
      </c>
      <c r="AI571" s="1">
        <f t="shared" si="267"/>
        <v>0</v>
      </c>
      <c r="AJ571" s="1">
        <f t="shared" si="268"/>
        <v>0</v>
      </c>
      <c r="AK571" s="11">
        <f t="shared" si="269"/>
        <v>0</v>
      </c>
      <c r="AL571" s="10">
        <v>0</v>
      </c>
      <c r="AM571" s="4">
        <f t="shared" si="270"/>
        <v>0</v>
      </c>
      <c r="AN571" s="98">
        <v>0</v>
      </c>
      <c r="AO571" s="4">
        <f t="shared" si="271"/>
        <v>0</v>
      </c>
      <c r="AV571" s="1" t="str">
        <f t="shared" si="272"/>
        <v/>
      </c>
      <c r="AW571" s="1" t="str">
        <f t="shared" si="273"/>
        <v/>
      </c>
      <c r="AX571" s="1" t="str">
        <f t="shared" si="274"/>
        <v/>
      </c>
      <c r="AY571" s="1" t="str">
        <f t="shared" si="275"/>
        <v/>
      </c>
      <c r="AZ571" s="1" t="str">
        <f t="shared" si="276"/>
        <v/>
      </c>
      <c r="BA571" s="1" t="str">
        <f t="shared" si="277"/>
        <v/>
      </c>
      <c r="BB571" s="9">
        <f t="shared" si="249"/>
        <v>1</v>
      </c>
      <c r="BC571" s="11">
        <f t="shared" si="278"/>
        <v>0</v>
      </c>
      <c r="BD571" s="98">
        <v>81.190695559999995</v>
      </c>
      <c r="BE571" s="4">
        <f t="shared" si="279"/>
        <v>0</v>
      </c>
    </row>
    <row r="572" spans="1:57" x14ac:dyDescent="0.35">
      <c r="A572" s="4">
        <v>53053072503</v>
      </c>
      <c r="B572" s="97">
        <v>16.022356776898</v>
      </c>
      <c r="C572" s="4">
        <f t="shared" si="250"/>
        <v>0</v>
      </c>
      <c r="D572" s="98">
        <v>0.77220077220077221</v>
      </c>
      <c r="E572" s="4">
        <f t="shared" si="251"/>
        <v>0</v>
      </c>
      <c r="F572" s="98">
        <v>64.004803362353641</v>
      </c>
      <c r="G572" s="4">
        <f t="shared" si="252"/>
        <v>2</v>
      </c>
      <c r="H572" s="98">
        <v>15</v>
      </c>
      <c r="I572" s="4">
        <f t="shared" si="253"/>
        <v>0</v>
      </c>
      <c r="J572" s="98">
        <v>12.11180124223603</v>
      </c>
      <c r="K572" s="97">
        <v>9.316770186335404</v>
      </c>
      <c r="L572" s="1">
        <f t="shared" si="254"/>
        <v>1</v>
      </c>
      <c r="M572" s="1">
        <f t="shared" si="255"/>
        <v>0</v>
      </c>
      <c r="N572" s="11">
        <f t="shared" si="256"/>
        <v>0.5</v>
      </c>
      <c r="O572" s="98">
        <v>17.684063373718541</v>
      </c>
      <c r="P572" s="4">
        <f t="shared" si="257"/>
        <v>2</v>
      </c>
      <c r="Q572" s="6">
        <v>49599</v>
      </c>
      <c r="R572" s="7">
        <v>0</v>
      </c>
      <c r="S572" s="1">
        <f t="shared" si="258"/>
        <v>0</v>
      </c>
      <c r="T572" s="1">
        <f t="shared" si="259"/>
        <v>0</v>
      </c>
      <c r="U572" s="11">
        <f t="shared" si="260"/>
        <v>0</v>
      </c>
      <c r="V572" s="98">
        <v>0</v>
      </c>
      <c r="W572" s="4">
        <f t="shared" si="261"/>
        <v>0</v>
      </c>
      <c r="X572" s="98">
        <v>0</v>
      </c>
      <c r="Y572" s="4">
        <f t="shared" si="262"/>
        <v>0</v>
      </c>
      <c r="Z572" s="9">
        <v>0.78247507299999997</v>
      </c>
      <c r="AA572" s="9">
        <v>0.82956463199999997</v>
      </c>
      <c r="AB572" s="9">
        <v>1.867477684</v>
      </c>
      <c r="AC572" s="1">
        <f t="shared" si="263"/>
        <v>2</v>
      </c>
      <c r="AD572" s="1">
        <f t="shared" si="264"/>
        <v>1</v>
      </c>
      <c r="AE572" s="1">
        <f t="shared" si="265"/>
        <v>0</v>
      </c>
      <c r="AF572" s="11">
        <f t="shared" si="266"/>
        <v>1</v>
      </c>
      <c r="AG572" s="8">
        <v>0.85086061108099997</v>
      </c>
      <c r="AH572" s="9">
        <v>1.1469438403818879</v>
      </c>
      <c r="AI572" s="1">
        <f t="shared" si="267"/>
        <v>0</v>
      </c>
      <c r="AJ572" s="1">
        <f t="shared" si="268"/>
        <v>0</v>
      </c>
      <c r="AK572" s="11">
        <f t="shared" si="269"/>
        <v>0</v>
      </c>
      <c r="AL572" s="10">
        <v>0</v>
      </c>
      <c r="AM572" s="4">
        <f t="shared" si="270"/>
        <v>0</v>
      </c>
      <c r="AN572" s="98">
        <v>0</v>
      </c>
      <c r="AO572" s="4">
        <f t="shared" si="271"/>
        <v>0</v>
      </c>
      <c r="AR572" s="9">
        <v>1.2514522821576759</v>
      </c>
      <c r="AS572" s="9">
        <v>0.53586800573888005</v>
      </c>
      <c r="AT572" s="9">
        <v>0.83995703544575728</v>
      </c>
      <c r="AV572" s="1" t="str">
        <f t="shared" si="272"/>
        <v/>
      </c>
      <c r="AW572" s="1" t="str">
        <f t="shared" si="273"/>
        <v/>
      </c>
      <c r="AX572" s="1">
        <f t="shared" si="274"/>
        <v>0</v>
      </c>
      <c r="AY572" s="1">
        <f t="shared" si="275"/>
        <v>4</v>
      </c>
      <c r="AZ572" s="1">
        <f t="shared" si="276"/>
        <v>2</v>
      </c>
      <c r="BA572" s="1" t="str">
        <f t="shared" si="277"/>
        <v/>
      </c>
      <c r="BB572" s="9">
        <f t="shared" si="249"/>
        <v>0.5</v>
      </c>
      <c r="BC572" s="11">
        <f t="shared" si="278"/>
        <v>2</v>
      </c>
      <c r="BD572" s="98">
        <v>65.956617190000003</v>
      </c>
      <c r="BE572" s="4">
        <f t="shared" si="279"/>
        <v>1</v>
      </c>
    </row>
    <row r="573" spans="1:57" x14ac:dyDescent="0.35">
      <c r="A573" s="4">
        <v>53053072504</v>
      </c>
      <c r="B573" s="97">
        <v>20.079999999999998</v>
      </c>
      <c r="C573" s="4">
        <f t="shared" si="250"/>
        <v>1</v>
      </c>
      <c r="D573" s="98">
        <v>1.989528795811518</v>
      </c>
      <c r="E573" s="4">
        <f t="shared" si="251"/>
        <v>0</v>
      </c>
      <c r="F573" s="98">
        <v>64.674634794156702</v>
      </c>
      <c r="G573" s="4">
        <f t="shared" si="252"/>
        <v>2</v>
      </c>
      <c r="H573" s="98">
        <v>14.315642458100561</v>
      </c>
      <c r="I573" s="4">
        <f t="shared" si="253"/>
        <v>0</v>
      </c>
      <c r="J573" s="98">
        <v>10.810810810810811</v>
      </c>
      <c r="K573" s="97">
        <v>5.7432432432432439</v>
      </c>
      <c r="L573" s="1">
        <f t="shared" si="254"/>
        <v>1</v>
      </c>
      <c r="M573" s="1">
        <f t="shared" si="255"/>
        <v>0</v>
      </c>
      <c r="N573" s="11">
        <f t="shared" si="256"/>
        <v>0.5</v>
      </c>
      <c r="O573" s="98">
        <v>10.72170301142264</v>
      </c>
      <c r="P573" s="4">
        <f t="shared" si="257"/>
        <v>1</v>
      </c>
      <c r="Q573" s="6">
        <v>121153</v>
      </c>
      <c r="R573" s="7">
        <v>313</v>
      </c>
      <c r="S573" s="1">
        <f t="shared" si="258"/>
        <v>1</v>
      </c>
      <c r="T573" s="1">
        <f t="shared" si="259"/>
        <v>0</v>
      </c>
      <c r="U573" s="11">
        <f t="shared" si="260"/>
        <v>0.5</v>
      </c>
      <c r="V573" s="98">
        <v>0</v>
      </c>
      <c r="W573" s="4">
        <f t="shared" si="261"/>
        <v>0</v>
      </c>
      <c r="X573" s="98">
        <v>0</v>
      </c>
      <c r="Y573" s="4">
        <f t="shared" si="262"/>
        <v>0</v>
      </c>
      <c r="Z573" s="9">
        <v>1.093370942</v>
      </c>
      <c r="AA573" s="9">
        <v>1.426539175</v>
      </c>
      <c r="AB573" s="9">
        <v>1.330174559</v>
      </c>
      <c r="AC573" s="1">
        <f t="shared" si="263"/>
        <v>1</v>
      </c>
      <c r="AD573" s="1">
        <f t="shared" si="264"/>
        <v>0</v>
      </c>
      <c r="AE573" s="1">
        <f t="shared" si="265"/>
        <v>0</v>
      </c>
      <c r="AF573" s="11">
        <f t="shared" si="266"/>
        <v>0.33333333333333331</v>
      </c>
      <c r="AG573" s="8">
        <v>0.45762407615099998</v>
      </c>
      <c r="AH573" s="9">
        <v>1.574664410177866</v>
      </c>
      <c r="AI573" s="1">
        <f t="shared" si="267"/>
        <v>1</v>
      </c>
      <c r="AJ573" s="1">
        <f t="shared" si="268"/>
        <v>0</v>
      </c>
      <c r="AK573" s="11">
        <f t="shared" si="269"/>
        <v>0.5</v>
      </c>
      <c r="AL573" s="10">
        <v>0</v>
      </c>
      <c r="AM573" s="4">
        <f t="shared" si="270"/>
        <v>0</v>
      </c>
      <c r="AN573" s="98">
        <v>1.9820971869999999</v>
      </c>
      <c r="AO573" s="4">
        <f t="shared" si="271"/>
        <v>1</v>
      </c>
      <c r="AQ573" s="9">
        <v>0.83471933471933468</v>
      </c>
      <c r="AS573" s="9">
        <v>1.2087517934002801</v>
      </c>
      <c r="AV573" s="1" t="str">
        <f t="shared" si="272"/>
        <v/>
      </c>
      <c r="AW573" s="1">
        <f t="shared" si="273"/>
        <v>2</v>
      </c>
      <c r="AX573" s="1" t="str">
        <f t="shared" si="274"/>
        <v/>
      </c>
      <c r="AY573" s="1">
        <f t="shared" si="275"/>
        <v>0</v>
      </c>
      <c r="AZ573" s="1" t="str">
        <f t="shared" si="276"/>
        <v/>
      </c>
      <c r="BA573" s="1" t="str">
        <f t="shared" si="277"/>
        <v/>
      </c>
      <c r="BB573" s="9">
        <f t="shared" si="249"/>
        <v>0.5</v>
      </c>
      <c r="BC573" s="11">
        <f t="shared" si="278"/>
        <v>1</v>
      </c>
      <c r="BD573" s="98">
        <v>71.454262360000001</v>
      </c>
      <c r="BE573" s="4">
        <f t="shared" si="279"/>
        <v>0</v>
      </c>
    </row>
    <row r="574" spans="1:57" x14ac:dyDescent="0.35">
      <c r="A574" s="4">
        <v>53053072505</v>
      </c>
      <c r="B574" s="97">
        <v>15.63938475356461</v>
      </c>
      <c r="C574" s="4">
        <f t="shared" si="250"/>
        <v>0</v>
      </c>
      <c r="D574" s="98">
        <v>5.6888361045130642</v>
      </c>
      <c r="E574" s="4">
        <f t="shared" si="251"/>
        <v>1</v>
      </c>
      <c r="F574" s="98">
        <v>52.218639643789352</v>
      </c>
      <c r="G574" s="4">
        <f t="shared" si="252"/>
        <v>2</v>
      </c>
      <c r="H574" s="98">
        <v>17.06066647678724</v>
      </c>
      <c r="I574" s="4">
        <f t="shared" si="253"/>
        <v>1</v>
      </c>
      <c r="J574" s="98">
        <v>13.70262390670554</v>
      </c>
      <c r="K574" s="97">
        <v>5.3935860058309038</v>
      </c>
      <c r="L574" s="1">
        <f t="shared" si="254"/>
        <v>1</v>
      </c>
      <c r="M574" s="1">
        <f t="shared" si="255"/>
        <v>0</v>
      </c>
      <c r="N574" s="11">
        <f t="shared" si="256"/>
        <v>0.5</v>
      </c>
      <c r="O574" s="98">
        <v>6.1441156539417214</v>
      </c>
      <c r="P574" s="4">
        <f t="shared" si="257"/>
        <v>0</v>
      </c>
      <c r="Q574" s="6">
        <v>120785</v>
      </c>
      <c r="R574" s="7">
        <v>1177</v>
      </c>
      <c r="S574" s="1">
        <f t="shared" si="258"/>
        <v>1</v>
      </c>
      <c r="T574" s="1">
        <f t="shared" si="259"/>
        <v>1</v>
      </c>
      <c r="U574" s="11">
        <f t="shared" si="260"/>
        <v>1</v>
      </c>
      <c r="V574" s="98">
        <v>0</v>
      </c>
      <c r="W574" s="4">
        <f t="shared" si="261"/>
        <v>0</v>
      </c>
      <c r="X574" s="98">
        <v>0</v>
      </c>
      <c r="Y574" s="4">
        <f t="shared" si="262"/>
        <v>0</v>
      </c>
      <c r="Z574" s="9">
        <v>1.05963115</v>
      </c>
      <c r="AA574" s="9">
        <v>1.142960178</v>
      </c>
      <c r="AB574" s="9">
        <v>0.92176441099999995</v>
      </c>
      <c r="AC574" s="1">
        <f t="shared" si="263"/>
        <v>1</v>
      </c>
      <c r="AD574" s="1">
        <f t="shared" si="264"/>
        <v>1</v>
      </c>
      <c r="AE574" s="1">
        <f t="shared" si="265"/>
        <v>1</v>
      </c>
      <c r="AF574" s="11">
        <f t="shared" si="266"/>
        <v>1</v>
      </c>
      <c r="AG574" s="8">
        <v>0.85745624551800004</v>
      </c>
      <c r="AH574" s="9">
        <v>0.82965980202925138</v>
      </c>
      <c r="AI574" s="1">
        <f t="shared" si="267"/>
        <v>0</v>
      </c>
      <c r="AJ574" s="1">
        <f t="shared" si="268"/>
        <v>1</v>
      </c>
      <c r="AK574" s="11">
        <f t="shared" si="269"/>
        <v>0.5</v>
      </c>
      <c r="AL574" s="10">
        <v>0</v>
      </c>
      <c r="AM574" s="4">
        <f t="shared" si="270"/>
        <v>0</v>
      </c>
      <c r="AN574" s="98">
        <v>2.7370203160000002</v>
      </c>
      <c r="AO574" s="4">
        <f t="shared" si="271"/>
        <v>1</v>
      </c>
      <c r="AQ574" s="9">
        <v>1.3939708939708939</v>
      </c>
      <c r="AR574" s="9">
        <v>1.345228215767635</v>
      </c>
      <c r="AS574" s="9">
        <v>0.89670014347202298</v>
      </c>
      <c r="AV574" s="1" t="str">
        <f t="shared" si="272"/>
        <v/>
      </c>
      <c r="AW574" s="1">
        <f t="shared" si="273"/>
        <v>0</v>
      </c>
      <c r="AX574" s="1">
        <f t="shared" si="274"/>
        <v>0</v>
      </c>
      <c r="AY574" s="1">
        <f t="shared" si="275"/>
        <v>1</v>
      </c>
      <c r="AZ574" s="1" t="str">
        <f t="shared" si="276"/>
        <v/>
      </c>
      <c r="BA574" s="1" t="str">
        <f t="shared" si="277"/>
        <v/>
      </c>
      <c r="BB574" s="9">
        <f t="shared" si="249"/>
        <v>0.33333333333333331</v>
      </c>
      <c r="BC574" s="11">
        <f t="shared" si="278"/>
        <v>0.33333333333333331</v>
      </c>
      <c r="BD574" s="98">
        <v>78.740587860000005</v>
      </c>
      <c r="BE574" s="4">
        <f t="shared" si="279"/>
        <v>0</v>
      </c>
    </row>
    <row r="575" spans="1:57" x14ac:dyDescent="0.35">
      <c r="A575" s="4">
        <v>53053072506</v>
      </c>
      <c r="B575" s="97">
        <v>9.6275862068965523</v>
      </c>
      <c r="C575" s="4">
        <f t="shared" si="250"/>
        <v>0</v>
      </c>
      <c r="D575" s="98">
        <v>3.665689149560118</v>
      </c>
      <c r="E575" s="4">
        <f t="shared" si="251"/>
        <v>0</v>
      </c>
      <c r="F575" s="98">
        <v>56.28721541155867</v>
      </c>
      <c r="G575" s="4">
        <f t="shared" si="252"/>
        <v>2</v>
      </c>
      <c r="H575" s="98">
        <v>12.40728253540121</v>
      </c>
      <c r="I575" s="4">
        <f t="shared" si="253"/>
        <v>0</v>
      </c>
      <c r="J575" s="98">
        <v>16</v>
      </c>
      <c r="K575" s="97">
        <v>11</v>
      </c>
      <c r="L575" s="1">
        <f t="shared" si="254"/>
        <v>2</v>
      </c>
      <c r="M575" s="1">
        <f t="shared" si="255"/>
        <v>1</v>
      </c>
      <c r="N575" s="11">
        <f t="shared" si="256"/>
        <v>1.5</v>
      </c>
      <c r="O575" s="98">
        <v>9.713331477873643</v>
      </c>
      <c r="P575" s="4">
        <f t="shared" si="257"/>
        <v>1</v>
      </c>
      <c r="Q575" s="6">
        <v>68761</v>
      </c>
      <c r="R575" s="7">
        <v>367</v>
      </c>
      <c r="S575" s="1">
        <f t="shared" si="258"/>
        <v>0</v>
      </c>
      <c r="T575" s="1">
        <f t="shared" si="259"/>
        <v>0</v>
      </c>
      <c r="U575" s="11">
        <f t="shared" si="260"/>
        <v>0</v>
      </c>
      <c r="V575" s="98">
        <v>0</v>
      </c>
      <c r="W575" s="4">
        <f t="shared" si="261"/>
        <v>0</v>
      </c>
      <c r="X575" s="98">
        <v>0</v>
      </c>
      <c r="Y575" s="4">
        <f t="shared" si="262"/>
        <v>0</v>
      </c>
      <c r="Z575" s="9">
        <v>2.224722173</v>
      </c>
      <c r="AA575" s="9">
        <v>1.9288413680000001</v>
      </c>
      <c r="AB575" s="9">
        <v>1.8885144650000001</v>
      </c>
      <c r="AC575" s="1">
        <f t="shared" si="263"/>
        <v>0</v>
      </c>
      <c r="AD575" s="1">
        <f t="shared" si="264"/>
        <v>0</v>
      </c>
      <c r="AE575" s="1">
        <f t="shared" si="265"/>
        <v>0</v>
      </c>
      <c r="AF575" s="11">
        <f t="shared" si="266"/>
        <v>0</v>
      </c>
      <c r="AG575" s="8">
        <v>0.62608508412099995</v>
      </c>
      <c r="AH575" s="9">
        <v>2.2079398699498349</v>
      </c>
      <c r="AI575" s="1">
        <f t="shared" si="267"/>
        <v>0</v>
      </c>
      <c r="AJ575" s="1">
        <f t="shared" si="268"/>
        <v>0</v>
      </c>
      <c r="AK575" s="11">
        <f t="shared" si="269"/>
        <v>0</v>
      </c>
      <c r="AL575" s="10">
        <v>0</v>
      </c>
      <c r="AM575" s="4">
        <f t="shared" si="270"/>
        <v>0</v>
      </c>
      <c r="AN575" s="98">
        <v>1.01146325</v>
      </c>
      <c r="AO575" s="4">
        <f t="shared" si="271"/>
        <v>1</v>
      </c>
      <c r="AR575" s="9">
        <v>1.7535269709543571</v>
      </c>
      <c r="AS575" s="9">
        <v>1.0071736011477701</v>
      </c>
      <c r="AV575" s="1" t="str">
        <f t="shared" si="272"/>
        <v/>
      </c>
      <c r="AW575" s="1" t="str">
        <f t="shared" si="273"/>
        <v/>
      </c>
      <c r="AX575" s="1">
        <f t="shared" si="274"/>
        <v>0</v>
      </c>
      <c r="AY575" s="1">
        <f t="shared" si="275"/>
        <v>0</v>
      </c>
      <c r="AZ575" s="1" t="str">
        <f t="shared" si="276"/>
        <v/>
      </c>
      <c r="BA575" s="1" t="str">
        <f t="shared" si="277"/>
        <v/>
      </c>
      <c r="BB575" s="9">
        <f t="shared" si="249"/>
        <v>0.5</v>
      </c>
      <c r="BC575" s="11">
        <f t="shared" si="278"/>
        <v>0</v>
      </c>
      <c r="BD575" s="98">
        <v>78.127112679999996</v>
      </c>
      <c r="BE575" s="4">
        <f t="shared" si="279"/>
        <v>0</v>
      </c>
    </row>
    <row r="576" spans="1:57" x14ac:dyDescent="0.35">
      <c r="A576" s="4">
        <v>53053072507</v>
      </c>
      <c r="B576" s="97">
        <v>12.376887721602101</v>
      </c>
      <c r="C576" s="4">
        <f t="shared" si="250"/>
        <v>0</v>
      </c>
      <c r="D576" s="98">
        <v>0.66225165562913912</v>
      </c>
      <c r="E576" s="4">
        <f t="shared" si="251"/>
        <v>0</v>
      </c>
      <c r="F576" s="98">
        <v>51.079429735234207</v>
      </c>
      <c r="G576" s="4">
        <f t="shared" si="252"/>
        <v>2</v>
      </c>
      <c r="H576" s="98">
        <v>40.329218106995881</v>
      </c>
      <c r="I576" s="4">
        <f t="shared" si="253"/>
        <v>2</v>
      </c>
      <c r="J576" s="98">
        <v>22.4</v>
      </c>
      <c r="K576" s="97">
        <v>12.72727272727273</v>
      </c>
      <c r="L576" s="1">
        <f t="shared" si="254"/>
        <v>3</v>
      </c>
      <c r="M576" s="1">
        <f t="shared" si="255"/>
        <v>1</v>
      </c>
      <c r="N576" s="11">
        <f t="shared" si="256"/>
        <v>2</v>
      </c>
      <c r="O576" s="98">
        <v>17.130550033134529</v>
      </c>
      <c r="P576" s="4">
        <f t="shared" si="257"/>
        <v>2</v>
      </c>
      <c r="Q576" s="6">
        <v>182963</v>
      </c>
      <c r="R576" s="7">
        <v>6574</v>
      </c>
      <c r="S576" s="1">
        <f t="shared" si="258"/>
        <v>1</v>
      </c>
      <c r="T576" s="1">
        <f t="shared" si="259"/>
        <v>1</v>
      </c>
      <c r="U576" s="11">
        <f t="shared" si="260"/>
        <v>1</v>
      </c>
      <c r="V576" s="98">
        <v>0</v>
      </c>
      <c r="W576" s="4">
        <f t="shared" si="261"/>
        <v>0</v>
      </c>
      <c r="X576" s="98">
        <v>0</v>
      </c>
      <c r="Y576" s="4">
        <f t="shared" si="262"/>
        <v>0</v>
      </c>
      <c r="Z576" s="9">
        <v>0.85531054299999998</v>
      </c>
      <c r="AA576" s="9">
        <v>0.61865264399999997</v>
      </c>
      <c r="AB576" s="9">
        <v>0.221643119</v>
      </c>
      <c r="AC576" s="1">
        <f t="shared" si="263"/>
        <v>1</v>
      </c>
      <c r="AD576" s="1">
        <f t="shared" si="264"/>
        <v>2</v>
      </c>
      <c r="AE576" s="1">
        <f t="shared" si="265"/>
        <v>4</v>
      </c>
      <c r="AF576" s="11">
        <f t="shared" si="266"/>
        <v>2.3333333333333335</v>
      </c>
      <c r="AG576" s="8">
        <v>0.15251069560800001</v>
      </c>
      <c r="AH576" s="9">
        <v>0.8022488606571917</v>
      </c>
      <c r="AI576" s="1">
        <f t="shared" si="267"/>
        <v>3</v>
      </c>
      <c r="AJ576" s="1">
        <f t="shared" si="268"/>
        <v>1</v>
      </c>
      <c r="AK576" s="11">
        <f t="shared" si="269"/>
        <v>2</v>
      </c>
      <c r="AL576" s="10">
        <v>0</v>
      </c>
      <c r="AM576" s="4">
        <f t="shared" si="270"/>
        <v>0</v>
      </c>
      <c r="AN576" s="98">
        <v>8.5399449040000004</v>
      </c>
      <c r="AO576" s="4">
        <f t="shared" si="271"/>
        <v>3</v>
      </c>
      <c r="AQ576" s="9">
        <v>1.153846153846154</v>
      </c>
      <c r="AR576" s="9">
        <v>1.3892116182572609</v>
      </c>
      <c r="AS576" s="9">
        <v>1.0136298421807699</v>
      </c>
      <c r="AV576" s="1" t="str">
        <f t="shared" si="272"/>
        <v/>
      </c>
      <c r="AW576" s="1">
        <f t="shared" si="273"/>
        <v>0</v>
      </c>
      <c r="AX576" s="1">
        <f t="shared" si="274"/>
        <v>0</v>
      </c>
      <c r="AY576" s="1">
        <f t="shared" si="275"/>
        <v>0</v>
      </c>
      <c r="AZ576" s="1" t="str">
        <f t="shared" si="276"/>
        <v/>
      </c>
      <c r="BA576" s="1" t="str">
        <f t="shared" si="277"/>
        <v/>
      </c>
      <c r="BB576" s="9">
        <f t="shared" si="249"/>
        <v>0.33333333333333331</v>
      </c>
      <c r="BC576" s="11">
        <f t="shared" si="278"/>
        <v>0</v>
      </c>
      <c r="BD576" s="98">
        <v>71.867419639999994</v>
      </c>
      <c r="BE576" s="4">
        <f t="shared" si="279"/>
        <v>0</v>
      </c>
    </row>
    <row r="577" spans="1:57" x14ac:dyDescent="0.35">
      <c r="A577" s="4">
        <v>53053072601</v>
      </c>
      <c r="B577" s="97">
        <v>12.18258295684686</v>
      </c>
      <c r="C577" s="4">
        <f t="shared" si="250"/>
        <v>0</v>
      </c>
      <c r="D577" s="98">
        <v>0.84445195068400603</v>
      </c>
      <c r="E577" s="4">
        <f t="shared" si="251"/>
        <v>0</v>
      </c>
      <c r="F577" s="98">
        <v>79.378531073446325</v>
      </c>
      <c r="G577" s="4">
        <f t="shared" si="252"/>
        <v>3</v>
      </c>
      <c r="H577" s="98">
        <v>18.122160524987379</v>
      </c>
      <c r="I577" s="4">
        <f t="shared" si="253"/>
        <v>1</v>
      </c>
      <c r="J577" s="98">
        <v>12.71820448877806</v>
      </c>
      <c r="K577" s="97">
        <v>8.7281795511221958</v>
      </c>
      <c r="L577" s="1">
        <f t="shared" si="254"/>
        <v>1</v>
      </c>
      <c r="M577" s="1">
        <f t="shared" si="255"/>
        <v>0</v>
      </c>
      <c r="N577" s="11">
        <f t="shared" si="256"/>
        <v>0.5</v>
      </c>
      <c r="O577" s="98">
        <v>13.59885750555379</v>
      </c>
      <c r="P577" s="4">
        <f t="shared" si="257"/>
        <v>1</v>
      </c>
      <c r="Q577" s="6">
        <v>26230</v>
      </c>
      <c r="R577" s="7">
        <v>0</v>
      </c>
      <c r="S577" s="1">
        <f t="shared" si="258"/>
        <v>0</v>
      </c>
      <c r="T577" s="1">
        <f t="shared" si="259"/>
        <v>0</v>
      </c>
      <c r="U577" s="11">
        <f t="shared" si="260"/>
        <v>0</v>
      </c>
      <c r="V577" s="98">
        <v>0</v>
      </c>
      <c r="W577" s="4">
        <f t="shared" si="261"/>
        <v>0</v>
      </c>
      <c r="X577" s="98">
        <v>0</v>
      </c>
      <c r="Y577" s="4">
        <f t="shared" si="262"/>
        <v>0</v>
      </c>
      <c r="Z577" s="9">
        <v>3.8734247609999999</v>
      </c>
      <c r="AA577" s="9">
        <v>2.4371473140000002</v>
      </c>
      <c r="AB577" s="9">
        <v>2.3851966469999999</v>
      </c>
      <c r="AC577" s="1">
        <f t="shared" si="263"/>
        <v>0</v>
      </c>
      <c r="AD577" s="1">
        <f t="shared" si="264"/>
        <v>0</v>
      </c>
      <c r="AE577" s="1">
        <f t="shared" si="265"/>
        <v>0</v>
      </c>
      <c r="AF577" s="11">
        <f t="shared" si="266"/>
        <v>0</v>
      </c>
      <c r="AG577" s="8">
        <v>1.1253610949699999</v>
      </c>
      <c r="AH577" s="9">
        <v>1.9327649454534179</v>
      </c>
      <c r="AI577" s="1">
        <f t="shared" si="267"/>
        <v>0</v>
      </c>
      <c r="AJ577" s="1">
        <f t="shared" si="268"/>
        <v>0</v>
      </c>
      <c r="AK577" s="11">
        <f t="shared" si="269"/>
        <v>0</v>
      </c>
      <c r="AL577" s="10">
        <v>0</v>
      </c>
      <c r="AM577" s="4">
        <f t="shared" si="270"/>
        <v>0</v>
      </c>
      <c r="AN577" s="98">
        <v>0.198412698</v>
      </c>
      <c r="AO577" s="4">
        <f t="shared" si="271"/>
        <v>0</v>
      </c>
      <c r="AR577" s="9">
        <v>0.89460580912863075</v>
      </c>
      <c r="AS577" s="9">
        <v>0.96915351506456204</v>
      </c>
      <c r="AT577" s="9">
        <v>0.97368421052631582</v>
      </c>
      <c r="AV577" s="1" t="str">
        <f t="shared" si="272"/>
        <v/>
      </c>
      <c r="AW577" s="1" t="str">
        <f t="shared" si="273"/>
        <v/>
      </c>
      <c r="AX577" s="1">
        <f t="shared" si="274"/>
        <v>1</v>
      </c>
      <c r="AY577" s="1">
        <f t="shared" si="275"/>
        <v>0</v>
      </c>
      <c r="AZ577" s="1">
        <f t="shared" si="276"/>
        <v>0</v>
      </c>
      <c r="BA577" s="1" t="str">
        <f t="shared" si="277"/>
        <v/>
      </c>
      <c r="BB577" s="9">
        <f t="shared" si="249"/>
        <v>0.5</v>
      </c>
      <c r="BC577" s="11">
        <f t="shared" si="278"/>
        <v>0.5</v>
      </c>
      <c r="BD577" s="98">
        <v>61.455920220000003</v>
      </c>
      <c r="BE577" s="4">
        <f t="shared" si="279"/>
        <v>1</v>
      </c>
    </row>
    <row r="578" spans="1:57" x14ac:dyDescent="0.35">
      <c r="A578" s="4">
        <v>53053072602</v>
      </c>
      <c r="B578" s="97">
        <v>4.6157684630738522</v>
      </c>
      <c r="C578" s="4">
        <f t="shared" si="250"/>
        <v>0</v>
      </c>
      <c r="D578" s="98">
        <v>0.48830634798252381</v>
      </c>
      <c r="E578" s="4">
        <f t="shared" si="251"/>
        <v>0</v>
      </c>
      <c r="F578" s="98">
        <v>76.735885788449053</v>
      </c>
      <c r="G578" s="4">
        <f t="shared" si="252"/>
        <v>3</v>
      </c>
      <c r="H578" s="98">
        <v>14.49371277299802</v>
      </c>
      <c r="I578" s="4">
        <f t="shared" si="253"/>
        <v>0</v>
      </c>
      <c r="J578" s="98">
        <v>17.967213114754099</v>
      </c>
      <c r="K578" s="97">
        <v>8.1311475409836067</v>
      </c>
      <c r="L578" s="1">
        <f t="shared" si="254"/>
        <v>2</v>
      </c>
      <c r="M578" s="1">
        <f t="shared" si="255"/>
        <v>0</v>
      </c>
      <c r="N578" s="11">
        <f t="shared" si="256"/>
        <v>1</v>
      </c>
      <c r="O578" s="98">
        <v>16.512384288216161</v>
      </c>
      <c r="P578" s="4">
        <f t="shared" si="257"/>
        <v>2</v>
      </c>
      <c r="Q578" s="6">
        <v>12180</v>
      </c>
      <c r="R578" s="7">
        <v>0</v>
      </c>
      <c r="S578" s="1">
        <f t="shared" si="258"/>
        <v>0</v>
      </c>
      <c r="T578" s="1">
        <f t="shared" si="259"/>
        <v>0</v>
      </c>
      <c r="U578" s="11">
        <f t="shared" si="260"/>
        <v>0</v>
      </c>
      <c r="V578" s="98">
        <v>0</v>
      </c>
      <c r="W578" s="4">
        <f t="shared" si="261"/>
        <v>0</v>
      </c>
      <c r="X578" s="98">
        <v>0</v>
      </c>
      <c r="Y578" s="4">
        <f t="shared" si="262"/>
        <v>0</v>
      </c>
      <c r="Z578" s="9">
        <v>6.1962782949999999</v>
      </c>
      <c r="AA578" s="9">
        <v>2.7312035200000002</v>
      </c>
      <c r="AB578" s="9">
        <v>1.243277344</v>
      </c>
      <c r="AC578" s="1">
        <f t="shared" si="263"/>
        <v>0</v>
      </c>
      <c r="AD578" s="1">
        <f t="shared" si="264"/>
        <v>0</v>
      </c>
      <c r="AE578" s="1">
        <f t="shared" si="265"/>
        <v>0</v>
      </c>
      <c r="AF578" s="11">
        <f t="shared" si="266"/>
        <v>0</v>
      </c>
      <c r="AG578" s="8">
        <v>1.13190373706</v>
      </c>
      <c r="AH578" s="9">
        <v>1.810756200455145</v>
      </c>
      <c r="AI578" s="1">
        <f t="shared" si="267"/>
        <v>0</v>
      </c>
      <c r="AJ578" s="1">
        <f t="shared" si="268"/>
        <v>0</v>
      </c>
      <c r="AK578" s="11">
        <f t="shared" si="269"/>
        <v>0</v>
      </c>
      <c r="AL578" s="10">
        <v>0</v>
      </c>
      <c r="AM578" s="4">
        <f t="shared" si="270"/>
        <v>0</v>
      </c>
      <c r="AN578" s="98">
        <v>0.54811205799999996</v>
      </c>
      <c r="AO578" s="4">
        <f t="shared" si="271"/>
        <v>0</v>
      </c>
      <c r="AQ578" s="9">
        <v>0.52910602910602911</v>
      </c>
      <c r="AR578" s="9">
        <v>0.7385892116182573</v>
      </c>
      <c r="AS578" s="9">
        <v>0.96556671449067399</v>
      </c>
      <c r="AV578" s="1" t="str">
        <f t="shared" si="272"/>
        <v/>
      </c>
      <c r="AW578" s="1">
        <f t="shared" si="273"/>
        <v>4</v>
      </c>
      <c r="AX578" s="1">
        <f t="shared" si="274"/>
        <v>4</v>
      </c>
      <c r="AY578" s="1">
        <f t="shared" si="275"/>
        <v>0</v>
      </c>
      <c r="AZ578" s="1" t="str">
        <f t="shared" si="276"/>
        <v/>
      </c>
      <c r="BA578" s="1" t="str">
        <f t="shared" si="277"/>
        <v/>
      </c>
      <c r="BB578" s="9">
        <f t="shared" si="249"/>
        <v>0.33333333333333331</v>
      </c>
      <c r="BC578" s="11">
        <f t="shared" si="278"/>
        <v>2.6666666666666665</v>
      </c>
      <c r="BD578" s="98">
        <v>67.942982240000006</v>
      </c>
      <c r="BE578" s="4">
        <f t="shared" si="279"/>
        <v>1</v>
      </c>
    </row>
    <row r="579" spans="1:57" x14ac:dyDescent="0.35">
      <c r="A579" s="4">
        <v>53053072603</v>
      </c>
      <c r="B579" s="97">
        <v>15.702927358149619</v>
      </c>
      <c r="C579" s="4">
        <f t="shared" si="250"/>
        <v>0</v>
      </c>
      <c r="D579" s="98">
        <v>0.53161192329599394</v>
      </c>
      <c r="E579" s="4">
        <f t="shared" si="251"/>
        <v>0</v>
      </c>
      <c r="F579" s="98">
        <v>75.750577367205537</v>
      </c>
      <c r="G579" s="4">
        <f t="shared" si="252"/>
        <v>3</v>
      </c>
      <c r="H579" s="98">
        <v>18.654292343387471</v>
      </c>
      <c r="I579" s="4">
        <f t="shared" si="253"/>
        <v>1</v>
      </c>
      <c r="J579" s="98">
        <v>25.775656324582339</v>
      </c>
      <c r="K579" s="97">
        <v>15.51312649164678</v>
      </c>
      <c r="L579" s="1">
        <f t="shared" si="254"/>
        <v>4</v>
      </c>
      <c r="M579" s="1">
        <f t="shared" si="255"/>
        <v>2</v>
      </c>
      <c r="N579" s="11">
        <f t="shared" si="256"/>
        <v>3</v>
      </c>
      <c r="O579" s="98">
        <v>32.49006143838092</v>
      </c>
      <c r="P579" s="4">
        <f t="shared" si="257"/>
        <v>4</v>
      </c>
      <c r="Q579" s="6">
        <v>2690</v>
      </c>
      <c r="R579" s="7">
        <v>0</v>
      </c>
      <c r="S579" s="1">
        <f t="shared" si="258"/>
        <v>0</v>
      </c>
      <c r="T579" s="1">
        <f t="shared" si="259"/>
        <v>0</v>
      </c>
      <c r="U579" s="11">
        <f t="shared" si="260"/>
        <v>0</v>
      </c>
      <c r="V579" s="98">
        <v>0</v>
      </c>
      <c r="W579" s="4">
        <f t="shared" si="261"/>
        <v>0</v>
      </c>
      <c r="X579" s="98">
        <v>0</v>
      </c>
      <c r="Y579" s="4">
        <f t="shared" si="262"/>
        <v>0</v>
      </c>
      <c r="Z579" s="9">
        <v>8.780985179</v>
      </c>
      <c r="AA579" s="9">
        <v>7.3505637090000002</v>
      </c>
      <c r="AB579" s="9">
        <v>2.3207697199999999</v>
      </c>
      <c r="AC579" s="1">
        <f t="shared" si="263"/>
        <v>0</v>
      </c>
      <c r="AD579" s="1">
        <f t="shared" si="264"/>
        <v>0</v>
      </c>
      <c r="AE579" s="1">
        <f t="shared" si="265"/>
        <v>0</v>
      </c>
      <c r="AF579" s="11">
        <f t="shared" si="266"/>
        <v>0</v>
      </c>
      <c r="AG579" s="8">
        <v>0.79446027362500005</v>
      </c>
      <c r="AH579" s="9">
        <v>1.9745047601652419</v>
      </c>
      <c r="AI579" s="1">
        <f t="shared" si="267"/>
        <v>0</v>
      </c>
      <c r="AJ579" s="1">
        <f t="shared" si="268"/>
        <v>0</v>
      </c>
      <c r="AK579" s="11">
        <f t="shared" si="269"/>
        <v>0</v>
      </c>
      <c r="AL579" s="10">
        <v>0</v>
      </c>
      <c r="AM579" s="4">
        <f t="shared" si="270"/>
        <v>0</v>
      </c>
      <c r="AN579" s="98">
        <v>0.446827525</v>
      </c>
      <c r="AO579" s="4">
        <f t="shared" si="271"/>
        <v>0</v>
      </c>
      <c r="AR579" s="9">
        <v>0.75601659751037342</v>
      </c>
      <c r="AS579" s="9">
        <v>1.1119081779052999</v>
      </c>
      <c r="AV579" s="1" t="str">
        <f t="shared" si="272"/>
        <v/>
      </c>
      <c r="AW579" s="1" t="str">
        <f t="shared" si="273"/>
        <v/>
      </c>
      <c r="AX579" s="1">
        <f t="shared" si="274"/>
        <v>3</v>
      </c>
      <c r="AY579" s="1">
        <f t="shared" si="275"/>
        <v>0</v>
      </c>
      <c r="AZ579" s="1" t="str">
        <f t="shared" si="276"/>
        <v/>
      </c>
      <c r="BA579" s="1" t="str">
        <f t="shared" si="277"/>
        <v/>
      </c>
      <c r="BB579" s="9">
        <f t="shared" ref="BB579:BB642" si="280">IF(COUNTBLANK(AV579:AY579)=4,1,1/(4-COUNTBLANK(AV579:AY579)))</f>
        <v>0.5</v>
      </c>
      <c r="BC579" s="11">
        <f t="shared" si="278"/>
        <v>1.5</v>
      </c>
      <c r="BD579" s="98">
        <v>68.714347970000006</v>
      </c>
      <c r="BE579" s="4">
        <f t="shared" si="279"/>
        <v>0</v>
      </c>
    </row>
    <row r="580" spans="1:57" x14ac:dyDescent="0.35">
      <c r="A580" s="4">
        <v>53053072800</v>
      </c>
      <c r="B580" s="97">
        <v>32.930577636459986</v>
      </c>
      <c r="C580" s="4">
        <f t="shared" ref="C580:C643" si="281">IF(AND(B580&gt;=0,B580&lt;=20),0,IF(AND(B580&gt;20,B580&lt;=30),1,IF(AND(B580&gt;30,B580&lt;=40),2,IF(AND(B580&gt;40,B580&lt;=50),3,4))))</f>
        <v>2</v>
      </c>
      <c r="D580" s="98">
        <v>2.5960539979231569</v>
      </c>
      <c r="E580" s="4">
        <f t="shared" ref="E580:E643" si="282">IF(AND(D580&gt;=0, D580&lt;=4),0,IF(AND(D580&gt;4,D580&lt;=8),1,IF(AND(D580&gt;8,D580&lt;=12),2,IF(AND(D580&gt;12,D580&lt;=16),3,4))))</f>
        <v>0</v>
      </c>
      <c r="F580" s="98">
        <v>42.049469964664311</v>
      </c>
      <c r="G580" s="4">
        <f t="shared" ref="G580:G643" si="283">IF(AND(F580&gt;=0, F580&lt;=35),0,IF(AND(F580&gt;35,F580&lt;=50),1,IF(AND(F580&gt;50,F580&lt;=65),2,IF(AND(F580&gt;65,F580&lt;=80),3,4))))</f>
        <v>1</v>
      </c>
      <c r="H580" s="98">
        <v>46.906812842599841</v>
      </c>
      <c r="I580" s="4">
        <f t="shared" ref="I580:I643" si="284">IF(AND(H580&gt;=0, H580&lt;=15),0,IF(AND(H580&gt;15,H580&lt;=30),1,IF(AND(H580&gt;30,H580&lt;=45),2,IF(AND(H580&gt;45,H580&lt;=60),3,4))))</f>
        <v>3</v>
      </c>
      <c r="J580" s="98">
        <v>19.421487603305788</v>
      </c>
      <c r="K580" s="97">
        <v>11.294765840220389</v>
      </c>
      <c r="L580" s="1">
        <f t="shared" ref="L580:L643" si="285">IF(AND(J580&gt;=0, J580&lt;=10),0,IF(AND(J580&gt;10,J580&lt;=15),1,IF(AND(J580&gt;15,J580&lt;=20),2,IF(AND(J580&gt;20,J580&lt;=25),3,4))))</f>
        <v>2</v>
      </c>
      <c r="M580" s="1">
        <f t="shared" ref="M580:M643" si="286">IF(AND(K580&gt;=0, K580&lt;=10),0,IF(AND(K580&gt;10,K580&lt;=15),1,IF(AND(K580&gt;15,K580&lt;=20),2,IF(AND(K580&gt;20,K580&lt;=25),3,4))))</f>
        <v>1</v>
      </c>
      <c r="N580" s="11">
        <f t="shared" ref="N580:N643" si="287">SUM(L580:M580)/2</f>
        <v>1.5</v>
      </c>
      <c r="O580" s="98">
        <v>9.4722310714664975</v>
      </c>
      <c r="P580" s="4">
        <f t="shared" ref="P580:P643" si="288">IF(AND(O580&gt;=0, O580&lt;=8),0,IF(AND(O580&gt;8,O580&lt;=16),1,IF(AND(O580&gt;16,O580&lt;=24),2,IF(AND(O580&gt;24,O580&lt;=32),3,4))))</f>
        <v>1</v>
      </c>
      <c r="Q580" s="6">
        <v>17161</v>
      </c>
      <c r="R580" s="7">
        <v>0</v>
      </c>
      <c r="S580" s="1">
        <f t="shared" ref="S580:S643" si="289">IF(AND(Q580&gt;=0, Q580&lt;=75000),0,IF(AND(Q580&gt;75000,Q580&lt;=200000),1,IF(AND(Q580&gt;200000,Q580&lt;=325000),2,IF(AND(Q580&gt;325000,Q580&lt;=450000),3,4))))</f>
        <v>0</v>
      </c>
      <c r="T580" s="1">
        <f t="shared" ref="T580:T643" si="290">IF(AND(R580&gt;=0, R580&lt;=1000),0,IF(AND(R580&gt;1000,R580&lt;=13000),1,IF(AND(R580&gt;13000,R580&lt;=43000),2,IF(AND(R580&gt;43000,R580&lt;=200000),3,4))))</f>
        <v>0</v>
      </c>
      <c r="U580" s="11">
        <f t="shared" ref="U580:U643" si="291">SUM(S580:T580)/2</f>
        <v>0</v>
      </c>
      <c r="V580" s="98">
        <v>0</v>
      </c>
      <c r="W580" s="4">
        <f t="shared" ref="W580:W643" si="292">IF(AND(V580&gt;=0, V580&lt;=6),0,IF(AND(V580&gt;6,V580&lt;=24),1,IF(AND(V580&gt;24,V580&lt;=42),2,IF(AND(V580&gt;42,V580&lt;=60),3,4))))</f>
        <v>0</v>
      </c>
      <c r="X580" s="98">
        <v>0</v>
      </c>
      <c r="Y580" s="4">
        <f t="shared" ref="Y580:Y643" si="293">IF(AND(X580&gt;=0, X580&lt;=6),0,IF(AND(X580&gt;6,X580&lt;=24),1,IF(AND(X580&gt;24,X580&lt;=42),2,IF(AND(X580&gt;42,X580&lt;=60),3,4))))</f>
        <v>0</v>
      </c>
      <c r="Z580" s="9">
        <v>1.092507219</v>
      </c>
      <c r="AA580" s="9">
        <v>2.9984453329999998</v>
      </c>
      <c r="AB580" s="9">
        <v>0.496491825</v>
      </c>
      <c r="AC580" s="1">
        <f t="shared" ref="AC580:AC643" si="294">IF(AND(Z580&gt;1.2),0,IF(AND(Z580&lt;=1.2, Z580&gt;0.8),1, IF(AND(Z580&lt;=0.8,Z580&gt;0.6), 2, IF(AND(Z580&lt;=0.6,Z580&gt;0.4),3,4))))</f>
        <v>1</v>
      </c>
      <c r="AD580" s="1">
        <f t="shared" ref="AD580:AD643" si="295">IF(AND(AA580&gt;1.2),0,IF(AND(AA580&lt;=1.2, AA580&gt;0.8),1, IF(AND(AA580&lt;=0.8,AA580&gt;0.6), 2, IF(AND(AA580&lt;=0.6,AA580&gt;0.4),3,4))))</f>
        <v>0</v>
      </c>
      <c r="AE580" s="1">
        <f t="shared" ref="AE580:AE643" si="296">IF(AND(AB580&gt;1),0,IF(AND(AB580&lt;=1, AB580&gt;0.75),1, IF(AND(AB580&lt;=0.75,AB580&gt;0.5), 2, IF(AND(AB580&lt;=0.5,AB580&gt;0.25),3,4))))</f>
        <v>3</v>
      </c>
      <c r="AF580" s="11">
        <f t="shared" ref="AF580:AF643" si="297">SUM(AC580:AE580)/3</f>
        <v>1.3333333333333333</v>
      </c>
      <c r="AG580" s="8">
        <v>0.33930118275499999</v>
      </c>
      <c r="AH580" s="9">
        <v>0.84867207594294236</v>
      </c>
      <c r="AI580" s="1">
        <f t="shared" ref="AI580:AI643" si="298">IF(AND(AG580&gt;0.6),0,IF(AND(AG580&lt;=0.6, AG580&gt;0.45),1, IF(AND(AG580&lt;=0.45,AG580&gt;0.3), 2, IF(AND(AG580&lt;=0.3,AG580&gt;0.15),3,4))))</f>
        <v>2</v>
      </c>
      <c r="AJ580" s="1">
        <f t="shared" ref="AJ580:AJ643" si="299">IF(AND(AH580&gt;1),0,IF(AND(AH580&lt;=1, AH580&gt;0.8),1, IF(AND(AH580&lt;=0.8,AH580&gt;0.6), 2, IF(AND(AH580&lt;=0.6,AH580&gt;0.4),3,4))))</f>
        <v>1</v>
      </c>
      <c r="AK580" s="11">
        <f t="shared" ref="AK580:AK643" si="300">SUM(AI580:AJ580)/2</f>
        <v>1.5</v>
      </c>
      <c r="AL580" s="10">
        <v>0</v>
      </c>
      <c r="AM580" s="4">
        <f t="shared" ref="AM580:AM643" si="301">4*AL580</f>
        <v>0</v>
      </c>
      <c r="AN580" s="98">
        <v>5.7078903189999997</v>
      </c>
      <c r="AO580" s="4">
        <f t="shared" ref="AO580:AO643" si="302">IF(AND(AN580&gt;=0, AN580&lt;=1),0,IF(AND(AN580&gt;1,AN580&lt;=4),1,IF(AND(AN580&gt;4,AN580&lt;=7),2,IF(AND(AN580&gt;7,AN580&lt;=10),3,4))))</f>
        <v>2</v>
      </c>
      <c r="AQ580" s="9">
        <v>1.784823284823285</v>
      </c>
      <c r="AR580" s="9">
        <v>1.4</v>
      </c>
      <c r="AS580" s="9">
        <v>1.2697274031563801</v>
      </c>
      <c r="AT580" s="9">
        <v>1.216433941997852</v>
      </c>
      <c r="AV580" s="1" t="str">
        <f t="shared" ref="AV580:AV643" si="303">IF(AND(AP580&gt;0.9),0,IF(AND(AP580&lt;=0.9, AP580&gt;0.85),1, IF(AND(AP580&lt;=0.85,AP580&gt;0.8), 2, IF(AND(AP580&lt;=0.8,AP580&gt;0.75),3,IF(AND(ISBLANK(AP580)),"",4)))))</f>
        <v/>
      </c>
      <c r="AW580" s="1">
        <f t="shared" ref="AW580:AW643" si="304">IF(AND(AQ580&gt;0.9),0,IF(AND(AQ580&lt;=0.9, AQ580&gt;0.85),1, IF(AND(AQ580&lt;=0.85,AQ580&gt;0.8), 2, IF(AND(AQ580&lt;=0.8,AQ580&gt;0.75),3,IF(AND(ISBLANK(AQ580)),"",4)))))</f>
        <v>0</v>
      </c>
      <c r="AX580" s="1">
        <f t="shared" ref="AX580:AX643" si="305">IF(AND(AR580&gt;0.9),0,IF(AND(AR580&lt;=0.9, AR580&gt;0.85),1, IF(AND(AR580&lt;=0.85,AR580&gt;0.8), 2, IF(AND(AR580&lt;=0.8,AR580&gt;0.75),3,IF(AND(ISBLANK(AR580)),"",4)))))</f>
        <v>0</v>
      </c>
      <c r="AY580" s="1">
        <f t="shared" ref="AY580:AY643" si="306">IF(AND(AS580&gt;0.9),0,IF(AND(AS580&lt;=0.9, AS580&gt;0.85),1, IF(AND(AS580&lt;=0.85,AS580&gt;0.8), 2, IF(AND(AS580&lt;=0.8,AS580&gt;0.75),3,IF(AND(ISBLANK(AS580)),"",4)))))</f>
        <v>0</v>
      </c>
      <c r="AZ580" s="1">
        <f t="shared" ref="AZ580:AZ643" si="307">IF(AND(AT580&gt;0.9),0,IF(AND(AT580&lt;=0.9, AT580&gt;0.85),1, IF(AND(AT580&lt;=0.85,AT580&gt;0.8), 2, IF(AND(AT580&lt;=0.8,AT580&gt;0.75),3,IF(AND(ISBLANK(AT580)),"",4)))))</f>
        <v>0</v>
      </c>
      <c r="BA580" s="1" t="str">
        <f t="shared" ref="BA580:BA643" si="308">IF(AND(AU580&gt;0.9),0,IF(AND(AU580&lt;=0.9, AU580&gt;0.85),1, IF(AND(AU580&lt;=0.85,AU580&gt;0.8), 2, IF(AND(AU580&lt;=0.8,AU580&gt;0.75),3,IF(AND(ISBLANK(AU580)),"",4)))))</f>
        <v/>
      </c>
      <c r="BB580" s="9">
        <f t="shared" si="280"/>
        <v>0.33333333333333331</v>
      </c>
      <c r="BC580" s="11">
        <f t="shared" ref="BC580:BC643" si="309">BB580*SUM(AV580:AY580)</f>
        <v>0</v>
      </c>
      <c r="BD580" s="98">
        <v>50.301725070000003</v>
      </c>
      <c r="BE580" s="4">
        <f t="shared" ref="BE580:BE643" si="310">IF(AND(BD580&gt;68),0,IF(AND(BD580&lt;=68, BD580&gt;61),1, IF(AND(BD580&lt;=61,BD580&gt;54), 2, IF(AND(BD580&lt;=54,BD580&gt;47),3,4))))</f>
        <v>3</v>
      </c>
    </row>
    <row r="581" spans="1:57" x14ac:dyDescent="0.35">
      <c r="A581" s="4">
        <v>53053072901</v>
      </c>
      <c r="B581" s="97">
        <v>47.796509908311151</v>
      </c>
      <c r="C581" s="4">
        <f t="shared" si="281"/>
        <v>3</v>
      </c>
      <c r="D581" s="98">
        <v>2.9337196667873959</v>
      </c>
      <c r="E581" s="4">
        <f t="shared" si="282"/>
        <v>0</v>
      </c>
      <c r="F581" s="98">
        <v>72.567049808429118</v>
      </c>
      <c r="G581" s="4">
        <f t="shared" si="283"/>
        <v>3</v>
      </c>
      <c r="H581" s="98">
        <v>100</v>
      </c>
      <c r="I581" s="4">
        <f t="shared" si="284"/>
        <v>4</v>
      </c>
      <c r="J581" s="98">
        <v>31.572327044025162</v>
      </c>
      <c r="K581" s="97">
        <v>17.86163522012578</v>
      </c>
      <c r="L581" s="1">
        <f t="shared" si="285"/>
        <v>4</v>
      </c>
      <c r="M581" s="1">
        <f t="shared" si="286"/>
        <v>2</v>
      </c>
      <c r="N581" s="11">
        <f t="shared" si="287"/>
        <v>3</v>
      </c>
      <c r="O581" s="98">
        <v>38.573975044563277</v>
      </c>
      <c r="P581" s="4">
        <f t="shared" si="288"/>
        <v>4</v>
      </c>
      <c r="Q581" s="6">
        <v>146793</v>
      </c>
      <c r="R581" s="7">
        <v>521</v>
      </c>
      <c r="S581" s="1">
        <f t="shared" si="289"/>
        <v>1</v>
      </c>
      <c r="T581" s="1">
        <f t="shared" si="290"/>
        <v>0</v>
      </c>
      <c r="U581" s="11">
        <f t="shared" si="291"/>
        <v>0.5</v>
      </c>
      <c r="V581" s="98">
        <v>0</v>
      </c>
      <c r="W581" s="4">
        <f t="shared" si="292"/>
        <v>0</v>
      </c>
      <c r="X581" s="98">
        <v>1.8025374740000799</v>
      </c>
      <c r="Y581" s="4">
        <f t="shared" si="293"/>
        <v>0</v>
      </c>
      <c r="Z581" s="9">
        <v>1.1482241959999999</v>
      </c>
      <c r="AA581" s="9">
        <v>0.85814716800000002</v>
      </c>
      <c r="AB581" s="9">
        <v>0.40257733600000001</v>
      </c>
      <c r="AC581" s="1">
        <f t="shared" si="294"/>
        <v>1</v>
      </c>
      <c r="AD581" s="1">
        <f t="shared" si="295"/>
        <v>1</v>
      </c>
      <c r="AE581" s="1">
        <f t="shared" si="296"/>
        <v>3</v>
      </c>
      <c r="AF581" s="11">
        <f t="shared" si="297"/>
        <v>1.6666666666666667</v>
      </c>
      <c r="AG581" s="8">
        <v>0.34505517930099999</v>
      </c>
      <c r="AH581" s="9">
        <v>2.792803346022728</v>
      </c>
      <c r="AI581" s="1">
        <f t="shared" si="298"/>
        <v>2</v>
      </c>
      <c r="AJ581" s="1">
        <f t="shared" si="299"/>
        <v>0</v>
      </c>
      <c r="AK581" s="11">
        <f t="shared" si="300"/>
        <v>1</v>
      </c>
      <c r="AL581" s="10">
        <v>1</v>
      </c>
      <c r="AM581" s="4">
        <f t="shared" si="301"/>
        <v>4</v>
      </c>
      <c r="AN581" s="98">
        <v>0</v>
      </c>
      <c r="AO581" s="4">
        <f t="shared" si="302"/>
        <v>0</v>
      </c>
      <c r="AR581" s="9">
        <v>1.487136929460581</v>
      </c>
      <c r="AS581" s="9">
        <v>1.03586800573888</v>
      </c>
      <c r="AT581" s="9">
        <v>0.9570354457572503</v>
      </c>
      <c r="AV581" s="1" t="str">
        <f t="shared" si="303"/>
        <v/>
      </c>
      <c r="AW581" s="1" t="str">
        <f t="shared" si="304"/>
        <v/>
      </c>
      <c r="AX581" s="1">
        <f t="shared" si="305"/>
        <v>0</v>
      </c>
      <c r="AY581" s="1">
        <f t="shared" si="306"/>
        <v>0</v>
      </c>
      <c r="AZ581" s="1">
        <f t="shared" si="307"/>
        <v>0</v>
      </c>
      <c r="BA581" s="1" t="str">
        <f t="shared" si="308"/>
        <v/>
      </c>
      <c r="BB581" s="9">
        <f t="shared" si="280"/>
        <v>0.5</v>
      </c>
      <c r="BC581" s="11">
        <f t="shared" si="309"/>
        <v>0</v>
      </c>
      <c r="BD581" s="98">
        <v>21.242353470000001</v>
      </c>
      <c r="BE581" s="4">
        <f t="shared" si="310"/>
        <v>4</v>
      </c>
    </row>
    <row r="582" spans="1:57" x14ac:dyDescent="0.35">
      <c r="A582" s="4">
        <v>53053072903</v>
      </c>
      <c r="B582" s="97">
        <v>52.147915027537373</v>
      </c>
      <c r="C582" s="4">
        <f t="shared" si="281"/>
        <v>4</v>
      </c>
      <c r="D582" s="98">
        <v>5.8751099384344769</v>
      </c>
      <c r="E582" s="4">
        <f t="shared" si="282"/>
        <v>1</v>
      </c>
      <c r="F582" s="98">
        <v>78.408636545381853</v>
      </c>
      <c r="G582" s="4">
        <f t="shared" si="283"/>
        <v>3</v>
      </c>
      <c r="H582" s="98">
        <v>100</v>
      </c>
      <c r="I582" s="4">
        <f t="shared" si="284"/>
        <v>4</v>
      </c>
      <c r="J582" s="98">
        <v>41.164021164021172</v>
      </c>
      <c r="K582" s="97">
        <v>21.587301587301589</v>
      </c>
      <c r="L582" s="1">
        <f t="shared" si="285"/>
        <v>4</v>
      </c>
      <c r="M582" s="1">
        <f t="shared" si="286"/>
        <v>3</v>
      </c>
      <c r="N582" s="11">
        <f t="shared" si="287"/>
        <v>3.5</v>
      </c>
      <c r="O582" s="98">
        <v>34.559026817804813</v>
      </c>
      <c r="P582" s="4">
        <f t="shared" si="288"/>
        <v>4</v>
      </c>
      <c r="Q582" s="6">
        <v>54351</v>
      </c>
      <c r="R582" s="7">
        <v>87</v>
      </c>
      <c r="S582" s="1">
        <f t="shared" si="289"/>
        <v>0</v>
      </c>
      <c r="T582" s="1">
        <f t="shared" si="290"/>
        <v>0</v>
      </c>
      <c r="U582" s="11">
        <f t="shared" si="291"/>
        <v>0</v>
      </c>
      <c r="V582" s="98">
        <v>0</v>
      </c>
      <c r="W582" s="4">
        <f t="shared" si="292"/>
        <v>0</v>
      </c>
      <c r="X582" s="98">
        <v>0</v>
      </c>
      <c r="Y582" s="4">
        <f t="shared" si="293"/>
        <v>0</v>
      </c>
      <c r="Z582" s="9">
        <v>1.015817811</v>
      </c>
      <c r="AA582" s="9">
        <v>2.338007309</v>
      </c>
      <c r="AB582" s="9">
        <v>0.49884426599999998</v>
      </c>
      <c r="AC582" s="1">
        <f t="shared" si="294"/>
        <v>1</v>
      </c>
      <c r="AD582" s="1">
        <f t="shared" si="295"/>
        <v>0</v>
      </c>
      <c r="AE582" s="1">
        <f t="shared" si="296"/>
        <v>3</v>
      </c>
      <c r="AF582" s="11">
        <f t="shared" si="297"/>
        <v>1.3333333333333333</v>
      </c>
      <c r="AG582" s="8">
        <v>0.44513231729699998</v>
      </c>
      <c r="AH582" s="9">
        <v>1.601122689578963</v>
      </c>
      <c r="AI582" s="1">
        <f t="shared" si="298"/>
        <v>2</v>
      </c>
      <c r="AJ582" s="1">
        <f t="shared" si="299"/>
        <v>0</v>
      </c>
      <c r="AK582" s="11">
        <f t="shared" si="300"/>
        <v>1</v>
      </c>
      <c r="AL582" s="10">
        <v>1</v>
      </c>
      <c r="AM582" s="4">
        <f t="shared" si="301"/>
        <v>4</v>
      </c>
      <c r="AN582" s="98">
        <v>0</v>
      </c>
      <c r="AO582" s="4">
        <f t="shared" si="302"/>
        <v>0</v>
      </c>
      <c r="AR582" s="9">
        <v>1.3651452282157679</v>
      </c>
      <c r="AS582" s="9">
        <v>1.1549497847919601</v>
      </c>
      <c r="AT582" s="9">
        <v>1.120300751879699</v>
      </c>
      <c r="AV582" s="1" t="str">
        <f t="shared" si="303"/>
        <v/>
      </c>
      <c r="AW582" s="1" t="str">
        <f t="shared" si="304"/>
        <v/>
      </c>
      <c r="AX582" s="1">
        <f t="shared" si="305"/>
        <v>0</v>
      </c>
      <c r="AY582" s="1">
        <f t="shared" si="306"/>
        <v>0</v>
      </c>
      <c r="AZ582" s="1">
        <f t="shared" si="307"/>
        <v>0</v>
      </c>
      <c r="BA582" s="1" t="str">
        <f t="shared" si="308"/>
        <v/>
      </c>
      <c r="BB582" s="9">
        <f t="shared" si="280"/>
        <v>0.5</v>
      </c>
      <c r="BC582" s="11">
        <f t="shared" si="309"/>
        <v>0</v>
      </c>
      <c r="BD582" s="98">
        <v>35.984230789999998</v>
      </c>
      <c r="BE582" s="4">
        <f t="shared" si="310"/>
        <v>4</v>
      </c>
    </row>
    <row r="583" spans="1:57" x14ac:dyDescent="0.35">
      <c r="A583" s="4">
        <v>53053072905</v>
      </c>
      <c r="B583" s="97">
        <v>41.29449838187702</v>
      </c>
      <c r="C583" s="4">
        <f t="shared" si="281"/>
        <v>3</v>
      </c>
      <c r="D583" s="98">
        <v>2.3081595464668969</v>
      </c>
      <c r="E583" s="4">
        <f t="shared" si="282"/>
        <v>0</v>
      </c>
      <c r="F583" s="98">
        <v>78.813942960615663</v>
      </c>
      <c r="G583" s="4">
        <f t="shared" si="283"/>
        <v>3</v>
      </c>
      <c r="H583" s="98">
        <v>98.019271948608136</v>
      </c>
      <c r="I583" s="4">
        <f t="shared" si="284"/>
        <v>4</v>
      </c>
      <c r="J583" s="98">
        <v>59.49152542372881</v>
      </c>
      <c r="K583" s="97">
        <v>45.423728813559322</v>
      </c>
      <c r="L583" s="1">
        <f t="shared" si="285"/>
        <v>4</v>
      </c>
      <c r="M583" s="1">
        <f t="shared" si="286"/>
        <v>4</v>
      </c>
      <c r="N583" s="11">
        <f t="shared" si="287"/>
        <v>4</v>
      </c>
      <c r="O583" s="98">
        <v>65.597177893499079</v>
      </c>
      <c r="P583" s="4">
        <f t="shared" si="288"/>
        <v>4</v>
      </c>
      <c r="Q583" s="6">
        <v>18969</v>
      </c>
      <c r="R583" s="7">
        <v>0</v>
      </c>
      <c r="S583" s="1">
        <f t="shared" si="289"/>
        <v>0</v>
      </c>
      <c r="T583" s="1">
        <f t="shared" si="290"/>
        <v>0</v>
      </c>
      <c r="U583" s="11">
        <f t="shared" si="291"/>
        <v>0</v>
      </c>
      <c r="V583" s="98">
        <v>0</v>
      </c>
      <c r="W583" s="4">
        <f t="shared" si="292"/>
        <v>0</v>
      </c>
      <c r="X583" s="98">
        <v>0</v>
      </c>
      <c r="Y583" s="4">
        <f t="shared" si="293"/>
        <v>0</v>
      </c>
      <c r="Z583" s="9">
        <v>2.0444027870000001</v>
      </c>
      <c r="AA583" s="9">
        <v>0.46089634499999999</v>
      </c>
      <c r="AB583" s="9">
        <v>0.52283427299999996</v>
      </c>
      <c r="AC583" s="1">
        <f t="shared" si="294"/>
        <v>0</v>
      </c>
      <c r="AD583" s="1">
        <f t="shared" si="295"/>
        <v>3</v>
      </c>
      <c r="AE583" s="1">
        <f t="shared" si="296"/>
        <v>2</v>
      </c>
      <c r="AF583" s="11">
        <f t="shared" si="297"/>
        <v>1.6666666666666667</v>
      </c>
      <c r="AG583" s="8">
        <v>1.1485924140199999</v>
      </c>
      <c r="AH583" s="9">
        <v>0.62651804269774014</v>
      </c>
      <c r="AI583" s="1">
        <f t="shared" si="298"/>
        <v>0</v>
      </c>
      <c r="AJ583" s="1">
        <f t="shared" si="299"/>
        <v>2</v>
      </c>
      <c r="AK583" s="11">
        <f t="shared" si="300"/>
        <v>1</v>
      </c>
      <c r="AL583" s="10">
        <v>0</v>
      </c>
      <c r="AM583" s="4">
        <f t="shared" si="301"/>
        <v>0</v>
      </c>
      <c r="AN583" s="98">
        <v>0</v>
      </c>
      <c r="AO583" s="4">
        <f t="shared" si="302"/>
        <v>0</v>
      </c>
      <c r="AR583" s="9">
        <v>1.3136929460580911</v>
      </c>
      <c r="AS583" s="9">
        <v>1.0609756097560901</v>
      </c>
      <c r="AT583" s="9">
        <v>1.0096670247046191</v>
      </c>
      <c r="AV583" s="1" t="str">
        <f t="shared" si="303"/>
        <v/>
      </c>
      <c r="AW583" s="1" t="str">
        <f t="shared" si="304"/>
        <v/>
      </c>
      <c r="AX583" s="1">
        <f t="shared" si="305"/>
        <v>0</v>
      </c>
      <c r="AY583" s="1">
        <f t="shared" si="306"/>
        <v>0</v>
      </c>
      <c r="AZ583" s="1">
        <f t="shared" si="307"/>
        <v>0</v>
      </c>
      <c r="BA583" s="1" t="str">
        <f t="shared" si="308"/>
        <v/>
      </c>
      <c r="BB583" s="9">
        <f t="shared" si="280"/>
        <v>0.5</v>
      </c>
      <c r="BC583" s="11">
        <f t="shared" si="309"/>
        <v>0</v>
      </c>
      <c r="BD583" s="98">
        <v>11.376349530000001</v>
      </c>
      <c r="BE583" s="4">
        <f t="shared" si="310"/>
        <v>4</v>
      </c>
    </row>
    <row r="584" spans="1:57" x14ac:dyDescent="0.35">
      <c r="A584" s="4">
        <v>53053072906</v>
      </c>
      <c r="B584" s="97">
        <v>48.771929824561397</v>
      </c>
      <c r="C584" s="4">
        <f t="shared" si="281"/>
        <v>3</v>
      </c>
      <c r="D584" s="98">
        <v>6.428930185836264</v>
      </c>
      <c r="E584" s="4">
        <f t="shared" si="282"/>
        <v>1</v>
      </c>
      <c r="F584" s="98">
        <v>94.871794871794862</v>
      </c>
      <c r="G584" s="4">
        <f t="shared" si="283"/>
        <v>4</v>
      </c>
      <c r="H584" s="98">
        <v>100</v>
      </c>
      <c r="I584" s="4">
        <f t="shared" si="284"/>
        <v>4</v>
      </c>
      <c r="J584" s="98"/>
      <c r="K584" s="97"/>
      <c r="L584" s="1">
        <f t="shared" si="285"/>
        <v>0</v>
      </c>
      <c r="M584" s="1">
        <f t="shared" si="286"/>
        <v>0</v>
      </c>
      <c r="N584" s="11">
        <f t="shared" si="287"/>
        <v>0</v>
      </c>
      <c r="O584" s="98">
        <v>14.81481481481481</v>
      </c>
      <c r="P584" s="4">
        <f t="shared" si="288"/>
        <v>1</v>
      </c>
      <c r="Q584" s="6">
        <v>15216</v>
      </c>
      <c r="R584" s="7">
        <v>0</v>
      </c>
      <c r="S584" s="1">
        <f t="shared" si="289"/>
        <v>0</v>
      </c>
      <c r="T584" s="1">
        <f t="shared" si="290"/>
        <v>0</v>
      </c>
      <c r="U584" s="11">
        <f t="shared" si="291"/>
        <v>0</v>
      </c>
      <c r="V584" s="98">
        <v>0</v>
      </c>
      <c r="W584" s="4">
        <f t="shared" si="292"/>
        <v>0</v>
      </c>
      <c r="X584" s="98">
        <v>0.26818296909618</v>
      </c>
      <c r="Y584" s="4">
        <f t="shared" si="293"/>
        <v>0</v>
      </c>
      <c r="Z584" s="9">
        <v>2.084732357</v>
      </c>
      <c r="AA584" s="9">
        <v>2.1150346469999999</v>
      </c>
      <c r="AB584" s="9">
        <v>1.335710199</v>
      </c>
      <c r="AC584" s="1">
        <f t="shared" si="294"/>
        <v>0</v>
      </c>
      <c r="AD584" s="1">
        <f t="shared" si="295"/>
        <v>0</v>
      </c>
      <c r="AE584" s="1">
        <f t="shared" si="296"/>
        <v>0</v>
      </c>
      <c r="AF584" s="11">
        <f t="shared" si="297"/>
        <v>0</v>
      </c>
      <c r="AG584" s="8">
        <v>2.9446678230800001</v>
      </c>
      <c r="AH584" s="9">
        <v>1.850392380618687</v>
      </c>
      <c r="AI584" s="1">
        <f t="shared" si="298"/>
        <v>0</v>
      </c>
      <c r="AJ584" s="1">
        <f t="shared" si="299"/>
        <v>0</v>
      </c>
      <c r="AK584" s="11">
        <f t="shared" si="300"/>
        <v>0</v>
      </c>
      <c r="AL584" s="10">
        <v>0</v>
      </c>
      <c r="AM584" s="4">
        <f t="shared" si="301"/>
        <v>0</v>
      </c>
      <c r="AN584" s="98">
        <v>0</v>
      </c>
      <c r="AO584" s="4">
        <f t="shared" si="302"/>
        <v>0</v>
      </c>
      <c r="AS584" s="9">
        <v>1.3321377331420301</v>
      </c>
      <c r="AV584" s="1" t="str">
        <f t="shared" si="303"/>
        <v/>
      </c>
      <c r="AW584" s="1" t="str">
        <f t="shared" si="304"/>
        <v/>
      </c>
      <c r="AX584" s="1" t="str">
        <f t="shared" si="305"/>
        <v/>
      </c>
      <c r="AY584" s="1">
        <f t="shared" si="306"/>
        <v>0</v>
      </c>
      <c r="AZ584" s="1" t="str">
        <f t="shared" si="307"/>
        <v/>
      </c>
      <c r="BA584" s="1" t="str">
        <f t="shared" si="308"/>
        <v/>
      </c>
      <c r="BB584" s="9">
        <f t="shared" si="280"/>
        <v>1</v>
      </c>
      <c r="BC584" s="11">
        <f t="shared" si="309"/>
        <v>0</v>
      </c>
      <c r="BD584" s="98">
        <v>26.803840149999999</v>
      </c>
      <c r="BE584" s="4">
        <f t="shared" si="310"/>
        <v>4</v>
      </c>
    </row>
    <row r="585" spans="1:57" x14ac:dyDescent="0.35">
      <c r="A585" s="4">
        <v>53053072907</v>
      </c>
      <c r="B585" s="97">
        <v>60.668124875720821</v>
      </c>
      <c r="C585" s="4">
        <f t="shared" si="281"/>
        <v>4</v>
      </c>
      <c r="D585" s="98">
        <v>7.9701120797011207</v>
      </c>
      <c r="E585" s="4">
        <f t="shared" si="282"/>
        <v>1</v>
      </c>
      <c r="F585" s="98">
        <v>85.335335335335344</v>
      </c>
      <c r="G585" s="4">
        <f t="shared" si="283"/>
        <v>4</v>
      </c>
      <c r="H585" s="98">
        <v>99.089529590288322</v>
      </c>
      <c r="I585" s="4">
        <f t="shared" si="284"/>
        <v>4</v>
      </c>
      <c r="J585" s="98">
        <v>57.785467128027683</v>
      </c>
      <c r="K585" s="97">
        <v>29.065743944636679</v>
      </c>
      <c r="L585" s="1">
        <f t="shared" si="285"/>
        <v>4</v>
      </c>
      <c r="M585" s="1">
        <f t="shared" si="286"/>
        <v>4</v>
      </c>
      <c r="N585" s="11">
        <f t="shared" si="287"/>
        <v>4</v>
      </c>
      <c r="O585" s="98">
        <v>61.041852181656267</v>
      </c>
      <c r="P585" s="4">
        <f t="shared" si="288"/>
        <v>4</v>
      </c>
      <c r="Q585" s="6">
        <v>44577</v>
      </c>
      <c r="R585" s="7">
        <v>116</v>
      </c>
      <c r="S585" s="1">
        <f t="shared" si="289"/>
        <v>0</v>
      </c>
      <c r="T585" s="1">
        <f t="shared" si="290"/>
        <v>0</v>
      </c>
      <c r="U585" s="11">
        <f t="shared" si="291"/>
        <v>0</v>
      </c>
      <c r="V585" s="98">
        <v>0</v>
      </c>
      <c r="W585" s="4">
        <f t="shared" si="292"/>
        <v>0</v>
      </c>
      <c r="X585" s="98">
        <v>0</v>
      </c>
      <c r="Y585" s="4">
        <f t="shared" si="293"/>
        <v>0</v>
      </c>
      <c r="Z585" s="9">
        <v>0.55081760800000001</v>
      </c>
      <c r="AA585" s="9">
        <v>1.601193809</v>
      </c>
      <c r="AB585" s="9">
        <v>0.60406150199999997</v>
      </c>
      <c r="AC585" s="1">
        <f t="shared" si="294"/>
        <v>3</v>
      </c>
      <c r="AD585" s="1">
        <f t="shared" si="295"/>
        <v>0</v>
      </c>
      <c r="AE585" s="1">
        <f t="shared" si="296"/>
        <v>2</v>
      </c>
      <c r="AF585" s="11">
        <f t="shared" si="297"/>
        <v>1.6666666666666667</v>
      </c>
      <c r="AG585" s="8">
        <v>1.75325831676</v>
      </c>
      <c r="AH585" s="9">
        <v>1.6978196741372571</v>
      </c>
      <c r="AI585" s="1">
        <f t="shared" si="298"/>
        <v>0</v>
      </c>
      <c r="AJ585" s="1">
        <f t="shared" si="299"/>
        <v>0</v>
      </c>
      <c r="AK585" s="11">
        <f t="shared" si="300"/>
        <v>0</v>
      </c>
      <c r="AL585" s="10">
        <v>0</v>
      </c>
      <c r="AM585" s="4">
        <f t="shared" si="301"/>
        <v>0</v>
      </c>
      <c r="AN585" s="98">
        <v>0</v>
      </c>
      <c r="AO585" s="4">
        <f t="shared" si="302"/>
        <v>0</v>
      </c>
      <c r="AR585" s="9">
        <v>1.183402489626556</v>
      </c>
      <c r="AS585" s="9">
        <v>1.03586800573888</v>
      </c>
      <c r="AT585" s="9">
        <v>0.89044038668098824</v>
      </c>
      <c r="AV585" s="1" t="str">
        <f t="shared" si="303"/>
        <v/>
      </c>
      <c r="AW585" s="1" t="str">
        <f t="shared" si="304"/>
        <v/>
      </c>
      <c r="AX585" s="1">
        <f t="shared" si="305"/>
        <v>0</v>
      </c>
      <c r="AY585" s="1">
        <f t="shared" si="306"/>
        <v>0</v>
      </c>
      <c r="AZ585" s="1">
        <f t="shared" si="307"/>
        <v>1</v>
      </c>
      <c r="BA585" s="1" t="str">
        <f t="shared" si="308"/>
        <v/>
      </c>
      <c r="BB585" s="9">
        <f t="shared" si="280"/>
        <v>0.5</v>
      </c>
      <c r="BC585" s="11">
        <f t="shared" si="309"/>
        <v>0</v>
      </c>
      <c r="BD585" s="98">
        <v>16.159296789999999</v>
      </c>
      <c r="BE585" s="4">
        <f t="shared" si="310"/>
        <v>4</v>
      </c>
    </row>
    <row r="586" spans="1:57" x14ac:dyDescent="0.35">
      <c r="A586" s="4">
        <v>53053073001</v>
      </c>
      <c r="B586" s="97">
        <v>11.111111111111111</v>
      </c>
      <c r="C586" s="4">
        <f t="shared" si="281"/>
        <v>0</v>
      </c>
      <c r="D586" s="98">
        <v>1.416841088391563</v>
      </c>
      <c r="E586" s="4">
        <f t="shared" si="282"/>
        <v>0</v>
      </c>
      <c r="F586" s="98">
        <v>83.935382544312318</v>
      </c>
      <c r="G586" s="4">
        <f t="shared" si="283"/>
        <v>4</v>
      </c>
      <c r="H586" s="98">
        <v>23.289970625262271</v>
      </c>
      <c r="I586" s="4">
        <f t="shared" si="284"/>
        <v>1</v>
      </c>
      <c r="J586" s="98">
        <v>22.55411255411255</v>
      </c>
      <c r="K586" s="97">
        <v>9.5238095238095237</v>
      </c>
      <c r="L586" s="1">
        <f t="shared" si="285"/>
        <v>3</v>
      </c>
      <c r="M586" s="1">
        <f t="shared" si="286"/>
        <v>0</v>
      </c>
      <c r="N586" s="11">
        <f t="shared" si="287"/>
        <v>1.5</v>
      </c>
      <c r="O586" s="98">
        <v>28.35890283589028</v>
      </c>
      <c r="P586" s="4">
        <f t="shared" si="288"/>
        <v>3</v>
      </c>
      <c r="Q586" s="6">
        <v>5072</v>
      </c>
      <c r="R586" s="7">
        <v>0</v>
      </c>
      <c r="S586" s="1">
        <f t="shared" si="289"/>
        <v>0</v>
      </c>
      <c r="T586" s="1">
        <f t="shared" si="290"/>
        <v>0</v>
      </c>
      <c r="U586" s="11">
        <f t="shared" si="291"/>
        <v>0</v>
      </c>
      <c r="V586" s="98">
        <v>0</v>
      </c>
      <c r="W586" s="4">
        <f t="shared" si="292"/>
        <v>0</v>
      </c>
      <c r="X586" s="98">
        <v>0</v>
      </c>
      <c r="Y586" s="4">
        <f t="shared" si="293"/>
        <v>0</v>
      </c>
      <c r="Z586" s="9">
        <v>4.0430703430000001</v>
      </c>
      <c r="AA586" s="9">
        <v>2.7030242879999999</v>
      </c>
      <c r="AB586" s="9">
        <v>1.783485263</v>
      </c>
      <c r="AC586" s="1">
        <f t="shared" si="294"/>
        <v>0</v>
      </c>
      <c r="AD586" s="1">
        <f t="shared" si="295"/>
        <v>0</v>
      </c>
      <c r="AE586" s="1">
        <f t="shared" si="296"/>
        <v>0</v>
      </c>
      <c r="AF586" s="11">
        <f t="shared" si="297"/>
        <v>0</v>
      </c>
      <c r="AG586" s="8">
        <v>1.3297222660800001</v>
      </c>
      <c r="AH586" s="9">
        <v>2.3947345601752019</v>
      </c>
      <c r="AI586" s="1">
        <f t="shared" si="298"/>
        <v>0</v>
      </c>
      <c r="AJ586" s="1">
        <f t="shared" si="299"/>
        <v>0</v>
      </c>
      <c r="AK586" s="11">
        <f t="shared" si="300"/>
        <v>0</v>
      </c>
      <c r="AL586" s="10">
        <v>0</v>
      </c>
      <c r="AM586" s="4">
        <f t="shared" si="301"/>
        <v>0</v>
      </c>
      <c r="AN586" s="98">
        <v>3.4624896949999999</v>
      </c>
      <c r="AO586" s="4">
        <f t="shared" si="302"/>
        <v>1</v>
      </c>
      <c r="AR586" s="9">
        <v>0.80414937759336103</v>
      </c>
      <c r="AS586" s="9">
        <v>0.75824964131994199</v>
      </c>
      <c r="AV586" s="1" t="str">
        <f t="shared" si="303"/>
        <v/>
      </c>
      <c r="AW586" s="1" t="str">
        <f t="shared" si="304"/>
        <v/>
      </c>
      <c r="AX586" s="1">
        <f t="shared" si="305"/>
        <v>2</v>
      </c>
      <c r="AY586" s="1">
        <f t="shared" si="306"/>
        <v>3</v>
      </c>
      <c r="AZ586" s="1" t="str">
        <f t="shared" si="307"/>
        <v/>
      </c>
      <c r="BA586" s="1" t="str">
        <f t="shared" si="308"/>
        <v/>
      </c>
      <c r="BB586" s="9">
        <f t="shared" si="280"/>
        <v>0.5</v>
      </c>
      <c r="BC586" s="11">
        <f t="shared" si="309"/>
        <v>2.5</v>
      </c>
      <c r="BD586" s="98">
        <v>57.25968915</v>
      </c>
      <c r="BE586" s="4">
        <f t="shared" si="310"/>
        <v>2</v>
      </c>
    </row>
    <row r="587" spans="1:57" x14ac:dyDescent="0.35">
      <c r="A587" s="4">
        <v>53053073005</v>
      </c>
      <c r="B587" s="97">
        <v>13.70445344129555</v>
      </c>
      <c r="C587" s="4">
        <f t="shared" si="281"/>
        <v>0</v>
      </c>
      <c r="D587" s="98">
        <v>1.7333618660389469</v>
      </c>
      <c r="E587" s="4">
        <f t="shared" si="282"/>
        <v>0</v>
      </c>
      <c r="F587" s="98">
        <v>87.970802919708021</v>
      </c>
      <c r="G587" s="4">
        <f t="shared" si="283"/>
        <v>4</v>
      </c>
      <c r="H587" s="98">
        <v>21.259029927760579</v>
      </c>
      <c r="I587" s="4">
        <f t="shared" si="284"/>
        <v>1</v>
      </c>
      <c r="J587" s="98">
        <v>21.038961038961041</v>
      </c>
      <c r="K587" s="97">
        <v>11.948051948051949</v>
      </c>
      <c r="L587" s="1">
        <f t="shared" si="285"/>
        <v>3</v>
      </c>
      <c r="M587" s="1">
        <f t="shared" si="286"/>
        <v>1</v>
      </c>
      <c r="N587" s="11">
        <f t="shared" si="287"/>
        <v>2</v>
      </c>
      <c r="O587" s="98">
        <v>25.20956859537927</v>
      </c>
      <c r="P587" s="4">
        <f t="shared" si="288"/>
        <v>3</v>
      </c>
      <c r="Q587" s="6">
        <v>11297</v>
      </c>
      <c r="R587" s="7">
        <v>0</v>
      </c>
      <c r="S587" s="1">
        <f t="shared" si="289"/>
        <v>0</v>
      </c>
      <c r="T587" s="1">
        <f t="shared" si="290"/>
        <v>0</v>
      </c>
      <c r="U587" s="11">
        <f t="shared" si="291"/>
        <v>0</v>
      </c>
      <c r="V587" s="98">
        <v>0</v>
      </c>
      <c r="W587" s="4">
        <f t="shared" si="292"/>
        <v>0</v>
      </c>
      <c r="X587" s="98">
        <v>0</v>
      </c>
      <c r="Y587" s="4">
        <f t="shared" si="293"/>
        <v>0</v>
      </c>
      <c r="Z587" s="9">
        <v>5.3279370459999997</v>
      </c>
      <c r="AA587" s="9">
        <v>5.394256586</v>
      </c>
      <c r="AB587" s="9">
        <v>2.2472736339999999</v>
      </c>
      <c r="AC587" s="1">
        <f t="shared" si="294"/>
        <v>0</v>
      </c>
      <c r="AD587" s="1">
        <f t="shared" si="295"/>
        <v>0</v>
      </c>
      <c r="AE587" s="1">
        <f t="shared" si="296"/>
        <v>0</v>
      </c>
      <c r="AF587" s="11">
        <f t="shared" si="297"/>
        <v>0</v>
      </c>
      <c r="AG587" s="8">
        <v>3.1262403971000001</v>
      </c>
      <c r="AH587" s="9">
        <v>3.3198214318999031</v>
      </c>
      <c r="AI587" s="1">
        <f t="shared" si="298"/>
        <v>0</v>
      </c>
      <c r="AJ587" s="1">
        <f t="shared" si="299"/>
        <v>0</v>
      </c>
      <c r="AK587" s="11">
        <f t="shared" si="300"/>
        <v>0</v>
      </c>
      <c r="AL587" s="10">
        <v>0</v>
      </c>
      <c r="AM587" s="4">
        <f t="shared" si="301"/>
        <v>0</v>
      </c>
      <c r="AN587" s="98">
        <v>9.7181729999999994E-2</v>
      </c>
      <c r="AO587" s="4">
        <f t="shared" si="302"/>
        <v>0</v>
      </c>
      <c r="AS587" s="9">
        <v>0.81922525107604005</v>
      </c>
      <c r="AT587" s="9">
        <v>0.86680988184747587</v>
      </c>
      <c r="AV587" s="1" t="str">
        <f t="shared" si="303"/>
        <v/>
      </c>
      <c r="AW587" s="1" t="str">
        <f t="shared" si="304"/>
        <v/>
      </c>
      <c r="AX587" s="1" t="str">
        <f t="shared" si="305"/>
        <v/>
      </c>
      <c r="AY587" s="1">
        <f t="shared" si="306"/>
        <v>2</v>
      </c>
      <c r="AZ587" s="1">
        <f t="shared" si="307"/>
        <v>1</v>
      </c>
      <c r="BA587" s="1" t="str">
        <f t="shared" si="308"/>
        <v/>
      </c>
      <c r="BB587" s="9">
        <f t="shared" si="280"/>
        <v>1</v>
      </c>
      <c r="BC587" s="11">
        <f t="shared" si="309"/>
        <v>2</v>
      </c>
      <c r="BD587" s="98">
        <v>61.65042768</v>
      </c>
      <c r="BE587" s="4">
        <f t="shared" si="310"/>
        <v>1</v>
      </c>
    </row>
    <row r="588" spans="1:57" x14ac:dyDescent="0.35">
      <c r="A588" s="4">
        <v>53053073006</v>
      </c>
      <c r="B588" s="97">
        <v>19.701213818860879</v>
      </c>
      <c r="C588" s="4">
        <f t="shared" si="281"/>
        <v>0</v>
      </c>
      <c r="D588" s="98">
        <v>1.7262947210407811</v>
      </c>
      <c r="E588" s="4">
        <f t="shared" si="282"/>
        <v>0</v>
      </c>
      <c r="F588" s="98">
        <v>80.320890635232473</v>
      </c>
      <c r="G588" s="4">
        <f t="shared" si="283"/>
        <v>4</v>
      </c>
      <c r="H588" s="98">
        <v>15.062213490504259</v>
      </c>
      <c r="I588" s="4">
        <f t="shared" si="284"/>
        <v>1</v>
      </c>
      <c r="J588" s="98">
        <v>22.047781569965871</v>
      </c>
      <c r="K588" s="97">
        <v>11.60409556313993</v>
      </c>
      <c r="L588" s="1">
        <f t="shared" si="285"/>
        <v>3</v>
      </c>
      <c r="M588" s="1">
        <f t="shared" si="286"/>
        <v>1</v>
      </c>
      <c r="N588" s="11">
        <f t="shared" si="287"/>
        <v>2</v>
      </c>
      <c r="O588" s="98">
        <v>22.782446311858081</v>
      </c>
      <c r="P588" s="4">
        <f t="shared" si="288"/>
        <v>2</v>
      </c>
      <c r="Q588" s="6">
        <v>3561</v>
      </c>
      <c r="R588" s="7">
        <v>0</v>
      </c>
      <c r="S588" s="1">
        <f t="shared" si="289"/>
        <v>0</v>
      </c>
      <c r="T588" s="1">
        <f t="shared" si="290"/>
        <v>0</v>
      </c>
      <c r="U588" s="11">
        <f t="shared" si="291"/>
        <v>0</v>
      </c>
      <c r="V588" s="98">
        <v>0</v>
      </c>
      <c r="W588" s="4">
        <f t="shared" si="292"/>
        <v>0</v>
      </c>
      <c r="X588" s="98">
        <v>0</v>
      </c>
      <c r="Y588" s="4">
        <f t="shared" si="293"/>
        <v>0</v>
      </c>
      <c r="Z588" s="9">
        <v>4.8248526319999998</v>
      </c>
      <c r="AA588" s="9">
        <v>5.7562785109999997</v>
      </c>
      <c r="AB588" s="9">
        <v>3.6475561010000002</v>
      </c>
      <c r="AC588" s="1">
        <f t="shared" si="294"/>
        <v>0</v>
      </c>
      <c r="AD588" s="1">
        <f t="shared" si="295"/>
        <v>0</v>
      </c>
      <c r="AE588" s="1">
        <f t="shared" si="296"/>
        <v>0</v>
      </c>
      <c r="AF588" s="11">
        <f t="shared" si="297"/>
        <v>0</v>
      </c>
      <c r="AG588" s="8">
        <v>2.5649917802900002</v>
      </c>
      <c r="AH588" s="9">
        <v>3.7252717206378381</v>
      </c>
      <c r="AI588" s="1">
        <f t="shared" si="298"/>
        <v>0</v>
      </c>
      <c r="AJ588" s="1">
        <f t="shared" si="299"/>
        <v>0</v>
      </c>
      <c r="AK588" s="11">
        <f t="shared" si="300"/>
        <v>0</v>
      </c>
      <c r="AL588" s="10">
        <v>0</v>
      </c>
      <c r="AM588" s="4">
        <f t="shared" si="301"/>
        <v>0</v>
      </c>
      <c r="AN588" s="98">
        <v>0.134228188</v>
      </c>
      <c r="AO588" s="4">
        <f t="shared" si="302"/>
        <v>0</v>
      </c>
      <c r="AR588" s="9">
        <v>0.68796680497925311</v>
      </c>
      <c r="AS588" s="9">
        <v>0.95911047345767497</v>
      </c>
      <c r="AV588" s="1" t="str">
        <f t="shared" si="303"/>
        <v/>
      </c>
      <c r="AW588" s="1" t="str">
        <f t="shared" si="304"/>
        <v/>
      </c>
      <c r="AX588" s="1">
        <f t="shared" si="305"/>
        <v>4</v>
      </c>
      <c r="AY588" s="1">
        <f t="shared" si="306"/>
        <v>0</v>
      </c>
      <c r="AZ588" s="1" t="str">
        <f t="shared" si="307"/>
        <v/>
      </c>
      <c r="BA588" s="1" t="str">
        <f t="shared" si="308"/>
        <v/>
      </c>
      <c r="BB588" s="9">
        <f t="shared" si="280"/>
        <v>0.5</v>
      </c>
      <c r="BC588" s="11">
        <f t="shared" si="309"/>
        <v>2</v>
      </c>
      <c r="BD588" s="98">
        <v>63.446872849999998</v>
      </c>
      <c r="BE588" s="4">
        <f t="shared" si="310"/>
        <v>1</v>
      </c>
    </row>
    <row r="589" spans="1:57" x14ac:dyDescent="0.35">
      <c r="A589" s="4">
        <v>53053073108</v>
      </c>
      <c r="B589" s="97">
        <v>50.558890498861523</v>
      </c>
      <c r="C589" s="4">
        <f t="shared" si="281"/>
        <v>4</v>
      </c>
      <c r="D589" s="98">
        <v>9.8771051433773316</v>
      </c>
      <c r="E589" s="4">
        <f t="shared" si="282"/>
        <v>2</v>
      </c>
      <c r="F589" s="98">
        <v>80.337941628264204</v>
      </c>
      <c r="G589" s="4">
        <f t="shared" si="283"/>
        <v>4</v>
      </c>
      <c r="H589" s="98">
        <v>27.876106194690269</v>
      </c>
      <c r="I589" s="4">
        <f t="shared" si="284"/>
        <v>1</v>
      </c>
      <c r="J589" s="98">
        <v>20.068027210884349</v>
      </c>
      <c r="K589" s="97">
        <v>8.3333333333333321</v>
      </c>
      <c r="L589" s="1">
        <f t="shared" si="285"/>
        <v>3</v>
      </c>
      <c r="M589" s="1">
        <f t="shared" si="286"/>
        <v>0</v>
      </c>
      <c r="N589" s="11">
        <f t="shared" si="287"/>
        <v>1.5</v>
      </c>
      <c r="O589" s="98">
        <v>20.494186046511629</v>
      </c>
      <c r="P589" s="4">
        <f t="shared" si="288"/>
        <v>2</v>
      </c>
      <c r="Q589" s="6">
        <v>69216</v>
      </c>
      <c r="R589" s="7">
        <v>238</v>
      </c>
      <c r="S589" s="1">
        <f t="shared" si="289"/>
        <v>0</v>
      </c>
      <c r="T589" s="1">
        <f t="shared" si="290"/>
        <v>0</v>
      </c>
      <c r="U589" s="11">
        <f t="shared" si="291"/>
        <v>0</v>
      </c>
      <c r="V589" s="98">
        <v>0</v>
      </c>
      <c r="W589" s="4">
        <f t="shared" si="292"/>
        <v>0</v>
      </c>
      <c r="X589" s="98">
        <v>0</v>
      </c>
      <c r="Y589" s="4">
        <f t="shared" si="293"/>
        <v>0</v>
      </c>
      <c r="Z589" s="9">
        <v>1.2300655140000001</v>
      </c>
      <c r="AA589" s="9">
        <v>1.2583895110000001</v>
      </c>
      <c r="AB589" s="9">
        <v>1.018904619</v>
      </c>
      <c r="AC589" s="1">
        <f t="shared" si="294"/>
        <v>0</v>
      </c>
      <c r="AD589" s="1">
        <f t="shared" si="295"/>
        <v>0</v>
      </c>
      <c r="AE589" s="1">
        <f t="shared" si="296"/>
        <v>0</v>
      </c>
      <c r="AF589" s="11">
        <f t="shared" si="297"/>
        <v>0</v>
      </c>
      <c r="AG589" s="8">
        <v>1.10653232651</v>
      </c>
      <c r="AH589" s="9">
        <v>0.80144176034994496</v>
      </c>
      <c r="AI589" s="1">
        <f t="shared" si="298"/>
        <v>0</v>
      </c>
      <c r="AJ589" s="1">
        <f t="shared" si="299"/>
        <v>1</v>
      </c>
      <c r="AK589" s="11">
        <f t="shared" si="300"/>
        <v>0.5</v>
      </c>
      <c r="AL589" s="10">
        <v>0</v>
      </c>
      <c r="AM589" s="4">
        <f t="shared" si="301"/>
        <v>0</v>
      </c>
      <c r="AN589" s="98">
        <v>15.418641389999999</v>
      </c>
      <c r="AO589" s="4">
        <f t="shared" si="302"/>
        <v>4</v>
      </c>
      <c r="AR589" s="9">
        <v>1.150207468879668</v>
      </c>
      <c r="AS589" s="9">
        <v>1.0868005738880899</v>
      </c>
      <c r="AT589" s="9">
        <v>1.1100966702470461</v>
      </c>
      <c r="AV589" s="1" t="str">
        <f t="shared" si="303"/>
        <v/>
      </c>
      <c r="AW589" s="1" t="str">
        <f t="shared" si="304"/>
        <v/>
      </c>
      <c r="AX589" s="1">
        <f t="shared" si="305"/>
        <v>0</v>
      </c>
      <c r="AY589" s="1">
        <f t="shared" si="306"/>
        <v>0</v>
      </c>
      <c r="AZ589" s="1">
        <f t="shared" si="307"/>
        <v>0</v>
      </c>
      <c r="BA589" s="1" t="str">
        <f t="shared" si="308"/>
        <v/>
      </c>
      <c r="BB589" s="9">
        <f t="shared" si="280"/>
        <v>0.5</v>
      </c>
      <c r="BC589" s="11">
        <f t="shared" si="309"/>
        <v>0</v>
      </c>
      <c r="BD589" s="98">
        <v>46.37547069</v>
      </c>
      <c r="BE589" s="4">
        <f t="shared" si="310"/>
        <v>4</v>
      </c>
    </row>
    <row r="590" spans="1:57" x14ac:dyDescent="0.35">
      <c r="A590" s="4">
        <v>53053073110</v>
      </c>
      <c r="B590" s="97">
        <v>26.109797741003419</v>
      </c>
      <c r="C590" s="4">
        <f t="shared" si="281"/>
        <v>1</v>
      </c>
      <c r="D590" s="98">
        <v>3.7328094302554029</v>
      </c>
      <c r="E590" s="4">
        <f t="shared" si="282"/>
        <v>0</v>
      </c>
      <c r="F590" s="98">
        <v>67.884828349944627</v>
      </c>
      <c r="G590" s="4">
        <f t="shared" si="283"/>
        <v>3</v>
      </c>
      <c r="H590" s="98">
        <v>18.680504077094142</v>
      </c>
      <c r="I590" s="4">
        <f t="shared" si="284"/>
        <v>1</v>
      </c>
      <c r="J590" s="98">
        <v>11.29151291512915</v>
      </c>
      <c r="K590" s="97">
        <v>4.2804428044280449</v>
      </c>
      <c r="L590" s="1">
        <f t="shared" si="285"/>
        <v>1</v>
      </c>
      <c r="M590" s="1">
        <f t="shared" si="286"/>
        <v>0</v>
      </c>
      <c r="N590" s="11">
        <f t="shared" si="287"/>
        <v>0.5</v>
      </c>
      <c r="O590" s="98">
        <v>14.02165302350145</v>
      </c>
      <c r="P590" s="4">
        <f t="shared" si="288"/>
        <v>1</v>
      </c>
      <c r="Q590" s="6">
        <v>108300</v>
      </c>
      <c r="R590" s="7">
        <v>1454</v>
      </c>
      <c r="S590" s="1">
        <f t="shared" si="289"/>
        <v>1</v>
      </c>
      <c r="T590" s="1">
        <f t="shared" si="290"/>
        <v>1</v>
      </c>
      <c r="U590" s="11">
        <f t="shared" si="291"/>
        <v>1</v>
      </c>
      <c r="V590" s="98">
        <v>0</v>
      </c>
      <c r="W590" s="4">
        <f t="shared" si="292"/>
        <v>0</v>
      </c>
      <c r="X590" s="98">
        <v>0</v>
      </c>
      <c r="Y590" s="4">
        <f t="shared" si="293"/>
        <v>0</v>
      </c>
      <c r="Z590" s="9">
        <v>1.3046276290000001</v>
      </c>
      <c r="AA590" s="9">
        <v>1.4534614699999999</v>
      </c>
      <c r="AB590" s="9">
        <v>1.4935918610000001</v>
      </c>
      <c r="AC590" s="1">
        <f t="shared" si="294"/>
        <v>0</v>
      </c>
      <c r="AD590" s="1">
        <f t="shared" si="295"/>
        <v>0</v>
      </c>
      <c r="AE590" s="1">
        <f t="shared" si="296"/>
        <v>0</v>
      </c>
      <c r="AF590" s="11">
        <f t="shared" si="297"/>
        <v>0</v>
      </c>
      <c r="AG590" s="8">
        <v>0.71195919772100003</v>
      </c>
      <c r="AH590" s="9">
        <v>0.54424070036476913</v>
      </c>
      <c r="AI590" s="1">
        <f t="shared" si="298"/>
        <v>0</v>
      </c>
      <c r="AJ590" s="1">
        <f t="shared" si="299"/>
        <v>3</v>
      </c>
      <c r="AK590" s="11">
        <f t="shared" si="300"/>
        <v>1.5</v>
      </c>
      <c r="AL590" s="10">
        <v>0</v>
      </c>
      <c r="AM590" s="4">
        <f t="shared" si="301"/>
        <v>0</v>
      </c>
      <c r="AN590" s="98">
        <v>8.7342709099999993</v>
      </c>
      <c r="AO590" s="4">
        <f t="shared" si="302"/>
        <v>3</v>
      </c>
      <c r="AR590" s="9">
        <v>1.3535269709543569</v>
      </c>
      <c r="AS590" s="9">
        <v>1.1492109038737399</v>
      </c>
      <c r="AT590" s="9">
        <v>1.208378088077336</v>
      </c>
      <c r="AV590" s="1" t="str">
        <f t="shared" si="303"/>
        <v/>
      </c>
      <c r="AW590" s="1" t="str">
        <f t="shared" si="304"/>
        <v/>
      </c>
      <c r="AX590" s="1">
        <f t="shared" si="305"/>
        <v>0</v>
      </c>
      <c r="AY590" s="1">
        <f t="shared" si="306"/>
        <v>0</v>
      </c>
      <c r="AZ590" s="1">
        <f t="shared" si="307"/>
        <v>0</v>
      </c>
      <c r="BA590" s="1" t="str">
        <f t="shared" si="308"/>
        <v/>
      </c>
      <c r="BB590" s="9">
        <f t="shared" si="280"/>
        <v>0.5</v>
      </c>
      <c r="BC590" s="11">
        <f t="shared" si="309"/>
        <v>0</v>
      </c>
      <c r="BD590" s="98">
        <v>61.32715709</v>
      </c>
      <c r="BE590" s="4">
        <f t="shared" si="310"/>
        <v>1</v>
      </c>
    </row>
    <row r="591" spans="1:57" x14ac:dyDescent="0.35">
      <c r="A591" s="4">
        <v>53053073111</v>
      </c>
      <c r="B591" s="97">
        <v>24.307762142532908</v>
      </c>
      <c r="C591" s="4">
        <f t="shared" si="281"/>
        <v>1</v>
      </c>
      <c r="D591" s="98">
        <v>4.3361753958587084</v>
      </c>
      <c r="E591" s="4">
        <f t="shared" si="282"/>
        <v>1</v>
      </c>
      <c r="F591" s="98">
        <v>78.33744276153574</v>
      </c>
      <c r="G591" s="4">
        <f t="shared" si="283"/>
        <v>3</v>
      </c>
      <c r="H591" s="98">
        <v>25.414731254147309</v>
      </c>
      <c r="I591" s="4">
        <f t="shared" si="284"/>
        <v>1</v>
      </c>
      <c r="J591" s="98">
        <v>17.560975609756099</v>
      </c>
      <c r="K591" s="97">
        <v>7.9442508710801398</v>
      </c>
      <c r="L591" s="1">
        <f t="shared" si="285"/>
        <v>2</v>
      </c>
      <c r="M591" s="1">
        <f t="shared" si="286"/>
        <v>0</v>
      </c>
      <c r="N591" s="11">
        <f t="shared" si="287"/>
        <v>1</v>
      </c>
      <c r="O591" s="98">
        <v>22.96867907399001</v>
      </c>
      <c r="P591" s="4">
        <f t="shared" si="288"/>
        <v>2</v>
      </c>
      <c r="Q591" s="6">
        <v>93969</v>
      </c>
      <c r="R591" s="7">
        <v>6647</v>
      </c>
      <c r="S591" s="1">
        <f t="shared" si="289"/>
        <v>1</v>
      </c>
      <c r="T591" s="1">
        <f t="shared" si="290"/>
        <v>1</v>
      </c>
      <c r="U591" s="11">
        <f t="shared" si="291"/>
        <v>1</v>
      </c>
      <c r="V591" s="98">
        <v>0</v>
      </c>
      <c r="W591" s="4">
        <f t="shared" si="292"/>
        <v>0</v>
      </c>
      <c r="X591" s="98">
        <v>0</v>
      </c>
      <c r="Y591" s="4">
        <f t="shared" si="293"/>
        <v>0</v>
      </c>
      <c r="Z591" s="9">
        <v>0.62981924600000005</v>
      </c>
      <c r="AA591" s="9">
        <v>0.88446831999999997</v>
      </c>
      <c r="AB591" s="9">
        <v>0.63422859799999998</v>
      </c>
      <c r="AC591" s="1">
        <f t="shared" si="294"/>
        <v>2</v>
      </c>
      <c r="AD591" s="1">
        <f t="shared" si="295"/>
        <v>1</v>
      </c>
      <c r="AE591" s="1">
        <f t="shared" si="296"/>
        <v>2</v>
      </c>
      <c r="AF591" s="11">
        <f t="shared" si="297"/>
        <v>1.6666666666666667</v>
      </c>
      <c r="AG591" s="8">
        <v>0.78574894685399999</v>
      </c>
      <c r="AH591" s="9">
        <v>0.64518800851329527</v>
      </c>
      <c r="AI591" s="1">
        <f t="shared" si="298"/>
        <v>0</v>
      </c>
      <c r="AJ591" s="1">
        <f t="shared" si="299"/>
        <v>2</v>
      </c>
      <c r="AK591" s="11">
        <f t="shared" si="300"/>
        <v>1</v>
      </c>
      <c r="AL591" s="10">
        <v>0</v>
      </c>
      <c r="AM591" s="4">
        <f t="shared" si="301"/>
        <v>0</v>
      </c>
      <c r="AN591" s="98">
        <v>8.8313413010000001</v>
      </c>
      <c r="AO591" s="4">
        <f t="shared" si="302"/>
        <v>3</v>
      </c>
      <c r="AR591" s="9">
        <v>1.1294605809128631</v>
      </c>
      <c r="AS591" s="9">
        <v>1.1111908177905301</v>
      </c>
      <c r="AT591" s="9">
        <v>0.82277121374865736</v>
      </c>
      <c r="AV591" s="1" t="str">
        <f t="shared" si="303"/>
        <v/>
      </c>
      <c r="AW591" s="1" t="str">
        <f t="shared" si="304"/>
        <v/>
      </c>
      <c r="AX591" s="1">
        <f t="shared" si="305"/>
        <v>0</v>
      </c>
      <c r="AY591" s="1">
        <f t="shared" si="306"/>
        <v>0</v>
      </c>
      <c r="AZ591" s="1">
        <f t="shared" si="307"/>
        <v>2</v>
      </c>
      <c r="BA591" s="1" t="str">
        <f t="shared" si="308"/>
        <v/>
      </c>
      <c r="BB591" s="9">
        <f t="shared" si="280"/>
        <v>0.5</v>
      </c>
      <c r="BC591" s="11">
        <f t="shared" si="309"/>
        <v>0</v>
      </c>
      <c r="BD591" s="98">
        <v>51.570071849999998</v>
      </c>
      <c r="BE591" s="4">
        <f t="shared" si="310"/>
        <v>3</v>
      </c>
    </row>
    <row r="592" spans="1:57" x14ac:dyDescent="0.35">
      <c r="A592" s="4">
        <v>53053073113</v>
      </c>
      <c r="B592" s="97">
        <v>25.52578868302454</v>
      </c>
      <c r="C592" s="4">
        <f t="shared" si="281"/>
        <v>1</v>
      </c>
      <c r="D592" s="98">
        <v>4.0212974639204146</v>
      </c>
      <c r="E592" s="4">
        <f t="shared" si="282"/>
        <v>1</v>
      </c>
      <c r="F592" s="98">
        <v>83.108960875052588</v>
      </c>
      <c r="G592" s="4">
        <f t="shared" si="283"/>
        <v>4</v>
      </c>
      <c r="H592" s="98">
        <v>17.00080192461909</v>
      </c>
      <c r="I592" s="4">
        <f t="shared" si="284"/>
        <v>1</v>
      </c>
      <c r="J592" s="98">
        <v>18.322295805739522</v>
      </c>
      <c r="K592" s="97">
        <v>5.518763796909492</v>
      </c>
      <c r="L592" s="1">
        <f t="shared" si="285"/>
        <v>2</v>
      </c>
      <c r="M592" s="1">
        <f t="shared" si="286"/>
        <v>0</v>
      </c>
      <c r="N592" s="11">
        <f t="shared" si="287"/>
        <v>1</v>
      </c>
      <c r="O592" s="98">
        <v>20.59083449059462</v>
      </c>
      <c r="P592" s="4">
        <f t="shared" si="288"/>
        <v>2</v>
      </c>
      <c r="Q592" s="6">
        <v>47904</v>
      </c>
      <c r="R592" s="7">
        <v>0</v>
      </c>
      <c r="S592" s="1">
        <f t="shared" si="289"/>
        <v>0</v>
      </c>
      <c r="T592" s="1">
        <f t="shared" si="290"/>
        <v>0</v>
      </c>
      <c r="U592" s="11">
        <f t="shared" si="291"/>
        <v>0</v>
      </c>
      <c r="V592" s="98">
        <v>0</v>
      </c>
      <c r="W592" s="4">
        <f t="shared" si="292"/>
        <v>0</v>
      </c>
      <c r="X592" s="98">
        <v>0</v>
      </c>
      <c r="Y592" s="4">
        <f t="shared" si="293"/>
        <v>0</v>
      </c>
      <c r="Z592" s="9">
        <v>1.257894847</v>
      </c>
      <c r="AA592" s="9">
        <v>1.350649263</v>
      </c>
      <c r="AB592" s="9">
        <v>0.90384698399999996</v>
      </c>
      <c r="AC592" s="1">
        <f t="shared" si="294"/>
        <v>0</v>
      </c>
      <c r="AD592" s="1">
        <f t="shared" si="295"/>
        <v>0</v>
      </c>
      <c r="AE592" s="1">
        <f t="shared" si="296"/>
        <v>1</v>
      </c>
      <c r="AF592" s="11">
        <f t="shared" si="297"/>
        <v>0.33333333333333331</v>
      </c>
      <c r="AG592" s="8">
        <v>1.46262800813</v>
      </c>
      <c r="AH592" s="9">
        <v>1.2038167724292239</v>
      </c>
      <c r="AI592" s="1">
        <f t="shared" si="298"/>
        <v>0</v>
      </c>
      <c r="AJ592" s="1">
        <f t="shared" si="299"/>
        <v>0</v>
      </c>
      <c r="AK592" s="11">
        <f t="shared" si="300"/>
        <v>0</v>
      </c>
      <c r="AL592" s="10">
        <v>0</v>
      </c>
      <c r="AM592" s="4">
        <f t="shared" si="301"/>
        <v>0</v>
      </c>
      <c r="AN592" s="98">
        <v>5.840286055</v>
      </c>
      <c r="AO592" s="4">
        <f t="shared" si="302"/>
        <v>2</v>
      </c>
      <c r="AS592" s="9">
        <v>1.35365853658536</v>
      </c>
      <c r="AT592" s="9">
        <v>1.022556390977444</v>
      </c>
      <c r="AV592" s="1" t="str">
        <f t="shared" si="303"/>
        <v/>
      </c>
      <c r="AW592" s="1" t="str">
        <f t="shared" si="304"/>
        <v/>
      </c>
      <c r="AX592" s="1" t="str">
        <f t="shared" si="305"/>
        <v/>
      </c>
      <c r="AY592" s="1">
        <f t="shared" si="306"/>
        <v>0</v>
      </c>
      <c r="AZ592" s="1">
        <f t="shared" si="307"/>
        <v>0</v>
      </c>
      <c r="BA592" s="1" t="str">
        <f t="shared" si="308"/>
        <v/>
      </c>
      <c r="BB592" s="9">
        <f t="shared" si="280"/>
        <v>1</v>
      </c>
      <c r="BC592" s="11">
        <f t="shared" si="309"/>
        <v>0</v>
      </c>
      <c r="BD592" s="98">
        <v>58.646977489999998</v>
      </c>
      <c r="BE592" s="4">
        <f t="shared" si="310"/>
        <v>2</v>
      </c>
    </row>
    <row r="593" spans="1:57" x14ac:dyDescent="0.35">
      <c r="A593" s="4">
        <v>53053073114</v>
      </c>
      <c r="B593" s="97">
        <v>26.940966010733451</v>
      </c>
      <c r="C593" s="4">
        <f t="shared" si="281"/>
        <v>1</v>
      </c>
      <c r="D593" s="98">
        <v>3.327596098680436</v>
      </c>
      <c r="E593" s="4">
        <f t="shared" si="282"/>
        <v>0</v>
      </c>
      <c r="F593" s="98">
        <v>93.111515466597353</v>
      </c>
      <c r="G593" s="4">
        <f t="shared" si="283"/>
        <v>4</v>
      </c>
      <c r="H593" s="98">
        <v>22.21635883905013</v>
      </c>
      <c r="I593" s="4">
        <f t="shared" si="284"/>
        <v>1</v>
      </c>
      <c r="J593" s="98">
        <v>25.107526881720428</v>
      </c>
      <c r="K593" s="97">
        <v>15.6989247311828</v>
      </c>
      <c r="L593" s="1">
        <f t="shared" si="285"/>
        <v>4</v>
      </c>
      <c r="M593" s="1">
        <f t="shared" si="286"/>
        <v>2</v>
      </c>
      <c r="N593" s="11">
        <f t="shared" si="287"/>
        <v>3</v>
      </c>
      <c r="O593" s="98">
        <v>29.45094509450945</v>
      </c>
      <c r="P593" s="4">
        <f t="shared" si="288"/>
        <v>3</v>
      </c>
      <c r="Q593" s="6">
        <v>29276</v>
      </c>
      <c r="R593" s="7">
        <v>0</v>
      </c>
      <c r="S593" s="1">
        <f t="shared" si="289"/>
        <v>0</v>
      </c>
      <c r="T593" s="1">
        <f t="shared" si="290"/>
        <v>0</v>
      </c>
      <c r="U593" s="11">
        <f t="shared" si="291"/>
        <v>0</v>
      </c>
      <c r="V593" s="98">
        <v>0</v>
      </c>
      <c r="W593" s="4">
        <f t="shared" si="292"/>
        <v>0</v>
      </c>
      <c r="X593" s="98">
        <v>0</v>
      </c>
      <c r="Y593" s="4">
        <f t="shared" si="293"/>
        <v>0</v>
      </c>
      <c r="Z593" s="9">
        <v>1.63559911</v>
      </c>
      <c r="AA593" s="9">
        <v>1.683690664</v>
      </c>
      <c r="AB593" s="9">
        <v>1.712525004</v>
      </c>
      <c r="AC593" s="1">
        <f t="shared" si="294"/>
        <v>0</v>
      </c>
      <c r="AD593" s="1">
        <f t="shared" si="295"/>
        <v>0</v>
      </c>
      <c r="AE593" s="1">
        <f t="shared" si="296"/>
        <v>0</v>
      </c>
      <c r="AF593" s="11">
        <f t="shared" si="297"/>
        <v>0</v>
      </c>
      <c r="AG593" s="8">
        <v>2.67262706611</v>
      </c>
      <c r="AH593" s="9">
        <v>1.298978276448945</v>
      </c>
      <c r="AI593" s="1">
        <f t="shared" si="298"/>
        <v>0</v>
      </c>
      <c r="AJ593" s="1">
        <f t="shared" si="299"/>
        <v>0</v>
      </c>
      <c r="AK593" s="11">
        <f t="shared" si="300"/>
        <v>0</v>
      </c>
      <c r="AL593" s="10">
        <v>0</v>
      </c>
      <c r="AM593" s="4">
        <f t="shared" si="301"/>
        <v>0</v>
      </c>
      <c r="AN593" s="98">
        <v>0.80299785899999998</v>
      </c>
      <c r="AO593" s="4">
        <f t="shared" si="302"/>
        <v>0</v>
      </c>
      <c r="AR593" s="9">
        <v>0.64647302904564319</v>
      </c>
      <c r="AS593" s="9">
        <v>0.80057388809182195</v>
      </c>
      <c r="AT593" s="9">
        <v>1.0907626208378089</v>
      </c>
      <c r="AV593" s="1" t="str">
        <f t="shared" si="303"/>
        <v/>
      </c>
      <c r="AW593" s="1" t="str">
        <f t="shared" si="304"/>
        <v/>
      </c>
      <c r="AX593" s="1">
        <f t="shared" si="305"/>
        <v>4</v>
      </c>
      <c r="AY593" s="1">
        <f t="shared" si="306"/>
        <v>2</v>
      </c>
      <c r="AZ593" s="1">
        <f t="shared" si="307"/>
        <v>0</v>
      </c>
      <c r="BA593" s="1" t="str">
        <f t="shared" si="308"/>
        <v/>
      </c>
      <c r="BB593" s="9">
        <f t="shared" si="280"/>
        <v>0.5</v>
      </c>
      <c r="BC593" s="11">
        <f t="shared" si="309"/>
        <v>3</v>
      </c>
      <c r="BD593" s="98">
        <v>47.834742990000002</v>
      </c>
      <c r="BE593" s="4">
        <f t="shared" si="310"/>
        <v>3</v>
      </c>
    </row>
    <row r="594" spans="1:57" x14ac:dyDescent="0.35">
      <c r="A594" s="4">
        <v>53053073115</v>
      </c>
      <c r="B594" s="97">
        <v>21.387892849609791</v>
      </c>
      <c r="C594" s="4">
        <f t="shared" si="281"/>
        <v>1</v>
      </c>
      <c r="D594" s="98">
        <v>1.3622152746761951</v>
      </c>
      <c r="E594" s="4">
        <f t="shared" si="282"/>
        <v>0</v>
      </c>
      <c r="F594" s="98">
        <v>84.659090909090907</v>
      </c>
      <c r="G594" s="4">
        <f t="shared" si="283"/>
        <v>4</v>
      </c>
      <c r="H594" s="98">
        <v>14.11841249186728</v>
      </c>
      <c r="I594" s="4">
        <f t="shared" si="284"/>
        <v>0</v>
      </c>
      <c r="J594" s="98">
        <v>20.066006600660071</v>
      </c>
      <c r="K594" s="97">
        <v>10.561056105610559</v>
      </c>
      <c r="L594" s="1">
        <f t="shared" si="285"/>
        <v>3</v>
      </c>
      <c r="M594" s="1">
        <f t="shared" si="286"/>
        <v>1</v>
      </c>
      <c r="N594" s="11">
        <f t="shared" si="287"/>
        <v>2</v>
      </c>
      <c r="O594" s="98">
        <v>27.92028831884673</v>
      </c>
      <c r="P594" s="4">
        <f t="shared" si="288"/>
        <v>3</v>
      </c>
      <c r="Q594" s="6">
        <v>30042</v>
      </c>
      <c r="R594" s="7">
        <v>0</v>
      </c>
      <c r="S594" s="1">
        <f t="shared" si="289"/>
        <v>0</v>
      </c>
      <c r="T594" s="1">
        <f t="shared" si="290"/>
        <v>0</v>
      </c>
      <c r="U594" s="11">
        <f t="shared" si="291"/>
        <v>0</v>
      </c>
      <c r="V594" s="98">
        <v>0</v>
      </c>
      <c r="W594" s="4">
        <f t="shared" si="292"/>
        <v>0</v>
      </c>
      <c r="X594" s="98">
        <v>0</v>
      </c>
      <c r="Y594" s="4">
        <f t="shared" si="293"/>
        <v>0</v>
      </c>
      <c r="Z594" s="9">
        <v>2.3165288249999998</v>
      </c>
      <c r="AA594" s="9">
        <v>2.3709092410000001</v>
      </c>
      <c r="AB594" s="9">
        <v>2.4189380190000001</v>
      </c>
      <c r="AC594" s="1">
        <f t="shared" si="294"/>
        <v>0</v>
      </c>
      <c r="AD594" s="1">
        <f t="shared" si="295"/>
        <v>0</v>
      </c>
      <c r="AE594" s="1">
        <f t="shared" si="296"/>
        <v>0</v>
      </c>
      <c r="AF594" s="11">
        <f t="shared" si="297"/>
        <v>0</v>
      </c>
      <c r="AG594" s="8">
        <v>1.50292542102</v>
      </c>
      <c r="AH594" s="9">
        <v>0.13220979734848479</v>
      </c>
      <c r="AI594" s="1">
        <f t="shared" si="298"/>
        <v>0</v>
      </c>
      <c r="AJ594" s="1">
        <f t="shared" si="299"/>
        <v>4</v>
      </c>
      <c r="AK594" s="11">
        <f t="shared" si="300"/>
        <v>2</v>
      </c>
      <c r="AL594" s="10">
        <v>0</v>
      </c>
      <c r="AM594" s="4">
        <f t="shared" si="301"/>
        <v>0</v>
      </c>
      <c r="AN594" s="98">
        <v>0</v>
      </c>
      <c r="AO594" s="4">
        <f t="shared" si="302"/>
        <v>0</v>
      </c>
      <c r="AR594" s="9">
        <v>0.9302904564315353</v>
      </c>
      <c r="AS594" s="9">
        <v>0.99784791965566699</v>
      </c>
      <c r="AT594" s="9">
        <v>1.2239527389903331</v>
      </c>
      <c r="AV594" s="1" t="str">
        <f t="shared" si="303"/>
        <v/>
      </c>
      <c r="AW594" s="1" t="str">
        <f t="shared" si="304"/>
        <v/>
      </c>
      <c r="AX594" s="1">
        <f t="shared" si="305"/>
        <v>0</v>
      </c>
      <c r="AY594" s="1">
        <f t="shared" si="306"/>
        <v>0</v>
      </c>
      <c r="AZ594" s="1">
        <f t="shared" si="307"/>
        <v>0</v>
      </c>
      <c r="BA594" s="1" t="str">
        <f t="shared" si="308"/>
        <v/>
      </c>
      <c r="BB594" s="9">
        <f t="shared" si="280"/>
        <v>0.5</v>
      </c>
      <c r="BC594" s="11">
        <f t="shared" si="309"/>
        <v>0</v>
      </c>
      <c r="BD594" s="98">
        <v>53.349539960000001</v>
      </c>
      <c r="BE594" s="4">
        <f t="shared" si="310"/>
        <v>3</v>
      </c>
    </row>
    <row r="595" spans="1:57" x14ac:dyDescent="0.35">
      <c r="A595" s="4">
        <v>53053073116</v>
      </c>
      <c r="B595" s="97">
        <v>27.741816164231562</v>
      </c>
      <c r="C595" s="4">
        <f t="shared" si="281"/>
        <v>1</v>
      </c>
      <c r="D595" s="98">
        <v>1.084773001205303</v>
      </c>
      <c r="E595" s="4">
        <f t="shared" si="282"/>
        <v>0</v>
      </c>
      <c r="F595" s="98">
        <v>78.208160851567115</v>
      </c>
      <c r="G595" s="4">
        <f t="shared" si="283"/>
        <v>3</v>
      </c>
      <c r="H595" s="98">
        <v>13.442211055276379</v>
      </c>
      <c r="I595" s="4">
        <f t="shared" si="284"/>
        <v>0</v>
      </c>
      <c r="J595" s="98">
        <v>13.85579937304075</v>
      </c>
      <c r="K595" s="97">
        <v>3.573667711598747</v>
      </c>
      <c r="L595" s="1">
        <f t="shared" si="285"/>
        <v>1</v>
      </c>
      <c r="M595" s="1">
        <f t="shared" si="286"/>
        <v>0</v>
      </c>
      <c r="N595" s="11">
        <f t="shared" si="287"/>
        <v>0.5</v>
      </c>
      <c r="O595" s="98">
        <v>20.111940298507459</v>
      </c>
      <c r="P595" s="4">
        <f t="shared" si="288"/>
        <v>2</v>
      </c>
      <c r="Q595" s="6">
        <v>25565</v>
      </c>
      <c r="R595" s="7">
        <v>0</v>
      </c>
      <c r="S595" s="1">
        <f t="shared" si="289"/>
        <v>0</v>
      </c>
      <c r="T595" s="1">
        <f t="shared" si="290"/>
        <v>0</v>
      </c>
      <c r="U595" s="11">
        <f t="shared" si="291"/>
        <v>0</v>
      </c>
      <c r="V595" s="98">
        <v>0</v>
      </c>
      <c r="W595" s="4">
        <f t="shared" si="292"/>
        <v>0</v>
      </c>
      <c r="X595" s="98">
        <v>0</v>
      </c>
      <c r="Y595" s="4">
        <f t="shared" si="293"/>
        <v>0</v>
      </c>
      <c r="Z595" s="9">
        <v>1.8142156330000001</v>
      </c>
      <c r="AA595" s="9">
        <v>1.8335215869999999</v>
      </c>
      <c r="AB595" s="9">
        <v>1.726963209</v>
      </c>
      <c r="AC595" s="1">
        <f t="shared" si="294"/>
        <v>0</v>
      </c>
      <c r="AD595" s="1">
        <f t="shared" si="295"/>
        <v>0</v>
      </c>
      <c r="AE595" s="1">
        <f t="shared" si="296"/>
        <v>0</v>
      </c>
      <c r="AF595" s="11">
        <f t="shared" si="297"/>
        <v>0</v>
      </c>
      <c r="AG595" s="8">
        <v>1.6416421022699999E-2</v>
      </c>
      <c r="AH595" s="9">
        <v>1.5456629581439389</v>
      </c>
      <c r="AI595" s="1">
        <f t="shared" si="298"/>
        <v>4</v>
      </c>
      <c r="AJ595" s="1">
        <f t="shared" si="299"/>
        <v>0</v>
      </c>
      <c r="AK595" s="11">
        <f t="shared" si="300"/>
        <v>2</v>
      </c>
      <c r="AL595" s="10">
        <v>0</v>
      </c>
      <c r="AM595" s="4">
        <f t="shared" si="301"/>
        <v>0</v>
      </c>
      <c r="AN595" s="98">
        <v>0</v>
      </c>
      <c r="AO595" s="4">
        <f t="shared" si="302"/>
        <v>0</v>
      </c>
      <c r="AR595" s="9">
        <v>0.70539419087136934</v>
      </c>
      <c r="AS595" s="9">
        <v>0.90961262553802003</v>
      </c>
      <c r="AU595" s="9">
        <v>1.1630879345603271</v>
      </c>
      <c r="AV595" s="1" t="str">
        <f t="shared" si="303"/>
        <v/>
      </c>
      <c r="AW595" s="1" t="str">
        <f t="shared" si="304"/>
        <v/>
      </c>
      <c r="AX595" s="1">
        <f t="shared" si="305"/>
        <v>4</v>
      </c>
      <c r="AY595" s="1">
        <f t="shared" si="306"/>
        <v>0</v>
      </c>
      <c r="AZ595" s="1" t="str">
        <f t="shared" si="307"/>
        <v/>
      </c>
      <c r="BA595" s="1">
        <f t="shared" si="308"/>
        <v>0</v>
      </c>
      <c r="BB595" s="9">
        <f t="shared" si="280"/>
        <v>0.5</v>
      </c>
      <c r="BC595" s="11">
        <f t="shared" si="309"/>
        <v>2</v>
      </c>
      <c r="BD595" s="98">
        <v>62.03515221</v>
      </c>
      <c r="BE595" s="4">
        <f t="shared" si="310"/>
        <v>1</v>
      </c>
    </row>
    <row r="596" spans="1:57" x14ac:dyDescent="0.35">
      <c r="A596" s="4">
        <v>53053073117</v>
      </c>
      <c r="B596" s="97">
        <v>9.0235173824130879</v>
      </c>
      <c r="C596" s="4">
        <f t="shared" si="281"/>
        <v>0</v>
      </c>
      <c r="D596" s="98">
        <v>1.1941127464593171</v>
      </c>
      <c r="E596" s="4">
        <f t="shared" si="282"/>
        <v>0</v>
      </c>
      <c r="F596" s="98">
        <v>78.702346041055719</v>
      </c>
      <c r="G596" s="4">
        <f t="shared" si="283"/>
        <v>3</v>
      </c>
      <c r="H596" s="98">
        <v>12.13662790697674</v>
      </c>
      <c r="I596" s="4">
        <f t="shared" si="284"/>
        <v>0</v>
      </c>
      <c r="J596" s="98">
        <v>14.41860465116279</v>
      </c>
      <c r="K596" s="97">
        <v>7.1317829457364343</v>
      </c>
      <c r="L596" s="1">
        <f t="shared" si="285"/>
        <v>1</v>
      </c>
      <c r="M596" s="1">
        <f t="shared" si="286"/>
        <v>0</v>
      </c>
      <c r="N596" s="11">
        <f t="shared" si="287"/>
        <v>0.5</v>
      </c>
      <c r="O596" s="98">
        <v>22.21644120707596</v>
      </c>
      <c r="P596" s="4">
        <f t="shared" si="288"/>
        <v>2</v>
      </c>
      <c r="Q596" s="6">
        <v>15964</v>
      </c>
      <c r="R596" s="7">
        <v>0</v>
      </c>
      <c r="S596" s="1">
        <f t="shared" si="289"/>
        <v>0</v>
      </c>
      <c r="T596" s="1">
        <f t="shared" si="290"/>
        <v>0</v>
      </c>
      <c r="U596" s="11">
        <f t="shared" si="291"/>
        <v>0</v>
      </c>
      <c r="V596" s="98">
        <v>0</v>
      </c>
      <c r="W596" s="4">
        <f t="shared" si="292"/>
        <v>0</v>
      </c>
      <c r="X596" s="98">
        <v>0</v>
      </c>
      <c r="Y596" s="4">
        <f t="shared" si="293"/>
        <v>0</v>
      </c>
      <c r="Z596" s="9">
        <v>4.9981672939999999</v>
      </c>
      <c r="AA596" s="9">
        <v>5.0792839719999998</v>
      </c>
      <c r="AB596" s="9">
        <v>2.1072906040000001</v>
      </c>
      <c r="AC596" s="1">
        <f t="shared" si="294"/>
        <v>0</v>
      </c>
      <c r="AD596" s="1">
        <f t="shared" si="295"/>
        <v>0</v>
      </c>
      <c r="AE596" s="1">
        <f t="shared" si="296"/>
        <v>0</v>
      </c>
      <c r="AF596" s="11">
        <f t="shared" si="297"/>
        <v>0</v>
      </c>
      <c r="AG596" s="8">
        <v>2.2559815085000001</v>
      </c>
      <c r="AH596" s="9">
        <v>1.9173298025313881</v>
      </c>
      <c r="AI596" s="1">
        <f t="shared" si="298"/>
        <v>0</v>
      </c>
      <c r="AJ596" s="1">
        <f t="shared" si="299"/>
        <v>0</v>
      </c>
      <c r="AK596" s="11">
        <f t="shared" si="300"/>
        <v>0</v>
      </c>
      <c r="AL596" s="10">
        <v>0</v>
      </c>
      <c r="AM596" s="4">
        <f t="shared" si="301"/>
        <v>0</v>
      </c>
      <c r="AN596" s="98">
        <v>0.35997120199999999</v>
      </c>
      <c r="AO596" s="4">
        <f t="shared" si="302"/>
        <v>0</v>
      </c>
      <c r="AS596" s="9">
        <v>0.68794835007173605</v>
      </c>
      <c r="AV596" s="1" t="str">
        <f t="shared" si="303"/>
        <v/>
      </c>
      <c r="AW596" s="1" t="str">
        <f t="shared" si="304"/>
        <v/>
      </c>
      <c r="AX596" s="1" t="str">
        <f t="shared" si="305"/>
        <v/>
      </c>
      <c r="AY596" s="1">
        <f t="shared" si="306"/>
        <v>4</v>
      </c>
      <c r="AZ596" s="1" t="str">
        <f t="shared" si="307"/>
        <v/>
      </c>
      <c r="BA596" s="1" t="str">
        <f t="shared" si="308"/>
        <v/>
      </c>
      <c r="BB596" s="9">
        <f t="shared" si="280"/>
        <v>1</v>
      </c>
      <c r="BC596" s="11">
        <f t="shared" si="309"/>
        <v>4</v>
      </c>
      <c r="BD596" s="98">
        <v>65.516016620000002</v>
      </c>
      <c r="BE596" s="4">
        <f t="shared" si="310"/>
        <v>1</v>
      </c>
    </row>
    <row r="597" spans="1:57" x14ac:dyDescent="0.35">
      <c r="A597" s="4">
        <v>53053073118</v>
      </c>
      <c r="B597" s="97">
        <v>13.26116373477673</v>
      </c>
      <c r="C597" s="4">
        <f t="shared" si="281"/>
        <v>0</v>
      </c>
      <c r="D597" s="98">
        <v>2.5135071646699552</v>
      </c>
      <c r="E597" s="4">
        <f t="shared" si="282"/>
        <v>0</v>
      </c>
      <c r="F597" s="98">
        <v>85.210137953160086</v>
      </c>
      <c r="G597" s="4">
        <f t="shared" si="283"/>
        <v>4</v>
      </c>
      <c r="H597" s="98">
        <v>9.8465473145780056</v>
      </c>
      <c r="I597" s="4">
        <f t="shared" si="284"/>
        <v>0</v>
      </c>
      <c r="J597" s="98">
        <v>16.721311475409841</v>
      </c>
      <c r="K597" s="97">
        <v>12.13114754098361</v>
      </c>
      <c r="L597" s="1">
        <f t="shared" si="285"/>
        <v>2</v>
      </c>
      <c r="M597" s="1">
        <f t="shared" si="286"/>
        <v>1</v>
      </c>
      <c r="N597" s="11">
        <f t="shared" si="287"/>
        <v>1.5</v>
      </c>
      <c r="O597" s="98">
        <v>18.656199492034169</v>
      </c>
      <c r="P597" s="4">
        <f t="shared" si="288"/>
        <v>2</v>
      </c>
      <c r="Q597" s="6">
        <v>21754</v>
      </c>
      <c r="R597" s="7">
        <v>0</v>
      </c>
      <c r="S597" s="1">
        <f t="shared" si="289"/>
        <v>0</v>
      </c>
      <c r="T597" s="1">
        <f t="shared" si="290"/>
        <v>0</v>
      </c>
      <c r="U597" s="11">
        <f t="shared" si="291"/>
        <v>0</v>
      </c>
      <c r="V597" s="98">
        <v>0</v>
      </c>
      <c r="W597" s="4">
        <f t="shared" si="292"/>
        <v>0</v>
      </c>
      <c r="X597" s="98">
        <v>0</v>
      </c>
      <c r="Y597" s="4">
        <f t="shared" si="293"/>
        <v>0</v>
      </c>
      <c r="Z597" s="9">
        <v>2.8228763739999998</v>
      </c>
      <c r="AA597" s="9">
        <v>2.9336232359999999</v>
      </c>
      <c r="AB597" s="9">
        <v>2.6653811040000002</v>
      </c>
      <c r="AC597" s="1">
        <f t="shared" si="294"/>
        <v>0</v>
      </c>
      <c r="AD597" s="1">
        <f t="shared" si="295"/>
        <v>0</v>
      </c>
      <c r="AE597" s="1">
        <f t="shared" si="296"/>
        <v>0</v>
      </c>
      <c r="AF597" s="11">
        <f t="shared" si="297"/>
        <v>0</v>
      </c>
      <c r="AG597" s="8">
        <v>1.9322417117799999</v>
      </c>
      <c r="AH597" s="9">
        <v>2.153119251672571</v>
      </c>
      <c r="AI597" s="1">
        <f t="shared" si="298"/>
        <v>0</v>
      </c>
      <c r="AJ597" s="1">
        <f t="shared" si="299"/>
        <v>0</v>
      </c>
      <c r="AK597" s="11">
        <f t="shared" si="300"/>
        <v>0</v>
      </c>
      <c r="AL597" s="10">
        <v>0</v>
      </c>
      <c r="AM597" s="4">
        <f t="shared" si="301"/>
        <v>0</v>
      </c>
      <c r="AN597" s="98">
        <v>0.30807147299999998</v>
      </c>
      <c r="AO597" s="4">
        <f t="shared" si="302"/>
        <v>0</v>
      </c>
      <c r="AT597" s="9">
        <v>1.0128893662728251</v>
      </c>
      <c r="AV597" s="1" t="str">
        <f t="shared" si="303"/>
        <v/>
      </c>
      <c r="AW597" s="1" t="str">
        <f t="shared" si="304"/>
        <v/>
      </c>
      <c r="AX597" s="1" t="str">
        <f t="shared" si="305"/>
        <v/>
      </c>
      <c r="AY597" s="1" t="str">
        <f t="shared" si="306"/>
        <v/>
      </c>
      <c r="AZ597" s="1">
        <f t="shared" si="307"/>
        <v>0</v>
      </c>
      <c r="BA597" s="1" t="str">
        <f t="shared" si="308"/>
        <v/>
      </c>
      <c r="BB597" s="9">
        <f t="shared" si="280"/>
        <v>1</v>
      </c>
      <c r="BC597" s="11">
        <f t="shared" si="309"/>
        <v>0</v>
      </c>
      <c r="BD597" s="98">
        <v>61.566104760000002</v>
      </c>
      <c r="BE597" s="4">
        <f t="shared" si="310"/>
        <v>1</v>
      </c>
    </row>
    <row r="598" spans="1:57" x14ac:dyDescent="0.35">
      <c r="A598" s="4">
        <v>53053073119</v>
      </c>
      <c r="B598" s="97">
        <v>13.81853158063482</v>
      </c>
      <c r="C598" s="4">
        <f t="shared" si="281"/>
        <v>0</v>
      </c>
      <c r="D598" s="98">
        <v>2.220749088498509</v>
      </c>
      <c r="E598" s="4">
        <f t="shared" si="282"/>
        <v>0</v>
      </c>
      <c r="F598" s="98">
        <v>80.778894472361813</v>
      </c>
      <c r="G598" s="4">
        <f t="shared" si="283"/>
        <v>4</v>
      </c>
      <c r="H598" s="98">
        <v>9.3205574912891986</v>
      </c>
      <c r="I598" s="4">
        <f t="shared" si="284"/>
        <v>0</v>
      </c>
      <c r="J598" s="98">
        <v>7.192982456140351</v>
      </c>
      <c r="K598" s="97">
        <v>4.1228070175438596</v>
      </c>
      <c r="L598" s="1">
        <f t="shared" si="285"/>
        <v>0</v>
      </c>
      <c r="M598" s="1">
        <f t="shared" si="286"/>
        <v>0</v>
      </c>
      <c r="N598" s="11">
        <f t="shared" si="287"/>
        <v>0</v>
      </c>
      <c r="O598" s="98">
        <v>14.341210747814831</v>
      </c>
      <c r="P598" s="4">
        <f t="shared" si="288"/>
        <v>1</v>
      </c>
      <c r="Q598" s="6">
        <v>17923</v>
      </c>
      <c r="R598" s="7">
        <v>0</v>
      </c>
      <c r="S598" s="1">
        <f t="shared" si="289"/>
        <v>0</v>
      </c>
      <c r="T598" s="1">
        <f t="shared" si="290"/>
        <v>0</v>
      </c>
      <c r="U598" s="11">
        <f t="shared" si="291"/>
        <v>0</v>
      </c>
      <c r="V598" s="98">
        <v>0</v>
      </c>
      <c r="W598" s="4">
        <f t="shared" si="292"/>
        <v>0</v>
      </c>
      <c r="X598" s="98">
        <v>0</v>
      </c>
      <c r="Y598" s="4">
        <f t="shared" si="293"/>
        <v>0</v>
      </c>
      <c r="Z598" s="9">
        <v>3.8789918960000001</v>
      </c>
      <c r="AA598" s="9">
        <v>3.5200364099999999</v>
      </c>
      <c r="AB598" s="9">
        <v>3.2798631249999999</v>
      </c>
      <c r="AC598" s="1">
        <f t="shared" si="294"/>
        <v>0</v>
      </c>
      <c r="AD598" s="1">
        <f t="shared" si="295"/>
        <v>0</v>
      </c>
      <c r="AE598" s="1">
        <f t="shared" si="296"/>
        <v>0</v>
      </c>
      <c r="AF598" s="11">
        <f t="shared" si="297"/>
        <v>0</v>
      </c>
      <c r="AG598" s="8">
        <v>2.3651825247499998</v>
      </c>
      <c r="AH598" s="9">
        <v>2.8839038767455469</v>
      </c>
      <c r="AI598" s="1">
        <f t="shared" si="298"/>
        <v>0</v>
      </c>
      <c r="AJ598" s="1">
        <f t="shared" si="299"/>
        <v>0</v>
      </c>
      <c r="AK598" s="11">
        <f t="shared" si="300"/>
        <v>0</v>
      </c>
      <c r="AL598" s="10">
        <v>0</v>
      </c>
      <c r="AM598" s="4">
        <f t="shared" si="301"/>
        <v>0</v>
      </c>
      <c r="AN598" s="98">
        <v>0.24979183999999999</v>
      </c>
      <c r="AO598" s="4">
        <f t="shared" si="302"/>
        <v>0</v>
      </c>
      <c r="AV598" s="1" t="str">
        <f t="shared" si="303"/>
        <v/>
      </c>
      <c r="AW598" s="1" t="str">
        <f t="shared" si="304"/>
        <v/>
      </c>
      <c r="AX598" s="1" t="str">
        <f t="shared" si="305"/>
        <v/>
      </c>
      <c r="AY598" s="1" t="str">
        <f t="shared" si="306"/>
        <v/>
      </c>
      <c r="AZ598" s="1" t="str">
        <f t="shared" si="307"/>
        <v/>
      </c>
      <c r="BA598" s="1" t="str">
        <f t="shared" si="308"/>
        <v/>
      </c>
      <c r="BB598" s="9">
        <f t="shared" si="280"/>
        <v>1</v>
      </c>
      <c r="BC598" s="11">
        <f t="shared" si="309"/>
        <v>0</v>
      </c>
      <c r="BD598" s="98">
        <v>64.235291360000005</v>
      </c>
      <c r="BE598" s="4">
        <f t="shared" si="310"/>
        <v>1</v>
      </c>
    </row>
    <row r="599" spans="1:57" x14ac:dyDescent="0.35">
      <c r="A599" s="4">
        <v>53053073120</v>
      </c>
      <c r="B599" s="97">
        <v>30.730897009966782</v>
      </c>
      <c r="C599" s="4">
        <f t="shared" si="281"/>
        <v>2</v>
      </c>
      <c r="D599" s="98">
        <v>4.3798985707699396</v>
      </c>
      <c r="E599" s="4">
        <f t="shared" si="282"/>
        <v>1</v>
      </c>
      <c r="F599" s="98">
        <v>72.90850836596654</v>
      </c>
      <c r="G599" s="4">
        <f t="shared" si="283"/>
        <v>3</v>
      </c>
      <c r="H599" s="98">
        <v>22.8494623655914</v>
      </c>
      <c r="I599" s="4">
        <f t="shared" si="284"/>
        <v>1</v>
      </c>
      <c r="J599" s="98">
        <v>18.233215547703178</v>
      </c>
      <c r="K599" s="97">
        <v>9.1166077738515892</v>
      </c>
      <c r="L599" s="1">
        <f t="shared" si="285"/>
        <v>2</v>
      </c>
      <c r="M599" s="1">
        <f t="shared" si="286"/>
        <v>0</v>
      </c>
      <c r="N599" s="11">
        <f t="shared" si="287"/>
        <v>1</v>
      </c>
      <c r="O599" s="98">
        <v>15.431323283082079</v>
      </c>
      <c r="P599" s="4">
        <f t="shared" si="288"/>
        <v>1</v>
      </c>
      <c r="Q599" s="6">
        <v>98866</v>
      </c>
      <c r="R599" s="7">
        <v>8547</v>
      </c>
      <c r="S599" s="1">
        <f t="shared" si="289"/>
        <v>1</v>
      </c>
      <c r="T599" s="1">
        <f t="shared" si="290"/>
        <v>1</v>
      </c>
      <c r="U599" s="11">
        <f t="shared" si="291"/>
        <v>1</v>
      </c>
      <c r="V599" s="98">
        <v>0</v>
      </c>
      <c r="W599" s="4">
        <f t="shared" si="292"/>
        <v>0</v>
      </c>
      <c r="X599" s="98">
        <v>0</v>
      </c>
      <c r="Y599" s="4">
        <f t="shared" si="293"/>
        <v>0</v>
      </c>
      <c r="Z599" s="9">
        <v>0.59564166600000001</v>
      </c>
      <c r="AA599" s="9">
        <v>0.70067252899999999</v>
      </c>
      <c r="AB599" s="9">
        <v>0.50884719700000003</v>
      </c>
      <c r="AC599" s="1">
        <f t="shared" si="294"/>
        <v>3</v>
      </c>
      <c r="AD599" s="1">
        <f t="shared" si="295"/>
        <v>2</v>
      </c>
      <c r="AE599" s="1">
        <f t="shared" si="296"/>
        <v>2</v>
      </c>
      <c r="AF599" s="11">
        <f t="shared" si="297"/>
        <v>2.3333333333333335</v>
      </c>
      <c r="AG599" s="8">
        <v>0.58652613237600004</v>
      </c>
      <c r="AH599" s="9">
        <v>0.78240733829871889</v>
      </c>
      <c r="AI599" s="1">
        <f t="shared" si="298"/>
        <v>1</v>
      </c>
      <c r="AJ599" s="1">
        <f t="shared" si="299"/>
        <v>2</v>
      </c>
      <c r="AK599" s="11">
        <f t="shared" si="300"/>
        <v>1.5</v>
      </c>
      <c r="AL599" s="10">
        <v>0</v>
      </c>
      <c r="AM599" s="4">
        <f t="shared" si="301"/>
        <v>0</v>
      </c>
      <c r="AN599" s="98">
        <v>9.8419173890000007</v>
      </c>
      <c r="AO599" s="4">
        <f t="shared" si="302"/>
        <v>3</v>
      </c>
      <c r="AR599" s="9">
        <v>1.1095435684647299</v>
      </c>
      <c r="AS599" s="9">
        <v>0.81348637015781899</v>
      </c>
      <c r="AT599" s="9">
        <v>1.0166487647690661</v>
      </c>
      <c r="AV599" s="1" t="str">
        <f t="shared" si="303"/>
        <v/>
      </c>
      <c r="AW599" s="1" t="str">
        <f t="shared" si="304"/>
        <v/>
      </c>
      <c r="AX599" s="1">
        <f t="shared" si="305"/>
        <v>0</v>
      </c>
      <c r="AY599" s="1">
        <f t="shared" si="306"/>
        <v>2</v>
      </c>
      <c r="AZ599" s="1">
        <f t="shared" si="307"/>
        <v>0</v>
      </c>
      <c r="BA599" s="1" t="str">
        <f t="shared" si="308"/>
        <v/>
      </c>
      <c r="BB599" s="9">
        <f t="shared" si="280"/>
        <v>0.5</v>
      </c>
      <c r="BC599" s="11">
        <f t="shared" si="309"/>
        <v>1</v>
      </c>
      <c r="BD599" s="98">
        <v>45.386492859999997</v>
      </c>
      <c r="BE599" s="4">
        <f t="shared" si="310"/>
        <v>4</v>
      </c>
    </row>
    <row r="600" spans="1:57" x14ac:dyDescent="0.35">
      <c r="A600" s="4">
        <v>53053073121</v>
      </c>
      <c r="B600" s="97">
        <v>27.871772039180769</v>
      </c>
      <c r="C600" s="4">
        <f t="shared" si="281"/>
        <v>1</v>
      </c>
      <c r="D600" s="98">
        <v>2.2974893415442921</v>
      </c>
      <c r="E600" s="4">
        <f t="shared" si="282"/>
        <v>0</v>
      </c>
      <c r="F600" s="98">
        <v>66.666666666666657</v>
      </c>
      <c r="G600" s="4">
        <f t="shared" si="283"/>
        <v>3</v>
      </c>
      <c r="H600" s="98">
        <v>20.691823899371069</v>
      </c>
      <c r="I600" s="4">
        <f t="shared" si="284"/>
        <v>1</v>
      </c>
      <c r="J600" s="98">
        <v>11.31498470948012</v>
      </c>
      <c r="K600" s="97">
        <v>2.446483180428134</v>
      </c>
      <c r="L600" s="1">
        <f t="shared" si="285"/>
        <v>1</v>
      </c>
      <c r="M600" s="1">
        <f t="shared" si="286"/>
        <v>0</v>
      </c>
      <c r="N600" s="11">
        <f t="shared" si="287"/>
        <v>0.5</v>
      </c>
      <c r="O600" s="98">
        <v>9.2373070901364347</v>
      </c>
      <c r="P600" s="4">
        <f t="shared" si="288"/>
        <v>1</v>
      </c>
      <c r="Q600" s="6">
        <v>73209</v>
      </c>
      <c r="R600" s="7">
        <v>3122</v>
      </c>
      <c r="S600" s="1">
        <f t="shared" si="289"/>
        <v>0</v>
      </c>
      <c r="T600" s="1">
        <f t="shared" si="290"/>
        <v>1</v>
      </c>
      <c r="U600" s="11">
        <f t="shared" si="291"/>
        <v>0.5</v>
      </c>
      <c r="V600" s="98">
        <v>0</v>
      </c>
      <c r="W600" s="4">
        <f t="shared" si="292"/>
        <v>0</v>
      </c>
      <c r="X600" s="98">
        <v>0</v>
      </c>
      <c r="Y600" s="4">
        <f t="shared" si="293"/>
        <v>0</v>
      </c>
      <c r="Z600" s="9">
        <v>0.75700623300000003</v>
      </c>
      <c r="AA600" s="9">
        <v>0.75828180499999998</v>
      </c>
      <c r="AB600" s="9">
        <v>0.53047204100000001</v>
      </c>
      <c r="AC600" s="1">
        <f t="shared" si="294"/>
        <v>2</v>
      </c>
      <c r="AD600" s="1">
        <f t="shared" si="295"/>
        <v>2</v>
      </c>
      <c r="AE600" s="1">
        <f t="shared" si="296"/>
        <v>2</v>
      </c>
      <c r="AF600" s="11">
        <f t="shared" si="297"/>
        <v>2</v>
      </c>
      <c r="AG600" s="8">
        <v>1.35165209088</v>
      </c>
      <c r="AH600" s="9">
        <v>0.25842646633089611</v>
      </c>
      <c r="AI600" s="1">
        <f t="shared" si="298"/>
        <v>0</v>
      </c>
      <c r="AJ600" s="1">
        <f t="shared" si="299"/>
        <v>4</v>
      </c>
      <c r="AK600" s="11">
        <f t="shared" si="300"/>
        <v>2</v>
      </c>
      <c r="AL600" s="10">
        <v>0</v>
      </c>
      <c r="AM600" s="4">
        <f t="shared" si="301"/>
        <v>0</v>
      </c>
      <c r="AN600" s="98">
        <v>1.244555072</v>
      </c>
      <c r="AO600" s="4">
        <f t="shared" si="302"/>
        <v>1</v>
      </c>
      <c r="AR600" s="9">
        <v>0.87136929460580914</v>
      </c>
      <c r="AS600" s="9">
        <v>1.0430416068866499</v>
      </c>
      <c r="AT600" s="9">
        <v>1.1074113856068739</v>
      </c>
      <c r="AV600" s="1" t="str">
        <f t="shared" si="303"/>
        <v/>
      </c>
      <c r="AW600" s="1" t="str">
        <f t="shared" si="304"/>
        <v/>
      </c>
      <c r="AX600" s="1">
        <f t="shared" si="305"/>
        <v>1</v>
      </c>
      <c r="AY600" s="1">
        <f t="shared" si="306"/>
        <v>0</v>
      </c>
      <c r="AZ600" s="1">
        <f t="shared" si="307"/>
        <v>0</v>
      </c>
      <c r="BA600" s="1" t="str">
        <f t="shared" si="308"/>
        <v/>
      </c>
      <c r="BB600" s="9">
        <f t="shared" si="280"/>
        <v>0.5</v>
      </c>
      <c r="BC600" s="11">
        <f t="shared" si="309"/>
        <v>0.5</v>
      </c>
      <c r="BD600" s="98">
        <v>55.528276669999997</v>
      </c>
      <c r="BE600" s="4">
        <f t="shared" si="310"/>
        <v>2</v>
      </c>
    </row>
    <row r="601" spans="1:57" x14ac:dyDescent="0.35">
      <c r="A601" s="4">
        <v>53053073122</v>
      </c>
      <c r="B601" s="97">
        <v>41.095890410958901</v>
      </c>
      <c r="C601" s="4">
        <f t="shared" si="281"/>
        <v>3</v>
      </c>
      <c r="D601" s="98">
        <v>3.1299524564183829</v>
      </c>
      <c r="E601" s="4">
        <f t="shared" si="282"/>
        <v>0</v>
      </c>
      <c r="F601" s="98">
        <v>72.506903958269405</v>
      </c>
      <c r="G601" s="4">
        <f t="shared" si="283"/>
        <v>3</v>
      </c>
      <c r="H601" s="98">
        <v>28.329571106094811</v>
      </c>
      <c r="I601" s="4">
        <f t="shared" si="284"/>
        <v>1</v>
      </c>
      <c r="J601" s="98">
        <v>16.758241758241759</v>
      </c>
      <c r="K601" s="97">
        <v>9.6153846153846168</v>
      </c>
      <c r="L601" s="1">
        <f t="shared" si="285"/>
        <v>2</v>
      </c>
      <c r="M601" s="1">
        <f t="shared" si="286"/>
        <v>0</v>
      </c>
      <c r="N601" s="11">
        <f t="shared" si="287"/>
        <v>1</v>
      </c>
      <c r="O601" s="98">
        <v>18.974453905960761</v>
      </c>
      <c r="P601" s="4">
        <f t="shared" si="288"/>
        <v>2</v>
      </c>
      <c r="Q601" s="6">
        <v>63820</v>
      </c>
      <c r="R601" s="7">
        <v>681</v>
      </c>
      <c r="S601" s="1">
        <f t="shared" si="289"/>
        <v>0</v>
      </c>
      <c r="T601" s="1">
        <f t="shared" si="290"/>
        <v>0</v>
      </c>
      <c r="U601" s="11">
        <f t="shared" si="291"/>
        <v>0</v>
      </c>
      <c r="V601" s="98">
        <v>0</v>
      </c>
      <c r="W601" s="4">
        <f t="shared" si="292"/>
        <v>0</v>
      </c>
      <c r="X601" s="98">
        <v>0</v>
      </c>
      <c r="Y601" s="4">
        <f t="shared" si="293"/>
        <v>0</v>
      </c>
      <c r="Z601" s="9">
        <v>1.1997224399999999</v>
      </c>
      <c r="AA601" s="9">
        <v>1.8262156329999999</v>
      </c>
      <c r="AB601" s="9">
        <v>1.5057814709999999</v>
      </c>
      <c r="AC601" s="1">
        <f t="shared" si="294"/>
        <v>1</v>
      </c>
      <c r="AD601" s="1">
        <f t="shared" si="295"/>
        <v>0</v>
      </c>
      <c r="AE601" s="1">
        <f t="shared" si="296"/>
        <v>0</v>
      </c>
      <c r="AF601" s="11">
        <f t="shared" si="297"/>
        <v>0.33333333333333331</v>
      </c>
      <c r="AG601" s="8">
        <v>1.0164955699</v>
      </c>
      <c r="AH601" s="9">
        <v>0.5765663218605056</v>
      </c>
      <c r="AI601" s="1">
        <f t="shared" si="298"/>
        <v>0</v>
      </c>
      <c r="AJ601" s="1">
        <f t="shared" si="299"/>
        <v>3</v>
      </c>
      <c r="AK601" s="11">
        <f t="shared" si="300"/>
        <v>1.5</v>
      </c>
      <c r="AL601" s="10">
        <v>0</v>
      </c>
      <c r="AM601" s="4">
        <f t="shared" si="301"/>
        <v>0</v>
      </c>
      <c r="AN601" s="98">
        <v>7.0294784579999998</v>
      </c>
      <c r="AO601" s="4">
        <f t="shared" si="302"/>
        <v>3</v>
      </c>
      <c r="AQ601" s="9">
        <v>1.3253638253638249</v>
      </c>
      <c r="AR601" s="9">
        <v>1.370954356846473</v>
      </c>
      <c r="AS601" s="9">
        <v>1.0781922525107599</v>
      </c>
      <c r="AV601" s="1" t="str">
        <f t="shared" si="303"/>
        <v/>
      </c>
      <c r="AW601" s="1">
        <f t="shared" si="304"/>
        <v>0</v>
      </c>
      <c r="AX601" s="1">
        <f t="shared" si="305"/>
        <v>0</v>
      </c>
      <c r="AY601" s="1">
        <f t="shared" si="306"/>
        <v>0</v>
      </c>
      <c r="AZ601" s="1" t="str">
        <f t="shared" si="307"/>
        <v/>
      </c>
      <c r="BA601" s="1" t="str">
        <f t="shared" si="308"/>
        <v/>
      </c>
      <c r="BB601" s="9">
        <f t="shared" si="280"/>
        <v>0.33333333333333331</v>
      </c>
      <c r="BC601" s="11">
        <f t="shared" si="309"/>
        <v>0</v>
      </c>
      <c r="BD601" s="98">
        <v>51.263147799999999</v>
      </c>
      <c r="BE601" s="4">
        <f t="shared" si="310"/>
        <v>3</v>
      </c>
    </row>
    <row r="602" spans="1:57" x14ac:dyDescent="0.35">
      <c r="A602" s="4">
        <v>53053073123</v>
      </c>
      <c r="B602" s="97">
        <v>20.36356604138464</v>
      </c>
      <c r="C602" s="4">
        <f t="shared" si="281"/>
        <v>1</v>
      </c>
      <c r="D602" s="98">
        <v>2.1302744776730851</v>
      </c>
      <c r="E602" s="4">
        <f t="shared" si="282"/>
        <v>0</v>
      </c>
      <c r="F602" s="98">
        <v>63.597430406852247</v>
      </c>
      <c r="G602" s="4">
        <f t="shared" si="283"/>
        <v>2</v>
      </c>
      <c r="H602" s="98">
        <v>10.9167671893848</v>
      </c>
      <c r="I602" s="4">
        <f t="shared" si="284"/>
        <v>0</v>
      </c>
      <c r="J602" s="98">
        <v>12.941176470588241</v>
      </c>
      <c r="K602" s="97">
        <v>11.70278637770898</v>
      </c>
      <c r="L602" s="1">
        <f t="shared" si="285"/>
        <v>1</v>
      </c>
      <c r="M602" s="1">
        <f t="shared" si="286"/>
        <v>1</v>
      </c>
      <c r="N602" s="11">
        <f t="shared" si="287"/>
        <v>1</v>
      </c>
      <c r="O602" s="98">
        <v>12.686134210017411</v>
      </c>
      <c r="P602" s="4">
        <f t="shared" si="288"/>
        <v>1</v>
      </c>
      <c r="Q602" s="6">
        <v>57178</v>
      </c>
      <c r="R602" s="7">
        <v>0</v>
      </c>
      <c r="S602" s="1">
        <f t="shared" si="289"/>
        <v>0</v>
      </c>
      <c r="T602" s="1">
        <f t="shared" si="290"/>
        <v>0</v>
      </c>
      <c r="U602" s="11">
        <f t="shared" si="291"/>
        <v>0</v>
      </c>
      <c r="V602" s="98">
        <v>0</v>
      </c>
      <c r="W602" s="4">
        <f t="shared" si="292"/>
        <v>0</v>
      </c>
      <c r="X602" s="98">
        <v>0</v>
      </c>
      <c r="Y602" s="4">
        <f t="shared" si="293"/>
        <v>0</v>
      </c>
      <c r="Z602" s="9">
        <v>1.090650806</v>
      </c>
      <c r="AA602" s="9">
        <v>1.4719108359999999</v>
      </c>
      <c r="AB602" s="9">
        <v>1.103786774</v>
      </c>
      <c r="AC602" s="1">
        <f t="shared" si="294"/>
        <v>1</v>
      </c>
      <c r="AD602" s="1">
        <f t="shared" si="295"/>
        <v>0</v>
      </c>
      <c r="AE602" s="1">
        <f t="shared" si="296"/>
        <v>0</v>
      </c>
      <c r="AF602" s="11">
        <f t="shared" si="297"/>
        <v>0.33333333333333331</v>
      </c>
      <c r="AG602" s="8">
        <v>0.98173749968500001</v>
      </c>
      <c r="AH602" s="9">
        <v>0.57378776689292421</v>
      </c>
      <c r="AI602" s="1">
        <f t="shared" si="298"/>
        <v>0</v>
      </c>
      <c r="AJ602" s="1">
        <f t="shared" si="299"/>
        <v>3</v>
      </c>
      <c r="AK602" s="11">
        <f t="shared" si="300"/>
        <v>1.5</v>
      </c>
      <c r="AL602" s="10">
        <v>0</v>
      </c>
      <c r="AM602" s="4">
        <f t="shared" si="301"/>
        <v>0</v>
      </c>
      <c r="AN602" s="98">
        <v>8.8704530950000002</v>
      </c>
      <c r="AO602" s="4">
        <f t="shared" si="302"/>
        <v>3</v>
      </c>
      <c r="AS602" s="9">
        <v>1.5466284074605401</v>
      </c>
      <c r="AU602" s="9">
        <v>1.0342535787321061</v>
      </c>
      <c r="AV602" s="1" t="str">
        <f t="shared" si="303"/>
        <v/>
      </c>
      <c r="AW602" s="1" t="str">
        <f t="shared" si="304"/>
        <v/>
      </c>
      <c r="AX602" s="1" t="str">
        <f t="shared" si="305"/>
        <v/>
      </c>
      <c r="AY602" s="1">
        <f t="shared" si="306"/>
        <v>0</v>
      </c>
      <c r="AZ602" s="1" t="str">
        <f t="shared" si="307"/>
        <v/>
      </c>
      <c r="BA602" s="1">
        <f t="shared" si="308"/>
        <v>0</v>
      </c>
      <c r="BB602" s="9">
        <f t="shared" si="280"/>
        <v>1</v>
      </c>
      <c r="BC602" s="11">
        <f t="shared" si="309"/>
        <v>0</v>
      </c>
      <c r="BD602" s="98">
        <v>69.477890459999998</v>
      </c>
      <c r="BE602" s="4">
        <f t="shared" si="310"/>
        <v>0</v>
      </c>
    </row>
    <row r="603" spans="1:57" x14ac:dyDescent="0.35">
      <c r="A603" s="4">
        <v>53053073124</v>
      </c>
      <c r="B603" s="97">
        <v>34.406215316315212</v>
      </c>
      <c r="C603" s="4">
        <f t="shared" si="281"/>
        <v>2</v>
      </c>
      <c r="D603" s="98">
        <v>1.463860933211345</v>
      </c>
      <c r="E603" s="4">
        <f t="shared" si="282"/>
        <v>0</v>
      </c>
      <c r="F603" s="98">
        <v>85.45824847250509</v>
      </c>
      <c r="G603" s="4">
        <f t="shared" si="283"/>
        <v>4</v>
      </c>
      <c r="H603" s="98">
        <v>19.5067264573991</v>
      </c>
      <c r="I603" s="4">
        <f t="shared" si="284"/>
        <v>1</v>
      </c>
      <c r="J603" s="98">
        <v>10.94488188976378</v>
      </c>
      <c r="K603" s="97">
        <v>4.7244094488188972</v>
      </c>
      <c r="L603" s="1">
        <f t="shared" si="285"/>
        <v>1</v>
      </c>
      <c r="M603" s="1">
        <f t="shared" si="286"/>
        <v>0</v>
      </c>
      <c r="N603" s="11">
        <f t="shared" si="287"/>
        <v>0.5</v>
      </c>
      <c r="O603" s="98">
        <v>17.34184239733629</v>
      </c>
      <c r="P603" s="4">
        <f t="shared" si="288"/>
        <v>2</v>
      </c>
      <c r="Q603" s="6">
        <v>42128</v>
      </c>
      <c r="R603" s="7">
        <v>0</v>
      </c>
      <c r="S603" s="1">
        <f t="shared" si="289"/>
        <v>0</v>
      </c>
      <c r="T603" s="1">
        <f t="shared" si="290"/>
        <v>0</v>
      </c>
      <c r="U603" s="11">
        <f t="shared" si="291"/>
        <v>0</v>
      </c>
      <c r="V603" s="98">
        <v>0</v>
      </c>
      <c r="W603" s="4">
        <f t="shared" si="292"/>
        <v>0</v>
      </c>
      <c r="X603" s="98">
        <v>0</v>
      </c>
      <c r="Y603" s="4">
        <f t="shared" si="293"/>
        <v>0</v>
      </c>
      <c r="Z603" s="9">
        <v>0.80571060800000005</v>
      </c>
      <c r="AA603" s="9">
        <v>0.82037800699999996</v>
      </c>
      <c r="AB603" s="9">
        <v>0.67964537999999997</v>
      </c>
      <c r="AC603" s="1">
        <f t="shared" si="294"/>
        <v>1</v>
      </c>
      <c r="AD603" s="1">
        <f t="shared" si="295"/>
        <v>1</v>
      </c>
      <c r="AE603" s="1">
        <f t="shared" si="296"/>
        <v>2</v>
      </c>
      <c r="AF603" s="11">
        <f t="shared" si="297"/>
        <v>1.3333333333333333</v>
      </c>
      <c r="AG603" s="8">
        <v>0.27490651174199998</v>
      </c>
      <c r="AH603" s="9">
        <v>0.45382662481060609</v>
      </c>
      <c r="AI603" s="1">
        <f t="shared" si="298"/>
        <v>3</v>
      </c>
      <c r="AJ603" s="1">
        <f t="shared" si="299"/>
        <v>3</v>
      </c>
      <c r="AK603" s="11">
        <f t="shared" si="300"/>
        <v>3</v>
      </c>
      <c r="AL603" s="10">
        <v>0</v>
      </c>
      <c r="AM603" s="4">
        <f t="shared" si="301"/>
        <v>0</v>
      </c>
      <c r="AN603" s="98">
        <v>3.0674846630000001</v>
      </c>
      <c r="AO603" s="4">
        <f t="shared" si="302"/>
        <v>1</v>
      </c>
      <c r="AR603" s="9">
        <v>1.424066390041494</v>
      </c>
      <c r="AV603" s="1" t="str">
        <f t="shared" si="303"/>
        <v/>
      </c>
      <c r="AW603" s="1" t="str">
        <f t="shared" si="304"/>
        <v/>
      </c>
      <c r="AX603" s="1">
        <f t="shared" si="305"/>
        <v>0</v>
      </c>
      <c r="AY603" s="1" t="str">
        <f t="shared" si="306"/>
        <v/>
      </c>
      <c r="AZ603" s="1" t="str">
        <f t="shared" si="307"/>
        <v/>
      </c>
      <c r="BA603" s="1" t="str">
        <f t="shared" si="308"/>
        <v/>
      </c>
      <c r="BB603" s="9">
        <f t="shared" si="280"/>
        <v>1</v>
      </c>
      <c r="BC603" s="11">
        <f t="shared" si="309"/>
        <v>0</v>
      </c>
      <c r="BD603" s="98">
        <v>53.741419710000002</v>
      </c>
      <c r="BE603" s="4">
        <f t="shared" si="310"/>
        <v>3</v>
      </c>
    </row>
    <row r="604" spans="1:57" x14ac:dyDescent="0.35">
      <c r="A604" s="4">
        <v>53053073125</v>
      </c>
      <c r="B604" s="97">
        <v>31.261456423929349</v>
      </c>
      <c r="C604" s="4">
        <f t="shared" si="281"/>
        <v>2</v>
      </c>
      <c r="D604" s="98">
        <v>3.6407549870292519</v>
      </c>
      <c r="E604" s="4">
        <f t="shared" si="282"/>
        <v>0</v>
      </c>
      <c r="F604" s="98">
        <v>74.1807755324959</v>
      </c>
      <c r="G604" s="4">
        <f t="shared" si="283"/>
        <v>3</v>
      </c>
      <c r="H604" s="98">
        <v>21.077780727369259</v>
      </c>
      <c r="I604" s="4">
        <f t="shared" si="284"/>
        <v>1</v>
      </c>
      <c r="J604" s="98">
        <v>19.402985074626869</v>
      </c>
      <c r="K604" s="97">
        <v>14.92537313432836</v>
      </c>
      <c r="L604" s="1">
        <f t="shared" si="285"/>
        <v>2</v>
      </c>
      <c r="M604" s="1">
        <f t="shared" si="286"/>
        <v>1</v>
      </c>
      <c r="N604" s="11">
        <f t="shared" si="287"/>
        <v>1.5</v>
      </c>
      <c r="O604" s="98">
        <v>19.905015830694879</v>
      </c>
      <c r="P604" s="4">
        <f t="shared" si="288"/>
        <v>2</v>
      </c>
      <c r="Q604" s="6">
        <v>51248</v>
      </c>
      <c r="R604" s="7">
        <v>856</v>
      </c>
      <c r="S604" s="1">
        <f t="shared" si="289"/>
        <v>0</v>
      </c>
      <c r="T604" s="1">
        <f t="shared" si="290"/>
        <v>0</v>
      </c>
      <c r="U604" s="11">
        <f t="shared" si="291"/>
        <v>0</v>
      </c>
      <c r="V604" s="98">
        <v>0</v>
      </c>
      <c r="W604" s="4">
        <f t="shared" si="292"/>
        <v>0</v>
      </c>
      <c r="X604" s="98">
        <v>0</v>
      </c>
      <c r="Y604" s="4">
        <f t="shared" si="293"/>
        <v>0</v>
      </c>
      <c r="Z604" s="9">
        <v>0.887872153</v>
      </c>
      <c r="AA604" s="9">
        <v>0.93215820800000004</v>
      </c>
      <c r="AB604" s="9">
        <v>0.78436897999999999</v>
      </c>
      <c r="AC604" s="1">
        <f t="shared" si="294"/>
        <v>1</v>
      </c>
      <c r="AD604" s="1">
        <f t="shared" si="295"/>
        <v>1</v>
      </c>
      <c r="AE604" s="1">
        <f t="shared" si="296"/>
        <v>1</v>
      </c>
      <c r="AF604" s="11">
        <f t="shared" si="297"/>
        <v>1</v>
      </c>
      <c r="AG604" s="8">
        <v>1.2633431312200001</v>
      </c>
      <c r="AH604" s="9">
        <v>0.35020436947019801</v>
      </c>
      <c r="AI604" s="1">
        <f t="shared" si="298"/>
        <v>0</v>
      </c>
      <c r="AJ604" s="1">
        <f t="shared" si="299"/>
        <v>4</v>
      </c>
      <c r="AK604" s="11">
        <f t="shared" si="300"/>
        <v>2</v>
      </c>
      <c r="AL604" s="10">
        <v>0</v>
      </c>
      <c r="AM604" s="4">
        <f t="shared" si="301"/>
        <v>0</v>
      </c>
      <c r="AN604" s="98">
        <v>6.8667344860000004</v>
      </c>
      <c r="AO604" s="4">
        <f t="shared" si="302"/>
        <v>2</v>
      </c>
      <c r="AQ604" s="9">
        <v>3.310810810810811</v>
      </c>
      <c r="AR604" s="9">
        <v>1.183402489626556</v>
      </c>
      <c r="AS604" s="9">
        <v>0.95695839311334197</v>
      </c>
      <c r="AT604" s="9">
        <v>1.0606874328678839</v>
      </c>
      <c r="AV604" s="1" t="str">
        <f t="shared" si="303"/>
        <v/>
      </c>
      <c r="AW604" s="1">
        <f t="shared" si="304"/>
        <v>0</v>
      </c>
      <c r="AX604" s="1">
        <f t="shared" si="305"/>
        <v>0</v>
      </c>
      <c r="AY604" s="1">
        <f t="shared" si="306"/>
        <v>0</v>
      </c>
      <c r="AZ604" s="1">
        <f t="shared" si="307"/>
        <v>0</v>
      </c>
      <c r="BA604" s="1" t="str">
        <f t="shared" si="308"/>
        <v/>
      </c>
      <c r="BB604" s="9">
        <f t="shared" si="280"/>
        <v>0.33333333333333331</v>
      </c>
      <c r="BC604" s="11">
        <f t="shared" si="309"/>
        <v>0</v>
      </c>
      <c r="BD604" s="98">
        <v>48.056375160000002</v>
      </c>
      <c r="BE604" s="4">
        <f t="shared" si="310"/>
        <v>3</v>
      </c>
    </row>
    <row r="605" spans="1:57" x14ac:dyDescent="0.35">
      <c r="A605" s="4">
        <v>53053073126</v>
      </c>
      <c r="B605" s="97">
        <v>51.041666666666657</v>
      </c>
      <c r="C605" s="4">
        <f t="shared" si="281"/>
        <v>4</v>
      </c>
      <c r="D605" s="98">
        <v>8.2676224611708484</v>
      </c>
      <c r="E605" s="4">
        <f t="shared" si="282"/>
        <v>2</v>
      </c>
      <c r="F605" s="98">
        <v>69.828990228013026</v>
      </c>
      <c r="G605" s="4">
        <f t="shared" si="283"/>
        <v>3</v>
      </c>
      <c r="H605" s="98">
        <v>24.120603015075378</v>
      </c>
      <c r="I605" s="4">
        <f t="shared" si="284"/>
        <v>1</v>
      </c>
      <c r="J605" s="98">
        <v>24.529914529914532</v>
      </c>
      <c r="K605" s="97">
        <v>8.8034188034188041</v>
      </c>
      <c r="L605" s="1">
        <f t="shared" si="285"/>
        <v>3</v>
      </c>
      <c r="M605" s="1">
        <f t="shared" si="286"/>
        <v>0</v>
      </c>
      <c r="N605" s="11">
        <f t="shared" si="287"/>
        <v>1.5</v>
      </c>
      <c r="O605" s="98">
        <v>29.123263888888889</v>
      </c>
      <c r="P605" s="4">
        <f t="shared" si="288"/>
        <v>3</v>
      </c>
      <c r="Q605" s="6">
        <v>54950</v>
      </c>
      <c r="R605" s="7">
        <v>1579</v>
      </c>
      <c r="S605" s="1">
        <f t="shared" si="289"/>
        <v>0</v>
      </c>
      <c r="T605" s="1">
        <f t="shared" si="290"/>
        <v>1</v>
      </c>
      <c r="U605" s="11">
        <f t="shared" si="291"/>
        <v>0.5</v>
      </c>
      <c r="V605" s="98">
        <v>0</v>
      </c>
      <c r="W605" s="4">
        <f t="shared" si="292"/>
        <v>0</v>
      </c>
      <c r="X605" s="98">
        <v>0</v>
      </c>
      <c r="Y605" s="4">
        <f t="shared" si="293"/>
        <v>0</v>
      </c>
      <c r="Z605" s="9">
        <v>0.56949844999999999</v>
      </c>
      <c r="AA605" s="9">
        <v>0.64398468399999997</v>
      </c>
      <c r="AB605" s="9">
        <v>0.63181657700000005</v>
      </c>
      <c r="AC605" s="1">
        <f t="shared" si="294"/>
        <v>3</v>
      </c>
      <c r="AD605" s="1">
        <f t="shared" si="295"/>
        <v>2</v>
      </c>
      <c r="AE605" s="1">
        <f t="shared" si="296"/>
        <v>2</v>
      </c>
      <c r="AF605" s="11">
        <f t="shared" si="297"/>
        <v>2.3333333333333335</v>
      </c>
      <c r="AG605" s="8">
        <v>1.8455150412900001</v>
      </c>
      <c r="AH605" s="9">
        <v>0.13384026420454551</v>
      </c>
      <c r="AI605" s="1">
        <f t="shared" si="298"/>
        <v>0</v>
      </c>
      <c r="AJ605" s="1">
        <f t="shared" si="299"/>
        <v>4</v>
      </c>
      <c r="AK605" s="11">
        <f t="shared" si="300"/>
        <v>2</v>
      </c>
      <c r="AL605" s="10">
        <v>0</v>
      </c>
      <c r="AM605" s="4">
        <f t="shared" si="301"/>
        <v>0</v>
      </c>
      <c r="AN605" s="98">
        <v>0.91827364600000005</v>
      </c>
      <c r="AO605" s="4">
        <f t="shared" si="302"/>
        <v>0</v>
      </c>
      <c r="AR605" s="9">
        <v>1.0630705394190869</v>
      </c>
      <c r="AS605" s="9">
        <v>0.97776183644189296</v>
      </c>
      <c r="AT605" s="9">
        <v>1.082706766917293</v>
      </c>
      <c r="AV605" s="1" t="str">
        <f t="shared" si="303"/>
        <v/>
      </c>
      <c r="AW605" s="1" t="str">
        <f t="shared" si="304"/>
        <v/>
      </c>
      <c r="AX605" s="1">
        <f t="shared" si="305"/>
        <v>0</v>
      </c>
      <c r="AY605" s="1">
        <f t="shared" si="306"/>
        <v>0</v>
      </c>
      <c r="AZ605" s="1">
        <f t="shared" si="307"/>
        <v>0</v>
      </c>
      <c r="BA605" s="1" t="str">
        <f t="shared" si="308"/>
        <v/>
      </c>
      <c r="BB605" s="9">
        <f t="shared" si="280"/>
        <v>0.5</v>
      </c>
      <c r="BC605" s="11">
        <f t="shared" si="309"/>
        <v>0</v>
      </c>
      <c r="BD605" s="98">
        <v>46.528338920000003</v>
      </c>
      <c r="BE605" s="4">
        <f t="shared" si="310"/>
        <v>4</v>
      </c>
    </row>
    <row r="606" spans="1:57" x14ac:dyDescent="0.35">
      <c r="A606" s="4">
        <v>53053073200</v>
      </c>
      <c r="B606" s="97">
        <v>14.7119341563786</v>
      </c>
      <c r="C606" s="4">
        <f t="shared" si="281"/>
        <v>0</v>
      </c>
      <c r="D606" s="98">
        <v>0.7871536523929471</v>
      </c>
      <c r="E606" s="4">
        <f t="shared" si="282"/>
        <v>0</v>
      </c>
      <c r="F606" s="98">
        <v>80.38632986627043</v>
      </c>
      <c r="G606" s="4">
        <f t="shared" si="283"/>
        <v>4</v>
      </c>
      <c r="H606" s="98">
        <v>22.910945468811299</v>
      </c>
      <c r="I606" s="4">
        <f t="shared" si="284"/>
        <v>1</v>
      </c>
      <c r="J606" s="98">
        <v>21.749502982107359</v>
      </c>
      <c r="K606" s="97">
        <v>11.29224652087475</v>
      </c>
      <c r="L606" s="1">
        <f t="shared" si="285"/>
        <v>3</v>
      </c>
      <c r="M606" s="1">
        <f t="shared" si="286"/>
        <v>1</v>
      </c>
      <c r="N606" s="11">
        <f t="shared" si="287"/>
        <v>2</v>
      </c>
      <c r="O606" s="98">
        <v>26.202736501397681</v>
      </c>
      <c r="P606" s="4">
        <f t="shared" si="288"/>
        <v>3</v>
      </c>
      <c r="Q606" s="6">
        <v>3823</v>
      </c>
      <c r="R606" s="7">
        <v>0</v>
      </c>
      <c r="S606" s="1">
        <f t="shared" si="289"/>
        <v>0</v>
      </c>
      <c r="T606" s="1">
        <f t="shared" si="290"/>
        <v>0</v>
      </c>
      <c r="U606" s="11">
        <f t="shared" si="291"/>
        <v>0</v>
      </c>
      <c r="V606" s="98">
        <v>0</v>
      </c>
      <c r="W606" s="4">
        <f t="shared" si="292"/>
        <v>0</v>
      </c>
      <c r="X606" s="98">
        <v>0</v>
      </c>
      <c r="Y606" s="4">
        <f t="shared" si="293"/>
        <v>0</v>
      </c>
      <c r="Z606" s="9">
        <v>3.6161431359999998</v>
      </c>
      <c r="AA606" s="9">
        <v>3.6854776770000002</v>
      </c>
      <c r="AB606" s="9">
        <v>2.926832214</v>
      </c>
      <c r="AC606" s="1">
        <f t="shared" si="294"/>
        <v>0</v>
      </c>
      <c r="AD606" s="1">
        <f t="shared" si="295"/>
        <v>0</v>
      </c>
      <c r="AE606" s="1">
        <f t="shared" si="296"/>
        <v>0</v>
      </c>
      <c r="AF606" s="11">
        <f t="shared" si="297"/>
        <v>0</v>
      </c>
      <c r="AG606" s="8">
        <v>1.91205213268</v>
      </c>
      <c r="AH606" s="9">
        <v>3.1732881288317478</v>
      </c>
      <c r="AI606" s="1">
        <f t="shared" si="298"/>
        <v>0</v>
      </c>
      <c r="AJ606" s="1">
        <f t="shared" si="299"/>
        <v>0</v>
      </c>
      <c r="AK606" s="11">
        <f t="shared" si="300"/>
        <v>0</v>
      </c>
      <c r="AL606" s="10">
        <v>0</v>
      </c>
      <c r="AM606" s="4">
        <f t="shared" si="301"/>
        <v>0</v>
      </c>
      <c r="AN606" s="98">
        <v>12.100638979999999</v>
      </c>
      <c r="AO606" s="4">
        <f t="shared" si="302"/>
        <v>4</v>
      </c>
      <c r="AQ606" s="9">
        <v>0.66735966735966734</v>
      </c>
      <c r="AR606" s="9">
        <v>1.042323651452282</v>
      </c>
      <c r="AS606" s="9">
        <v>0.70946915351506401</v>
      </c>
      <c r="AV606" s="1" t="str">
        <f t="shared" si="303"/>
        <v/>
      </c>
      <c r="AW606" s="1">
        <f t="shared" si="304"/>
        <v>4</v>
      </c>
      <c r="AX606" s="1">
        <f t="shared" si="305"/>
        <v>0</v>
      </c>
      <c r="AY606" s="1">
        <f t="shared" si="306"/>
        <v>4</v>
      </c>
      <c r="AZ606" s="1" t="str">
        <f t="shared" si="307"/>
        <v/>
      </c>
      <c r="BA606" s="1" t="str">
        <f t="shared" si="308"/>
        <v/>
      </c>
      <c r="BB606" s="9">
        <f t="shared" si="280"/>
        <v>0.33333333333333331</v>
      </c>
      <c r="BC606" s="11">
        <f t="shared" si="309"/>
        <v>2.6666666666666665</v>
      </c>
      <c r="BD606" s="98">
        <v>61.67126055</v>
      </c>
      <c r="BE606" s="4">
        <f t="shared" si="310"/>
        <v>1</v>
      </c>
    </row>
    <row r="607" spans="1:57" x14ac:dyDescent="0.35">
      <c r="A607" s="4">
        <v>53053073301</v>
      </c>
      <c r="B607" s="97">
        <v>27.27272727272727</v>
      </c>
      <c r="C607" s="4">
        <f t="shared" si="281"/>
        <v>1</v>
      </c>
      <c r="D607" s="98">
        <v>3.6110049675200608</v>
      </c>
      <c r="E607" s="4">
        <f t="shared" si="282"/>
        <v>0</v>
      </c>
      <c r="F607" s="98">
        <v>72.396114409066385</v>
      </c>
      <c r="G607" s="4">
        <f t="shared" si="283"/>
        <v>3</v>
      </c>
      <c r="H607" s="98">
        <v>58.712121212121218</v>
      </c>
      <c r="I607" s="4">
        <f t="shared" si="284"/>
        <v>3</v>
      </c>
      <c r="J607" s="98">
        <v>32.845188284518827</v>
      </c>
      <c r="K607" s="97">
        <v>12.13389121338912</v>
      </c>
      <c r="L607" s="1">
        <f t="shared" si="285"/>
        <v>4</v>
      </c>
      <c r="M607" s="1">
        <f t="shared" si="286"/>
        <v>1</v>
      </c>
      <c r="N607" s="11">
        <f t="shared" si="287"/>
        <v>2.5</v>
      </c>
      <c r="O607" s="98">
        <v>31.93660047367462</v>
      </c>
      <c r="P607" s="4">
        <f t="shared" si="288"/>
        <v>3</v>
      </c>
      <c r="Q607" s="6">
        <v>212451</v>
      </c>
      <c r="R607" s="7">
        <v>1548</v>
      </c>
      <c r="S607" s="1">
        <f t="shared" si="289"/>
        <v>2</v>
      </c>
      <c r="T607" s="1">
        <f t="shared" si="290"/>
        <v>1</v>
      </c>
      <c r="U607" s="11">
        <f t="shared" si="291"/>
        <v>1.5</v>
      </c>
      <c r="V607" s="98">
        <v>0</v>
      </c>
      <c r="W607" s="4">
        <f t="shared" si="292"/>
        <v>0</v>
      </c>
      <c r="X607" s="98">
        <v>3.38057451705013</v>
      </c>
      <c r="Y607" s="4">
        <f t="shared" si="293"/>
        <v>0</v>
      </c>
      <c r="Z607" s="9">
        <v>0.45206167200000003</v>
      </c>
      <c r="AA607" s="9">
        <v>0.43423936800000001</v>
      </c>
      <c r="AB607" s="9">
        <v>0.382646814</v>
      </c>
      <c r="AC607" s="1">
        <f t="shared" si="294"/>
        <v>3</v>
      </c>
      <c r="AD607" s="1">
        <f t="shared" si="295"/>
        <v>3</v>
      </c>
      <c r="AE607" s="1">
        <f t="shared" si="296"/>
        <v>3</v>
      </c>
      <c r="AF607" s="11">
        <f t="shared" si="297"/>
        <v>3</v>
      </c>
      <c r="AG607" s="8">
        <v>0.13075880439199999</v>
      </c>
      <c r="AH607" s="9">
        <v>0.40848577798667057</v>
      </c>
      <c r="AI607" s="1">
        <f t="shared" si="298"/>
        <v>4</v>
      </c>
      <c r="AJ607" s="1">
        <f t="shared" si="299"/>
        <v>3</v>
      </c>
      <c r="AK607" s="11">
        <f t="shared" si="300"/>
        <v>3.5</v>
      </c>
      <c r="AL607" s="10">
        <v>1</v>
      </c>
      <c r="AM607" s="4">
        <f t="shared" si="301"/>
        <v>4</v>
      </c>
      <c r="AN607" s="98">
        <v>6.5273037540000001</v>
      </c>
      <c r="AO607" s="4">
        <f t="shared" si="302"/>
        <v>2</v>
      </c>
      <c r="AQ607" s="9">
        <v>0.88461538461538458</v>
      </c>
      <c r="AR607" s="9">
        <v>0.95269709543568459</v>
      </c>
      <c r="AS607" s="9">
        <v>0.79985652797704399</v>
      </c>
      <c r="AV607" s="1" t="str">
        <f t="shared" si="303"/>
        <v/>
      </c>
      <c r="AW607" s="1">
        <f t="shared" si="304"/>
        <v>1</v>
      </c>
      <c r="AX607" s="1">
        <f t="shared" si="305"/>
        <v>0</v>
      </c>
      <c r="AY607" s="1">
        <f t="shared" si="306"/>
        <v>3</v>
      </c>
      <c r="AZ607" s="1" t="str">
        <f t="shared" si="307"/>
        <v/>
      </c>
      <c r="BA607" s="1" t="str">
        <f t="shared" si="308"/>
        <v/>
      </c>
      <c r="BB607" s="9">
        <f t="shared" si="280"/>
        <v>0.33333333333333331</v>
      </c>
      <c r="BC607" s="11">
        <f t="shared" si="309"/>
        <v>1.3333333333333333</v>
      </c>
      <c r="BD607" s="98">
        <v>48.687850050000002</v>
      </c>
      <c r="BE607" s="4">
        <f t="shared" si="310"/>
        <v>3</v>
      </c>
    </row>
    <row r="608" spans="1:57" x14ac:dyDescent="0.35">
      <c r="A608" s="4">
        <v>53053073302</v>
      </c>
      <c r="B608" s="97">
        <v>19.743040685224841</v>
      </c>
      <c r="C608" s="4">
        <f t="shared" si="281"/>
        <v>0</v>
      </c>
      <c r="D608" s="98">
        <v>0.77185017026106695</v>
      </c>
      <c r="E608" s="4">
        <f t="shared" si="282"/>
        <v>0</v>
      </c>
      <c r="F608" s="98">
        <v>70.256410256410248</v>
      </c>
      <c r="G608" s="4">
        <f t="shared" si="283"/>
        <v>3</v>
      </c>
      <c r="H608" s="98">
        <v>40.967365967365957</v>
      </c>
      <c r="I608" s="4">
        <f t="shared" si="284"/>
        <v>2</v>
      </c>
      <c r="J608" s="98">
        <v>17.22543352601156</v>
      </c>
      <c r="K608" s="97">
        <v>6.5317919075144504</v>
      </c>
      <c r="L608" s="1">
        <f t="shared" si="285"/>
        <v>2</v>
      </c>
      <c r="M608" s="1">
        <f t="shared" si="286"/>
        <v>0</v>
      </c>
      <c r="N608" s="11">
        <f t="shared" si="287"/>
        <v>1</v>
      </c>
      <c r="O608" s="98">
        <v>22.48700173310225</v>
      </c>
      <c r="P608" s="4">
        <f t="shared" si="288"/>
        <v>2</v>
      </c>
      <c r="Q608" s="6">
        <v>232296</v>
      </c>
      <c r="R608" s="7">
        <v>6376</v>
      </c>
      <c r="S608" s="1">
        <f t="shared" si="289"/>
        <v>2</v>
      </c>
      <c r="T608" s="1">
        <f t="shared" si="290"/>
        <v>1</v>
      </c>
      <c r="U608" s="11">
        <f t="shared" si="291"/>
        <v>1.5</v>
      </c>
      <c r="V608" s="98">
        <v>14.437514437514441</v>
      </c>
      <c r="W608" s="4">
        <f t="shared" si="292"/>
        <v>1</v>
      </c>
      <c r="X608" s="98">
        <v>41.703424256092028</v>
      </c>
      <c r="Y608" s="4">
        <f t="shared" si="293"/>
        <v>2</v>
      </c>
      <c r="Z608" s="9">
        <v>0.42042347400000002</v>
      </c>
      <c r="AA608" s="9">
        <v>0.43501612499999998</v>
      </c>
      <c r="AB608" s="9">
        <v>0.347267563</v>
      </c>
      <c r="AC608" s="1">
        <f t="shared" si="294"/>
        <v>3</v>
      </c>
      <c r="AD608" s="1">
        <f t="shared" si="295"/>
        <v>3</v>
      </c>
      <c r="AE608" s="1">
        <f t="shared" si="296"/>
        <v>3</v>
      </c>
      <c r="AF608" s="11">
        <f t="shared" si="297"/>
        <v>3</v>
      </c>
      <c r="AG608" s="8">
        <v>0.17052552879499999</v>
      </c>
      <c r="AH608" s="9">
        <v>0.36686121258259918</v>
      </c>
      <c r="AI608" s="1">
        <f t="shared" si="298"/>
        <v>3</v>
      </c>
      <c r="AJ608" s="1">
        <f t="shared" si="299"/>
        <v>4</v>
      </c>
      <c r="AK608" s="11">
        <f t="shared" si="300"/>
        <v>3.5</v>
      </c>
      <c r="AL608" s="10">
        <v>0</v>
      </c>
      <c r="AM608" s="4">
        <f t="shared" si="301"/>
        <v>0</v>
      </c>
      <c r="AN608" s="98">
        <v>4.2951541850000003</v>
      </c>
      <c r="AO608" s="4">
        <f t="shared" si="302"/>
        <v>2</v>
      </c>
      <c r="AQ608" s="9">
        <v>1.285862785862786</v>
      </c>
      <c r="AR608" s="9">
        <v>1.4041493775933609</v>
      </c>
      <c r="AS608" s="9">
        <v>1.2697274031563801</v>
      </c>
      <c r="AV608" s="1" t="str">
        <f t="shared" si="303"/>
        <v/>
      </c>
      <c r="AW608" s="1">
        <f t="shared" si="304"/>
        <v>0</v>
      </c>
      <c r="AX608" s="1">
        <f t="shared" si="305"/>
        <v>0</v>
      </c>
      <c r="AY608" s="1">
        <f t="shared" si="306"/>
        <v>0</v>
      </c>
      <c r="AZ608" s="1" t="str">
        <f t="shared" si="307"/>
        <v/>
      </c>
      <c r="BA608" s="1" t="str">
        <f t="shared" si="308"/>
        <v/>
      </c>
      <c r="BB608" s="9">
        <f t="shared" si="280"/>
        <v>0.33333333333333331</v>
      </c>
      <c r="BC608" s="11">
        <f t="shared" si="309"/>
        <v>0</v>
      </c>
      <c r="BD608" s="98">
        <v>63.745063139999999</v>
      </c>
      <c r="BE608" s="4">
        <f t="shared" si="310"/>
        <v>1</v>
      </c>
    </row>
    <row r="609" spans="1:57" x14ac:dyDescent="0.35">
      <c r="A609" s="4">
        <v>53053073404</v>
      </c>
      <c r="B609" s="97">
        <v>19.95416348357525</v>
      </c>
      <c r="C609" s="4">
        <f t="shared" si="281"/>
        <v>0</v>
      </c>
      <c r="D609" s="98">
        <v>3.7913156189241741</v>
      </c>
      <c r="E609" s="4">
        <f t="shared" si="282"/>
        <v>0</v>
      </c>
      <c r="F609" s="98">
        <v>73.647011308562199</v>
      </c>
      <c r="G609" s="4">
        <f t="shared" si="283"/>
        <v>3</v>
      </c>
      <c r="H609" s="98">
        <v>38.344143456695917</v>
      </c>
      <c r="I609" s="4">
        <f t="shared" si="284"/>
        <v>2</v>
      </c>
      <c r="J609" s="98">
        <v>16.302186878727639</v>
      </c>
      <c r="K609" s="97">
        <v>7.3558648111332001</v>
      </c>
      <c r="L609" s="1">
        <f t="shared" si="285"/>
        <v>2</v>
      </c>
      <c r="M609" s="1">
        <f t="shared" si="286"/>
        <v>0</v>
      </c>
      <c r="N609" s="11">
        <f t="shared" si="287"/>
        <v>1</v>
      </c>
      <c r="O609" s="98">
        <v>20.072021293251922</v>
      </c>
      <c r="P609" s="4">
        <f t="shared" si="288"/>
        <v>2</v>
      </c>
      <c r="Q609" s="6">
        <v>239346</v>
      </c>
      <c r="R609" s="7">
        <v>21031</v>
      </c>
      <c r="S609" s="1">
        <f t="shared" si="289"/>
        <v>2</v>
      </c>
      <c r="T609" s="1">
        <f t="shared" si="290"/>
        <v>2</v>
      </c>
      <c r="U609" s="11">
        <f t="shared" si="291"/>
        <v>2</v>
      </c>
      <c r="V609" s="98">
        <v>1.106410673608851</v>
      </c>
      <c r="W609" s="4">
        <f t="shared" si="292"/>
        <v>0</v>
      </c>
      <c r="X609" s="98">
        <v>9.4870852855574501</v>
      </c>
      <c r="Y609" s="4">
        <f t="shared" si="293"/>
        <v>1</v>
      </c>
      <c r="Z609" s="9">
        <v>0.48588152099999998</v>
      </c>
      <c r="AA609" s="9">
        <v>0.63519124299999996</v>
      </c>
      <c r="AB609" s="9">
        <v>0.44870263900000001</v>
      </c>
      <c r="AC609" s="1">
        <f t="shared" si="294"/>
        <v>3</v>
      </c>
      <c r="AD609" s="1">
        <f t="shared" si="295"/>
        <v>2</v>
      </c>
      <c r="AE609" s="1">
        <f t="shared" si="296"/>
        <v>3</v>
      </c>
      <c r="AF609" s="11">
        <f t="shared" si="297"/>
        <v>2.6666666666666665</v>
      </c>
      <c r="AG609" s="8">
        <v>0.31382296980000002</v>
      </c>
      <c r="AH609" s="9">
        <v>0.33021876477671303</v>
      </c>
      <c r="AI609" s="1">
        <f t="shared" si="298"/>
        <v>2</v>
      </c>
      <c r="AJ609" s="1">
        <f t="shared" si="299"/>
        <v>4</v>
      </c>
      <c r="AK609" s="11">
        <f t="shared" si="300"/>
        <v>3</v>
      </c>
      <c r="AL609" s="10">
        <v>0</v>
      </c>
      <c r="AM609" s="4">
        <f t="shared" si="301"/>
        <v>0</v>
      </c>
      <c r="AN609" s="98">
        <v>14.73109899</v>
      </c>
      <c r="AO609" s="4">
        <f t="shared" si="302"/>
        <v>4</v>
      </c>
      <c r="AP609" s="8">
        <v>1.024017467248908</v>
      </c>
      <c r="AQ609" s="9">
        <v>0.69542619542619544</v>
      </c>
      <c r="AR609" s="9">
        <v>0.97344398340248961</v>
      </c>
      <c r="AS609" s="9">
        <v>1</v>
      </c>
      <c r="AV609" s="1">
        <f t="shared" si="303"/>
        <v>0</v>
      </c>
      <c r="AW609" s="1">
        <f t="shared" si="304"/>
        <v>4</v>
      </c>
      <c r="AX609" s="1">
        <f t="shared" si="305"/>
        <v>0</v>
      </c>
      <c r="AY609" s="1">
        <f t="shared" si="306"/>
        <v>0</v>
      </c>
      <c r="AZ609" s="1" t="str">
        <f t="shared" si="307"/>
        <v/>
      </c>
      <c r="BA609" s="1" t="str">
        <f t="shared" si="308"/>
        <v/>
      </c>
      <c r="BB609" s="9">
        <f t="shared" si="280"/>
        <v>0.25</v>
      </c>
      <c r="BC609" s="11">
        <f t="shared" si="309"/>
        <v>1</v>
      </c>
      <c r="BD609" s="98">
        <v>61.21208369</v>
      </c>
      <c r="BE609" s="4">
        <f t="shared" si="310"/>
        <v>1</v>
      </c>
    </row>
    <row r="610" spans="1:57" x14ac:dyDescent="0.35">
      <c r="A610" s="4">
        <v>53053073405</v>
      </c>
      <c r="B610" s="97">
        <v>31.997891407485501</v>
      </c>
      <c r="C610" s="4">
        <f t="shared" si="281"/>
        <v>2</v>
      </c>
      <c r="D610" s="98">
        <v>4.6848856664807581</v>
      </c>
      <c r="E610" s="4">
        <f t="shared" si="282"/>
        <v>1</v>
      </c>
      <c r="F610" s="98">
        <v>76.275115919629059</v>
      </c>
      <c r="G610" s="4">
        <f t="shared" si="283"/>
        <v>3</v>
      </c>
      <c r="H610" s="98">
        <v>64.112903225806448</v>
      </c>
      <c r="I610" s="4">
        <f t="shared" si="284"/>
        <v>4</v>
      </c>
      <c r="J610" s="98">
        <v>29.859154929577461</v>
      </c>
      <c r="K610" s="97">
        <v>15.07042253521127</v>
      </c>
      <c r="L610" s="1">
        <f t="shared" si="285"/>
        <v>4</v>
      </c>
      <c r="M610" s="1">
        <f t="shared" si="286"/>
        <v>2</v>
      </c>
      <c r="N610" s="11">
        <f t="shared" si="287"/>
        <v>3</v>
      </c>
      <c r="O610" s="98">
        <v>33.197056418642681</v>
      </c>
      <c r="P610" s="4">
        <f t="shared" si="288"/>
        <v>4</v>
      </c>
      <c r="Q610" s="6">
        <v>204885</v>
      </c>
      <c r="R610" s="7">
        <v>16142</v>
      </c>
      <c r="S610" s="1">
        <f t="shared" si="289"/>
        <v>2</v>
      </c>
      <c r="T610" s="1">
        <f t="shared" si="290"/>
        <v>2</v>
      </c>
      <c r="U610" s="11">
        <f t="shared" si="291"/>
        <v>2</v>
      </c>
      <c r="V610" s="98">
        <v>0</v>
      </c>
      <c r="W610" s="4">
        <f t="shared" si="292"/>
        <v>0</v>
      </c>
      <c r="X610" s="98">
        <v>0</v>
      </c>
      <c r="Y610" s="4">
        <f t="shared" si="293"/>
        <v>0</v>
      </c>
      <c r="Z610" s="9">
        <v>0.35843206799999999</v>
      </c>
      <c r="AA610" s="9">
        <v>0.67103475899999998</v>
      </c>
      <c r="AB610" s="9">
        <v>0.29856266599999998</v>
      </c>
      <c r="AC610" s="1">
        <f t="shared" si="294"/>
        <v>4</v>
      </c>
      <c r="AD610" s="1">
        <f t="shared" si="295"/>
        <v>2</v>
      </c>
      <c r="AE610" s="1">
        <f t="shared" si="296"/>
        <v>3</v>
      </c>
      <c r="AF610" s="11">
        <f t="shared" si="297"/>
        <v>3</v>
      </c>
      <c r="AG610" s="8">
        <v>0.42302258809100002</v>
      </c>
      <c r="AH610" s="9">
        <v>0.6070495117620297</v>
      </c>
      <c r="AI610" s="1">
        <f t="shared" si="298"/>
        <v>2</v>
      </c>
      <c r="AJ610" s="1">
        <f t="shared" si="299"/>
        <v>2</v>
      </c>
      <c r="AK610" s="11">
        <f t="shared" si="300"/>
        <v>2</v>
      </c>
      <c r="AL610" s="10">
        <v>1</v>
      </c>
      <c r="AM610" s="4">
        <f t="shared" si="301"/>
        <v>4</v>
      </c>
      <c r="AN610" s="98">
        <v>8.8918380890000002</v>
      </c>
      <c r="AO610" s="4">
        <f t="shared" si="302"/>
        <v>3</v>
      </c>
      <c r="AP610" s="8">
        <v>1.168122270742358</v>
      </c>
      <c r="AQ610" s="9">
        <v>1.062370062370062</v>
      </c>
      <c r="AR610" s="9">
        <v>1.098755186721992</v>
      </c>
      <c r="AS610" s="9">
        <v>0.99067431850789101</v>
      </c>
      <c r="AV610" s="1">
        <f t="shared" si="303"/>
        <v>0</v>
      </c>
      <c r="AW610" s="1">
        <f t="shared" si="304"/>
        <v>0</v>
      </c>
      <c r="AX610" s="1">
        <f t="shared" si="305"/>
        <v>0</v>
      </c>
      <c r="AY610" s="1">
        <f t="shared" si="306"/>
        <v>0</v>
      </c>
      <c r="AZ610" s="1" t="str">
        <f t="shared" si="307"/>
        <v/>
      </c>
      <c r="BA610" s="1" t="str">
        <f t="shared" si="308"/>
        <v/>
      </c>
      <c r="BB610" s="9">
        <f t="shared" si="280"/>
        <v>0.25</v>
      </c>
      <c r="BC610" s="11">
        <f t="shared" si="309"/>
        <v>0</v>
      </c>
      <c r="BD610" s="98">
        <v>54.211759479999998</v>
      </c>
      <c r="BE610" s="4">
        <f t="shared" si="310"/>
        <v>2</v>
      </c>
    </row>
    <row r="611" spans="1:57" x14ac:dyDescent="0.35">
      <c r="A611" s="4">
        <v>53053073406</v>
      </c>
      <c r="B611" s="97">
        <v>27.01633705932932</v>
      </c>
      <c r="C611" s="4">
        <f t="shared" si="281"/>
        <v>1</v>
      </c>
      <c r="D611" s="98">
        <v>4.3866171003717476</v>
      </c>
      <c r="E611" s="4">
        <f t="shared" si="282"/>
        <v>1</v>
      </c>
      <c r="F611" s="98">
        <v>73.997539975399746</v>
      </c>
      <c r="G611" s="4">
        <f t="shared" si="283"/>
        <v>3</v>
      </c>
      <c r="H611" s="98">
        <v>57.562168772931102</v>
      </c>
      <c r="I611" s="4">
        <f t="shared" si="284"/>
        <v>3</v>
      </c>
      <c r="J611" s="98">
        <v>24.248927038626611</v>
      </c>
      <c r="K611" s="97">
        <v>11.58798283261803</v>
      </c>
      <c r="L611" s="1">
        <f t="shared" si="285"/>
        <v>3</v>
      </c>
      <c r="M611" s="1">
        <f t="shared" si="286"/>
        <v>1</v>
      </c>
      <c r="N611" s="11">
        <f t="shared" si="287"/>
        <v>2</v>
      </c>
      <c r="O611" s="98">
        <v>22.526315789473689</v>
      </c>
      <c r="P611" s="4">
        <f t="shared" si="288"/>
        <v>2</v>
      </c>
      <c r="Q611" s="6">
        <v>210190</v>
      </c>
      <c r="R611" s="7">
        <v>6297</v>
      </c>
      <c r="S611" s="1">
        <f t="shared" si="289"/>
        <v>2</v>
      </c>
      <c r="T611" s="1">
        <f t="shared" si="290"/>
        <v>1</v>
      </c>
      <c r="U611" s="11">
        <f t="shared" si="291"/>
        <v>1.5</v>
      </c>
      <c r="V611" s="98">
        <v>0</v>
      </c>
      <c r="W611" s="4">
        <f t="shared" si="292"/>
        <v>0</v>
      </c>
      <c r="X611" s="98">
        <v>0.1910048105193467</v>
      </c>
      <c r="Y611" s="4">
        <f t="shared" si="293"/>
        <v>0</v>
      </c>
      <c r="Z611" s="9">
        <v>0.67457083200000001</v>
      </c>
      <c r="AA611" s="9">
        <v>0.71130073199999999</v>
      </c>
      <c r="AB611" s="9">
        <v>0.55153311000000005</v>
      </c>
      <c r="AC611" s="1">
        <f t="shared" si="294"/>
        <v>2</v>
      </c>
      <c r="AD611" s="1">
        <f t="shared" si="295"/>
        <v>2</v>
      </c>
      <c r="AE611" s="1">
        <f t="shared" si="296"/>
        <v>2</v>
      </c>
      <c r="AF611" s="11">
        <f t="shared" si="297"/>
        <v>2</v>
      </c>
      <c r="AG611" s="8">
        <v>0.61100762687499999</v>
      </c>
      <c r="AH611" s="9">
        <v>0.52299017482227927</v>
      </c>
      <c r="AI611" s="1">
        <f t="shared" si="298"/>
        <v>0</v>
      </c>
      <c r="AJ611" s="1">
        <f t="shared" si="299"/>
        <v>3</v>
      </c>
      <c r="AK611" s="11">
        <f t="shared" si="300"/>
        <v>1.5</v>
      </c>
      <c r="AL611" s="10">
        <v>0</v>
      </c>
      <c r="AM611" s="4">
        <f t="shared" si="301"/>
        <v>0</v>
      </c>
      <c r="AN611" s="98">
        <v>3.2157213040000001</v>
      </c>
      <c r="AO611" s="4">
        <f t="shared" si="302"/>
        <v>1</v>
      </c>
      <c r="AP611" s="8">
        <v>1.052401746724891</v>
      </c>
      <c r="AQ611" s="9">
        <v>1.2037422037422041</v>
      </c>
      <c r="AR611" s="9">
        <v>1.146058091286307</v>
      </c>
      <c r="AS611" s="9">
        <v>1.0035868005738799</v>
      </c>
      <c r="AV611" s="1">
        <f t="shared" si="303"/>
        <v>0</v>
      </c>
      <c r="AW611" s="1">
        <f t="shared" si="304"/>
        <v>0</v>
      </c>
      <c r="AX611" s="1">
        <f t="shared" si="305"/>
        <v>0</v>
      </c>
      <c r="AY611" s="1">
        <f t="shared" si="306"/>
        <v>0</v>
      </c>
      <c r="AZ611" s="1" t="str">
        <f t="shared" si="307"/>
        <v/>
      </c>
      <c r="BA611" s="1" t="str">
        <f t="shared" si="308"/>
        <v/>
      </c>
      <c r="BB611" s="9">
        <f t="shared" si="280"/>
        <v>0.25</v>
      </c>
      <c r="BC611" s="11">
        <f t="shared" si="309"/>
        <v>0</v>
      </c>
      <c r="BD611" s="98">
        <v>50.635304230000003</v>
      </c>
      <c r="BE611" s="4">
        <f t="shared" si="310"/>
        <v>3</v>
      </c>
    </row>
    <row r="612" spans="1:57" x14ac:dyDescent="0.35">
      <c r="A612" s="4">
        <v>53053073407</v>
      </c>
      <c r="B612" s="97">
        <v>18.24113475177305</v>
      </c>
      <c r="C612" s="4">
        <f t="shared" si="281"/>
        <v>0</v>
      </c>
      <c r="D612" s="98">
        <v>0.62874251497005984</v>
      </c>
      <c r="E612" s="4">
        <f t="shared" si="282"/>
        <v>0</v>
      </c>
      <c r="F612" s="98">
        <v>73.46860643185299</v>
      </c>
      <c r="G612" s="4">
        <f t="shared" si="283"/>
        <v>3</v>
      </c>
      <c r="H612" s="98">
        <v>60.251322751322753</v>
      </c>
      <c r="I612" s="4">
        <f t="shared" si="284"/>
        <v>4</v>
      </c>
      <c r="J612" s="98">
        <v>23.943661971830981</v>
      </c>
      <c r="K612" s="97">
        <v>10.91549295774648</v>
      </c>
      <c r="L612" s="1">
        <f t="shared" si="285"/>
        <v>3</v>
      </c>
      <c r="M612" s="1">
        <f t="shared" si="286"/>
        <v>1</v>
      </c>
      <c r="N612" s="11">
        <f t="shared" si="287"/>
        <v>2</v>
      </c>
      <c r="O612" s="98">
        <v>31.627638045677941</v>
      </c>
      <c r="P612" s="4">
        <f t="shared" si="288"/>
        <v>3</v>
      </c>
      <c r="Q612" s="6">
        <v>284001</v>
      </c>
      <c r="R612" s="7">
        <v>34653</v>
      </c>
      <c r="S612" s="1">
        <f t="shared" si="289"/>
        <v>2</v>
      </c>
      <c r="T612" s="1">
        <f t="shared" si="290"/>
        <v>2</v>
      </c>
      <c r="U612" s="11">
        <f t="shared" si="291"/>
        <v>2</v>
      </c>
      <c r="V612" s="98">
        <v>21.065778517901752</v>
      </c>
      <c r="W612" s="4">
        <f t="shared" si="292"/>
        <v>1</v>
      </c>
      <c r="X612" s="98">
        <v>51.889797180879768</v>
      </c>
      <c r="Y612" s="4">
        <f t="shared" si="293"/>
        <v>3</v>
      </c>
      <c r="Z612" s="9">
        <v>0.39834478000000001</v>
      </c>
      <c r="AA612" s="9">
        <v>0.31639915699999999</v>
      </c>
      <c r="AB612" s="9">
        <v>0.25891263799999997</v>
      </c>
      <c r="AC612" s="1">
        <f t="shared" si="294"/>
        <v>4</v>
      </c>
      <c r="AD612" s="1">
        <f t="shared" si="295"/>
        <v>4</v>
      </c>
      <c r="AE612" s="1">
        <f t="shared" si="296"/>
        <v>3</v>
      </c>
      <c r="AF612" s="11">
        <f t="shared" si="297"/>
        <v>3.6666666666666665</v>
      </c>
      <c r="AG612" s="8">
        <v>0.34761944811200002</v>
      </c>
      <c r="AH612" s="9">
        <v>0.2191047799641995</v>
      </c>
      <c r="AI612" s="1">
        <f t="shared" si="298"/>
        <v>2</v>
      </c>
      <c r="AJ612" s="1">
        <f t="shared" si="299"/>
        <v>4</v>
      </c>
      <c r="AK612" s="11">
        <f t="shared" si="300"/>
        <v>3</v>
      </c>
      <c r="AL612" s="10">
        <v>0</v>
      </c>
      <c r="AM612" s="4">
        <f t="shared" si="301"/>
        <v>0</v>
      </c>
      <c r="AN612" s="98">
        <v>5.8131939910000003</v>
      </c>
      <c r="AO612" s="4">
        <f t="shared" si="302"/>
        <v>2</v>
      </c>
      <c r="AQ612" s="9">
        <v>0.86070686070686075</v>
      </c>
      <c r="AR612" s="9">
        <v>0.86804979253112036</v>
      </c>
      <c r="AS612" s="9">
        <v>0.95193687230989898</v>
      </c>
      <c r="AT612" s="9">
        <v>1.0096670247046191</v>
      </c>
      <c r="AV612" s="1" t="str">
        <f t="shared" si="303"/>
        <v/>
      </c>
      <c r="AW612" s="1">
        <f t="shared" si="304"/>
        <v>1</v>
      </c>
      <c r="AX612" s="1">
        <f t="shared" si="305"/>
        <v>1</v>
      </c>
      <c r="AY612" s="1">
        <f t="shared" si="306"/>
        <v>0</v>
      </c>
      <c r="AZ612" s="1">
        <f t="shared" si="307"/>
        <v>0</v>
      </c>
      <c r="BA612" s="1" t="str">
        <f t="shared" si="308"/>
        <v/>
      </c>
      <c r="BB612" s="9">
        <f t="shared" si="280"/>
        <v>0.33333333333333331</v>
      </c>
      <c r="BC612" s="11">
        <f t="shared" si="309"/>
        <v>0.66666666666666663</v>
      </c>
      <c r="BD612" s="98">
        <v>54.800257469999998</v>
      </c>
      <c r="BE612" s="4">
        <f t="shared" si="310"/>
        <v>2</v>
      </c>
    </row>
    <row r="613" spans="1:57" x14ac:dyDescent="0.35">
      <c r="A613" s="4">
        <v>53053073408</v>
      </c>
      <c r="B613" s="97">
        <v>19.110493398193189</v>
      </c>
      <c r="C613" s="4">
        <f t="shared" si="281"/>
        <v>0</v>
      </c>
      <c r="D613" s="98">
        <v>4.1109219168085627</v>
      </c>
      <c r="E613" s="4">
        <f t="shared" si="282"/>
        <v>1</v>
      </c>
      <c r="F613" s="98">
        <v>76.014397905759154</v>
      </c>
      <c r="G613" s="4">
        <f t="shared" si="283"/>
        <v>3</v>
      </c>
      <c r="H613" s="98">
        <v>35.358166189111749</v>
      </c>
      <c r="I613" s="4">
        <f t="shared" si="284"/>
        <v>2</v>
      </c>
      <c r="J613" s="98">
        <v>20.710059171597639</v>
      </c>
      <c r="K613" s="97">
        <v>11.242603550295859</v>
      </c>
      <c r="L613" s="1">
        <f t="shared" si="285"/>
        <v>3</v>
      </c>
      <c r="M613" s="1">
        <f t="shared" si="286"/>
        <v>1</v>
      </c>
      <c r="N613" s="11">
        <f t="shared" si="287"/>
        <v>2</v>
      </c>
      <c r="O613" s="98">
        <v>20.152883947185551</v>
      </c>
      <c r="P613" s="4">
        <f t="shared" si="288"/>
        <v>2</v>
      </c>
      <c r="Q613" s="6">
        <v>283895</v>
      </c>
      <c r="R613" s="7">
        <v>15129</v>
      </c>
      <c r="S613" s="1">
        <f t="shared" si="289"/>
        <v>2</v>
      </c>
      <c r="T613" s="1">
        <f t="shared" si="290"/>
        <v>2</v>
      </c>
      <c r="U613" s="11">
        <f t="shared" si="291"/>
        <v>2</v>
      </c>
      <c r="V613" s="98">
        <v>0</v>
      </c>
      <c r="W613" s="4">
        <f t="shared" si="292"/>
        <v>0</v>
      </c>
      <c r="X613" s="98">
        <v>8.1548489914796463</v>
      </c>
      <c r="Y613" s="4">
        <f t="shared" si="293"/>
        <v>1</v>
      </c>
      <c r="Z613" s="9">
        <v>0.83537221399999995</v>
      </c>
      <c r="AA613" s="9">
        <v>0.67163556800000002</v>
      </c>
      <c r="AB613" s="9">
        <v>0.49480542399999999</v>
      </c>
      <c r="AC613" s="1">
        <f t="shared" si="294"/>
        <v>1</v>
      </c>
      <c r="AD613" s="1">
        <f t="shared" si="295"/>
        <v>2</v>
      </c>
      <c r="AE613" s="1">
        <f t="shared" si="296"/>
        <v>3</v>
      </c>
      <c r="AF613" s="11">
        <f t="shared" si="297"/>
        <v>2</v>
      </c>
      <c r="AG613" s="8">
        <v>0.30911643805799999</v>
      </c>
      <c r="AH613" s="9">
        <v>0.41057971330367388</v>
      </c>
      <c r="AI613" s="1">
        <f t="shared" si="298"/>
        <v>2</v>
      </c>
      <c r="AJ613" s="1">
        <f t="shared" si="299"/>
        <v>3</v>
      </c>
      <c r="AK613" s="11">
        <f t="shared" si="300"/>
        <v>2.5</v>
      </c>
      <c r="AL613" s="10">
        <v>0</v>
      </c>
      <c r="AM613" s="4">
        <f t="shared" si="301"/>
        <v>0</v>
      </c>
      <c r="AN613" s="98">
        <v>1.8369690009999999</v>
      </c>
      <c r="AO613" s="4">
        <f t="shared" si="302"/>
        <v>1</v>
      </c>
      <c r="AQ613" s="9">
        <v>0.96673596673596673</v>
      </c>
      <c r="AR613" s="9">
        <v>0.88713692946058087</v>
      </c>
      <c r="AS613" s="9">
        <v>1.08751793400286</v>
      </c>
      <c r="AT613" s="9">
        <v>0.65091299677765846</v>
      </c>
      <c r="AV613" s="1" t="str">
        <f t="shared" si="303"/>
        <v/>
      </c>
      <c r="AW613" s="1">
        <f t="shared" si="304"/>
        <v>0</v>
      </c>
      <c r="AX613" s="1">
        <f t="shared" si="305"/>
        <v>1</v>
      </c>
      <c r="AY613" s="1">
        <f t="shared" si="306"/>
        <v>0</v>
      </c>
      <c r="AZ613" s="1">
        <f t="shared" si="307"/>
        <v>4</v>
      </c>
      <c r="BA613" s="1" t="str">
        <f t="shared" si="308"/>
        <v/>
      </c>
      <c r="BB613" s="9">
        <f t="shared" si="280"/>
        <v>0.33333333333333331</v>
      </c>
      <c r="BC613" s="11">
        <f t="shared" si="309"/>
        <v>0.33333333333333331</v>
      </c>
      <c r="BD613" s="98">
        <v>61.945283379999999</v>
      </c>
      <c r="BE613" s="4">
        <f t="shared" si="310"/>
        <v>1</v>
      </c>
    </row>
    <row r="614" spans="1:57" x14ac:dyDescent="0.35">
      <c r="A614" s="4">
        <v>53053073500</v>
      </c>
      <c r="B614" s="97">
        <v>16.285314032220409</v>
      </c>
      <c r="C614" s="4">
        <f t="shared" si="281"/>
        <v>0</v>
      </c>
      <c r="D614" s="98">
        <v>0.38750000000000001</v>
      </c>
      <c r="E614" s="4">
        <f t="shared" si="282"/>
        <v>0</v>
      </c>
      <c r="F614" s="98">
        <v>69.574645537948285</v>
      </c>
      <c r="G614" s="4">
        <f t="shared" si="283"/>
        <v>3</v>
      </c>
      <c r="H614" s="98">
        <v>25.074429374793251</v>
      </c>
      <c r="I614" s="4">
        <f t="shared" si="284"/>
        <v>1</v>
      </c>
      <c r="J614" s="98">
        <v>9.7391304347826093</v>
      </c>
      <c r="K614" s="97">
        <v>7.1304347826086953</v>
      </c>
      <c r="L614" s="1">
        <f t="shared" si="285"/>
        <v>0</v>
      </c>
      <c r="M614" s="1">
        <f t="shared" si="286"/>
        <v>0</v>
      </c>
      <c r="N614" s="11">
        <f t="shared" si="287"/>
        <v>0</v>
      </c>
      <c r="O614" s="98">
        <v>9.3976184917114161</v>
      </c>
      <c r="P614" s="4">
        <f t="shared" si="288"/>
        <v>1</v>
      </c>
      <c r="Q614" s="6">
        <v>291608</v>
      </c>
      <c r="R614" s="7">
        <v>6616</v>
      </c>
      <c r="S614" s="1">
        <f t="shared" si="289"/>
        <v>2</v>
      </c>
      <c r="T614" s="1">
        <f t="shared" si="290"/>
        <v>1</v>
      </c>
      <c r="U614" s="11">
        <f t="shared" si="291"/>
        <v>1.5</v>
      </c>
      <c r="V614" s="98">
        <v>0</v>
      </c>
      <c r="W614" s="4">
        <f t="shared" si="292"/>
        <v>0</v>
      </c>
      <c r="X614" s="98">
        <v>0.88345482321387225</v>
      </c>
      <c r="Y614" s="4">
        <f t="shared" si="293"/>
        <v>0</v>
      </c>
      <c r="Z614" s="9">
        <v>1.178597412</v>
      </c>
      <c r="AA614" s="9">
        <v>0.95675288400000003</v>
      </c>
      <c r="AB614" s="9">
        <v>1.0350183900000001</v>
      </c>
      <c r="AC614" s="1">
        <f t="shared" si="294"/>
        <v>1</v>
      </c>
      <c r="AD614" s="1">
        <f t="shared" si="295"/>
        <v>1</v>
      </c>
      <c r="AE614" s="1">
        <f t="shared" si="296"/>
        <v>0</v>
      </c>
      <c r="AF614" s="11">
        <f t="shared" si="297"/>
        <v>0.66666666666666663</v>
      </c>
      <c r="AG614" s="8">
        <v>0.48143935777800001</v>
      </c>
      <c r="AH614" s="9">
        <v>0.91847309202134975</v>
      </c>
      <c r="AI614" s="1">
        <f t="shared" si="298"/>
        <v>1</v>
      </c>
      <c r="AJ614" s="1">
        <f t="shared" si="299"/>
        <v>1</v>
      </c>
      <c r="AK614" s="11">
        <f t="shared" si="300"/>
        <v>1</v>
      </c>
      <c r="AL614" s="10">
        <v>0</v>
      </c>
      <c r="AM614" s="4">
        <f t="shared" si="301"/>
        <v>0</v>
      </c>
      <c r="AN614" s="98">
        <v>20.33898305</v>
      </c>
      <c r="AO614" s="4">
        <f t="shared" si="302"/>
        <v>4</v>
      </c>
      <c r="AQ614" s="9">
        <v>1.096673596673597</v>
      </c>
      <c r="AR614" s="9">
        <v>1.111203319502075</v>
      </c>
      <c r="AS614" s="9">
        <v>1.1076040172166399</v>
      </c>
      <c r="AV614" s="1" t="str">
        <f t="shared" si="303"/>
        <v/>
      </c>
      <c r="AW614" s="1">
        <f t="shared" si="304"/>
        <v>0</v>
      </c>
      <c r="AX614" s="1">
        <f t="shared" si="305"/>
        <v>0</v>
      </c>
      <c r="AY614" s="1">
        <f t="shared" si="306"/>
        <v>0</v>
      </c>
      <c r="AZ614" s="1" t="str">
        <f t="shared" si="307"/>
        <v/>
      </c>
      <c r="BA614" s="1" t="str">
        <f t="shared" si="308"/>
        <v/>
      </c>
      <c r="BB614" s="9">
        <f t="shared" si="280"/>
        <v>0.33333333333333331</v>
      </c>
      <c r="BC614" s="11">
        <f t="shared" si="309"/>
        <v>0</v>
      </c>
      <c r="BD614" s="98">
        <v>65.743335130000006</v>
      </c>
      <c r="BE614" s="4">
        <f t="shared" si="310"/>
        <v>1</v>
      </c>
    </row>
    <row r="615" spans="1:57" x14ac:dyDescent="0.35">
      <c r="A615" s="4">
        <v>53053940001</v>
      </c>
      <c r="B615" s="97">
        <v>22.654061624649859</v>
      </c>
      <c r="C615" s="4">
        <f t="shared" si="281"/>
        <v>1</v>
      </c>
      <c r="D615" s="98">
        <v>2.7920646583394562</v>
      </c>
      <c r="E615" s="4">
        <f t="shared" si="282"/>
        <v>0</v>
      </c>
      <c r="F615" s="98">
        <v>49.39703153988868</v>
      </c>
      <c r="G615" s="4">
        <f t="shared" si="283"/>
        <v>1</v>
      </c>
      <c r="H615" s="98">
        <v>13.50601295097132</v>
      </c>
      <c r="I615" s="4">
        <f t="shared" si="284"/>
        <v>0</v>
      </c>
      <c r="J615" s="98">
        <v>10.555555555555561</v>
      </c>
      <c r="K615" s="97">
        <v>7.4074074074074074</v>
      </c>
      <c r="L615" s="1">
        <f t="shared" si="285"/>
        <v>1</v>
      </c>
      <c r="M615" s="1">
        <f t="shared" si="286"/>
        <v>0</v>
      </c>
      <c r="N615" s="11">
        <f t="shared" si="287"/>
        <v>0.5</v>
      </c>
      <c r="O615" s="98">
        <v>5.6610407876230662</v>
      </c>
      <c r="P615" s="4">
        <f t="shared" si="288"/>
        <v>0</v>
      </c>
      <c r="Q615" s="6">
        <v>224338</v>
      </c>
      <c r="R615" s="7">
        <v>530</v>
      </c>
      <c r="S615" s="1">
        <f t="shared" si="289"/>
        <v>2</v>
      </c>
      <c r="T615" s="1">
        <f t="shared" si="290"/>
        <v>0</v>
      </c>
      <c r="U615" s="11">
        <f t="shared" si="291"/>
        <v>1</v>
      </c>
      <c r="V615" s="98">
        <v>0</v>
      </c>
      <c r="W615" s="4">
        <f t="shared" si="292"/>
        <v>0</v>
      </c>
      <c r="X615" s="98">
        <v>0</v>
      </c>
      <c r="Y615" s="4">
        <f t="shared" si="293"/>
        <v>0</v>
      </c>
      <c r="Z615" s="9">
        <v>1.9819214890000001</v>
      </c>
      <c r="AA615" s="9">
        <v>0.79804907000000003</v>
      </c>
      <c r="AB615" s="9">
        <v>0.77677254799999995</v>
      </c>
      <c r="AC615" s="1">
        <f t="shared" si="294"/>
        <v>0</v>
      </c>
      <c r="AD615" s="1">
        <f t="shared" si="295"/>
        <v>2</v>
      </c>
      <c r="AE615" s="1">
        <f t="shared" si="296"/>
        <v>1</v>
      </c>
      <c r="AF615" s="11">
        <f t="shared" si="297"/>
        <v>1</v>
      </c>
      <c r="AG615" s="8">
        <v>0.28325756139500002</v>
      </c>
      <c r="AH615" s="9">
        <v>1.1803403016410701</v>
      </c>
      <c r="AI615" s="1">
        <f t="shared" si="298"/>
        <v>3</v>
      </c>
      <c r="AJ615" s="1">
        <f t="shared" si="299"/>
        <v>0</v>
      </c>
      <c r="AK615" s="11">
        <f t="shared" si="300"/>
        <v>1.5</v>
      </c>
      <c r="AL615" s="10">
        <v>0</v>
      </c>
      <c r="AM615" s="4">
        <f t="shared" si="301"/>
        <v>0</v>
      </c>
      <c r="AN615" s="98">
        <v>2.3614895549999999</v>
      </c>
      <c r="AO615" s="4">
        <f t="shared" si="302"/>
        <v>1</v>
      </c>
      <c r="AQ615" s="9">
        <v>1.1205821205821209</v>
      </c>
      <c r="AR615" s="9">
        <v>1.183402489626556</v>
      </c>
      <c r="AS615" s="9">
        <v>1.2553802008608299</v>
      </c>
      <c r="AV615" s="1" t="str">
        <f t="shared" si="303"/>
        <v/>
      </c>
      <c r="AW615" s="1">
        <f t="shared" si="304"/>
        <v>0</v>
      </c>
      <c r="AX615" s="1">
        <f t="shared" si="305"/>
        <v>0</v>
      </c>
      <c r="AY615" s="1">
        <f t="shared" si="306"/>
        <v>0</v>
      </c>
      <c r="AZ615" s="1" t="str">
        <f t="shared" si="307"/>
        <v/>
      </c>
      <c r="BA615" s="1" t="str">
        <f t="shared" si="308"/>
        <v/>
      </c>
      <c r="BB615" s="9">
        <f t="shared" si="280"/>
        <v>0.33333333333333331</v>
      </c>
      <c r="BC615" s="11">
        <f t="shared" si="309"/>
        <v>0</v>
      </c>
      <c r="BD615" s="98">
        <v>71.921393719999998</v>
      </c>
      <c r="BE615" s="4">
        <f t="shared" si="310"/>
        <v>0</v>
      </c>
    </row>
    <row r="616" spans="1:57" x14ac:dyDescent="0.35">
      <c r="A616" s="4">
        <v>53053940002</v>
      </c>
      <c r="B616" s="97">
        <v>45.333050487908359</v>
      </c>
      <c r="C616" s="4">
        <f t="shared" si="281"/>
        <v>3</v>
      </c>
      <c r="D616" s="98">
        <v>11.10100090991811</v>
      </c>
      <c r="E616" s="4">
        <f t="shared" si="282"/>
        <v>2</v>
      </c>
      <c r="F616" s="98">
        <v>78.422053231939159</v>
      </c>
      <c r="G616" s="4">
        <f t="shared" si="283"/>
        <v>3</v>
      </c>
      <c r="H616" s="98">
        <v>36.01583113456465</v>
      </c>
      <c r="I616" s="4">
        <f t="shared" si="284"/>
        <v>2</v>
      </c>
      <c r="J616" s="98">
        <v>23.673469387755102</v>
      </c>
      <c r="K616" s="97">
        <v>13.94557823129252</v>
      </c>
      <c r="L616" s="1">
        <f t="shared" si="285"/>
        <v>3</v>
      </c>
      <c r="M616" s="1">
        <f t="shared" si="286"/>
        <v>1</v>
      </c>
      <c r="N616" s="11">
        <f t="shared" si="287"/>
        <v>2</v>
      </c>
      <c r="O616" s="98">
        <v>23.417856381845301</v>
      </c>
      <c r="P616" s="4">
        <f t="shared" si="288"/>
        <v>2</v>
      </c>
      <c r="Q616" s="6">
        <v>321370</v>
      </c>
      <c r="R616" s="7">
        <v>18522</v>
      </c>
      <c r="S616" s="1">
        <f t="shared" si="289"/>
        <v>2</v>
      </c>
      <c r="T616" s="1">
        <f t="shared" si="290"/>
        <v>2</v>
      </c>
      <c r="U616" s="11">
        <f t="shared" si="291"/>
        <v>2</v>
      </c>
      <c r="V616" s="98">
        <v>0</v>
      </c>
      <c r="W616" s="4">
        <f t="shared" si="292"/>
        <v>0</v>
      </c>
      <c r="X616" s="98">
        <v>10.251431554947221</v>
      </c>
      <c r="Y616" s="4">
        <f t="shared" si="293"/>
        <v>1</v>
      </c>
      <c r="Z616" s="9">
        <v>0.79921901399999995</v>
      </c>
      <c r="AA616" s="9">
        <v>0.99623230900000004</v>
      </c>
      <c r="AB616" s="9">
        <v>0.74342423599999996</v>
      </c>
      <c r="AC616" s="1">
        <f t="shared" si="294"/>
        <v>2</v>
      </c>
      <c r="AD616" s="1">
        <f t="shared" si="295"/>
        <v>1</v>
      </c>
      <c r="AE616" s="1">
        <f t="shared" si="296"/>
        <v>2</v>
      </c>
      <c r="AF616" s="11">
        <f t="shared" si="297"/>
        <v>1.6666666666666667</v>
      </c>
      <c r="AG616" s="8">
        <v>0.43094720279900001</v>
      </c>
      <c r="AH616" s="9">
        <v>1.091535363889484</v>
      </c>
      <c r="AI616" s="1">
        <f t="shared" si="298"/>
        <v>2</v>
      </c>
      <c r="AJ616" s="1">
        <f t="shared" si="299"/>
        <v>0</v>
      </c>
      <c r="AK616" s="11">
        <f t="shared" si="300"/>
        <v>1</v>
      </c>
      <c r="AL616" s="10">
        <v>0</v>
      </c>
      <c r="AM616" s="4">
        <f t="shared" si="301"/>
        <v>0</v>
      </c>
      <c r="AN616" s="98">
        <v>23.03829253</v>
      </c>
      <c r="AO616" s="4">
        <f t="shared" si="302"/>
        <v>4</v>
      </c>
      <c r="AQ616" s="9">
        <v>0.83887733887733884</v>
      </c>
      <c r="AR616" s="9">
        <v>0.91203319502074687</v>
      </c>
      <c r="AS616" s="9">
        <v>0.94189383070301202</v>
      </c>
      <c r="AT616" s="9">
        <v>1.208378088077336</v>
      </c>
      <c r="AV616" s="1" t="str">
        <f t="shared" si="303"/>
        <v/>
      </c>
      <c r="AW616" s="1">
        <f t="shared" si="304"/>
        <v>2</v>
      </c>
      <c r="AX616" s="1">
        <f t="shared" si="305"/>
        <v>0</v>
      </c>
      <c r="AY616" s="1">
        <f t="shared" si="306"/>
        <v>0</v>
      </c>
      <c r="AZ616" s="1">
        <f t="shared" si="307"/>
        <v>0</v>
      </c>
      <c r="BA616" s="1" t="str">
        <f t="shared" si="308"/>
        <v/>
      </c>
      <c r="BB616" s="9">
        <f t="shared" si="280"/>
        <v>0.33333333333333331</v>
      </c>
      <c r="BC616" s="11">
        <f t="shared" si="309"/>
        <v>0.66666666666666663</v>
      </c>
      <c r="BD616" s="98">
        <v>48.597210689999997</v>
      </c>
      <c r="BE616" s="4">
        <f t="shared" si="310"/>
        <v>3</v>
      </c>
    </row>
    <row r="617" spans="1:57" x14ac:dyDescent="0.35">
      <c r="A617" s="4">
        <v>53053940003</v>
      </c>
      <c r="B617" s="97">
        <v>54.924831518921721</v>
      </c>
      <c r="C617" s="4">
        <f t="shared" si="281"/>
        <v>4</v>
      </c>
      <c r="D617" s="98">
        <v>8.3842546539718636</v>
      </c>
      <c r="E617" s="4">
        <f t="shared" si="282"/>
        <v>2</v>
      </c>
      <c r="F617" s="98">
        <v>70.326042096574497</v>
      </c>
      <c r="G617" s="4">
        <f t="shared" si="283"/>
        <v>3</v>
      </c>
      <c r="H617" s="98">
        <v>61.072423398328688</v>
      </c>
      <c r="I617" s="4">
        <f t="shared" si="284"/>
        <v>4</v>
      </c>
      <c r="J617" s="98">
        <v>26.63120567375887</v>
      </c>
      <c r="K617" s="97">
        <v>13.404255319148939</v>
      </c>
      <c r="L617" s="1">
        <f t="shared" si="285"/>
        <v>4</v>
      </c>
      <c r="M617" s="1">
        <f t="shared" si="286"/>
        <v>1</v>
      </c>
      <c r="N617" s="11">
        <f t="shared" si="287"/>
        <v>2.5</v>
      </c>
      <c r="O617" s="98">
        <v>24.756081696370501</v>
      </c>
      <c r="P617" s="4">
        <f t="shared" si="288"/>
        <v>3</v>
      </c>
      <c r="Q617" s="6">
        <v>323558</v>
      </c>
      <c r="R617" s="7">
        <v>7061</v>
      </c>
      <c r="S617" s="1">
        <f t="shared" si="289"/>
        <v>2</v>
      </c>
      <c r="T617" s="1">
        <f t="shared" si="290"/>
        <v>1</v>
      </c>
      <c r="U617" s="11">
        <f t="shared" si="291"/>
        <v>1.5</v>
      </c>
      <c r="V617" s="98">
        <v>0</v>
      </c>
      <c r="W617" s="4">
        <f t="shared" si="292"/>
        <v>0</v>
      </c>
      <c r="X617" s="98">
        <v>15.60769562528951</v>
      </c>
      <c r="Y617" s="4">
        <f t="shared" si="293"/>
        <v>1</v>
      </c>
      <c r="Z617" s="9">
        <v>0.57229950900000004</v>
      </c>
      <c r="AA617" s="9">
        <v>0.85162856899999995</v>
      </c>
      <c r="AB617" s="9">
        <v>0.79302174199999997</v>
      </c>
      <c r="AC617" s="1">
        <f t="shared" si="294"/>
        <v>3</v>
      </c>
      <c r="AD617" s="1">
        <f t="shared" si="295"/>
        <v>1</v>
      </c>
      <c r="AE617" s="1">
        <f t="shared" si="296"/>
        <v>1</v>
      </c>
      <c r="AF617" s="11">
        <f t="shared" si="297"/>
        <v>1.6666666666666667</v>
      </c>
      <c r="AG617" s="8">
        <v>0.27540686132499997</v>
      </c>
      <c r="AH617" s="9">
        <v>0.51082581283809547</v>
      </c>
      <c r="AI617" s="1">
        <f t="shared" si="298"/>
        <v>3</v>
      </c>
      <c r="AJ617" s="1">
        <f t="shared" si="299"/>
        <v>3</v>
      </c>
      <c r="AK617" s="11">
        <f t="shared" si="300"/>
        <v>3</v>
      </c>
      <c r="AL617" s="10">
        <v>0</v>
      </c>
      <c r="AM617" s="4">
        <f t="shared" si="301"/>
        <v>0</v>
      </c>
      <c r="AN617" s="98">
        <v>8.7816730300000003</v>
      </c>
      <c r="AO617" s="4">
        <f t="shared" si="302"/>
        <v>3</v>
      </c>
      <c r="AP617" s="8">
        <v>1.2205240174672489</v>
      </c>
      <c r="AQ617" s="9">
        <v>1.187110187110187</v>
      </c>
      <c r="AR617" s="9">
        <v>1.2</v>
      </c>
      <c r="AS617" s="9">
        <v>1.2008608321377301</v>
      </c>
      <c r="AT617" s="9">
        <v>1.054779806659506</v>
      </c>
      <c r="AV617" s="1">
        <f t="shared" si="303"/>
        <v>0</v>
      </c>
      <c r="AW617" s="1">
        <f t="shared" si="304"/>
        <v>0</v>
      </c>
      <c r="AX617" s="1">
        <f t="shared" si="305"/>
        <v>0</v>
      </c>
      <c r="AY617" s="1">
        <f t="shared" si="306"/>
        <v>0</v>
      </c>
      <c r="AZ617" s="1">
        <f t="shared" si="307"/>
        <v>0</v>
      </c>
      <c r="BA617" s="1" t="str">
        <f t="shared" si="308"/>
        <v/>
      </c>
      <c r="BB617" s="9">
        <f t="shared" si="280"/>
        <v>0.25</v>
      </c>
      <c r="BC617" s="11">
        <f t="shared" si="309"/>
        <v>0</v>
      </c>
      <c r="BD617" s="98">
        <v>39.152733130000001</v>
      </c>
      <c r="BE617" s="4">
        <f t="shared" si="310"/>
        <v>4</v>
      </c>
    </row>
    <row r="618" spans="1:57" x14ac:dyDescent="0.35">
      <c r="A618" s="4">
        <v>53053940004</v>
      </c>
      <c r="B618" s="97">
        <v>19.386005921770298</v>
      </c>
      <c r="C618" s="4">
        <f t="shared" si="281"/>
        <v>0</v>
      </c>
      <c r="D618" s="98">
        <v>3.4929485077074451</v>
      </c>
      <c r="E618" s="4">
        <f t="shared" si="282"/>
        <v>0</v>
      </c>
      <c r="F618" s="98">
        <v>76.363636363636374</v>
      </c>
      <c r="G618" s="4">
        <f t="shared" si="283"/>
        <v>3</v>
      </c>
      <c r="H618" s="98">
        <v>17.714061272584448</v>
      </c>
      <c r="I618" s="4">
        <f t="shared" si="284"/>
        <v>1</v>
      </c>
      <c r="J618" s="98">
        <v>15.7088122605364</v>
      </c>
      <c r="K618" s="97">
        <v>9.157088122605364</v>
      </c>
      <c r="L618" s="1">
        <f t="shared" si="285"/>
        <v>2</v>
      </c>
      <c r="M618" s="1">
        <f t="shared" si="286"/>
        <v>0</v>
      </c>
      <c r="N618" s="11">
        <f t="shared" si="287"/>
        <v>1</v>
      </c>
      <c r="O618" s="98">
        <v>17.842647517951921</v>
      </c>
      <c r="P618" s="4">
        <f t="shared" si="288"/>
        <v>2</v>
      </c>
      <c r="Q618" s="6">
        <v>256060</v>
      </c>
      <c r="R618" s="7">
        <v>355</v>
      </c>
      <c r="S618" s="1">
        <f t="shared" si="289"/>
        <v>2</v>
      </c>
      <c r="T618" s="1">
        <f t="shared" si="290"/>
        <v>0</v>
      </c>
      <c r="U618" s="11">
        <f t="shared" si="291"/>
        <v>1</v>
      </c>
      <c r="V618" s="98">
        <v>0</v>
      </c>
      <c r="W618" s="4">
        <f t="shared" si="292"/>
        <v>0</v>
      </c>
      <c r="X618" s="98">
        <v>0</v>
      </c>
      <c r="Y618" s="4">
        <f t="shared" si="293"/>
        <v>0</v>
      </c>
      <c r="Z618" s="9">
        <v>1.095819286</v>
      </c>
      <c r="AA618" s="9">
        <v>1.206135406</v>
      </c>
      <c r="AB618" s="9">
        <v>0.75647134900000002</v>
      </c>
      <c r="AC618" s="1">
        <f t="shared" si="294"/>
        <v>1</v>
      </c>
      <c r="AD618" s="1">
        <f t="shared" si="295"/>
        <v>0</v>
      </c>
      <c r="AE618" s="1">
        <f t="shared" si="296"/>
        <v>1</v>
      </c>
      <c r="AF618" s="11">
        <f t="shared" si="297"/>
        <v>0.66666666666666663</v>
      </c>
      <c r="AG618" s="8">
        <v>0.41552108431000001</v>
      </c>
      <c r="AH618" s="9">
        <v>0.81133711362902783</v>
      </c>
      <c r="AI618" s="1">
        <f t="shared" si="298"/>
        <v>2</v>
      </c>
      <c r="AJ618" s="1">
        <f t="shared" si="299"/>
        <v>1</v>
      </c>
      <c r="AK618" s="11">
        <f t="shared" si="300"/>
        <v>1.5</v>
      </c>
      <c r="AL618" s="10">
        <v>0</v>
      </c>
      <c r="AM618" s="4">
        <f t="shared" si="301"/>
        <v>0</v>
      </c>
      <c r="AN618" s="98">
        <v>0.23474178400000001</v>
      </c>
      <c r="AO618" s="4">
        <f t="shared" si="302"/>
        <v>0</v>
      </c>
      <c r="AP618" s="8">
        <v>1.4235807860262011</v>
      </c>
      <c r="AQ618" s="9">
        <v>0.71621621621621623</v>
      </c>
      <c r="AR618" s="9">
        <v>0.86307053941908718</v>
      </c>
      <c r="AS618" s="9">
        <v>0.79411764705882304</v>
      </c>
      <c r="AT618" s="9">
        <v>0.97959183673469385</v>
      </c>
      <c r="AV618" s="1">
        <f t="shared" si="303"/>
        <v>0</v>
      </c>
      <c r="AW618" s="1">
        <f t="shared" si="304"/>
        <v>4</v>
      </c>
      <c r="AX618" s="1">
        <f t="shared" si="305"/>
        <v>1</v>
      </c>
      <c r="AY618" s="1">
        <f t="shared" si="306"/>
        <v>3</v>
      </c>
      <c r="AZ618" s="1">
        <f t="shared" si="307"/>
        <v>0</v>
      </c>
      <c r="BA618" s="1" t="str">
        <f t="shared" si="308"/>
        <v/>
      </c>
      <c r="BB618" s="9">
        <f t="shared" si="280"/>
        <v>0.25</v>
      </c>
      <c r="BC618" s="11">
        <f t="shared" si="309"/>
        <v>2</v>
      </c>
      <c r="BD618" s="98">
        <v>59.300149050000002</v>
      </c>
      <c r="BE618" s="4">
        <f t="shared" si="310"/>
        <v>2</v>
      </c>
    </row>
    <row r="619" spans="1:57" x14ac:dyDescent="0.35">
      <c r="A619" s="4">
        <v>53053940005</v>
      </c>
      <c r="B619" s="97">
        <v>43.530543530543532</v>
      </c>
      <c r="C619" s="4">
        <f t="shared" si="281"/>
        <v>3</v>
      </c>
      <c r="D619" s="98">
        <v>8.5948158253751714</v>
      </c>
      <c r="E619" s="4">
        <f t="shared" si="282"/>
        <v>2</v>
      </c>
      <c r="F619" s="98">
        <v>76.291578202406228</v>
      </c>
      <c r="G619" s="4">
        <f t="shared" si="283"/>
        <v>3</v>
      </c>
      <c r="H619" s="98">
        <v>22.59615384615385</v>
      </c>
      <c r="I619" s="4">
        <f t="shared" si="284"/>
        <v>1</v>
      </c>
      <c r="J619" s="98">
        <v>16.74074074074074</v>
      </c>
      <c r="K619" s="97">
        <v>9.6296296296296298</v>
      </c>
      <c r="L619" s="1">
        <f t="shared" si="285"/>
        <v>2</v>
      </c>
      <c r="M619" s="1">
        <f t="shared" si="286"/>
        <v>0</v>
      </c>
      <c r="N619" s="11">
        <f t="shared" si="287"/>
        <v>1</v>
      </c>
      <c r="O619" s="98">
        <v>19.11433172302738</v>
      </c>
      <c r="P619" s="4">
        <f t="shared" si="288"/>
        <v>2</v>
      </c>
      <c r="Q619" s="6">
        <v>297216</v>
      </c>
      <c r="R619" s="7">
        <v>11941</v>
      </c>
      <c r="S619" s="1">
        <f t="shared" si="289"/>
        <v>2</v>
      </c>
      <c r="T619" s="1">
        <f t="shared" si="290"/>
        <v>1</v>
      </c>
      <c r="U619" s="11">
        <f t="shared" si="291"/>
        <v>1.5</v>
      </c>
      <c r="V619" s="98">
        <v>0</v>
      </c>
      <c r="W619" s="4">
        <f t="shared" si="292"/>
        <v>0</v>
      </c>
      <c r="X619" s="98">
        <v>0</v>
      </c>
      <c r="Y619" s="4">
        <f t="shared" si="293"/>
        <v>0</v>
      </c>
      <c r="Z619" s="9">
        <v>1.0388928829999999</v>
      </c>
      <c r="AA619" s="9">
        <v>0.59514455899999996</v>
      </c>
      <c r="AB619" s="9">
        <v>0.59505084100000005</v>
      </c>
      <c r="AC619" s="1">
        <f t="shared" si="294"/>
        <v>1</v>
      </c>
      <c r="AD619" s="1">
        <f t="shared" si="295"/>
        <v>3</v>
      </c>
      <c r="AE619" s="1">
        <f t="shared" si="296"/>
        <v>2</v>
      </c>
      <c r="AF619" s="11">
        <f t="shared" si="297"/>
        <v>2</v>
      </c>
      <c r="AG619" s="8">
        <v>0.133660816796</v>
      </c>
      <c r="AH619" s="9">
        <v>0.46608708248571629</v>
      </c>
      <c r="AI619" s="1">
        <f t="shared" si="298"/>
        <v>4</v>
      </c>
      <c r="AJ619" s="1">
        <f t="shared" si="299"/>
        <v>3</v>
      </c>
      <c r="AK619" s="11">
        <f t="shared" si="300"/>
        <v>3.5</v>
      </c>
      <c r="AL619" s="10">
        <v>0</v>
      </c>
      <c r="AM619" s="4">
        <f t="shared" si="301"/>
        <v>0</v>
      </c>
      <c r="AN619" s="98">
        <v>6.932153392</v>
      </c>
      <c r="AO619" s="4">
        <f t="shared" si="302"/>
        <v>2</v>
      </c>
      <c r="AR619" s="9">
        <v>1.0780082987551871</v>
      </c>
      <c r="AS619" s="9">
        <v>1.1176470588235199</v>
      </c>
      <c r="AT619" s="9">
        <v>1.1535982814178301</v>
      </c>
      <c r="AU619" s="9">
        <v>1.2924335378323111</v>
      </c>
      <c r="AV619" s="1" t="str">
        <f t="shared" si="303"/>
        <v/>
      </c>
      <c r="AW619" s="1" t="str">
        <f t="shared" si="304"/>
        <v/>
      </c>
      <c r="AX619" s="1">
        <f t="shared" si="305"/>
        <v>0</v>
      </c>
      <c r="AY619" s="1">
        <f t="shared" si="306"/>
        <v>0</v>
      </c>
      <c r="AZ619" s="1">
        <f t="shared" si="307"/>
        <v>0</v>
      </c>
      <c r="BA619" s="1">
        <f t="shared" si="308"/>
        <v>0</v>
      </c>
      <c r="BB619" s="9">
        <f t="shared" si="280"/>
        <v>0.5</v>
      </c>
      <c r="BC619" s="11">
        <f t="shared" si="309"/>
        <v>0</v>
      </c>
      <c r="BD619" s="98">
        <v>53.812556579999999</v>
      </c>
      <c r="BE619" s="4">
        <f t="shared" si="310"/>
        <v>3</v>
      </c>
    </row>
    <row r="620" spans="1:57" x14ac:dyDescent="0.35">
      <c r="A620" s="4">
        <v>53053940006</v>
      </c>
      <c r="B620" s="97">
        <v>72.078111337802383</v>
      </c>
      <c r="C620" s="4">
        <f t="shared" si="281"/>
        <v>4</v>
      </c>
      <c r="D620" s="98">
        <v>21.37109752172514</v>
      </c>
      <c r="E620" s="4">
        <f t="shared" si="282"/>
        <v>4</v>
      </c>
      <c r="F620" s="98">
        <v>83.610188261351055</v>
      </c>
      <c r="G620" s="4">
        <f t="shared" si="283"/>
        <v>4</v>
      </c>
      <c r="H620" s="98">
        <v>70.091743119266056</v>
      </c>
      <c r="I620" s="4">
        <f t="shared" si="284"/>
        <v>4</v>
      </c>
      <c r="J620" s="98">
        <v>32.300469483568072</v>
      </c>
      <c r="K620" s="97">
        <v>14.64788732394366</v>
      </c>
      <c r="L620" s="1">
        <f t="shared" si="285"/>
        <v>4</v>
      </c>
      <c r="M620" s="1">
        <f t="shared" si="286"/>
        <v>1</v>
      </c>
      <c r="N620" s="11">
        <f t="shared" si="287"/>
        <v>2.5</v>
      </c>
      <c r="O620" s="98">
        <v>62.174802689272148</v>
      </c>
      <c r="P620" s="4">
        <f t="shared" si="288"/>
        <v>4</v>
      </c>
      <c r="Q620" s="6">
        <v>292898</v>
      </c>
      <c r="R620" s="7">
        <v>56194</v>
      </c>
      <c r="S620" s="1">
        <f t="shared" si="289"/>
        <v>2</v>
      </c>
      <c r="T620" s="1">
        <f t="shared" si="290"/>
        <v>3</v>
      </c>
      <c r="U620" s="11">
        <f t="shared" si="291"/>
        <v>2.5</v>
      </c>
      <c r="V620" s="98">
        <v>0</v>
      </c>
      <c r="W620" s="4">
        <f t="shared" si="292"/>
        <v>0</v>
      </c>
      <c r="X620" s="98">
        <v>0</v>
      </c>
      <c r="Y620" s="4">
        <f t="shared" si="293"/>
        <v>0</v>
      </c>
      <c r="Z620" s="9">
        <v>0.13238840900000001</v>
      </c>
      <c r="AA620" s="9">
        <v>0.25286415299999998</v>
      </c>
      <c r="AB620" s="9">
        <v>0.28164952399999998</v>
      </c>
      <c r="AC620" s="1">
        <f t="shared" si="294"/>
        <v>4</v>
      </c>
      <c r="AD620" s="1">
        <f t="shared" si="295"/>
        <v>4</v>
      </c>
      <c r="AE620" s="1">
        <f t="shared" si="296"/>
        <v>3</v>
      </c>
      <c r="AF620" s="11">
        <f t="shared" si="297"/>
        <v>3.6666666666666665</v>
      </c>
      <c r="AG620" s="8">
        <v>0</v>
      </c>
      <c r="AH620" s="9">
        <v>6.6335189204545453E-2</v>
      </c>
      <c r="AI620" s="1">
        <f t="shared" si="298"/>
        <v>4</v>
      </c>
      <c r="AJ620" s="1">
        <f t="shared" si="299"/>
        <v>4</v>
      </c>
      <c r="AK620" s="11">
        <f t="shared" si="300"/>
        <v>4</v>
      </c>
      <c r="AL620" s="10">
        <v>1</v>
      </c>
      <c r="AM620" s="4">
        <f t="shared" si="301"/>
        <v>4</v>
      </c>
      <c r="AN620" s="98">
        <v>34.965034969999998</v>
      </c>
      <c r="AO620" s="4">
        <f t="shared" si="302"/>
        <v>4</v>
      </c>
      <c r="AP620" s="8">
        <v>0.39192139737991272</v>
      </c>
      <c r="AQ620" s="9">
        <v>0.3004158004158004</v>
      </c>
      <c r="AR620" s="9">
        <v>0.4049792531120332</v>
      </c>
      <c r="AS620" s="9">
        <v>0.31922525107604</v>
      </c>
      <c r="AT620" s="9">
        <v>0.56390977443609025</v>
      </c>
      <c r="AV620" s="1">
        <f t="shared" si="303"/>
        <v>4</v>
      </c>
      <c r="AW620" s="1">
        <f t="shared" si="304"/>
        <v>4</v>
      </c>
      <c r="AX620" s="1">
        <f t="shared" si="305"/>
        <v>4</v>
      </c>
      <c r="AY620" s="1">
        <f t="shared" si="306"/>
        <v>4</v>
      </c>
      <c r="AZ620" s="1">
        <f t="shared" si="307"/>
        <v>4</v>
      </c>
      <c r="BA620" s="1" t="str">
        <f t="shared" si="308"/>
        <v/>
      </c>
      <c r="BB620" s="9">
        <f t="shared" si="280"/>
        <v>0.25</v>
      </c>
      <c r="BC620" s="11">
        <f t="shared" si="309"/>
        <v>4</v>
      </c>
      <c r="BD620" s="98">
        <v>30.394766969999999</v>
      </c>
      <c r="BE620" s="4">
        <f t="shared" si="310"/>
        <v>4</v>
      </c>
    </row>
    <row r="621" spans="1:57" x14ac:dyDescent="0.35">
      <c r="A621" s="4">
        <v>53053940007</v>
      </c>
      <c r="B621" s="97">
        <v>65.94180704441041</v>
      </c>
      <c r="C621" s="4">
        <f t="shared" si="281"/>
        <v>4</v>
      </c>
      <c r="D621" s="98">
        <v>12.81175264776221</v>
      </c>
      <c r="E621" s="4">
        <f t="shared" si="282"/>
        <v>3</v>
      </c>
      <c r="F621" s="98">
        <v>83.086785009861927</v>
      </c>
      <c r="G621" s="4">
        <f t="shared" si="283"/>
        <v>4</v>
      </c>
      <c r="H621" s="98">
        <v>38.297872340425542</v>
      </c>
      <c r="I621" s="4">
        <f t="shared" si="284"/>
        <v>2</v>
      </c>
      <c r="J621" s="98">
        <v>28</v>
      </c>
      <c r="K621" s="97">
        <v>17.84615384615385</v>
      </c>
      <c r="L621" s="1">
        <f t="shared" si="285"/>
        <v>4</v>
      </c>
      <c r="M621" s="1">
        <f t="shared" si="286"/>
        <v>2</v>
      </c>
      <c r="N621" s="11">
        <f t="shared" si="287"/>
        <v>3</v>
      </c>
      <c r="O621" s="98">
        <v>43.01075268817204</v>
      </c>
      <c r="P621" s="4">
        <f t="shared" si="288"/>
        <v>4</v>
      </c>
      <c r="Q621" s="6">
        <v>300721</v>
      </c>
      <c r="R621" s="7">
        <v>58276</v>
      </c>
      <c r="S621" s="1">
        <f t="shared" si="289"/>
        <v>2</v>
      </c>
      <c r="T621" s="1">
        <f t="shared" si="290"/>
        <v>3</v>
      </c>
      <c r="U621" s="11">
        <f t="shared" si="291"/>
        <v>2.5</v>
      </c>
      <c r="V621" s="98">
        <v>0</v>
      </c>
      <c r="W621" s="4">
        <f t="shared" si="292"/>
        <v>0</v>
      </c>
      <c r="X621" s="98">
        <v>24.357768285992989</v>
      </c>
      <c r="Y621" s="4">
        <f t="shared" si="293"/>
        <v>2</v>
      </c>
      <c r="Z621" s="9">
        <v>0.24173198800000001</v>
      </c>
      <c r="AA621" s="9">
        <v>0.87450208900000004</v>
      </c>
      <c r="AB621" s="9">
        <v>0.81923184699999996</v>
      </c>
      <c r="AC621" s="1">
        <f t="shared" si="294"/>
        <v>4</v>
      </c>
      <c r="AD621" s="1">
        <f t="shared" si="295"/>
        <v>1</v>
      </c>
      <c r="AE621" s="1">
        <f t="shared" si="296"/>
        <v>1</v>
      </c>
      <c r="AF621" s="11">
        <f t="shared" si="297"/>
        <v>2</v>
      </c>
      <c r="AG621" s="8">
        <v>0.106177439042</v>
      </c>
      <c r="AH621" s="9">
        <v>0.21799352037660399</v>
      </c>
      <c r="AI621" s="1">
        <f t="shared" si="298"/>
        <v>4</v>
      </c>
      <c r="AJ621" s="1">
        <f t="shared" si="299"/>
        <v>4</v>
      </c>
      <c r="AK621" s="11">
        <f t="shared" si="300"/>
        <v>4</v>
      </c>
      <c r="AL621" s="10">
        <v>1</v>
      </c>
      <c r="AM621" s="4">
        <f t="shared" si="301"/>
        <v>4</v>
      </c>
      <c r="AN621" s="98">
        <v>23.260437379999999</v>
      </c>
      <c r="AO621" s="4">
        <f t="shared" si="302"/>
        <v>4</v>
      </c>
      <c r="AQ621" s="9">
        <v>0.7931392931392931</v>
      </c>
      <c r="AR621" s="9">
        <v>0.89460580912863075</v>
      </c>
      <c r="AS621" s="9">
        <v>1.0552367288378699</v>
      </c>
      <c r="AT621" s="9">
        <v>0.68904403866809882</v>
      </c>
      <c r="AV621" s="1" t="str">
        <f t="shared" si="303"/>
        <v/>
      </c>
      <c r="AW621" s="1">
        <f t="shared" si="304"/>
        <v>3</v>
      </c>
      <c r="AX621" s="1">
        <f t="shared" si="305"/>
        <v>1</v>
      </c>
      <c r="AY621" s="1">
        <f t="shared" si="306"/>
        <v>0</v>
      </c>
      <c r="AZ621" s="1">
        <f t="shared" si="307"/>
        <v>4</v>
      </c>
      <c r="BA621" s="1" t="str">
        <f t="shared" si="308"/>
        <v/>
      </c>
      <c r="BB621" s="9">
        <f t="shared" si="280"/>
        <v>0.33333333333333331</v>
      </c>
      <c r="BC621" s="11">
        <f t="shared" si="309"/>
        <v>1.3333333333333333</v>
      </c>
      <c r="BD621" s="98">
        <v>39.74685959</v>
      </c>
      <c r="BE621" s="4">
        <f t="shared" si="310"/>
        <v>4</v>
      </c>
    </row>
    <row r="622" spans="1:57" x14ac:dyDescent="0.35">
      <c r="A622" s="4">
        <v>53053940008</v>
      </c>
      <c r="B622" s="97">
        <v>37.200383509108342</v>
      </c>
      <c r="C622" s="4">
        <f t="shared" si="281"/>
        <v>2</v>
      </c>
      <c r="D622" s="98">
        <v>7.668553782810088</v>
      </c>
      <c r="E622" s="4">
        <f t="shared" si="282"/>
        <v>1</v>
      </c>
      <c r="F622" s="98">
        <v>60.193032015065917</v>
      </c>
      <c r="G622" s="4">
        <f t="shared" si="283"/>
        <v>2</v>
      </c>
      <c r="H622" s="98">
        <v>37.099494097807757</v>
      </c>
      <c r="I622" s="4">
        <f t="shared" si="284"/>
        <v>2</v>
      </c>
      <c r="J622" s="98">
        <v>20.688172043010749</v>
      </c>
      <c r="K622" s="97">
        <v>12.3010752688172</v>
      </c>
      <c r="L622" s="1">
        <f t="shared" si="285"/>
        <v>3</v>
      </c>
      <c r="M622" s="1">
        <f t="shared" si="286"/>
        <v>1</v>
      </c>
      <c r="N622" s="11">
        <f t="shared" si="287"/>
        <v>2</v>
      </c>
      <c r="O622" s="98">
        <v>16.117157490396931</v>
      </c>
      <c r="P622" s="4">
        <f t="shared" si="288"/>
        <v>2</v>
      </c>
      <c r="Q622" s="6">
        <v>259777</v>
      </c>
      <c r="R622" s="7">
        <v>8293</v>
      </c>
      <c r="S622" s="1">
        <f t="shared" si="289"/>
        <v>2</v>
      </c>
      <c r="T622" s="1">
        <f t="shared" si="290"/>
        <v>1</v>
      </c>
      <c r="U622" s="11">
        <f t="shared" si="291"/>
        <v>1.5</v>
      </c>
      <c r="V622" s="98">
        <v>0</v>
      </c>
      <c r="W622" s="4">
        <f t="shared" si="292"/>
        <v>0</v>
      </c>
      <c r="X622" s="98">
        <v>0</v>
      </c>
      <c r="Y622" s="4">
        <f t="shared" si="293"/>
        <v>0</v>
      </c>
      <c r="Z622" s="9">
        <v>1.005544566</v>
      </c>
      <c r="AA622" s="9">
        <v>0.77344553900000002</v>
      </c>
      <c r="AB622" s="9">
        <v>0.60766629599999999</v>
      </c>
      <c r="AC622" s="1">
        <f t="shared" si="294"/>
        <v>1</v>
      </c>
      <c r="AD622" s="1">
        <f t="shared" si="295"/>
        <v>2</v>
      </c>
      <c r="AE622" s="1">
        <f t="shared" si="296"/>
        <v>2</v>
      </c>
      <c r="AF622" s="11">
        <f t="shared" si="297"/>
        <v>1.6666666666666667</v>
      </c>
      <c r="AG622" s="8">
        <v>0.26583144131500003</v>
      </c>
      <c r="AH622" s="9">
        <v>0.36950006917753381</v>
      </c>
      <c r="AI622" s="1">
        <f t="shared" si="298"/>
        <v>3</v>
      </c>
      <c r="AJ622" s="1">
        <f t="shared" si="299"/>
        <v>4</v>
      </c>
      <c r="AK622" s="11">
        <f t="shared" si="300"/>
        <v>3.5</v>
      </c>
      <c r="AL622" s="10">
        <v>0</v>
      </c>
      <c r="AM622" s="4">
        <f t="shared" si="301"/>
        <v>0</v>
      </c>
      <c r="AN622" s="98">
        <v>2.734375</v>
      </c>
      <c r="AO622" s="4">
        <f t="shared" si="302"/>
        <v>1</v>
      </c>
      <c r="AQ622" s="9">
        <v>1.437629937629938</v>
      </c>
      <c r="AR622" s="9">
        <v>1.3634854771784231</v>
      </c>
      <c r="AS622" s="9">
        <v>1.14347202295552</v>
      </c>
      <c r="AT622" s="9">
        <v>1.342642320085929</v>
      </c>
      <c r="AV622" s="1" t="str">
        <f t="shared" si="303"/>
        <v/>
      </c>
      <c r="AW622" s="1">
        <f t="shared" si="304"/>
        <v>0</v>
      </c>
      <c r="AX622" s="1">
        <f t="shared" si="305"/>
        <v>0</v>
      </c>
      <c r="AY622" s="1">
        <f t="shared" si="306"/>
        <v>0</v>
      </c>
      <c r="AZ622" s="1">
        <f t="shared" si="307"/>
        <v>0</v>
      </c>
      <c r="BA622" s="1" t="str">
        <f t="shared" si="308"/>
        <v/>
      </c>
      <c r="BB622" s="9">
        <f t="shared" si="280"/>
        <v>0.33333333333333331</v>
      </c>
      <c r="BC622" s="11">
        <f t="shared" si="309"/>
        <v>0</v>
      </c>
      <c r="BD622" s="98">
        <v>60.210821539999998</v>
      </c>
      <c r="BE622" s="4">
        <f t="shared" si="310"/>
        <v>2</v>
      </c>
    </row>
    <row r="623" spans="1:57" x14ac:dyDescent="0.35">
      <c r="A623" s="4">
        <v>53053940009</v>
      </c>
      <c r="B623" s="97">
        <v>23.941419929958609</v>
      </c>
      <c r="C623" s="4">
        <f t="shared" si="281"/>
        <v>1</v>
      </c>
      <c r="D623" s="98">
        <v>3.9176626826029222</v>
      </c>
      <c r="E623" s="4">
        <f t="shared" si="282"/>
        <v>0</v>
      </c>
      <c r="F623" s="98">
        <v>67.089180624717073</v>
      </c>
      <c r="G623" s="4">
        <f t="shared" si="283"/>
        <v>3</v>
      </c>
      <c r="H623" s="98">
        <v>25</v>
      </c>
      <c r="I623" s="4">
        <f t="shared" si="284"/>
        <v>1</v>
      </c>
      <c r="J623" s="98">
        <v>19.553571428571431</v>
      </c>
      <c r="K623" s="97">
        <v>11.33928571428571</v>
      </c>
      <c r="L623" s="1">
        <f t="shared" si="285"/>
        <v>2</v>
      </c>
      <c r="M623" s="1">
        <f t="shared" si="286"/>
        <v>1</v>
      </c>
      <c r="N623" s="11">
        <f t="shared" si="287"/>
        <v>1.5</v>
      </c>
      <c r="O623" s="98">
        <v>12.523961661341851</v>
      </c>
      <c r="P623" s="4">
        <f t="shared" si="288"/>
        <v>1</v>
      </c>
      <c r="Q623" s="6">
        <v>311175</v>
      </c>
      <c r="R623" s="7">
        <v>3423</v>
      </c>
      <c r="S623" s="1">
        <f t="shared" si="289"/>
        <v>2</v>
      </c>
      <c r="T623" s="1">
        <f t="shared" si="290"/>
        <v>1</v>
      </c>
      <c r="U623" s="11">
        <f t="shared" si="291"/>
        <v>1.5</v>
      </c>
      <c r="V623" s="98">
        <v>0</v>
      </c>
      <c r="W623" s="4">
        <f t="shared" si="292"/>
        <v>0</v>
      </c>
      <c r="X623" s="98">
        <v>0</v>
      </c>
      <c r="Y623" s="4">
        <f t="shared" si="293"/>
        <v>0</v>
      </c>
      <c r="Z623" s="9">
        <v>1.2379275329999999</v>
      </c>
      <c r="AA623" s="9">
        <v>1.067047769</v>
      </c>
      <c r="AB623" s="9">
        <v>1.0940175670000001</v>
      </c>
      <c r="AC623" s="1">
        <f t="shared" si="294"/>
        <v>0</v>
      </c>
      <c r="AD623" s="1">
        <f t="shared" si="295"/>
        <v>1</v>
      </c>
      <c r="AE623" s="1">
        <f t="shared" si="296"/>
        <v>0</v>
      </c>
      <c r="AF623" s="11">
        <f t="shared" si="297"/>
        <v>0.33333333333333331</v>
      </c>
      <c r="AG623" s="8">
        <v>0.68512348679199997</v>
      </c>
      <c r="AH623" s="9">
        <v>0.78450752894218212</v>
      </c>
      <c r="AI623" s="1">
        <f t="shared" si="298"/>
        <v>0</v>
      </c>
      <c r="AJ623" s="1">
        <f t="shared" si="299"/>
        <v>2</v>
      </c>
      <c r="AK623" s="11">
        <f t="shared" si="300"/>
        <v>1</v>
      </c>
      <c r="AL623" s="10">
        <v>0</v>
      </c>
      <c r="AM623" s="4">
        <f t="shared" si="301"/>
        <v>0</v>
      </c>
      <c r="AN623" s="98">
        <v>18.697123520000002</v>
      </c>
      <c r="AO623" s="4">
        <f t="shared" si="302"/>
        <v>4</v>
      </c>
      <c r="AQ623" s="9">
        <v>0.71101871101871106</v>
      </c>
      <c r="AR623" s="9">
        <v>1.195020746887967</v>
      </c>
      <c r="AS623" s="9">
        <v>0.977044476327116</v>
      </c>
      <c r="AT623" s="9">
        <v>0.7857142857142857</v>
      </c>
      <c r="AV623" s="1" t="str">
        <f t="shared" si="303"/>
        <v/>
      </c>
      <c r="AW623" s="1">
        <f t="shared" si="304"/>
        <v>4</v>
      </c>
      <c r="AX623" s="1">
        <f t="shared" si="305"/>
        <v>0</v>
      </c>
      <c r="AY623" s="1">
        <f t="shared" si="306"/>
        <v>0</v>
      </c>
      <c r="AZ623" s="1">
        <f t="shared" si="307"/>
        <v>3</v>
      </c>
      <c r="BA623" s="1" t="str">
        <f t="shared" si="308"/>
        <v/>
      </c>
      <c r="BB623" s="9">
        <f t="shared" si="280"/>
        <v>0.33333333333333331</v>
      </c>
      <c r="BC623" s="11">
        <f t="shared" si="309"/>
        <v>1.3333333333333333</v>
      </c>
      <c r="BD623" s="98">
        <v>68.016178650000001</v>
      </c>
      <c r="BE623" s="4">
        <f t="shared" si="310"/>
        <v>0</v>
      </c>
    </row>
    <row r="624" spans="1:57" x14ac:dyDescent="0.35">
      <c r="A624" s="4">
        <v>53053940010</v>
      </c>
      <c r="B624" s="97">
        <v>23.232768112750499</v>
      </c>
      <c r="C624" s="4">
        <f t="shared" si="281"/>
        <v>1</v>
      </c>
      <c r="D624" s="98">
        <v>5.2248977737392091</v>
      </c>
      <c r="E624" s="4">
        <f t="shared" si="282"/>
        <v>1</v>
      </c>
      <c r="F624" s="98">
        <v>82.089994079336876</v>
      </c>
      <c r="G624" s="4">
        <f t="shared" si="283"/>
        <v>4</v>
      </c>
      <c r="H624" s="98">
        <v>44.832677165354333</v>
      </c>
      <c r="I624" s="4">
        <f t="shared" si="284"/>
        <v>2</v>
      </c>
      <c r="J624" s="98">
        <v>13.82113821138212</v>
      </c>
      <c r="K624" s="97">
        <v>7.642276422764227</v>
      </c>
      <c r="L624" s="1">
        <f t="shared" si="285"/>
        <v>1</v>
      </c>
      <c r="M624" s="1">
        <f t="shared" si="286"/>
        <v>0</v>
      </c>
      <c r="N624" s="11">
        <f t="shared" si="287"/>
        <v>0.5</v>
      </c>
      <c r="O624" s="98">
        <v>16.469801649208829</v>
      </c>
      <c r="P624" s="4">
        <f t="shared" si="288"/>
        <v>2</v>
      </c>
      <c r="Q624" s="6">
        <v>297599</v>
      </c>
      <c r="R624" s="7">
        <v>9657</v>
      </c>
      <c r="S624" s="1">
        <f t="shared" si="289"/>
        <v>2</v>
      </c>
      <c r="T624" s="1">
        <f t="shared" si="290"/>
        <v>1</v>
      </c>
      <c r="U624" s="11">
        <f t="shared" si="291"/>
        <v>1.5</v>
      </c>
      <c r="V624" s="98">
        <v>0</v>
      </c>
      <c r="W624" s="4">
        <f t="shared" si="292"/>
        <v>0</v>
      </c>
      <c r="X624" s="98">
        <v>0.30722886292181462</v>
      </c>
      <c r="Y624" s="4">
        <f t="shared" si="293"/>
        <v>0</v>
      </c>
      <c r="Z624" s="9">
        <v>0.99032611500000001</v>
      </c>
      <c r="AA624" s="9">
        <v>0.89713760399999998</v>
      </c>
      <c r="AB624" s="9">
        <v>0.89815270000000003</v>
      </c>
      <c r="AC624" s="1">
        <f t="shared" si="294"/>
        <v>1</v>
      </c>
      <c r="AD624" s="1">
        <f t="shared" si="295"/>
        <v>1</v>
      </c>
      <c r="AE624" s="1">
        <f t="shared" si="296"/>
        <v>1</v>
      </c>
      <c r="AF624" s="11">
        <f t="shared" si="297"/>
        <v>1</v>
      </c>
      <c r="AG624" s="8">
        <v>0.61079551832800005</v>
      </c>
      <c r="AH624" s="9">
        <v>0.71915099059507137</v>
      </c>
      <c r="AI624" s="1">
        <f t="shared" si="298"/>
        <v>0</v>
      </c>
      <c r="AJ624" s="1">
        <f t="shared" si="299"/>
        <v>2</v>
      </c>
      <c r="AK624" s="11">
        <f t="shared" si="300"/>
        <v>1</v>
      </c>
      <c r="AL624" s="10">
        <v>0</v>
      </c>
      <c r="AM624" s="4">
        <f t="shared" si="301"/>
        <v>0</v>
      </c>
      <c r="AN624" s="98">
        <v>15.80234834</v>
      </c>
      <c r="AO624" s="4">
        <f t="shared" si="302"/>
        <v>4</v>
      </c>
      <c r="AQ624" s="9">
        <v>1.303534303534303</v>
      </c>
      <c r="AR624" s="9">
        <v>1.131120331950207</v>
      </c>
      <c r="AS624" s="9">
        <v>1.1219512195121899</v>
      </c>
      <c r="AT624" s="9">
        <v>1.0096670247046191</v>
      </c>
      <c r="AV624" s="1" t="str">
        <f t="shared" si="303"/>
        <v/>
      </c>
      <c r="AW624" s="1">
        <f t="shared" si="304"/>
        <v>0</v>
      </c>
      <c r="AX624" s="1">
        <f t="shared" si="305"/>
        <v>0</v>
      </c>
      <c r="AY624" s="1">
        <f t="shared" si="306"/>
        <v>0</v>
      </c>
      <c r="AZ624" s="1">
        <f t="shared" si="307"/>
        <v>0</v>
      </c>
      <c r="BA624" s="1" t="str">
        <f t="shared" si="308"/>
        <v/>
      </c>
      <c r="BB624" s="9">
        <f t="shared" si="280"/>
        <v>0.33333333333333331</v>
      </c>
      <c r="BC624" s="11">
        <f t="shared" si="309"/>
        <v>0</v>
      </c>
      <c r="BD624" s="98">
        <v>52.389470760000002</v>
      </c>
      <c r="BE624" s="4">
        <f t="shared" si="310"/>
        <v>3</v>
      </c>
    </row>
    <row r="625" spans="1:57" x14ac:dyDescent="0.35">
      <c r="A625" s="4">
        <v>53053940011</v>
      </c>
      <c r="B625" s="97">
        <v>29.149425287356319</v>
      </c>
      <c r="C625" s="4">
        <f t="shared" si="281"/>
        <v>1</v>
      </c>
      <c r="D625" s="98">
        <v>5.6163384390955509</v>
      </c>
      <c r="E625" s="4">
        <f t="shared" si="282"/>
        <v>1</v>
      </c>
      <c r="F625" s="98">
        <v>50.993788819875782</v>
      </c>
      <c r="G625" s="4">
        <f t="shared" si="283"/>
        <v>2</v>
      </c>
      <c r="H625" s="98">
        <v>13.15136476426799</v>
      </c>
      <c r="I625" s="4">
        <f t="shared" si="284"/>
        <v>0</v>
      </c>
      <c r="J625" s="98">
        <v>9.8148148148148149</v>
      </c>
      <c r="K625" s="97">
        <v>5.617283950617284</v>
      </c>
      <c r="L625" s="1">
        <f t="shared" si="285"/>
        <v>0</v>
      </c>
      <c r="M625" s="1">
        <f t="shared" si="286"/>
        <v>0</v>
      </c>
      <c r="N625" s="11">
        <f t="shared" si="287"/>
        <v>0</v>
      </c>
      <c r="O625" s="98">
        <v>10.423905489923561</v>
      </c>
      <c r="P625" s="4">
        <f t="shared" si="288"/>
        <v>1</v>
      </c>
      <c r="Q625" s="6">
        <v>210178</v>
      </c>
      <c r="R625" s="7">
        <v>117</v>
      </c>
      <c r="S625" s="1">
        <f t="shared" si="289"/>
        <v>2</v>
      </c>
      <c r="T625" s="1">
        <f t="shared" si="290"/>
        <v>0</v>
      </c>
      <c r="U625" s="11">
        <f t="shared" si="291"/>
        <v>1</v>
      </c>
      <c r="V625" s="98">
        <v>0</v>
      </c>
      <c r="W625" s="4">
        <f t="shared" si="292"/>
        <v>0</v>
      </c>
      <c r="X625" s="98">
        <v>0</v>
      </c>
      <c r="Y625" s="4">
        <f t="shared" si="293"/>
        <v>0</v>
      </c>
      <c r="Z625" s="9">
        <v>1.901231672</v>
      </c>
      <c r="AA625" s="9">
        <v>0.91905860800000005</v>
      </c>
      <c r="AB625" s="9">
        <v>0.91198143099999995</v>
      </c>
      <c r="AC625" s="1">
        <f t="shared" si="294"/>
        <v>0</v>
      </c>
      <c r="AD625" s="1">
        <f t="shared" si="295"/>
        <v>1</v>
      </c>
      <c r="AE625" s="1">
        <f t="shared" si="296"/>
        <v>1</v>
      </c>
      <c r="AF625" s="11">
        <f t="shared" si="297"/>
        <v>0.66666666666666663</v>
      </c>
      <c r="AG625" s="8">
        <v>0.36262287763899997</v>
      </c>
      <c r="AH625" s="9">
        <v>0.48315548529020791</v>
      </c>
      <c r="AI625" s="1">
        <f t="shared" si="298"/>
        <v>2</v>
      </c>
      <c r="AJ625" s="1">
        <f t="shared" si="299"/>
        <v>3</v>
      </c>
      <c r="AK625" s="11">
        <f t="shared" si="300"/>
        <v>2.5</v>
      </c>
      <c r="AL625" s="10">
        <v>0</v>
      </c>
      <c r="AM625" s="4">
        <f t="shared" si="301"/>
        <v>0</v>
      </c>
      <c r="AN625" s="98">
        <v>5.2173913040000004</v>
      </c>
      <c r="AO625" s="4">
        <f t="shared" si="302"/>
        <v>2</v>
      </c>
      <c r="AR625" s="9">
        <v>1.5153526970954361</v>
      </c>
      <c r="AS625" s="9">
        <v>1.2360114777618301</v>
      </c>
      <c r="AT625" s="9">
        <v>1.372717508055854</v>
      </c>
      <c r="AU625" s="9">
        <v>1.1687116564417179</v>
      </c>
      <c r="AV625" s="1" t="str">
        <f t="shared" si="303"/>
        <v/>
      </c>
      <c r="AW625" s="1" t="str">
        <f t="shared" si="304"/>
        <v/>
      </c>
      <c r="AX625" s="1">
        <f t="shared" si="305"/>
        <v>0</v>
      </c>
      <c r="AY625" s="1">
        <f t="shared" si="306"/>
        <v>0</v>
      </c>
      <c r="AZ625" s="1">
        <f t="shared" si="307"/>
        <v>0</v>
      </c>
      <c r="BA625" s="1">
        <f t="shared" si="308"/>
        <v>0</v>
      </c>
      <c r="BB625" s="9">
        <f t="shared" si="280"/>
        <v>0.5</v>
      </c>
      <c r="BC625" s="11">
        <f t="shared" si="309"/>
        <v>0</v>
      </c>
      <c r="BD625" s="98">
        <v>69.296920749999998</v>
      </c>
      <c r="BE625" s="4">
        <f t="shared" si="310"/>
        <v>0</v>
      </c>
    </row>
    <row r="626" spans="1:57" x14ac:dyDescent="0.35">
      <c r="A626" s="4">
        <v>53061040100</v>
      </c>
      <c r="B626" s="97">
        <v>22.636767832978929</v>
      </c>
      <c r="C626" s="4">
        <f t="shared" si="281"/>
        <v>1</v>
      </c>
      <c r="D626" s="98">
        <v>3.4702258726899382</v>
      </c>
      <c r="E626" s="4">
        <f t="shared" si="282"/>
        <v>0</v>
      </c>
      <c r="F626" s="98">
        <v>58.925425719318852</v>
      </c>
      <c r="G626" s="4">
        <f t="shared" si="283"/>
        <v>2</v>
      </c>
      <c r="H626" s="98">
        <v>28.53566958698373</v>
      </c>
      <c r="I626" s="4">
        <f t="shared" si="284"/>
        <v>1</v>
      </c>
      <c r="J626" s="98">
        <v>21.795665634674929</v>
      </c>
      <c r="K626" s="97">
        <v>10.65015479876161</v>
      </c>
      <c r="L626" s="1">
        <f t="shared" si="285"/>
        <v>3</v>
      </c>
      <c r="M626" s="1">
        <f t="shared" si="286"/>
        <v>1</v>
      </c>
      <c r="N626" s="11">
        <f t="shared" si="287"/>
        <v>2</v>
      </c>
      <c r="O626" s="98">
        <v>17.73994571922033</v>
      </c>
      <c r="P626" s="4">
        <f t="shared" si="288"/>
        <v>2</v>
      </c>
      <c r="Q626" s="6">
        <v>172053</v>
      </c>
      <c r="R626" s="7">
        <v>37422</v>
      </c>
      <c r="S626" s="1">
        <f t="shared" si="289"/>
        <v>1</v>
      </c>
      <c r="T626" s="1">
        <f t="shared" si="290"/>
        <v>2</v>
      </c>
      <c r="U626" s="11">
        <f t="shared" si="291"/>
        <v>1.5</v>
      </c>
      <c r="V626" s="98">
        <v>0</v>
      </c>
      <c r="W626" s="4">
        <f t="shared" si="292"/>
        <v>0</v>
      </c>
      <c r="X626" s="98">
        <v>0</v>
      </c>
      <c r="Y626" s="4">
        <f t="shared" si="293"/>
        <v>0</v>
      </c>
      <c r="Z626" s="9">
        <v>0.33815558200000001</v>
      </c>
      <c r="AA626" s="9">
        <v>0.41806019500000002</v>
      </c>
      <c r="AB626" s="9">
        <v>0.243314111</v>
      </c>
      <c r="AC626" s="1">
        <f t="shared" si="294"/>
        <v>4</v>
      </c>
      <c r="AD626" s="1">
        <f t="shared" si="295"/>
        <v>3</v>
      </c>
      <c r="AE626" s="1">
        <f t="shared" si="296"/>
        <v>4</v>
      </c>
      <c r="AF626" s="11">
        <f t="shared" si="297"/>
        <v>3.6666666666666665</v>
      </c>
      <c r="AG626" s="8">
        <v>0.17384625385899999</v>
      </c>
      <c r="AH626" s="9">
        <v>0.44641630005627198</v>
      </c>
      <c r="AI626" s="1">
        <f t="shared" si="298"/>
        <v>3</v>
      </c>
      <c r="AJ626" s="1">
        <f t="shared" si="299"/>
        <v>3</v>
      </c>
      <c r="AK626" s="11">
        <f t="shared" si="300"/>
        <v>3</v>
      </c>
      <c r="AL626" s="10">
        <v>0</v>
      </c>
      <c r="AM626" s="4">
        <f t="shared" si="301"/>
        <v>0</v>
      </c>
      <c r="AN626" s="98">
        <v>2.7291452110000001</v>
      </c>
      <c r="AO626" s="4">
        <f t="shared" si="302"/>
        <v>1</v>
      </c>
      <c r="AQ626" s="9">
        <v>0.81944444444444442</v>
      </c>
      <c r="AR626" s="9">
        <v>0.93595342066957787</v>
      </c>
      <c r="AS626" s="9">
        <v>0.79182630906768803</v>
      </c>
      <c r="AV626" s="1" t="str">
        <f t="shared" si="303"/>
        <v/>
      </c>
      <c r="AW626" s="1">
        <f t="shared" si="304"/>
        <v>2</v>
      </c>
      <c r="AX626" s="1">
        <f t="shared" si="305"/>
        <v>0</v>
      </c>
      <c r="AY626" s="1">
        <f t="shared" si="306"/>
        <v>3</v>
      </c>
      <c r="AZ626" s="1" t="str">
        <f t="shared" si="307"/>
        <v/>
      </c>
      <c r="BA626" s="1" t="str">
        <f t="shared" si="308"/>
        <v/>
      </c>
      <c r="BB626" s="9">
        <f t="shared" si="280"/>
        <v>0.33333333333333331</v>
      </c>
      <c r="BC626" s="11">
        <f t="shared" si="309"/>
        <v>1.6666666666666665</v>
      </c>
      <c r="BD626" s="98">
        <v>65.984252999999995</v>
      </c>
      <c r="BE626" s="4">
        <f t="shared" si="310"/>
        <v>1</v>
      </c>
    </row>
    <row r="627" spans="1:57" x14ac:dyDescent="0.35">
      <c r="A627" s="4">
        <v>53061040200</v>
      </c>
      <c r="B627" s="97">
        <v>32.013629725782899</v>
      </c>
      <c r="C627" s="4">
        <f t="shared" si="281"/>
        <v>2</v>
      </c>
      <c r="D627" s="98">
        <v>15.817648074598511</v>
      </c>
      <c r="E627" s="4">
        <f t="shared" si="282"/>
        <v>3</v>
      </c>
      <c r="F627" s="98">
        <v>90.882810762730713</v>
      </c>
      <c r="G627" s="4">
        <f t="shared" si="283"/>
        <v>4</v>
      </c>
      <c r="H627" s="98">
        <v>72.730860299921076</v>
      </c>
      <c r="I627" s="4">
        <f t="shared" si="284"/>
        <v>4</v>
      </c>
      <c r="J627" s="98">
        <v>41.935483870967737</v>
      </c>
      <c r="K627" s="97">
        <v>15.5241935483871</v>
      </c>
      <c r="L627" s="1">
        <f t="shared" si="285"/>
        <v>4</v>
      </c>
      <c r="M627" s="1">
        <f t="shared" si="286"/>
        <v>2</v>
      </c>
      <c r="N627" s="11">
        <f t="shared" si="287"/>
        <v>3</v>
      </c>
      <c r="O627" s="98">
        <v>41.17450784117451</v>
      </c>
      <c r="P627" s="4">
        <f t="shared" si="288"/>
        <v>4</v>
      </c>
      <c r="Q627" s="6">
        <v>178914</v>
      </c>
      <c r="R627" s="7">
        <v>43562</v>
      </c>
      <c r="S627" s="1">
        <f t="shared" si="289"/>
        <v>1</v>
      </c>
      <c r="T627" s="1">
        <f t="shared" si="290"/>
        <v>3</v>
      </c>
      <c r="U627" s="11">
        <f t="shared" si="291"/>
        <v>2</v>
      </c>
      <c r="V627" s="98">
        <v>0</v>
      </c>
      <c r="W627" s="4">
        <f t="shared" si="292"/>
        <v>0</v>
      </c>
      <c r="X627" s="98">
        <v>0</v>
      </c>
      <c r="Y627" s="4">
        <f t="shared" si="293"/>
        <v>0</v>
      </c>
      <c r="Z627" s="9">
        <v>0.50265348499999996</v>
      </c>
      <c r="AA627" s="9">
        <v>0.38280267299999998</v>
      </c>
      <c r="AB627" s="9">
        <v>0.36263590699999998</v>
      </c>
      <c r="AC627" s="1">
        <f t="shared" si="294"/>
        <v>3</v>
      </c>
      <c r="AD627" s="1">
        <f t="shared" si="295"/>
        <v>4</v>
      </c>
      <c r="AE627" s="1">
        <f t="shared" si="296"/>
        <v>3</v>
      </c>
      <c r="AF627" s="11">
        <f t="shared" si="297"/>
        <v>3.3333333333333335</v>
      </c>
      <c r="AG627" s="8">
        <v>0.16736996105800001</v>
      </c>
      <c r="AH627" s="9">
        <v>0.2066665502122555</v>
      </c>
      <c r="AI627" s="1">
        <f t="shared" si="298"/>
        <v>3</v>
      </c>
      <c r="AJ627" s="1">
        <f t="shared" si="299"/>
        <v>4</v>
      </c>
      <c r="AK627" s="11">
        <f t="shared" si="300"/>
        <v>3.5</v>
      </c>
      <c r="AL627" s="10">
        <v>0</v>
      </c>
      <c r="AM627" s="4">
        <f t="shared" si="301"/>
        <v>0</v>
      </c>
      <c r="AN627" s="98">
        <v>6.6767257640000004</v>
      </c>
      <c r="AO627" s="4">
        <f t="shared" si="302"/>
        <v>2</v>
      </c>
      <c r="AQ627" s="9">
        <v>0.74479166666666663</v>
      </c>
      <c r="AR627" s="9">
        <v>0.77510917030567683</v>
      </c>
      <c r="AS627" s="9">
        <v>0.76628352490421403</v>
      </c>
      <c r="AT627" s="9">
        <v>0.86158848118903852</v>
      </c>
      <c r="AV627" s="1" t="str">
        <f t="shared" si="303"/>
        <v/>
      </c>
      <c r="AW627" s="1">
        <f t="shared" si="304"/>
        <v>4</v>
      </c>
      <c r="AX627" s="1">
        <f t="shared" si="305"/>
        <v>3</v>
      </c>
      <c r="AY627" s="1">
        <f t="shared" si="306"/>
        <v>3</v>
      </c>
      <c r="AZ627" s="1">
        <f t="shared" si="307"/>
        <v>1</v>
      </c>
      <c r="BA627" s="1" t="str">
        <f t="shared" si="308"/>
        <v/>
      </c>
      <c r="BB627" s="9">
        <f t="shared" si="280"/>
        <v>0.33333333333333331</v>
      </c>
      <c r="BC627" s="11">
        <f t="shared" si="309"/>
        <v>3.333333333333333</v>
      </c>
      <c r="BD627" s="98">
        <v>33.966696110000001</v>
      </c>
      <c r="BE627" s="4">
        <f t="shared" si="310"/>
        <v>4</v>
      </c>
    </row>
    <row r="628" spans="1:57" x14ac:dyDescent="0.35">
      <c r="A628" s="4">
        <v>53061040300</v>
      </c>
      <c r="B628" s="97">
        <v>13.48062760166507</v>
      </c>
      <c r="C628" s="4">
        <f t="shared" si="281"/>
        <v>0</v>
      </c>
      <c r="D628" s="98">
        <v>6.8050357264375638E-2</v>
      </c>
      <c r="E628" s="4">
        <f t="shared" si="282"/>
        <v>0</v>
      </c>
      <c r="F628" s="98">
        <v>70.396659707724424</v>
      </c>
      <c r="G628" s="4">
        <f t="shared" si="283"/>
        <v>3</v>
      </c>
      <c r="H628" s="98">
        <v>43.791329904481998</v>
      </c>
      <c r="I628" s="4">
        <f t="shared" si="284"/>
        <v>2</v>
      </c>
      <c r="J628" s="98">
        <v>31.88191881918819</v>
      </c>
      <c r="K628" s="97">
        <v>21.402214022140221</v>
      </c>
      <c r="L628" s="1">
        <f t="shared" si="285"/>
        <v>4</v>
      </c>
      <c r="M628" s="1">
        <f t="shared" si="286"/>
        <v>3</v>
      </c>
      <c r="N628" s="11">
        <f t="shared" si="287"/>
        <v>3.5</v>
      </c>
      <c r="O628" s="98">
        <v>28.882484790265771</v>
      </c>
      <c r="P628" s="4">
        <f t="shared" si="288"/>
        <v>3</v>
      </c>
      <c r="Q628" s="6">
        <v>178999</v>
      </c>
      <c r="R628" s="7">
        <v>40162</v>
      </c>
      <c r="S628" s="1">
        <f t="shared" si="289"/>
        <v>1</v>
      </c>
      <c r="T628" s="1">
        <f t="shared" si="290"/>
        <v>2</v>
      </c>
      <c r="U628" s="11">
        <f t="shared" si="291"/>
        <v>1.5</v>
      </c>
      <c r="V628" s="98">
        <v>0</v>
      </c>
      <c r="W628" s="4">
        <f t="shared" si="292"/>
        <v>0</v>
      </c>
      <c r="X628" s="98">
        <v>0</v>
      </c>
      <c r="Y628" s="4">
        <f t="shared" si="293"/>
        <v>0</v>
      </c>
      <c r="Z628" s="9">
        <v>0.24999089799999999</v>
      </c>
      <c r="AA628" s="9">
        <v>0.28513095300000002</v>
      </c>
      <c r="AB628" s="9">
        <v>0.240891841</v>
      </c>
      <c r="AC628" s="1">
        <f t="shared" si="294"/>
        <v>4</v>
      </c>
      <c r="AD628" s="1">
        <f t="shared" si="295"/>
        <v>4</v>
      </c>
      <c r="AE628" s="1">
        <f t="shared" si="296"/>
        <v>4</v>
      </c>
      <c r="AF628" s="11">
        <f t="shared" si="297"/>
        <v>4</v>
      </c>
      <c r="AG628" s="8">
        <v>0.28536962775399999</v>
      </c>
      <c r="AH628" s="9">
        <v>0.45750747292378152</v>
      </c>
      <c r="AI628" s="1">
        <f t="shared" si="298"/>
        <v>3</v>
      </c>
      <c r="AJ628" s="1">
        <f t="shared" si="299"/>
        <v>3</v>
      </c>
      <c r="AK628" s="11">
        <f t="shared" si="300"/>
        <v>3</v>
      </c>
      <c r="AL628" s="10">
        <v>0</v>
      </c>
      <c r="AM628" s="4">
        <f t="shared" si="301"/>
        <v>0</v>
      </c>
      <c r="AN628" s="98">
        <v>3.6063110439999999</v>
      </c>
      <c r="AO628" s="4">
        <f t="shared" si="302"/>
        <v>1</v>
      </c>
      <c r="AP628" s="8">
        <v>0.739247311827957</v>
      </c>
      <c r="AQ628" s="9">
        <v>0.80381944444444442</v>
      </c>
      <c r="AR628" s="9">
        <v>0.78966521106259102</v>
      </c>
      <c r="AS628" s="9">
        <v>0.72860791826309002</v>
      </c>
      <c r="AT628" s="9">
        <v>1.013934045517882</v>
      </c>
      <c r="AV628" s="1">
        <f t="shared" si="303"/>
        <v>4</v>
      </c>
      <c r="AW628" s="1">
        <f t="shared" si="304"/>
        <v>2</v>
      </c>
      <c r="AX628" s="1">
        <f t="shared" si="305"/>
        <v>3</v>
      </c>
      <c r="AY628" s="1">
        <f t="shared" si="306"/>
        <v>4</v>
      </c>
      <c r="AZ628" s="1">
        <f t="shared" si="307"/>
        <v>0</v>
      </c>
      <c r="BA628" s="1" t="str">
        <f t="shared" si="308"/>
        <v/>
      </c>
      <c r="BB628" s="9">
        <f t="shared" si="280"/>
        <v>0.25</v>
      </c>
      <c r="BC628" s="11">
        <f t="shared" si="309"/>
        <v>3.25</v>
      </c>
      <c r="BD628" s="98">
        <v>49.61464797</v>
      </c>
      <c r="BE628" s="4">
        <f t="shared" si="310"/>
        <v>3</v>
      </c>
    </row>
    <row r="629" spans="1:57" x14ac:dyDescent="0.35">
      <c r="A629" s="4">
        <v>53061040400</v>
      </c>
      <c r="B629" s="97">
        <v>32.94466822132712</v>
      </c>
      <c r="C629" s="4">
        <f t="shared" si="281"/>
        <v>2</v>
      </c>
      <c r="D629" s="98">
        <v>3.5753696755683069</v>
      </c>
      <c r="E629" s="4">
        <f t="shared" si="282"/>
        <v>0</v>
      </c>
      <c r="F629" s="98">
        <v>60.286336756925003</v>
      </c>
      <c r="G629" s="4">
        <f t="shared" si="283"/>
        <v>2</v>
      </c>
      <c r="H629" s="98">
        <v>64.400428265524624</v>
      </c>
      <c r="I629" s="4">
        <f t="shared" si="284"/>
        <v>4</v>
      </c>
      <c r="J629" s="98">
        <v>29.658792650918642</v>
      </c>
      <c r="K629" s="97">
        <v>16.27296587926509</v>
      </c>
      <c r="L629" s="1">
        <f t="shared" si="285"/>
        <v>4</v>
      </c>
      <c r="M629" s="1">
        <f t="shared" si="286"/>
        <v>2</v>
      </c>
      <c r="N629" s="11">
        <f t="shared" si="287"/>
        <v>3</v>
      </c>
      <c r="O629" s="98">
        <v>30.725846002942621</v>
      </c>
      <c r="P629" s="4">
        <f t="shared" si="288"/>
        <v>3</v>
      </c>
      <c r="Q629" s="6">
        <v>183028</v>
      </c>
      <c r="R629" s="7">
        <v>44452</v>
      </c>
      <c r="S629" s="1">
        <f t="shared" si="289"/>
        <v>1</v>
      </c>
      <c r="T629" s="1">
        <f t="shared" si="290"/>
        <v>3</v>
      </c>
      <c r="U629" s="11">
        <f t="shared" si="291"/>
        <v>2</v>
      </c>
      <c r="V629" s="98">
        <v>0</v>
      </c>
      <c r="W629" s="4">
        <f t="shared" si="292"/>
        <v>0</v>
      </c>
      <c r="X629" s="98">
        <v>14.241288733585909</v>
      </c>
      <c r="Y629" s="4">
        <f t="shared" si="293"/>
        <v>1</v>
      </c>
      <c r="Z629" s="9">
        <v>0.29714684499999999</v>
      </c>
      <c r="AA629" s="9">
        <v>0.30703088000000001</v>
      </c>
      <c r="AB629" s="9">
        <v>0.227348948</v>
      </c>
      <c r="AC629" s="1">
        <f t="shared" si="294"/>
        <v>4</v>
      </c>
      <c r="AD629" s="1">
        <f t="shared" si="295"/>
        <v>4</v>
      </c>
      <c r="AE629" s="1">
        <f t="shared" si="296"/>
        <v>4</v>
      </c>
      <c r="AF629" s="11">
        <f t="shared" si="297"/>
        <v>4</v>
      </c>
      <c r="AG629" s="8">
        <v>0.20707067327699999</v>
      </c>
      <c r="AH629" s="9">
        <v>0.217857637989509</v>
      </c>
      <c r="AI629" s="1">
        <f t="shared" si="298"/>
        <v>3</v>
      </c>
      <c r="AJ629" s="1">
        <f t="shared" si="299"/>
        <v>4</v>
      </c>
      <c r="AK629" s="11">
        <f t="shared" si="300"/>
        <v>3.5</v>
      </c>
      <c r="AL629" s="10">
        <v>0</v>
      </c>
      <c r="AM629" s="4">
        <f t="shared" si="301"/>
        <v>0</v>
      </c>
      <c r="AN629" s="98">
        <v>19.820769640000002</v>
      </c>
      <c r="AO629" s="4">
        <f t="shared" si="302"/>
        <v>4</v>
      </c>
      <c r="AP629" s="8">
        <v>0.58333333333333337</v>
      </c>
      <c r="AQ629" s="9">
        <v>0.82291666666666663</v>
      </c>
      <c r="AR629" s="9">
        <v>0.7889374090247453</v>
      </c>
      <c r="AS629" s="9">
        <v>0.73690932311621904</v>
      </c>
      <c r="AT629" s="9">
        <v>0.43334881560613098</v>
      </c>
      <c r="AV629" s="1">
        <f t="shared" si="303"/>
        <v>4</v>
      </c>
      <c r="AW629" s="1">
        <f t="shared" si="304"/>
        <v>2</v>
      </c>
      <c r="AX629" s="1">
        <f t="shared" si="305"/>
        <v>3</v>
      </c>
      <c r="AY629" s="1">
        <f t="shared" si="306"/>
        <v>4</v>
      </c>
      <c r="AZ629" s="1">
        <f t="shared" si="307"/>
        <v>4</v>
      </c>
      <c r="BA629" s="1" t="str">
        <f t="shared" si="308"/>
        <v/>
      </c>
      <c r="BB629" s="9">
        <f t="shared" si="280"/>
        <v>0.25</v>
      </c>
      <c r="BC629" s="11">
        <f t="shared" si="309"/>
        <v>3.25</v>
      </c>
      <c r="BD629" s="98">
        <v>53.356385400000001</v>
      </c>
      <c r="BE629" s="4">
        <f t="shared" si="310"/>
        <v>3</v>
      </c>
    </row>
    <row r="630" spans="1:57" x14ac:dyDescent="0.35">
      <c r="A630" s="4">
        <v>53061040500</v>
      </c>
      <c r="B630" s="97">
        <v>19.596668128014031</v>
      </c>
      <c r="C630" s="4">
        <f t="shared" si="281"/>
        <v>0</v>
      </c>
      <c r="D630" s="98">
        <v>1.704283740211884</v>
      </c>
      <c r="E630" s="4">
        <f t="shared" si="282"/>
        <v>0</v>
      </c>
      <c r="F630" s="98">
        <v>86.906211936662601</v>
      </c>
      <c r="G630" s="4">
        <f t="shared" si="283"/>
        <v>4</v>
      </c>
      <c r="H630" s="98">
        <v>44.282744282744282</v>
      </c>
      <c r="I630" s="4">
        <f t="shared" si="284"/>
        <v>2</v>
      </c>
      <c r="J630" s="98">
        <v>30.957446808510639</v>
      </c>
      <c r="K630" s="97">
        <v>17.340425531914889</v>
      </c>
      <c r="L630" s="1">
        <f t="shared" si="285"/>
        <v>4</v>
      </c>
      <c r="M630" s="1">
        <f t="shared" si="286"/>
        <v>2</v>
      </c>
      <c r="N630" s="11">
        <f t="shared" si="287"/>
        <v>3</v>
      </c>
      <c r="O630" s="98">
        <v>30.127360562143171</v>
      </c>
      <c r="P630" s="4">
        <f t="shared" si="288"/>
        <v>3</v>
      </c>
      <c r="Q630" s="6">
        <v>183514</v>
      </c>
      <c r="R630" s="7">
        <v>34570</v>
      </c>
      <c r="S630" s="1">
        <f t="shared" si="289"/>
        <v>1</v>
      </c>
      <c r="T630" s="1">
        <f t="shared" si="290"/>
        <v>2</v>
      </c>
      <c r="U630" s="11">
        <f t="shared" si="291"/>
        <v>1.5</v>
      </c>
      <c r="V630" s="98">
        <v>0</v>
      </c>
      <c r="W630" s="4">
        <f t="shared" si="292"/>
        <v>0</v>
      </c>
      <c r="X630" s="98">
        <v>2.3648219052842818</v>
      </c>
      <c r="Y630" s="4">
        <f t="shared" si="293"/>
        <v>0</v>
      </c>
      <c r="Z630" s="9">
        <v>0.429834416</v>
      </c>
      <c r="AA630" s="9">
        <v>0.34096780799999998</v>
      </c>
      <c r="AB630" s="9">
        <v>0.43208231600000002</v>
      </c>
      <c r="AC630" s="1">
        <f t="shared" si="294"/>
        <v>3</v>
      </c>
      <c r="AD630" s="1">
        <f t="shared" si="295"/>
        <v>4</v>
      </c>
      <c r="AE630" s="1">
        <f t="shared" si="296"/>
        <v>3</v>
      </c>
      <c r="AF630" s="11">
        <f t="shared" si="297"/>
        <v>3.3333333333333335</v>
      </c>
      <c r="AG630" s="8">
        <v>0.242919327894</v>
      </c>
      <c r="AH630" s="9">
        <v>0.3465445050905252</v>
      </c>
      <c r="AI630" s="1">
        <f t="shared" si="298"/>
        <v>3</v>
      </c>
      <c r="AJ630" s="1">
        <f t="shared" si="299"/>
        <v>4</v>
      </c>
      <c r="AK630" s="11">
        <f t="shared" si="300"/>
        <v>3.5</v>
      </c>
      <c r="AL630" s="10">
        <v>0</v>
      </c>
      <c r="AM630" s="4">
        <f t="shared" si="301"/>
        <v>0</v>
      </c>
      <c r="AN630" s="98">
        <v>2.3784901760000001</v>
      </c>
      <c r="AO630" s="4">
        <f t="shared" si="302"/>
        <v>1</v>
      </c>
      <c r="AQ630" s="9">
        <v>0.71701388888888884</v>
      </c>
      <c r="AR630" s="9">
        <v>0.88136826783114997</v>
      </c>
      <c r="AS630" s="9">
        <v>0.81417624521072796</v>
      </c>
      <c r="AV630" s="1" t="str">
        <f t="shared" si="303"/>
        <v/>
      </c>
      <c r="AW630" s="1">
        <f t="shared" si="304"/>
        <v>4</v>
      </c>
      <c r="AX630" s="1">
        <f t="shared" si="305"/>
        <v>1</v>
      </c>
      <c r="AY630" s="1">
        <f t="shared" si="306"/>
        <v>2</v>
      </c>
      <c r="AZ630" s="1" t="str">
        <f t="shared" si="307"/>
        <v/>
      </c>
      <c r="BA630" s="1" t="str">
        <f t="shared" si="308"/>
        <v/>
      </c>
      <c r="BB630" s="9">
        <f t="shared" si="280"/>
        <v>0.33333333333333331</v>
      </c>
      <c r="BC630" s="11">
        <f t="shared" si="309"/>
        <v>2.333333333333333</v>
      </c>
      <c r="BD630" s="98">
        <v>53.637550920000002</v>
      </c>
      <c r="BE630" s="4">
        <f t="shared" si="310"/>
        <v>3</v>
      </c>
    </row>
    <row r="631" spans="1:57" x14ac:dyDescent="0.35">
      <c r="A631" s="4">
        <v>53061040700</v>
      </c>
      <c r="B631" s="97">
        <v>27.70638205184056</v>
      </c>
      <c r="C631" s="4">
        <f t="shared" si="281"/>
        <v>1</v>
      </c>
      <c r="D631" s="98">
        <v>5.110809588421529</v>
      </c>
      <c r="E631" s="4">
        <f t="shared" si="282"/>
        <v>1</v>
      </c>
      <c r="F631" s="98">
        <v>85.624012638230653</v>
      </c>
      <c r="G631" s="4">
        <f t="shared" si="283"/>
        <v>4</v>
      </c>
      <c r="H631" s="98">
        <v>80.759493670886073</v>
      </c>
      <c r="I631" s="4">
        <f t="shared" si="284"/>
        <v>4</v>
      </c>
      <c r="J631" s="98">
        <v>39.083557951482483</v>
      </c>
      <c r="K631" s="97">
        <v>23.180592991913748</v>
      </c>
      <c r="L631" s="1">
        <f t="shared" si="285"/>
        <v>4</v>
      </c>
      <c r="M631" s="1">
        <f t="shared" si="286"/>
        <v>3</v>
      </c>
      <c r="N631" s="11">
        <f t="shared" si="287"/>
        <v>3.5</v>
      </c>
      <c r="O631" s="98">
        <v>47.029428095502503</v>
      </c>
      <c r="P631" s="4">
        <f t="shared" si="288"/>
        <v>4</v>
      </c>
      <c r="Q631" s="6">
        <v>194001</v>
      </c>
      <c r="R631" s="7">
        <v>71196</v>
      </c>
      <c r="S631" s="1">
        <f t="shared" si="289"/>
        <v>1</v>
      </c>
      <c r="T631" s="1">
        <f t="shared" si="290"/>
        <v>3</v>
      </c>
      <c r="U631" s="11">
        <f t="shared" si="291"/>
        <v>2</v>
      </c>
      <c r="V631" s="98">
        <v>52.400000000000013</v>
      </c>
      <c r="W631" s="4">
        <f t="shared" si="292"/>
        <v>3</v>
      </c>
      <c r="X631" s="98">
        <v>84.520606185813946</v>
      </c>
      <c r="Y631" s="4">
        <f t="shared" si="293"/>
        <v>4</v>
      </c>
      <c r="Z631" s="9">
        <v>0.25432564800000002</v>
      </c>
      <c r="AA631" s="9">
        <v>0.43699101200000001</v>
      </c>
      <c r="AB631" s="9">
        <v>0.24015477499999999</v>
      </c>
      <c r="AC631" s="1">
        <f t="shared" si="294"/>
        <v>4</v>
      </c>
      <c r="AD631" s="1">
        <f t="shared" si="295"/>
        <v>3</v>
      </c>
      <c r="AE631" s="1">
        <f t="shared" si="296"/>
        <v>4</v>
      </c>
      <c r="AF631" s="11">
        <f t="shared" si="297"/>
        <v>3.6666666666666665</v>
      </c>
      <c r="AG631" s="8">
        <v>0.14959484492700001</v>
      </c>
      <c r="AH631" s="9">
        <v>0.27372344853740133</v>
      </c>
      <c r="AI631" s="1">
        <f t="shared" si="298"/>
        <v>4</v>
      </c>
      <c r="AJ631" s="1">
        <f t="shared" si="299"/>
        <v>4</v>
      </c>
      <c r="AK631" s="11">
        <f t="shared" si="300"/>
        <v>4</v>
      </c>
      <c r="AL631" s="10">
        <v>0</v>
      </c>
      <c r="AM631" s="4">
        <f t="shared" si="301"/>
        <v>0</v>
      </c>
      <c r="AN631" s="98">
        <v>33.365901319999999</v>
      </c>
      <c r="AO631" s="4">
        <f t="shared" si="302"/>
        <v>4</v>
      </c>
      <c r="AQ631" s="9">
        <v>0.75347222222222221</v>
      </c>
      <c r="AR631" s="9">
        <v>0.81586608442503639</v>
      </c>
      <c r="AS631" s="9">
        <v>0.87164750957854398</v>
      </c>
      <c r="AV631" s="1" t="str">
        <f t="shared" si="303"/>
        <v/>
      </c>
      <c r="AW631" s="1">
        <f t="shared" si="304"/>
        <v>3</v>
      </c>
      <c r="AX631" s="1">
        <f t="shared" si="305"/>
        <v>2</v>
      </c>
      <c r="AY631" s="1">
        <f t="shared" si="306"/>
        <v>1</v>
      </c>
      <c r="AZ631" s="1" t="str">
        <f t="shared" si="307"/>
        <v/>
      </c>
      <c r="BA631" s="1" t="str">
        <f t="shared" si="308"/>
        <v/>
      </c>
      <c r="BB631" s="9">
        <f t="shared" si="280"/>
        <v>0.33333333333333331</v>
      </c>
      <c r="BC631" s="11">
        <f t="shared" si="309"/>
        <v>2</v>
      </c>
      <c r="BD631" s="98">
        <v>51.315263530000003</v>
      </c>
      <c r="BE631" s="4">
        <f t="shared" si="310"/>
        <v>3</v>
      </c>
    </row>
    <row r="632" spans="1:57" x14ac:dyDescent="0.35">
      <c r="A632" s="4">
        <v>53061040800</v>
      </c>
      <c r="B632" s="97">
        <v>20.254033642293169</v>
      </c>
      <c r="C632" s="4">
        <f t="shared" si="281"/>
        <v>1</v>
      </c>
      <c r="D632" s="98">
        <v>3.528988116672668</v>
      </c>
      <c r="E632" s="4">
        <f t="shared" si="282"/>
        <v>0</v>
      </c>
      <c r="F632" s="98">
        <v>68.41437632135306</v>
      </c>
      <c r="G632" s="4">
        <f t="shared" si="283"/>
        <v>3</v>
      </c>
      <c r="H632" s="98">
        <v>71.198928332217008</v>
      </c>
      <c r="I632" s="4">
        <f t="shared" si="284"/>
        <v>4</v>
      </c>
      <c r="J632" s="98">
        <v>33.215547703180214</v>
      </c>
      <c r="K632" s="97">
        <v>13.7809187279152</v>
      </c>
      <c r="L632" s="1">
        <f t="shared" si="285"/>
        <v>4</v>
      </c>
      <c r="M632" s="1">
        <f t="shared" si="286"/>
        <v>1</v>
      </c>
      <c r="N632" s="11">
        <f t="shared" si="287"/>
        <v>2.5</v>
      </c>
      <c r="O632" s="98">
        <v>35.217552993677948</v>
      </c>
      <c r="P632" s="4">
        <f t="shared" si="288"/>
        <v>4</v>
      </c>
      <c r="Q632" s="6">
        <v>187177</v>
      </c>
      <c r="R632" s="7">
        <v>56002</v>
      </c>
      <c r="S632" s="1">
        <f t="shared" si="289"/>
        <v>1</v>
      </c>
      <c r="T632" s="1">
        <f t="shared" si="290"/>
        <v>3</v>
      </c>
      <c r="U632" s="11">
        <f t="shared" si="291"/>
        <v>2</v>
      </c>
      <c r="V632" s="98">
        <v>22.25201072386059</v>
      </c>
      <c r="W632" s="4">
        <f t="shared" si="292"/>
        <v>1</v>
      </c>
      <c r="X632" s="98">
        <v>14.932950389086621</v>
      </c>
      <c r="Y632" s="4">
        <f t="shared" si="293"/>
        <v>1</v>
      </c>
      <c r="Z632" s="9">
        <v>0.259365546</v>
      </c>
      <c r="AA632" s="9">
        <v>0.262404902</v>
      </c>
      <c r="AB632" s="9">
        <v>0.15776192</v>
      </c>
      <c r="AC632" s="1">
        <f t="shared" si="294"/>
        <v>4</v>
      </c>
      <c r="AD632" s="1">
        <f t="shared" si="295"/>
        <v>4</v>
      </c>
      <c r="AE632" s="1">
        <f t="shared" si="296"/>
        <v>4</v>
      </c>
      <c r="AF632" s="11">
        <f t="shared" si="297"/>
        <v>4</v>
      </c>
      <c r="AG632" s="8">
        <v>0.18588548680899999</v>
      </c>
      <c r="AH632" s="9">
        <v>0.34169739159400131</v>
      </c>
      <c r="AI632" s="1">
        <f t="shared" si="298"/>
        <v>3</v>
      </c>
      <c r="AJ632" s="1">
        <f t="shared" si="299"/>
        <v>4</v>
      </c>
      <c r="AK632" s="11">
        <f t="shared" si="300"/>
        <v>3.5</v>
      </c>
      <c r="AL632" s="10">
        <v>0</v>
      </c>
      <c r="AM632" s="4">
        <f t="shared" si="301"/>
        <v>0</v>
      </c>
      <c r="AN632" s="98">
        <v>18.83381924</v>
      </c>
      <c r="AO632" s="4">
        <f t="shared" si="302"/>
        <v>4</v>
      </c>
      <c r="AP632" s="8">
        <v>0.73566308243727596</v>
      </c>
      <c r="AQ632" s="9">
        <v>1.2534722222222221</v>
      </c>
      <c r="AR632" s="9">
        <v>0.87845705967976706</v>
      </c>
      <c r="AV632" s="1">
        <f t="shared" si="303"/>
        <v>4</v>
      </c>
      <c r="AW632" s="1">
        <f t="shared" si="304"/>
        <v>0</v>
      </c>
      <c r="AX632" s="1">
        <f t="shared" si="305"/>
        <v>1</v>
      </c>
      <c r="AY632" s="1" t="str">
        <f t="shared" si="306"/>
        <v/>
      </c>
      <c r="AZ632" s="1" t="str">
        <f t="shared" si="307"/>
        <v/>
      </c>
      <c r="BA632" s="1" t="str">
        <f t="shared" si="308"/>
        <v/>
      </c>
      <c r="BB632" s="9">
        <f t="shared" si="280"/>
        <v>0.33333333333333331</v>
      </c>
      <c r="BC632" s="11">
        <f t="shared" si="309"/>
        <v>1.6666666666666665</v>
      </c>
      <c r="BD632" s="98">
        <v>49.516040240000002</v>
      </c>
      <c r="BE632" s="4">
        <f t="shared" si="310"/>
        <v>3</v>
      </c>
    </row>
    <row r="633" spans="1:57" x14ac:dyDescent="0.35">
      <c r="A633" s="4">
        <v>53061040900</v>
      </c>
      <c r="B633" s="97">
        <v>20.537738905085849</v>
      </c>
      <c r="C633" s="4">
        <f t="shared" si="281"/>
        <v>1</v>
      </c>
      <c r="D633" s="98">
        <v>4.0713324360699872</v>
      </c>
      <c r="E633" s="4">
        <f t="shared" si="282"/>
        <v>1</v>
      </c>
      <c r="F633" s="98">
        <v>59.501845018450183</v>
      </c>
      <c r="G633" s="4">
        <f t="shared" si="283"/>
        <v>2</v>
      </c>
      <c r="H633" s="98">
        <v>30.534979423868322</v>
      </c>
      <c r="I633" s="4">
        <f t="shared" si="284"/>
        <v>2</v>
      </c>
      <c r="J633" s="98">
        <v>22.77551020408163</v>
      </c>
      <c r="K633" s="97">
        <v>11.3469387755102</v>
      </c>
      <c r="L633" s="1">
        <f t="shared" si="285"/>
        <v>3</v>
      </c>
      <c r="M633" s="1">
        <f t="shared" si="286"/>
        <v>1</v>
      </c>
      <c r="N633" s="11">
        <f t="shared" si="287"/>
        <v>2</v>
      </c>
      <c r="O633" s="98">
        <v>19.616758687885682</v>
      </c>
      <c r="P633" s="4">
        <f t="shared" si="288"/>
        <v>2</v>
      </c>
      <c r="Q633" s="6">
        <v>184340</v>
      </c>
      <c r="R633" s="7">
        <v>39408</v>
      </c>
      <c r="S633" s="1">
        <f t="shared" si="289"/>
        <v>1</v>
      </c>
      <c r="T633" s="1">
        <f t="shared" si="290"/>
        <v>2</v>
      </c>
      <c r="U633" s="11">
        <f t="shared" si="291"/>
        <v>1.5</v>
      </c>
      <c r="V633" s="98">
        <v>0</v>
      </c>
      <c r="W633" s="4">
        <f t="shared" si="292"/>
        <v>0</v>
      </c>
      <c r="X633" s="98">
        <v>0</v>
      </c>
      <c r="Y633" s="4">
        <f t="shared" si="293"/>
        <v>0</v>
      </c>
      <c r="Z633" s="9">
        <v>1.0983208090000001</v>
      </c>
      <c r="AA633" s="9">
        <v>1.165075302</v>
      </c>
      <c r="AB633" s="9">
        <v>1.103347455</v>
      </c>
      <c r="AC633" s="1">
        <f t="shared" si="294"/>
        <v>1</v>
      </c>
      <c r="AD633" s="1">
        <f t="shared" si="295"/>
        <v>1</v>
      </c>
      <c r="AE633" s="1">
        <f t="shared" si="296"/>
        <v>0</v>
      </c>
      <c r="AF633" s="11">
        <f t="shared" si="297"/>
        <v>0.66666666666666663</v>
      </c>
      <c r="AG633" s="8">
        <v>0.220534355451</v>
      </c>
      <c r="AH633" s="9">
        <v>0.75856998833320943</v>
      </c>
      <c r="AI633" s="1">
        <f t="shared" si="298"/>
        <v>3</v>
      </c>
      <c r="AJ633" s="1">
        <f t="shared" si="299"/>
        <v>2</v>
      </c>
      <c r="AK633" s="11">
        <f t="shared" si="300"/>
        <v>2.5</v>
      </c>
      <c r="AL633" s="10">
        <v>0</v>
      </c>
      <c r="AM633" s="4">
        <f t="shared" si="301"/>
        <v>0</v>
      </c>
      <c r="AN633" s="98">
        <v>5.3191489360000004</v>
      </c>
      <c r="AO633" s="4">
        <f t="shared" si="302"/>
        <v>2</v>
      </c>
      <c r="AQ633" s="9">
        <v>0.82986111111111116</v>
      </c>
      <c r="AR633" s="9">
        <v>0.89810771470160111</v>
      </c>
      <c r="AS633" s="9">
        <v>1.14176245210727</v>
      </c>
      <c r="AV633" s="1" t="str">
        <f t="shared" si="303"/>
        <v/>
      </c>
      <c r="AW633" s="1">
        <f t="shared" si="304"/>
        <v>2</v>
      </c>
      <c r="AX633" s="1">
        <f t="shared" si="305"/>
        <v>1</v>
      </c>
      <c r="AY633" s="1">
        <f t="shared" si="306"/>
        <v>0</v>
      </c>
      <c r="AZ633" s="1" t="str">
        <f t="shared" si="307"/>
        <v/>
      </c>
      <c r="BA633" s="1" t="str">
        <f t="shared" si="308"/>
        <v/>
      </c>
      <c r="BB633" s="9">
        <f t="shared" si="280"/>
        <v>0.33333333333333331</v>
      </c>
      <c r="BC633" s="11">
        <f t="shared" si="309"/>
        <v>1</v>
      </c>
      <c r="BD633" s="98">
        <v>68.247798430000003</v>
      </c>
      <c r="BE633" s="4">
        <f t="shared" si="310"/>
        <v>0</v>
      </c>
    </row>
    <row r="634" spans="1:57" x14ac:dyDescent="0.35">
      <c r="A634" s="4">
        <v>53061041000</v>
      </c>
      <c r="B634" s="97">
        <v>23.559190031152649</v>
      </c>
      <c r="C634" s="4">
        <f t="shared" si="281"/>
        <v>1</v>
      </c>
      <c r="D634" s="98">
        <v>4.7905433430111994</v>
      </c>
      <c r="E634" s="4">
        <f t="shared" si="282"/>
        <v>1</v>
      </c>
      <c r="F634" s="98">
        <v>73.704663212435236</v>
      </c>
      <c r="G634" s="4">
        <f t="shared" si="283"/>
        <v>3</v>
      </c>
      <c r="H634" s="98">
        <v>51.34048257372654</v>
      </c>
      <c r="I634" s="4">
        <f t="shared" si="284"/>
        <v>3</v>
      </c>
      <c r="J634" s="98">
        <v>30.703624733475479</v>
      </c>
      <c r="K634" s="97">
        <v>19.829424307036248</v>
      </c>
      <c r="L634" s="1">
        <f t="shared" si="285"/>
        <v>4</v>
      </c>
      <c r="M634" s="1">
        <f t="shared" si="286"/>
        <v>2</v>
      </c>
      <c r="N634" s="11">
        <f t="shared" si="287"/>
        <v>3</v>
      </c>
      <c r="O634" s="98">
        <v>22.750391236306729</v>
      </c>
      <c r="P634" s="4">
        <f t="shared" si="288"/>
        <v>2</v>
      </c>
      <c r="Q634" s="6">
        <v>203701</v>
      </c>
      <c r="R634" s="7">
        <v>70400</v>
      </c>
      <c r="S634" s="1">
        <f t="shared" si="289"/>
        <v>2</v>
      </c>
      <c r="T634" s="1">
        <f t="shared" si="290"/>
        <v>3</v>
      </c>
      <c r="U634" s="11">
        <f t="shared" si="291"/>
        <v>2.5</v>
      </c>
      <c r="V634" s="98">
        <v>48.012177650429798</v>
      </c>
      <c r="W634" s="4">
        <f t="shared" si="292"/>
        <v>3</v>
      </c>
      <c r="X634" s="98">
        <v>44.535456002563613</v>
      </c>
      <c r="Y634" s="4">
        <f t="shared" si="293"/>
        <v>3</v>
      </c>
      <c r="Z634" s="9">
        <v>0.23562898900000001</v>
      </c>
      <c r="AA634" s="9">
        <v>0.449141505</v>
      </c>
      <c r="AB634" s="9">
        <v>0.216279626</v>
      </c>
      <c r="AC634" s="1">
        <f t="shared" si="294"/>
        <v>4</v>
      </c>
      <c r="AD634" s="1">
        <f t="shared" si="295"/>
        <v>3</v>
      </c>
      <c r="AE634" s="1">
        <f t="shared" si="296"/>
        <v>4</v>
      </c>
      <c r="AF634" s="11">
        <f t="shared" si="297"/>
        <v>3.6666666666666665</v>
      </c>
      <c r="AG634" s="8">
        <v>0.17008316771400001</v>
      </c>
      <c r="AH634" s="9">
        <v>0.3845075573059864</v>
      </c>
      <c r="AI634" s="1">
        <f t="shared" si="298"/>
        <v>3</v>
      </c>
      <c r="AJ634" s="1">
        <f t="shared" si="299"/>
        <v>4</v>
      </c>
      <c r="AK634" s="11">
        <f t="shared" si="300"/>
        <v>3.5</v>
      </c>
      <c r="AL634" s="10">
        <v>0</v>
      </c>
      <c r="AM634" s="4">
        <f t="shared" si="301"/>
        <v>0</v>
      </c>
      <c r="AN634" s="98">
        <v>14.627111660000001</v>
      </c>
      <c r="AO634" s="4">
        <f t="shared" si="302"/>
        <v>4</v>
      </c>
      <c r="AQ634" s="9">
        <v>0.84548611111111116</v>
      </c>
      <c r="AR634" s="9">
        <v>0.80713245997088789</v>
      </c>
      <c r="AS634" s="9">
        <v>0.91315453384418899</v>
      </c>
      <c r="AT634" s="9">
        <v>0.78680910357640499</v>
      </c>
      <c r="AV634" s="1" t="str">
        <f t="shared" si="303"/>
        <v/>
      </c>
      <c r="AW634" s="1">
        <f t="shared" si="304"/>
        <v>2</v>
      </c>
      <c r="AX634" s="1">
        <f t="shared" si="305"/>
        <v>2</v>
      </c>
      <c r="AY634" s="1">
        <f t="shared" si="306"/>
        <v>0</v>
      </c>
      <c r="AZ634" s="1">
        <f t="shared" si="307"/>
        <v>3</v>
      </c>
      <c r="BA634" s="1" t="str">
        <f t="shared" si="308"/>
        <v/>
      </c>
      <c r="BB634" s="9">
        <f t="shared" si="280"/>
        <v>0.33333333333333331</v>
      </c>
      <c r="BC634" s="11">
        <f t="shared" si="309"/>
        <v>1.3333333333333333</v>
      </c>
      <c r="BD634" s="98">
        <v>55.283125810000001</v>
      </c>
      <c r="BE634" s="4">
        <f t="shared" si="310"/>
        <v>2</v>
      </c>
    </row>
    <row r="635" spans="1:57" x14ac:dyDescent="0.35">
      <c r="A635" s="4">
        <v>53061041100</v>
      </c>
      <c r="B635" s="97">
        <v>32.580382580382583</v>
      </c>
      <c r="C635" s="4">
        <f t="shared" si="281"/>
        <v>2</v>
      </c>
      <c r="D635" s="98">
        <v>10.36922396639399</v>
      </c>
      <c r="E635" s="4">
        <f t="shared" si="282"/>
        <v>2</v>
      </c>
      <c r="F635" s="98">
        <v>76.275353411186231</v>
      </c>
      <c r="G635" s="4">
        <f t="shared" si="283"/>
        <v>3</v>
      </c>
      <c r="H635" s="98">
        <v>38.05451630144308</v>
      </c>
      <c r="I635" s="4">
        <f t="shared" si="284"/>
        <v>2</v>
      </c>
      <c r="J635" s="98">
        <v>25.094850948509489</v>
      </c>
      <c r="K635" s="97">
        <v>7.8048780487804876</v>
      </c>
      <c r="L635" s="1">
        <f t="shared" si="285"/>
        <v>4</v>
      </c>
      <c r="M635" s="1">
        <f t="shared" si="286"/>
        <v>0</v>
      </c>
      <c r="N635" s="11">
        <f t="shared" si="287"/>
        <v>2</v>
      </c>
      <c r="O635" s="98">
        <v>26.34829147797447</v>
      </c>
      <c r="P635" s="4">
        <f t="shared" si="288"/>
        <v>3</v>
      </c>
      <c r="Q635" s="6">
        <v>212136</v>
      </c>
      <c r="R635" s="7">
        <v>76047</v>
      </c>
      <c r="S635" s="1">
        <f t="shared" si="289"/>
        <v>2</v>
      </c>
      <c r="T635" s="1">
        <f t="shared" si="290"/>
        <v>3</v>
      </c>
      <c r="U635" s="11">
        <f t="shared" si="291"/>
        <v>2.5</v>
      </c>
      <c r="V635" s="98">
        <v>30.799832495812399</v>
      </c>
      <c r="W635" s="4">
        <f t="shared" si="292"/>
        <v>2</v>
      </c>
      <c r="X635" s="98">
        <v>25.383449876717769</v>
      </c>
      <c r="Y635" s="4">
        <f t="shared" si="293"/>
        <v>2</v>
      </c>
      <c r="Z635" s="9">
        <v>0.45142670000000001</v>
      </c>
      <c r="AA635" s="9">
        <v>0.720237036</v>
      </c>
      <c r="AB635" s="9">
        <v>0.25003210199999998</v>
      </c>
      <c r="AC635" s="1">
        <f t="shared" si="294"/>
        <v>3</v>
      </c>
      <c r="AD635" s="1">
        <f t="shared" si="295"/>
        <v>2</v>
      </c>
      <c r="AE635" s="1">
        <f t="shared" si="296"/>
        <v>3</v>
      </c>
      <c r="AF635" s="11">
        <f t="shared" si="297"/>
        <v>2.6666666666666665</v>
      </c>
      <c r="AG635" s="8">
        <v>0.33273084829400001</v>
      </c>
      <c r="AH635" s="9">
        <v>0.35415969810407633</v>
      </c>
      <c r="AI635" s="1">
        <f t="shared" si="298"/>
        <v>2</v>
      </c>
      <c r="AJ635" s="1">
        <f t="shared" si="299"/>
        <v>4</v>
      </c>
      <c r="AK635" s="11">
        <f t="shared" si="300"/>
        <v>3</v>
      </c>
      <c r="AL635" s="10">
        <v>0</v>
      </c>
      <c r="AM635" s="4">
        <f t="shared" si="301"/>
        <v>0</v>
      </c>
      <c r="AN635" s="98">
        <v>20.743844939999999</v>
      </c>
      <c r="AO635" s="4">
        <f t="shared" si="302"/>
        <v>4</v>
      </c>
      <c r="AQ635" s="9">
        <v>0.72569444444444442</v>
      </c>
      <c r="AR635" s="9">
        <v>0.8282387190684134</v>
      </c>
      <c r="AS635" s="9">
        <v>0.72796934865900298</v>
      </c>
      <c r="AT635" s="9">
        <v>0.90942870413376686</v>
      </c>
      <c r="AV635" s="1" t="str">
        <f t="shared" si="303"/>
        <v/>
      </c>
      <c r="AW635" s="1">
        <f t="shared" si="304"/>
        <v>4</v>
      </c>
      <c r="AX635" s="1">
        <f t="shared" si="305"/>
        <v>2</v>
      </c>
      <c r="AY635" s="1">
        <f t="shared" si="306"/>
        <v>4</v>
      </c>
      <c r="AZ635" s="1">
        <f t="shared" si="307"/>
        <v>0</v>
      </c>
      <c r="BA635" s="1" t="str">
        <f t="shared" si="308"/>
        <v/>
      </c>
      <c r="BB635" s="9">
        <f t="shared" si="280"/>
        <v>0.33333333333333331</v>
      </c>
      <c r="BC635" s="11">
        <f t="shared" si="309"/>
        <v>3.333333333333333</v>
      </c>
      <c r="BD635" s="98">
        <v>48.401476959999997</v>
      </c>
      <c r="BE635" s="4">
        <f t="shared" si="310"/>
        <v>3</v>
      </c>
    </row>
    <row r="636" spans="1:57" x14ac:dyDescent="0.35">
      <c r="A636" s="4">
        <v>53061041201</v>
      </c>
      <c r="B636" s="97">
        <v>28.931572629051619</v>
      </c>
      <c r="C636" s="4">
        <f t="shared" si="281"/>
        <v>1</v>
      </c>
      <c r="D636" s="98">
        <v>9.0487238979118327</v>
      </c>
      <c r="E636" s="4">
        <f t="shared" si="282"/>
        <v>2</v>
      </c>
      <c r="F636" s="98">
        <v>72.873263888888886</v>
      </c>
      <c r="G636" s="4">
        <f t="shared" si="283"/>
        <v>3</v>
      </c>
      <c r="H636" s="98">
        <v>33.16412859560068</v>
      </c>
      <c r="I636" s="4">
        <f t="shared" si="284"/>
        <v>2</v>
      </c>
      <c r="J636" s="98">
        <v>18.833333333333329</v>
      </c>
      <c r="K636" s="97">
        <v>5.6666666666666661</v>
      </c>
      <c r="L636" s="1">
        <f t="shared" si="285"/>
        <v>2</v>
      </c>
      <c r="M636" s="1">
        <f t="shared" si="286"/>
        <v>0</v>
      </c>
      <c r="N636" s="11">
        <f t="shared" si="287"/>
        <v>1</v>
      </c>
      <c r="O636" s="98">
        <v>23.289315726290521</v>
      </c>
      <c r="P636" s="4">
        <f t="shared" si="288"/>
        <v>2</v>
      </c>
      <c r="Q636" s="6">
        <v>192347</v>
      </c>
      <c r="R636" s="7">
        <v>56261</v>
      </c>
      <c r="S636" s="1">
        <f t="shared" si="289"/>
        <v>1</v>
      </c>
      <c r="T636" s="1">
        <f t="shared" si="290"/>
        <v>3</v>
      </c>
      <c r="U636" s="11">
        <f t="shared" si="291"/>
        <v>2</v>
      </c>
      <c r="V636" s="98">
        <v>0</v>
      </c>
      <c r="W636" s="4">
        <f t="shared" si="292"/>
        <v>0</v>
      </c>
      <c r="X636" s="98">
        <v>0</v>
      </c>
      <c r="Y636" s="4">
        <f t="shared" si="293"/>
        <v>0</v>
      </c>
      <c r="Z636" s="9">
        <v>0.99000010000000005</v>
      </c>
      <c r="AA636" s="9">
        <v>1.1529324080000001</v>
      </c>
      <c r="AB636" s="9">
        <v>0.95358021900000001</v>
      </c>
      <c r="AC636" s="1">
        <f t="shared" si="294"/>
        <v>1</v>
      </c>
      <c r="AD636" s="1">
        <f t="shared" si="295"/>
        <v>1</v>
      </c>
      <c r="AE636" s="1">
        <f t="shared" si="296"/>
        <v>1</v>
      </c>
      <c r="AF636" s="11">
        <f t="shared" si="297"/>
        <v>1</v>
      </c>
      <c r="AG636" s="8">
        <v>0.29180328355000001</v>
      </c>
      <c r="AH636" s="9">
        <v>0.45515154761162507</v>
      </c>
      <c r="AI636" s="1">
        <f t="shared" si="298"/>
        <v>3</v>
      </c>
      <c r="AJ636" s="1">
        <f t="shared" si="299"/>
        <v>3</v>
      </c>
      <c r="AK636" s="11">
        <f t="shared" si="300"/>
        <v>3</v>
      </c>
      <c r="AL636" s="10">
        <v>0</v>
      </c>
      <c r="AM636" s="4">
        <f t="shared" si="301"/>
        <v>0</v>
      </c>
      <c r="AN636" s="98">
        <v>4.6661303299999997</v>
      </c>
      <c r="AO636" s="4">
        <f t="shared" si="302"/>
        <v>2</v>
      </c>
      <c r="AR636" s="9">
        <v>1.0378457059679771</v>
      </c>
      <c r="AS636" s="9">
        <v>0.90485312899105996</v>
      </c>
      <c r="AT636" s="9">
        <v>0.73153738968880633</v>
      </c>
      <c r="AV636" s="1" t="str">
        <f t="shared" si="303"/>
        <v/>
      </c>
      <c r="AW636" s="1" t="str">
        <f t="shared" si="304"/>
        <v/>
      </c>
      <c r="AX636" s="1">
        <f t="shared" si="305"/>
        <v>0</v>
      </c>
      <c r="AY636" s="1">
        <f t="shared" si="306"/>
        <v>0</v>
      </c>
      <c r="AZ636" s="1">
        <f t="shared" si="307"/>
        <v>4</v>
      </c>
      <c r="BA636" s="1" t="str">
        <f t="shared" si="308"/>
        <v/>
      </c>
      <c r="BB636" s="9">
        <f t="shared" si="280"/>
        <v>0.5</v>
      </c>
      <c r="BC636" s="11">
        <f t="shared" si="309"/>
        <v>0</v>
      </c>
      <c r="BD636" s="98">
        <v>48.537845820000001</v>
      </c>
      <c r="BE636" s="4">
        <f t="shared" si="310"/>
        <v>3</v>
      </c>
    </row>
    <row r="637" spans="1:57" x14ac:dyDescent="0.35">
      <c r="A637" s="4">
        <v>53061041202</v>
      </c>
      <c r="B637" s="97">
        <v>37.304177545691907</v>
      </c>
      <c r="C637" s="4">
        <f t="shared" si="281"/>
        <v>2</v>
      </c>
      <c r="D637" s="98">
        <v>11.560295888525721</v>
      </c>
      <c r="E637" s="4">
        <f t="shared" si="282"/>
        <v>2</v>
      </c>
      <c r="F637" s="98">
        <v>86.437830052808451</v>
      </c>
      <c r="G637" s="4">
        <f t="shared" si="283"/>
        <v>4</v>
      </c>
      <c r="H637" s="98">
        <v>56.32743362831858</v>
      </c>
      <c r="I637" s="4">
        <f t="shared" si="284"/>
        <v>3</v>
      </c>
      <c r="J637" s="98">
        <v>35.926773455377578</v>
      </c>
      <c r="K637" s="97">
        <v>23.112128146453092</v>
      </c>
      <c r="L637" s="1">
        <f t="shared" si="285"/>
        <v>4</v>
      </c>
      <c r="M637" s="1">
        <f t="shared" si="286"/>
        <v>3</v>
      </c>
      <c r="N637" s="11">
        <f t="shared" si="287"/>
        <v>3.5</v>
      </c>
      <c r="O637" s="98">
        <v>42.685139369948871</v>
      </c>
      <c r="P637" s="4">
        <f t="shared" si="288"/>
        <v>4</v>
      </c>
      <c r="Q637" s="6">
        <v>217875</v>
      </c>
      <c r="R637" s="7">
        <v>72197</v>
      </c>
      <c r="S637" s="1">
        <f t="shared" si="289"/>
        <v>2</v>
      </c>
      <c r="T637" s="1">
        <f t="shared" si="290"/>
        <v>3</v>
      </c>
      <c r="U637" s="11">
        <f t="shared" si="291"/>
        <v>2.5</v>
      </c>
      <c r="V637" s="98">
        <v>11.189499589827729</v>
      </c>
      <c r="W637" s="4">
        <f t="shared" si="292"/>
        <v>1</v>
      </c>
      <c r="X637" s="98">
        <v>15.293337280261669</v>
      </c>
      <c r="Y637" s="4">
        <f t="shared" si="293"/>
        <v>1</v>
      </c>
      <c r="Z637" s="9">
        <v>0.29628618899999998</v>
      </c>
      <c r="AA637" s="9">
        <v>0.26777717299999998</v>
      </c>
      <c r="AB637" s="9">
        <v>0.211771398</v>
      </c>
      <c r="AC637" s="1">
        <f t="shared" si="294"/>
        <v>4</v>
      </c>
      <c r="AD637" s="1">
        <f t="shared" si="295"/>
        <v>4</v>
      </c>
      <c r="AE637" s="1">
        <f t="shared" si="296"/>
        <v>4</v>
      </c>
      <c r="AF637" s="11">
        <f t="shared" si="297"/>
        <v>4</v>
      </c>
      <c r="AG637" s="8">
        <v>0.35758295656799999</v>
      </c>
      <c r="AH637" s="9">
        <v>0.30414593242279181</v>
      </c>
      <c r="AI637" s="1">
        <f t="shared" si="298"/>
        <v>2</v>
      </c>
      <c r="AJ637" s="1">
        <f t="shared" si="299"/>
        <v>4</v>
      </c>
      <c r="AK637" s="11">
        <f t="shared" si="300"/>
        <v>3</v>
      </c>
      <c r="AL637" s="10">
        <v>1</v>
      </c>
      <c r="AM637" s="4">
        <f t="shared" si="301"/>
        <v>4</v>
      </c>
      <c r="AN637" s="98">
        <v>10.5106383</v>
      </c>
      <c r="AO637" s="4">
        <f t="shared" si="302"/>
        <v>4</v>
      </c>
      <c r="AQ637" s="9">
        <v>0.55208333333333337</v>
      </c>
      <c r="AR637" s="9">
        <v>0.85807860262008728</v>
      </c>
      <c r="AS637" s="9">
        <v>1.12643678160919</v>
      </c>
      <c r="AV637" s="1" t="str">
        <f t="shared" si="303"/>
        <v/>
      </c>
      <c r="AW637" s="1">
        <f t="shared" si="304"/>
        <v>4</v>
      </c>
      <c r="AX637" s="1">
        <f t="shared" si="305"/>
        <v>1</v>
      </c>
      <c r="AY637" s="1">
        <f t="shared" si="306"/>
        <v>0</v>
      </c>
      <c r="AZ637" s="1" t="str">
        <f t="shared" si="307"/>
        <v/>
      </c>
      <c r="BA637" s="1" t="str">
        <f t="shared" si="308"/>
        <v/>
      </c>
      <c r="BB637" s="9">
        <f t="shared" si="280"/>
        <v>0.33333333333333331</v>
      </c>
      <c r="BC637" s="11">
        <f t="shared" si="309"/>
        <v>1.6666666666666665</v>
      </c>
      <c r="BD637" s="98">
        <v>42.468250279999999</v>
      </c>
      <c r="BE637" s="4">
        <f t="shared" si="310"/>
        <v>4</v>
      </c>
    </row>
    <row r="638" spans="1:57" x14ac:dyDescent="0.35">
      <c r="A638" s="4">
        <v>53061041301</v>
      </c>
      <c r="B638" s="97">
        <v>24.14093842665271</v>
      </c>
      <c r="C638" s="4">
        <f t="shared" si="281"/>
        <v>1</v>
      </c>
      <c r="D638" s="98">
        <v>4.0007274049827242</v>
      </c>
      <c r="E638" s="4">
        <f t="shared" si="282"/>
        <v>1</v>
      </c>
      <c r="F638" s="98">
        <v>53.688231081403679</v>
      </c>
      <c r="G638" s="4">
        <f t="shared" si="283"/>
        <v>2</v>
      </c>
      <c r="H638" s="98">
        <v>20.326678765880221</v>
      </c>
      <c r="I638" s="4">
        <f t="shared" si="284"/>
        <v>1</v>
      </c>
      <c r="J638" s="98">
        <v>17.194570135746609</v>
      </c>
      <c r="K638" s="97">
        <v>13.348416289592761</v>
      </c>
      <c r="L638" s="1">
        <f t="shared" si="285"/>
        <v>2</v>
      </c>
      <c r="M638" s="1">
        <f t="shared" si="286"/>
        <v>1</v>
      </c>
      <c r="N638" s="11">
        <f t="shared" si="287"/>
        <v>1.5</v>
      </c>
      <c r="O638" s="98">
        <v>9.5238095238095237</v>
      </c>
      <c r="P638" s="4">
        <f t="shared" si="288"/>
        <v>1</v>
      </c>
      <c r="Q638" s="6">
        <v>210860</v>
      </c>
      <c r="R638" s="7">
        <v>20303</v>
      </c>
      <c r="S638" s="1">
        <f t="shared" si="289"/>
        <v>2</v>
      </c>
      <c r="T638" s="1">
        <f t="shared" si="290"/>
        <v>2</v>
      </c>
      <c r="U638" s="11">
        <f t="shared" si="291"/>
        <v>2</v>
      </c>
      <c r="V638" s="98">
        <v>6.9970304380103929</v>
      </c>
      <c r="W638" s="4">
        <f t="shared" si="292"/>
        <v>1</v>
      </c>
      <c r="X638" s="98">
        <v>26.181104031911051</v>
      </c>
      <c r="Y638" s="4">
        <f t="shared" si="293"/>
        <v>2</v>
      </c>
      <c r="Z638" s="9">
        <v>0.79804704800000004</v>
      </c>
      <c r="AA638" s="9">
        <v>2.5349018189999999</v>
      </c>
      <c r="AB638" s="9">
        <v>0.38706987799999998</v>
      </c>
      <c r="AC638" s="1">
        <f t="shared" si="294"/>
        <v>2</v>
      </c>
      <c r="AD638" s="1">
        <f t="shared" si="295"/>
        <v>0</v>
      </c>
      <c r="AE638" s="1">
        <f t="shared" si="296"/>
        <v>3</v>
      </c>
      <c r="AF638" s="11">
        <f t="shared" si="297"/>
        <v>1.6666666666666667</v>
      </c>
      <c r="AG638" s="8">
        <v>0.224896780672</v>
      </c>
      <c r="AH638" s="9">
        <v>0.76695737866705838</v>
      </c>
      <c r="AI638" s="1">
        <f t="shared" si="298"/>
        <v>3</v>
      </c>
      <c r="AJ638" s="1">
        <f t="shared" si="299"/>
        <v>2</v>
      </c>
      <c r="AK638" s="11">
        <f t="shared" si="300"/>
        <v>2.5</v>
      </c>
      <c r="AL638" s="10">
        <v>0</v>
      </c>
      <c r="AM638" s="4">
        <f t="shared" si="301"/>
        <v>0</v>
      </c>
      <c r="AN638" s="98">
        <v>3.3575317600000001</v>
      </c>
      <c r="AO638" s="4">
        <f t="shared" si="302"/>
        <v>1</v>
      </c>
      <c r="AR638" s="9">
        <v>0.93595342066957787</v>
      </c>
      <c r="AS638" s="9">
        <v>1.35057471264367</v>
      </c>
      <c r="AT638" s="9">
        <v>1.331630283325592</v>
      </c>
      <c r="AV638" s="1" t="str">
        <f t="shared" si="303"/>
        <v/>
      </c>
      <c r="AW638" s="1" t="str">
        <f t="shared" si="304"/>
        <v/>
      </c>
      <c r="AX638" s="1">
        <f t="shared" si="305"/>
        <v>0</v>
      </c>
      <c r="AY638" s="1">
        <f t="shared" si="306"/>
        <v>0</v>
      </c>
      <c r="AZ638" s="1">
        <f t="shared" si="307"/>
        <v>0</v>
      </c>
      <c r="BA638" s="1" t="str">
        <f t="shared" si="308"/>
        <v/>
      </c>
      <c r="BB638" s="9">
        <f t="shared" si="280"/>
        <v>0.5</v>
      </c>
      <c r="BC638" s="11">
        <f t="shared" si="309"/>
        <v>0</v>
      </c>
      <c r="BD638" s="98">
        <v>71.609156709999993</v>
      </c>
      <c r="BE638" s="4">
        <f t="shared" si="310"/>
        <v>0</v>
      </c>
    </row>
    <row r="639" spans="1:57" x14ac:dyDescent="0.35">
      <c r="A639" s="4">
        <v>53061041303</v>
      </c>
      <c r="B639" s="97">
        <v>35.515069725596042</v>
      </c>
      <c r="C639" s="4">
        <f t="shared" si="281"/>
        <v>2</v>
      </c>
      <c r="D639" s="98">
        <v>13.921001926782271</v>
      </c>
      <c r="E639" s="4">
        <f t="shared" si="282"/>
        <v>3</v>
      </c>
      <c r="F639" s="98">
        <v>70.22593624264934</v>
      </c>
      <c r="G639" s="4">
        <f t="shared" si="283"/>
        <v>3</v>
      </c>
      <c r="H639" s="98">
        <v>45.419637959407567</v>
      </c>
      <c r="I639" s="4">
        <f t="shared" si="284"/>
        <v>3</v>
      </c>
      <c r="J639" s="98">
        <v>23.571428571428569</v>
      </c>
      <c r="K639" s="97">
        <v>9.6153846153846168</v>
      </c>
      <c r="L639" s="1">
        <f t="shared" si="285"/>
        <v>3</v>
      </c>
      <c r="M639" s="1">
        <f t="shared" si="286"/>
        <v>0</v>
      </c>
      <c r="N639" s="11">
        <f t="shared" si="287"/>
        <v>1.5</v>
      </c>
      <c r="O639" s="98">
        <v>27.732793522267212</v>
      </c>
      <c r="P639" s="4">
        <f t="shared" si="288"/>
        <v>3</v>
      </c>
      <c r="Q639" s="6">
        <v>176908</v>
      </c>
      <c r="R639" s="7">
        <v>68489</v>
      </c>
      <c r="S639" s="1">
        <f t="shared" si="289"/>
        <v>1</v>
      </c>
      <c r="T639" s="1">
        <f t="shared" si="290"/>
        <v>3</v>
      </c>
      <c r="U639" s="11">
        <f t="shared" si="291"/>
        <v>2</v>
      </c>
      <c r="V639" s="98">
        <v>0</v>
      </c>
      <c r="W639" s="4">
        <f t="shared" si="292"/>
        <v>0</v>
      </c>
      <c r="X639" s="98">
        <v>0</v>
      </c>
      <c r="Y639" s="4">
        <f t="shared" si="293"/>
        <v>0</v>
      </c>
      <c r="Z639" s="9">
        <v>1.4031550669999999</v>
      </c>
      <c r="AA639" s="9">
        <v>1.4775159579999999</v>
      </c>
      <c r="AB639" s="9">
        <v>0.96530888800000003</v>
      </c>
      <c r="AC639" s="1">
        <f t="shared" si="294"/>
        <v>0</v>
      </c>
      <c r="AD639" s="1">
        <f t="shared" si="295"/>
        <v>0</v>
      </c>
      <c r="AE639" s="1">
        <f t="shared" si="296"/>
        <v>1</v>
      </c>
      <c r="AF639" s="11">
        <f t="shared" si="297"/>
        <v>0.33333333333333331</v>
      </c>
      <c r="AG639" s="8">
        <v>0.11116527892399999</v>
      </c>
      <c r="AH639" s="9">
        <v>1.6635850235438101</v>
      </c>
      <c r="AI639" s="1">
        <f t="shared" si="298"/>
        <v>4</v>
      </c>
      <c r="AJ639" s="1">
        <f t="shared" si="299"/>
        <v>0</v>
      </c>
      <c r="AK639" s="11">
        <f t="shared" si="300"/>
        <v>2</v>
      </c>
      <c r="AL639" s="10">
        <v>0</v>
      </c>
      <c r="AM639" s="4">
        <f t="shared" si="301"/>
        <v>0</v>
      </c>
      <c r="AN639" s="98">
        <v>16.567406609999999</v>
      </c>
      <c r="AO639" s="4">
        <f t="shared" si="302"/>
        <v>4</v>
      </c>
      <c r="AQ639" s="9">
        <v>1.2751736111111109</v>
      </c>
      <c r="AR639" s="9">
        <v>1.077147016011645</v>
      </c>
      <c r="AS639" s="9">
        <v>0.93933588761174902</v>
      </c>
      <c r="AT639" s="9">
        <v>0.98699489084997682</v>
      </c>
      <c r="AV639" s="1" t="str">
        <f t="shared" si="303"/>
        <v/>
      </c>
      <c r="AW639" s="1">
        <f t="shared" si="304"/>
        <v>0</v>
      </c>
      <c r="AX639" s="1">
        <f t="shared" si="305"/>
        <v>0</v>
      </c>
      <c r="AY639" s="1">
        <f t="shared" si="306"/>
        <v>0</v>
      </c>
      <c r="AZ639" s="1">
        <f t="shared" si="307"/>
        <v>0</v>
      </c>
      <c r="BA639" s="1" t="str">
        <f t="shared" si="308"/>
        <v/>
      </c>
      <c r="BB639" s="9">
        <f t="shared" si="280"/>
        <v>0.33333333333333331</v>
      </c>
      <c r="BC639" s="11">
        <f t="shared" si="309"/>
        <v>0</v>
      </c>
      <c r="BD639" s="98">
        <v>50.486835739999997</v>
      </c>
      <c r="BE639" s="4">
        <f t="shared" si="310"/>
        <v>3</v>
      </c>
    </row>
    <row r="640" spans="1:57" x14ac:dyDescent="0.35">
      <c r="A640" s="4">
        <v>53061041304</v>
      </c>
      <c r="B640" s="97">
        <v>22.367581365666879</v>
      </c>
      <c r="C640" s="4">
        <f t="shared" si="281"/>
        <v>1</v>
      </c>
      <c r="D640" s="98">
        <v>3.6172311739559362</v>
      </c>
      <c r="E640" s="4">
        <f t="shared" si="282"/>
        <v>0</v>
      </c>
      <c r="F640" s="98">
        <v>47.113676731793973</v>
      </c>
      <c r="G640" s="4">
        <f t="shared" si="283"/>
        <v>1</v>
      </c>
      <c r="H640" s="98">
        <v>18.468468468468469</v>
      </c>
      <c r="I640" s="4">
        <f t="shared" si="284"/>
        <v>1</v>
      </c>
      <c r="J640" s="98">
        <v>11.83856502242153</v>
      </c>
      <c r="K640" s="97">
        <v>7.4439461883408073</v>
      </c>
      <c r="L640" s="1">
        <f t="shared" si="285"/>
        <v>1</v>
      </c>
      <c r="M640" s="1">
        <f t="shared" si="286"/>
        <v>0</v>
      </c>
      <c r="N640" s="11">
        <f t="shared" si="287"/>
        <v>0.5</v>
      </c>
      <c r="O640" s="98">
        <v>15.49566891241578</v>
      </c>
      <c r="P640" s="4">
        <f t="shared" si="288"/>
        <v>1</v>
      </c>
      <c r="Q640" s="6">
        <v>176822</v>
      </c>
      <c r="R640" s="7">
        <v>41966</v>
      </c>
      <c r="S640" s="1">
        <f t="shared" si="289"/>
        <v>1</v>
      </c>
      <c r="T640" s="1">
        <f t="shared" si="290"/>
        <v>2</v>
      </c>
      <c r="U640" s="11">
        <f t="shared" si="291"/>
        <v>1.5</v>
      </c>
      <c r="V640" s="98">
        <v>0</v>
      </c>
      <c r="W640" s="4">
        <f t="shared" si="292"/>
        <v>0</v>
      </c>
      <c r="X640" s="98">
        <v>5.2535935087687156</v>
      </c>
      <c r="Y640" s="4">
        <f t="shared" si="293"/>
        <v>0</v>
      </c>
      <c r="Z640" s="9">
        <v>1.4471298850000001</v>
      </c>
      <c r="AA640" s="9">
        <v>2.4904315860000001</v>
      </c>
      <c r="AB640" s="9">
        <v>0.86457236100000001</v>
      </c>
      <c r="AC640" s="1">
        <f t="shared" si="294"/>
        <v>0</v>
      </c>
      <c r="AD640" s="1">
        <f t="shared" si="295"/>
        <v>0</v>
      </c>
      <c r="AE640" s="1">
        <f t="shared" si="296"/>
        <v>1</v>
      </c>
      <c r="AF640" s="11">
        <f t="shared" si="297"/>
        <v>0.33333333333333331</v>
      </c>
      <c r="AG640" s="8">
        <v>0.31898097490400001</v>
      </c>
      <c r="AH640" s="9">
        <v>1.8919011290976739</v>
      </c>
      <c r="AI640" s="1">
        <f t="shared" si="298"/>
        <v>2</v>
      </c>
      <c r="AJ640" s="1">
        <f t="shared" si="299"/>
        <v>0</v>
      </c>
      <c r="AK640" s="11">
        <f t="shared" si="300"/>
        <v>1</v>
      </c>
      <c r="AL640" s="10">
        <v>0</v>
      </c>
      <c r="AM640" s="4">
        <f t="shared" si="301"/>
        <v>0</v>
      </c>
      <c r="AN640" s="98">
        <v>1.9451812559999999</v>
      </c>
      <c r="AO640" s="4">
        <f t="shared" si="302"/>
        <v>1</v>
      </c>
      <c r="AQ640" s="9">
        <v>1.2560763888888891</v>
      </c>
      <c r="AR640" s="9">
        <v>1.282387190684134</v>
      </c>
      <c r="AS640" s="9">
        <v>1.02809706257982</v>
      </c>
      <c r="AV640" s="1" t="str">
        <f t="shared" si="303"/>
        <v/>
      </c>
      <c r="AW640" s="1">
        <f t="shared" si="304"/>
        <v>0</v>
      </c>
      <c r="AX640" s="1">
        <f t="shared" si="305"/>
        <v>0</v>
      </c>
      <c r="AY640" s="1">
        <f t="shared" si="306"/>
        <v>0</v>
      </c>
      <c r="AZ640" s="1" t="str">
        <f t="shared" si="307"/>
        <v/>
      </c>
      <c r="BA640" s="1" t="str">
        <f t="shared" si="308"/>
        <v/>
      </c>
      <c r="BB640" s="9">
        <f t="shared" si="280"/>
        <v>0.33333333333333331</v>
      </c>
      <c r="BC640" s="11">
        <f t="shared" si="309"/>
        <v>0</v>
      </c>
      <c r="BD640" s="98">
        <v>66.418745299999998</v>
      </c>
      <c r="BE640" s="4">
        <f t="shared" si="310"/>
        <v>1</v>
      </c>
    </row>
    <row r="641" spans="1:57" x14ac:dyDescent="0.35">
      <c r="A641" s="4">
        <v>53061041400</v>
      </c>
      <c r="B641" s="97">
        <v>36.702408156090698</v>
      </c>
      <c r="C641" s="4">
        <f t="shared" si="281"/>
        <v>2</v>
      </c>
      <c r="D641" s="98">
        <v>5.4971407489393114</v>
      </c>
      <c r="E641" s="4">
        <f t="shared" si="282"/>
        <v>1</v>
      </c>
      <c r="F641" s="98">
        <v>81.012658227848107</v>
      </c>
      <c r="G641" s="4">
        <f t="shared" si="283"/>
        <v>4</v>
      </c>
      <c r="H641" s="98">
        <v>37.303942348452743</v>
      </c>
      <c r="I641" s="4">
        <f t="shared" si="284"/>
        <v>2</v>
      </c>
      <c r="J641" s="98">
        <v>35.882352941176471</v>
      </c>
      <c r="K641" s="97">
        <v>19.63800904977376</v>
      </c>
      <c r="L641" s="1">
        <f t="shared" si="285"/>
        <v>4</v>
      </c>
      <c r="M641" s="1">
        <f t="shared" si="286"/>
        <v>2</v>
      </c>
      <c r="N641" s="11">
        <f t="shared" si="287"/>
        <v>3</v>
      </c>
      <c r="O641" s="98">
        <v>26.066856330014229</v>
      </c>
      <c r="P641" s="4">
        <f t="shared" si="288"/>
        <v>3</v>
      </c>
      <c r="Q641" s="6">
        <v>218016</v>
      </c>
      <c r="R641" s="7">
        <v>49939</v>
      </c>
      <c r="S641" s="1">
        <f t="shared" si="289"/>
        <v>2</v>
      </c>
      <c r="T641" s="1">
        <f t="shared" si="290"/>
        <v>3</v>
      </c>
      <c r="U641" s="11">
        <f t="shared" si="291"/>
        <v>2.5</v>
      </c>
      <c r="V641" s="98">
        <v>0</v>
      </c>
      <c r="W641" s="4">
        <f t="shared" si="292"/>
        <v>0</v>
      </c>
      <c r="X641" s="98">
        <v>1.4063440629289721</v>
      </c>
      <c r="Y641" s="4">
        <f t="shared" si="293"/>
        <v>0</v>
      </c>
      <c r="Z641" s="9">
        <v>0.69099276600000004</v>
      </c>
      <c r="AA641" s="9">
        <v>0.48101957499999998</v>
      </c>
      <c r="AB641" s="9">
        <v>0.48874573799999999</v>
      </c>
      <c r="AC641" s="1">
        <f t="shared" si="294"/>
        <v>2</v>
      </c>
      <c r="AD641" s="1">
        <f t="shared" si="295"/>
        <v>3</v>
      </c>
      <c r="AE641" s="1">
        <f t="shared" si="296"/>
        <v>3</v>
      </c>
      <c r="AF641" s="11">
        <f t="shared" si="297"/>
        <v>2.6666666666666665</v>
      </c>
      <c r="AG641" s="8">
        <v>0.17483176087999999</v>
      </c>
      <c r="AH641" s="9">
        <v>0.73459458041795578</v>
      </c>
      <c r="AI641" s="1">
        <f t="shared" si="298"/>
        <v>3</v>
      </c>
      <c r="AJ641" s="1">
        <f t="shared" si="299"/>
        <v>2</v>
      </c>
      <c r="AK641" s="11">
        <f t="shared" si="300"/>
        <v>2.5</v>
      </c>
      <c r="AL641" s="10">
        <v>0</v>
      </c>
      <c r="AM641" s="4">
        <f t="shared" si="301"/>
        <v>0</v>
      </c>
      <c r="AN641" s="98">
        <v>8.9117778770000005</v>
      </c>
      <c r="AO641" s="4">
        <f t="shared" si="302"/>
        <v>3</v>
      </c>
      <c r="AQ641" s="9">
        <v>0.97395833333333337</v>
      </c>
      <c r="AR641" s="9">
        <v>0.70596797671033484</v>
      </c>
      <c r="AS641" s="9">
        <v>0.95338441890166004</v>
      </c>
      <c r="AV641" s="1" t="str">
        <f t="shared" si="303"/>
        <v/>
      </c>
      <c r="AW641" s="1">
        <f t="shared" si="304"/>
        <v>0</v>
      </c>
      <c r="AX641" s="1">
        <f t="shared" si="305"/>
        <v>4</v>
      </c>
      <c r="AY641" s="1">
        <f t="shared" si="306"/>
        <v>0</v>
      </c>
      <c r="AZ641" s="1" t="str">
        <f t="shared" si="307"/>
        <v/>
      </c>
      <c r="BA641" s="1" t="str">
        <f t="shared" si="308"/>
        <v/>
      </c>
      <c r="BB641" s="9">
        <f t="shared" si="280"/>
        <v>0.33333333333333331</v>
      </c>
      <c r="BC641" s="11">
        <f t="shared" si="309"/>
        <v>1.3333333333333333</v>
      </c>
      <c r="BD641" s="98">
        <v>51.369758949999998</v>
      </c>
      <c r="BE641" s="4">
        <f t="shared" si="310"/>
        <v>3</v>
      </c>
    </row>
    <row r="642" spans="1:57" x14ac:dyDescent="0.35">
      <c r="A642" s="4">
        <v>53061041500</v>
      </c>
      <c r="B642" s="97">
        <v>12.97016861219196</v>
      </c>
      <c r="C642" s="4">
        <f t="shared" si="281"/>
        <v>0</v>
      </c>
      <c r="D642" s="98">
        <v>2.1753908905506458</v>
      </c>
      <c r="E642" s="4">
        <f t="shared" si="282"/>
        <v>0</v>
      </c>
      <c r="F642" s="98">
        <v>72.661870503597129</v>
      </c>
      <c r="G642" s="4">
        <f t="shared" si="283"/>
        <v>3</v>
      </c>
      <c r="H642" s="98">
        <v>28.25278810408922</v>
      </c>
      <c r="I642" s="4">
        <f t="shared" si="284"/>
        <v>1</v>
      </c>
      <c r="J642" s="98">
        <v>26.73469387755102</v>
      </c>
      <c r="K642" s="97">
        <v>14.489795918367349</v>
      </c>
      <c r="L642" s="1">
        <f t="shared" si="285"/>
        <v>4</v>
      </c>
      <c r="M642" s="1">
        <f t="shared" si="286"/>
        <v>1</v>
      </c>
      <c r="N642" s="11">
        <f t="shared" si="287"/>
        <v>2.5</v>
      </c>
      <c r="O642" s="98">
        <v>32.045303131245831</v>
      </c>
      <c r="P642" s="4">
        <f t="shared" si="288"/>
        <v>4</v>
      </c>
      <c r="Q642" s="6">
        <v>198412</v>
      </c>
      <c r="R642" s="7">
        <v>18125</v>
      </c>
      <c r="S642" s="1">
        <f t="shared" si="289"/>
        <v>1</v>
      </c>
      <c r="T642" s="1">
        <f t="shared" si="290"/>
        <v>2</v>
      </c>
      <c r="U642" s="11">
        <f t="shared" si="291"/>
        <v>1.5</v>
      </c>
      <c r="V642" s="98">
        <v>0</v>
      </c>
      <c r="W642" s="4">
        <f t="shared" si="292"/>
        <v>0</v>
      </c>
      <c r="X642" s="98">
        <v>0</v>
      </c>
      <c r="Y642" s="4">
        <f t="shared" si="293"/>
        <v>0</v>
      </c>
      <c r="Z642" s="9">
        <v>0.78510000800000002</v>
      </c>
      <c r="AA642" s="9">
        <v>0.54822853699999996</v>
      </c>
      <c r="AB642" s="9">
        <v>0.69113173000000006</v>
      </c>
      <c r="AC642" s="1">
        <f t="shared" si="294"/>
        <v>2</v>
      </c>
      <c r="AD642" s="1">
        <f t="shared" si="295"/>
        <v>3</v>
      </c>
      <c r="AE642" s="1">
        <f t="shared" si="296"/>
        <v>2</v>
      </c>
      <c r="AF642" s="11">
        <f t="shared" si="297"/>
        <v>2.3333333333333335</v>
      </c>
      <c r="AG642" s="8">
        <v>0.21067716998</v>
      </c>
      <c r="AH642" s="9">
        <v>0.78529090149931369</v>
      </c>
      <c r="AI642" s="1">
        <f t="shared" si="298"/>
        <v>3</v>
      </c>
      <c r="AJ642" s="1">
        <f t="shared" si="299"/>
        <v>2</v>
      </c>
      <c r="AK642" s="11">
        <f t="shared" si="300"/>
        <v>2.5</v>
      </c>
      <c r="AL642" s="10">
        <v>1</v>
      </c>
      <c r="AM642" s="4">
        <f t="shared" si="301"/>
        <v>4</v>
      </c>
      <c r="AN642" s="98">
        <v>13.763066200000001</v>
      </c>
      <c r="AO642" s="4">
        <f t="shared" si="302"/>
        <v>4</v>
      </c>
      <c r="AQ642" s="9">
        <v>0.76388888888888884</v>
      </c>
      <c r="AR642" s="9">
        <v>0.84133915574963614</v>
      </c>
      <c r="AS642" s="9">
        <v>1.03959131545338</v>
      </c>
      <c r="AV642" s="1" t="str">
        <f t="shared" si="303"/>
        <v/>
      </c>
      <c r="AW642" s="1">
        <f t="shared" si="304"/>
        <v>3</v>
      </c>
      <c r="AX642" s="1">
        <f t="shared" si="305"/>
        <v>2</v>
      </c>
      <c r="AY642" s="1">
        <f t="shared" si="306"/>
        <v>0</v>
      </c>
      <c r="AZ642" s="1" t="str">
        <f t="shared" si="307"/>
        <v/>
      </c>
      <c r="BA642" s="1" t="str">
        <f t="shared" si="308"/>
        <v/>
      </c>
      <c r="BB642" s="9">
        <f t="shared" si="280"/>
        <v>0.33333333333333331</v>
      </c>
      <c r="BC642" s="11">
        <f t="shared" si="309"/>
        <v>1.6666666666666665</v>
      </c>
      <c r="BD642" s="98">
        <v>75.167319300000003</v>
      </c>
      <c r="BE642" s="4">
        <f t="shared" si="310"/>
        <v>0</v>
      </c>
    </row>
    <row r="643" spans="1:57" x14ac:dyDescent="0.35">
      <c r="A643" s="4">
        <v>53061041601</v>
      </c>
      <c r="B643" s="97">
        <v>35.288035450516993</v>
      </c>
      <c r="C643" s="4">
        <f t="shared" si="281"/>
        <v>2</v>
      </c>
      <c r="D643" s="98">
        <v>12.47876447876448</v>
      </c>
      <c r="E643" s="4">
        <f t="shared" si="282"/>
        <v>3</v>
      </c>
      <c r="F643" s="98">
        <v>74.050225370251127</v>
      </c>
      <c r="G643" s="4">
        <f t="shared" si="283"/>
        <v>3</v>
      </c>
      <c r="H643" s="98">
        <v>18.994928538497</v>
      </c>
      <c r="I643" s="4">
        <f t="shared" si="284"/>
        <v>1</v>
      </c>
      <c r="J643" s="98">
        <v>26.413301662707841</v>
      </c>
      <c r="K643" s="97">
        <v>11.06888361045131</v>
      </c>
      <c r="L643" s="1">
        <f t="shared" si="285"/>
        <v>4</v>
      </c>
      <c r="M643" s="1">
        <f t="shared" si="286"/>
        <v>1</v>
      </c>
      <c r="N643" s="11">
        <f t="shared" si="287"/>
        <v>2.5</v>
      </c>
      <c r="O643" s="98">
        <v>21.80206794682422</v>
      </c>
      <c r="P643" s="4">
        <f t="shared" si="288"/>
        <v>2</v>
      </c>
      <c r="Q643" s="6">
        <v>211844</v>
      </c>
      <c r="R643" s="7">
        <v>3857</v>
      </c>
      <c r="S643" s="1">
        <f t="shared" si="289"/>
        <v>2</v>
      </c>
      <c r="T643" s="1">
        <f t="shared" si="290"/>
        <v>1</v>
      </c>
      <c r="U643" s="11">
        <f t="shared" si="291"/>
        <v>1.5</v>
      </c>
      <c r="V643" s="98">
        <v>0</v>
      </c>
      <c r="W643" s="4">
        <f t="shared" si="292"/>
        <v>0</v>
      </c>
      <c r="X643" s="98">
        <v>0</v>
      </c>
      <c r="Y643" s="4">
        <f t="shared" si="293"/>
        <v>0</v>
      </c>
      <c r="Z643" s="9">
        <v>0.70978892000000005</v>
      </c>
      <c r="AA643" s="9">
        <v>0.74542400099999995</v>
      </c>
      <c r="AB643" s="9">
        <v>0.80962859300000001</v>
      </c>
      <c r="AC643" s="1">
        <f t="shared" si="294"/>
        <v>2</v>
      </c>
      <c r="AD643" s="1">
        <f t="shared" si="295"/>
        <v>2</v>
      </c>
      <c r="AE643" s="1">
        <f t="shared" si="296"/>
        <v>1</v>
      </c>
      <c r="AF643" s="11">
        <f t="shared" si="297"/>
        <v>1.6666666666666667</v>
      </c>
      <c r="AG643" s="8">
        <v>0.82497484323600001</v>
      </c>
      <c r="AH643" s="9">
        <v>0.45509134277998142</v>
      </c>
      <c r="AI643" s="1">
        <f t="shared" si="298"/>
        <v>0</v>
      </c>
      <c r="AJ643" s="1">
        <f t="shared" si="299"/>
        <v>3</v>
      </c>
      <c r="AK643" s="11">
        <f t="shared" si="300"/>
        <v>1.5</v>
      </c>
      <c r="AL643" s="10">
        <v>0</v>
      </c>
      <c r="AM643" s="4">
        <f t="shared" si="301"/>
        <v>0</v>
      </c>
      <c r="AN643" s="98">
        <v>5.9905660379999999</v>
      </c>
      <c r="AO643" s="4">
        <f t="shared" si="302"/>
        <v>2</v>
      </c>
      <c r="AR643" s="9">
        <v>0.72125181950509465</v>
      </c>
      <c r="AS643" s="9">
        <v>1.1794380587483999</v>
      </c>
      <c r="AV643" s="1" t="str">
        <f t="shared" si="303"/>
        <v/>
      </c>
      <c r="AW643" s="1" t="str">
        <f t="shared" si="304"/>
        <v/>
      </c>
      <c r="AX643" s="1">
        <f t="shared" si="305"/>
        <v>4</v>
      </c>
      <c r="AY643" s="1">
        <f t="shared" si="306"/>
        <v>0</v>
      </c>
      <c r="AZ643" s="1" t="str">
        <f t="shared" si="307"/>
        <v/>
      </c>
      <c r="BA643" s="1" t="str">
        <f t="shared" si="308"/>
        <v/>
      </c>
      <c r="BB643" s="9">
        <f t="shared" ref="BB643:BB706" si="311">IF(COUNTBLANK(AV643:AY643)=4,1,1/(4-COUNTBLANK(AV643:AY643)))</f>
        <v>0.5</v>
      </c>
      <c r="BC643" s="11">
        <f t="shared" si="309"/>
        <v>2</v>
      </c>
      <c r="BD643" s="98">
        <v>55.656968589999998</v>
      </c>
      <c r="BE643" s="4">
        <f t="shared" si="310"/>
        <v>2</v>
      </c>
    </row>
    <row r="644" spans="1:57" x14ac:dyDescent="0.35">
      <c r="A644" s="4">
        <v>53061041605</v>
      </c>
      <c r="B644" s="97">
        <v>31.622208436724559</v>
      </c>
      <c r="C644" s="4">
        <f t="shared" ref="C644:C707" si="312">IF(AND(B644&gt;=0,B644&lt;=20),0,IF(AND(B644&gt;20,B644&lt;=30),1,IF(AND(B644&gt;30,B644&lt;=40),2,IF(AND(B644&gt;40,B644&lt;=50),3,4))))</f>
        <v>2</v>
      </c>
      <c r="D644" s="98">
        <v>6.3515509601181694</v>
      </c>
      <c r="E644" s="4">
        <f t="shared" ref="E644:E707" si="313">IF(AND(D644&gt;=0, D644&lt;=4),0,IF(AND(D644&gt;4,D644&lt;=8),1,IF(AND(D644&gt;8,D644&lt;=12),2,IF(AND(D644&gt;12,D644&lt;=16),3,4))))</f>
        <v>1</v>
      </c>
      <c r="F644" s="98">
        <v>56.547064305684991</v>
      </c>
      <c r="G644" s="4">
        <f t="shared" ref="G644:G707" si="314">IF(AND(F644&gt;=0, F644&lt;=35),0,IF(AND(F644&gt;35,F644&lt;=50),1,IF(AND(F644&gt;50,F644&lt;=65),2,IF(AND(F644&gt;65,F644&lt;=80),3,4))))</f>
        <v>2</v>
      </c>
      <c r="H644" s="98">
        <v>21.002277904328022</v>
      </c>
      <c r="I644" s="4">
        <f t="shared" ref="I644:I707" si="315">IF(AND(H644&gt;=0, H644&lt;=15),0,IF(AND(H644&gt;15,H644&lt;=30),1,IF(AND(H644&gt;30,H644&lt;=45),2,IF(AND(H644&gt;45,H644&lt;=60),3,4))))</f>
        <v>1</v>
      </c>
      <c r="J644" s="98">
        <v>14.705882352941179</v>
      </c>
      <c r="K644" s="97">
        <v>7.0135746606334841</v>
      </c>
      <c r="L644" s="1">
        <f t="shared" ref="L644:L707" si="316">IF(AND(J644&gt;=0, J644&lt;=10),0,IF(AND(J644&gt;10,J644&lt;=15),1,IF(AND(J644&gt;15,J644&lt;=20),2,IF(AND(J644&gt;20,J644&lt;=25),3,4))))</f>
        <v>1</v>
      </c>
      <c r="M644" s="1">
        <f t="shared" ref="M644:M707" si="317">IF(AND(K644&gt;=0, K644&lt;=10),0,IF(AND(K644&gt;10,K644&lt;=15),1,IF(AND(K644&gt;15,K644&lt;=20),2,IF(AND(K644&gt;20,K644&lt;=25),3,4))))</f>
        <v>0</v>
      </c>
      <c r="N644" s="11">
        <f t="shared" ref="N644:N707" si="318">SUM(L644:M644)/2</f>
        <v>0.5</v>
      </c>
      <c r="O644" s="98">
        <v>16.505911636589921</v>
      </c>
      <c r="P644" s="4">
        <f t="shared" ref="P644:P707" si="319">IF(AND(O644&gt;=0, O644&lt;=8),0,IF(AND(O644&gt;8,O644&lt;=16),1,IF(AND(O644&gt;16,O644&lt;=24),2,IF(AND(O644&gt;24,O644&lt;=32),3,4))))</f>
        <v>2</v>
      </c>
      <c r="Q644" s="6">
        <v>221608</v>
      </c>
      <c r="R644" s="7">
        <v>4526</v>
      </c>
      <c r="S644" s="1">
        <f t="shared" ref="S644:S707" si="320">IF(AND(Q644&gt;=0, Q644&lt;=75000),0,IF(AND(Q644&gt;75000,Q644&lt;=200000),1,IF(AND(Q644&gt;200000,Q644&lt;=325000),2,IF(AND(Q644&gt;325000,Q644&lt;=450000),3,4))))</f>
        <v>2</v>
      </c>
      <c r="T644" s="1">
        <f t="shared" ref="T644:T707" si="321">IF(AND(R644&gt;=0, R644&lt;=1000),0,IF(AND(R644&gt;1000,R644&lt;=13000),1,IF(AND(R644&gt;13000,R644&lt;=43000),2,IF(AND(R644&gt;43000,R644&lt;=200000),3,4))))</f>
        <v>1</v>
      </c>
      <c r="U644" s="11">
        <f t="shared" ref="U644:U707" si="322">SUM(S644:T644)/2</f>
        <v>1.5</v>
      </c>
      <c r="V644" s="98">
        <v>0</v>
      </c>
      <c r="W644" s="4">
        <f t="shared" ref="W644:W707" si="323">IF(AND(V644&gt;=0, V644&lt;=6),0,IF(AND(V644&gt;6,V644&lt;=24),1,IF(AND(V644&gt;24,V644&lt;=42),2,IF(AND(V644&gt;42,V644&lt;=60),3,4))))</f>
        <v>0</v>
      </c>
      <c r="X644" s="98">
        <v>0</v>
      </c>
      <c r="Y644" s="4">
        <f t="shared" ref="Y644:Y707" si="324">IF(AND(X644&gt;=0, X644&lt;=6),0,IF(AND(X644&gt;6,X644&lt;=24),1,IF(AND(X644&gt;24,X644&lt;=42),2,IF(AND(X644&gt;42,X644&lt;=60),3,4))))</f>
        <v>0</v>
      </c>
      <c r="Z644" s="9">
        <v>0.47183319400000001</v>
      </c>
      <c r="AA644" s="9">
        <v>0.42434941599999998</v>
      </c>
      <c r="AB644" s="9">
        <v>0.387878045</v>
      </c>
      <c r="AC644" s="1">
        <f t="shared" ref="AC644:AC707" si="325">IF(AND(Z644&gt;1.2),0,IF(AND(Z644&lt;=1.2, Z644&gt;0.8),1, IF(AND(Z644&lt;=0.8,Z644&gt;0.6), 2, IF(AND(Z644&lt;=0.6,Z644&gt;0.4),3,4))))</f>
        <v>3</v>
      </c>
      <c r="AD644" s="1">
        <f t="shared" ref="AD644:AD707" si="326">IF(AND(AA644&gt;1.2),0,IF(AND(AA644&lt;=1.2, AA644&gt;0.8),1, IF(AND(AA644&lt;=0.8,AA644&gt;0.6), 2, IF(AND(AA644&lt;=0.6,AA644&gt;0.4),3,4))))</f>
        <v>3</v>
      </c>
      <c r="AE644" s="1">
        <f t="shared" ref="AE644:AE707" si="327">IF(AND(AB644&gt;1),0,IF(AND(AB644&lt;=1, AB644&gt;0.75),1, IF(AND(AB644&lt;=0.75,AB644&gt;0.5), 2, IF(AND(AB644&lt;=0.5,AB644&gt;0.25),3,4))))</f>
        <v>3</v>
      </c>
      <c r="AF644" s="11">
        <f t="shared" ref="AF644:AF707" si="328">SUM(AC644:AE644)/3</f>
        <v>3</v>
      </c>
      <c r="AG644" s="8">
        <v>0.24295993602900001</v>
      </c>
      <c r="AH644" s="9">
        <v>0.23663764761795569</v>
      </c>
      <c r="AI644" s="1">
        <f t="shared" ref="AI644:AI707" si="329">IF(AND(AG644&gt;0.6),0,IF(AND(AG644&lt;=0.6, AG644&gt;0.45),1, IF(AND(AG644&lt;=0.45,AG644&gt;0.3), 2, IF(AND(AG644&lt;=0.3,AG644&gt;0.15),3,4))))</f>
        <v>3</v>
      </c>
      <c r="AJ644" s="1">
        <f t="shared" ref="AJ644:AJ707" si="330">IF(AND(AH644&gt;1),0,IF(AND(AH644&lt;=1, AH644&gt;0.8),1, IF(AND(AH644&lt;=0.8,AH644&gt;0.6), 2, IF(AND(AH644&lt;=0.6,AH644&gt;0.4),3,4))))</f>
        <v>4</v>
      </c>
      <c r="AK644" s="11">
        <f t="shared" ref="AK644:AK707" si="331">SUM(AI644:AJ644)/2</f>
        <v>3.5</v>
      </c>
      <c r="AL644" s="10">
        <v>0</v>
      </c>
      <c r="AM644" s="4">
        <f t="shared" ref="AM644:AM707" si="332">4*AL644</f>
        <v>0</v>
      </c>
      <c r="AN644" s="98">
        <v>2.440168935</v>
      </c>
      <c r="AO644" s="4">
        <f t="shared" ref="AO644:AO707" si="333">IF(AND(AN644&gt;=0, AN644&lt;=1),0,IF(AND(AN644&gt;1,AN644&lt;=4),1,IF(AND(AN644&gt;4,AN644&lt;=7),2,IF(AND(AN644&gt;7,AN644&lt;=10),3,4))))</f>
        <v>1</v>
      </c>
      <c r="AR644" s="9">
        <v>1.1899563318777291</v>
      </c>
      <c r="AS644" s="9">
        <v>1.0172413793103401</v>
      </c>
      <c r="AV644" s="1" t="str">
        <f t="shared" ref="AV644:AV707" si="334">IF(AND(AP644&gt;0.9),0,IF(AND(AP644&lt;=0.9, AP644&gt;0.85),1, IF(AND(AP644&lt;=0.85,AP644&gt;0.8), 2, IF(AND(AP644&lt;=0.8,AP644&gt;0.75),3,IF(AND(ISBLANK(AP644)),"",4)))))</f>
        <v/>
      </c>
      <c r="AW644" s="1" t="str">
        <f t="shared" ref="AW644:AW707" si="335">IF(AND(AQ644&gt;0.9),0,IF(AND(AQ644&lt;=0.9, AQ644&gt;0.85),1, IF(AND(AQ644&lt;=0.85,AQ644&gt;0.8), 2, IF(AND(AQ644&lt;=0.8,AQ644&gt;0.75),3,IF(AND(ISBLANK(AQ644)),"",4)))))</f>
        <v/>
      </c>
      <c r="AX644" s="1">
        <f t="shared" ref="AX644:AX707" si="336">IF(AND(AR644&gt;0.9),0,IF(AND(AR644&lt;=0.9, AR644&gt;0.85),1, IF(AND(AR644&lt;=0.85,AR644&gt;0.8), 2, IF(AND(AR644&lt;=0.8,AR644&gt;0.75),3,IF(AND(ISBLANK(AR644)),"",4)))))</f>
        <v>0</v>
      </c>
      <c r="AY644" s="1">
        <f t="shared" ref="AY644:AY707" si="337">IF(AND(AS644&gt;0.9),0,IF(AND(AS644&lt;=0.9, AS644&gt;0.85),1, IF(AND(AS644&lt;=0.85,AS644&gt;0.8), 2, IF(AND(AS644&lt;=0.8,AS644&gt;0.75),3,IF(AND(ISBLANK(AS644)),"",4)))))</f>
        <v>0</v>
      </c>
      <c r="AZ644" s="1" t="str">
        <f t="shared" ref="AZ644:AZ707" si="338">IF(AND(AT644&gt;0.9),0,IF(AND(AT644&lt;=0.9, AT644&gt;0.85),1, IF(AND(AT644&lt;=0.85,AT644&gt;0.8), 2, IF(AND(AT644&lt;=0.8,AT644&gt;0.75),3,IF(AND(ISBLANK(AT644)),"",4)))))</f>
        <v/>
      </c>
      <c r="BA644" s="1" t="str">
        <f t="shared" ref="BA644:BA707" si="339">IF(AND(AU644&gt;0.9),0,IF(AND(AU644&lt;=0.9, AU644&gt;0.85),1, IF(AND(AU644&lt;=0.85,AU644&gt;0.8), 2, IF(AND(AU644&lt;=0.8,AU644&gt;0.75),3,IF(AND(ISBLANK(AU644)),"",4)))))</f>
        <v/>
      </c>
      <c r="BB644" s="9">
        <f t="shared" si="311"/>
        <v>0.5</v>
      </c>
      <c r="BC644" s="11">
        <f t="shared" ref="BC644:BC707" si="340">BB644*SUM(AV644:AY644)</f>
        <v>0</v>
      </c>
      <c r="BD644" s="98">
        <v>56.856306580000002</v>
      </c>
      <c r="BE644" s="4">
        <f t="shared" ref="BE644:BE707" si="341">IF(AND(BD644&gt;68),0,IF(AND(BD644&lt;=68, BD644&gt;61),1, IF(AND(BD644&lt;=61,BD644&gt;54), 2, IF(AND(BD644&lt;=54,BD644&gt;47),3,4))))</f>
        <v>2</v>
      </c>
    </row>
    <row r="645" spans="1:57" x14ac:dyDescent="0.35">
      <c r="A645" s="4">
        <v>53061041606</v>
      </c>
      <c r="B645" s="97">
        <v>35.254562920268967</v>
      </c>
      <c r="C645" s="4">
        <f t="shared" si="312"/>
        <v>2</v>
      </c>
      <c r="D645" s="98">
        <v>10.25272241627286</v>
      </c>
      <c r="E645" s="4">
        <f t="shared" si="313"/>
        <v>2</v>
      </c>
      <c r="F645" s="98">
        <v>68.298969072164951</v>
      </c>
      <c r="G645" s="4">
        <f t="shared" si="314"/>
        <v>3</v>
      </c>
      <c r="H645" s="98">
        <v>43.055555555555557</v>
      </c>
      <c r="I645" s="4">
        <f t="shared" si="315"/>
        <v>2</v>
      </c>
      <c r="J645" s="98">
        <v>26.915422885572141</v>
      </c>
      <c r="K645" s="97">
        <v>10.796019900497511</v>
      </c>
      <c r="L645" s="1">
        <f t="shared" si="316"/>
        <v>4</v>
      </c>
      <c r="M645" s="1">
        <f t="shared" si="317"/>
        <v>1</v>
      </c>
      <c r="N645" s="11">
        <f t="shared" si="318"/>
        <v>2.5</v>
      </c>
      <c r="O645" s="98">
        <v>27.60809202697342</v>
      </c>
      <c r="P645" s="4">
        <f t="shared" si="319"/>
        <v>3</v>
      </c>
      <c r="Q645" s="6">
        <v>231601</v>
      </c>
      <c r="R645" s="7">
        <v>14575</v>
      </c>
      <c r="S645" s="1">
        <f t="shared" si="320"/>
        <v>2</v>
      </c>
      <c r="T645" s="1">
        <f t="shared" si="321"/>
        <v>2</v>
      </c>
      <c r="U645" s="11">
        <f t="shared" si="322"/>
        <v>2</v>
      </c>
      <c r="V645" s="98">
        <v>0</v>
      </c>
      <c r="W645" s="4">
        <f t="shared" si="323"/>
        <v>0</v>
      </c>
      <c r="X645" s="98">
        <v>0.58132962477455807</v>
      </c>
      <c r="Y645" s="4">
        <f t="shared" si="324"/>
        <v>0</v>
      </c>
      <c r="Z645" s="9">
        <v>0.45127103699999999</v>
      </c>
      <c r="AA645" s="9">
        <v>0.54684107699999995</v>
      </c>
      <c r="AB645" s="9">
        <v>0.51722345199999997</v>
      </c>
      <c r="AC645" s="1">
        <f t="shared" si="325"/>
        <v>3</v>
      </c>
      <c r="AD645" s="1">
        <f t="shared" si="326"/>
        <v>3</v>
      </c>
      <c r="AE645" s="1">
        <f t="shared" si="327"/>
        <v>2</v>
      </c>
      <c r="AF645" s="11">
        <f t="shared" si="328"/>
        <v>2.6666666666666665</v>
      </c>
      <c r="AG645" s="8">
        <v>0.47814337725200001</v>
      </c>
      <c r="AH645" s="9">
        <v>0.50374558863467112</v>
      </c>
      <c r="AI645" s="1">
        <f t="shared" si="329"/>
        <v>1</v>
      </c>
      <c r="AJ645" s="1">
        <f t="shared" si="330"/>
        <v>3</v>
      </c>
      <c r="AK645" s="11">
        <f t="shared" si="331"/>
        <v>2</v>
      </c>
      <c r="AL645" s="10">
        <v>0</v>
      </c>
      <c r="AM645" s="4">
        <f t="shared" si="332"/>
        <v>0</v>
      </c>
      <c r="AN645" s="98">
        <v>5.8723404260000001</v>
      </c>
      <c r="AO645" s="4">
        <f t="shared" si="333"/>
        <v>2</v>
      </c>
      <c r="AP645" s="8">
        <v>0.85573476702508966</v>
      </c>
      <c r="AQ645" s="9">
        <v>1.1293402777777779</v>
      </c>
      <c r="AR645" s="9">
        <v>1.1724890829694321</v>
      </c>
      <c r="AS645" s="9">
        <v>0.88633461047254103</v>
      </c>
      <c r="AT645" s="9">
        <v>0.83697166744078033</v>
      </c>
      <c r="AV645" s="1">
        <f t="shared" si="334"/>
        <v>1</v>
      </c>
      <c r="AW645" s="1">
        <f t="shared" si="335"/>
        <v>0</v>
      </c>
      <c r="AX645" s="1">
        <f t="shared" si="336"/>
        <v>0</v>
      </c>
      <c r="AY645" s="1">
        <f t="shared" si="337"/>
        <v>1</v>
      </c>
      <c r="AZ645" s="1">
        <f t="shared" si="338"/>
        <v>2</v>
      </c>
      <c r="BA645" s="1" t="str">
        <f t="shared" si="339"/>
        <v/>
      </c>
      <c r="BB645" s="9">
        <f t="shared" si="311"/>
        <v>0.25</v>
      </c>
      <c r="BC645" s="11">
        <f t="shared" si="340"/>
        <v>0.5</v>
      </c>
      <c r="BD645" s="98">
        <v>44.347995949999998</v>
      </c>
      <c r="BE645" s="4">
        <f t="shared" si="341"/>
        <v>4</v>
      </c>
    </row>
    <row r="646" spans="1:57" x14ac:dyDescent="0.35">
      <c r="A646" s="4">
        <v>53061041607</v>
      </c>
      <c r="B646" s="97">
        <v>24.715565238441059</v>
      </c>
      <c r="C646" s="4">
        <f t="shared" si="312"/>
        <v>1</v>
      </c>
      <c r="D646" s="98">
        <v>5.0491629019399413</v>
      </c>
      <c r="E646" s="4">
        <f t="shared" si="313"/>
        <v>1</v>
      </c>
      <c r="F646" s="98">
        <v>55.33508049419693</v>
      </c>
      <c r="G646" s="4">
        <f t="shared" si="314"/>
        <v>2</v>
      </c>
      <c r="H646" s="98">
        <v>8.3900226757369616</v>
      </c>
      <c r="I646" s="4">
        <f t="shared" si="315"/>
        <v>0</v>
      </c>
      <c r="J646" s="98">
        <v>5.2713178294573639</v>
      </c>
      <c r="K646" s="97">
        <v>4.4961240310077519</v>
      </c>
      <c r="L646" s="1">
        <f t="shared" si="316"/>
        <v>0</v>
      </c>
      <c r="M646" s="1">
        <f t="shared" si="317"/>
        <v>0</v>
      </c>
      <c r="N646" s="11">
        <f t="shared" si="318"/>
        <v>0</v>
      </c>
      <c r="O646" s="98">
        <v>6.3907044299201159</v>
      </c>
      <c r="P646" s="4">
        <f t="shared" si="319"/>
        <v>0</v>
      </c>
      <c r="Q646" s="6">
        <v>211567</v>
      </c>
      <c r="R646" s="7">
        <v>0</v>
      </c>
      <c r="S646" s="1">
        <f t="shared" si="320"/>
        <v>2</v>
      </c>
      <c r="T646" s="1">
        <f t="shared" si="321"/>
        <v>0</v>
      </c>
      <c r="U646" s="11">
        <f t="shared" si="322"/>
        <v>1</v>
      </c>
      <c r="V646" s="98">
        <v>0</v>
      </c>
      <c r="W646" s="4">
        <f t="shared" si="323"/>
        <v>0</v>
      </c>
      <c r="X646" s="98">
        <v>0</v>
      </c>
      <c r="Y646" s="4">
        <f t="shared" si="324"/>
        <v>0</v>
      </c>
      <c r="Z646" s="9">
        <v>1.2080374629999999</v>
      </c>
      <c r="AA646" s="9">
        <v>1.245696677</v>
      </c>
      <c r="AB646" s="9">
        <v>1.1128614619999999</v>
      </c>
      <c r="AC646" s="1">
        <f t="shared" si="325"/>
        <v>0</v>
      </c>
      <c r="AD646" s="1">
        <f t="shared" si="326"/>
        <v>0</v>
      </c>
      <c r="AE646" s="1">
        <f t="shared" si="327"/>
        <v>0</v>
      </c>
      <c r="AF646" s="11">
        <f t="shared" si="328"/>
        <v>0</v>
      </c>
      <c r="AG646" s="8">
        <v>0.58305588657100005</v>
      </c>
      <c r="AH646" s="9">
        <v>0.89460831848403921</v>
      </c>
      <c r="AI646" s="1">
        <f t="shared" si="329"/>
        <v>1</v>
      </c>
      <c r="AJ646" s="1">
        <f t="shared" si="330"/>
        <v>1</v>
      </c>
      <c r="AK646" s="11">
        <f t="shared" si="331"/>
        <v>1</v>
      </c>
      <c r="AL646" s="10">
        <v>0</v>
      </c>
      <c r="AM646" s="4">
        <f t="shared" si="332"/>
        <v>0</v>
      </c>
      <c r="AN646" s="98">
        <v>2.054231717</v>
      </c>
      <c r="AO646" s="4">
        <f t="shared" si="333"/>
        <v>1</v>
      </c>
      <c r="AS646" s="9">
        <v>1.0759897828863301</v>
      </c>
      <c r="AT646" s="9">
        <v>1.0255457501161169</v>
      </c>
      <c r="AV646" s="1" t="str">
        <f t="shared" si="334"/>
        <v/>
      </c>
      <c r="AW646" s="1" t="str">
        <f t="shared" si="335"/>
        <v/>
      </c>
      <c r="AX646" s="1" t="str">
        <f t="shared" si="336"/>
        <v/>
      </c>
      <c r="AY646" s="1">
        <f t="shared" si="337"/>
        <v>0</v>
      </c>
      <c r="AZ646" s="1">
        <f t="shared" si="338"/>
        <v>0</v>
      </c>
      <c r="BA646" s="1" t="str">
        <f t="shared" si="339"/>
        <v/>
      </c>
      <c r="BB646" s="9">
        <f t="shared" si="311"/>
        <v>1</v>
      </c>
      <c r="BC646" s="11">
        <f t="shared" si="340"/>
        <v>0</v>
      </c>
      <c r="BD646" s="98">
        <v>63.101253020000001</v>
      </c>
      <c r="BE646" s="4">
        <f t="shared" si="341"/>
        <v>1</v>
      </c>
    </row>
    <row r="647" spans="1:57" x14ac:dyDescent="0.35">
      <c r="A647" s="4">
        <v>53061041608</v>
      </c>
      <c r="B647" s="97">
        <v>23.948409790414779</v>
      </c>
      <c r="C647" s="4">
        <f t="shared" si="312"/>
        <v>1</v>
      </c>
      <c r="D647" s="98">
        <v>5.1678786941049051</v>
      </c>
      <c r="E647" s="4">
        <f t="shared" si="313"/>
        <v>1</v>
      </c>
      <c r="F647" s="98">
        <v>51.825279594851239</v>
      </c>
      <c r="G647" s="4">
        <f t="shared" si="314"/>
        <v>2</v>
      </c>
      <c r="H647" s="98">
        <v>5.675561202880135</v>
      </c>
      <c r="I647" s="4">
        <f t="shared" si="315"/>
        <v>0</v>
      </c>
      <c r="J647" s="98">
        <v>4.6153846153846159</v>
      </c>
      <c r="K647" s="97">
        <v>1.9780219780219781</v>
      </c>
      <c r="L647" s="1">
        <f t="shared" si="316"/>
        <v>0</v>
      </c>
      <c r="M647" s="1">
        <f t="shared" si="317"/>
        <v>0</v>
      </c>
      <c r="N647" s="11">
        <f t="shared" si="318"/>
        <v>0</v>
      </c>
      <c r="O647" s="98">
        <v>3.6752767527675281</v>
      </c>
      <c r="P647" s="4">
        <f t="shared" si="319"/>
        <v>0</v>
      </c>
      <c r="Q647" s="6">
        <v>214409</v>
      </c>
      <c r="R647" s="7">
        <v>6731</v>
      </c>
      <c r="S647" s="1">
        <f t="shared" si="320"/>
        <v>2</v>
      </c>
      <c r="T647" s="1">
        <f t="shared" si="321"/>
        <v>1</v>
      </c>
      <c r="U647" s="11">
        <f t="shared" si="322"/>
        <v>1.5</v>
      </c>
      <c r="V647" s="98">
        <v>0</v>
      </c>
      <c r="W647" s="4">
        <f t="shared" si="323"/>
        <v>0</v>
      </c>
      <c r="X647" s="98">
        <v>0</v>
      </c>
      <c r="Y647" s="4">
        <f t="shared" si="324"/>
        <v>0</v>
      </c>
      <c r="Z647" s="9">
        <v>0.68614597799999999</v>
      </c>
      <c r="AA647" s="9">
        <v>0.81815664499999996</v>
      </c>
      <c r="AB647" s="9">
        <v>0.57761037999999998</v>
      </c>
      <c r="AC647" s="1">
        <f t="shared" si="325"/>
        <v>2</v>
      </c>
      <c r="AD647" s="1">
        <f t="shared" si="326"/>
        <v>1</v>
      </c>
      <c r="AE647" s="1">
        <f t="shared" si="327"/>
        <v>2</v>
      </c>
      <c r="AF647" s="11">
        <f t="shared" si="328"/>
        <v>1.6666666666666667</v>
      </c>
      <c r="AG647" s="8">
        <v>0.651454670372</v>
      </c>
      <c r="AH647" s="9">
        <v>0.47430838528142999</v>
      </c>
      <c r="AI647" s="1">
        <f t="shared" si="329"/>
        <v>0</v>
      </c>
      <c r="AJ647" s="1">
        <f t="shared" si="330"/>
        <v>3</v>
      </c>
      <c r="AK647" s="11">
        <f t="shared" si="331"/>
        <v>1.5</v>
      </c>
      <c r="AL647" s="10">
        <v>0</v>
      </c>
      <c r="AM647" s="4">
        <f t="shared" si="332"/>
        <v>0</v>
      </c>
      <c r="AN647" s="98">
        <v>1.8595041320000001</v>
      </c>
      <c r="AO647" s="4">
        <f t="shared" si="333"/>
        <v>1</v>
      </c>
      <c r="AS647" s="9">
        <v>1.34674329501915</v>
      </c>
      <c r="AV647" s="1" t="str">
        <f t="shared" si="334"/>
        <v/>
      </c>
      <c r="AW647" s="1" t="str">
        <f t="shared" si="335"/>
        <v/>
      </c>
      <c r="AX647" s="1" t="str">
        <f t="shared" si="336"/>
        <v/>
      </c>
      <c r="AY647" s="1">
        <f t="shared" si="337"/>
        <v>0</v>
      </c>
      <c r="AZ647" s="1" t="str">
        <f t="shared" si="338"/>
        <v/>
      </c>
      <c r="BA647" s="1" t="str">
        <f t="shared" si="339"/>
        <v/>
      </c>
      <c r="BB647" s="9">
        <f t="shared" si="311"/>
        <v>1</v>
      </c>
      <c r="BC647" s="11">
        <f t="shared" si="340"/>
        <v>0</v>
      </c>
      <c r="BD647" s="98">
        <v>58.95025304</v>
      </c>
      <c r="BE647" s="4">
        <f t="shared" si="341"/>
        <v>2</v>
      </c>
    </row>
    <row r="648" spans="1:57" x14ac:dyDescent="0.35">
      <c r="A648" s="4">
        <v>53061041701</v>
      </c>
      <c r="B648" s="97">
        <v>45.436475070399197</v>
      </c>
      <c r="C648" s="4">
        <f t="shared" si="312"/>
        <v>3</v>
      </c>
      <c r="D648" s="98">
        <v>11.425381466319321</v>
      </c>
      <c r="E648" s="4">
        <f t="shared" si="313"/>
        <v>2</v>
      </c>
      <c r="F648" s="98">
        <v>62.853801169590639</v>
      </c>
      <c r="G648" s="4">
        <f t="shared" si="314"/>
        <v>2</v>
      </c>
      <c r="H648" s="98">
        <v>41.343873517786562</v>
      </c>
      <c r="I648" s="4">
        <f t="shared" si="315"/>
        <v>2</v>
      </c>
      <c r="J648" s="98">
        <v>30.350194552529182</v>
      </c>
      <c r="K648" s="97">
        <v>13.2295719844358</v>
      </c>
      <c r="L648" s="1">
        <f t="shared" si="316"/>
        <v>4</v>
      </c>
      <c r="M648" s="1">
        <f t="shared" si="317"/>
        <v>1</v>
      </c>
      <c r="N648" s="11">
        <f t="shared" si="318"/>
        <v>2.5</v>
      </c>
      <c r="O648" s="98">
        <v>24.788029925187029</v>
      </c>
      <c r="P648" s="4">
        <f t="shared" si="319"/>
        <v>3</v>
      </c>
      <c r="Q648" s="6">
        <v>238731</v>
      </c>
      <c r="R648" s="7">
        <v>34549</v>
      </c>
      <c r="S648" s="1">
        <f t="shared" si="320"/>
        <v>2</v>
      </c>
      <c r="T648" s="1">
        <f t="shared" si="321"/>
        <v>2</v>
      </c>
      <c r="U648" s="11">
        <f t="shared" si="322"/>
        <v>2</v>
      </c>
      <c r="V648" s="98">
        <v>0</v>
      </c>
      <c r="W648" s="4">
        <f t="shared" si="323"/>
        <v>0</v>
      </c>
      <c r="X648" s="98">
        <v>21.20644473582561</v>
      </c>
      <c r="Y648" s="4">
        <f t="shared" si="324"/>
        <v>1</v>
      </c>
      <c r="Z648" s="9">
        <v>0.44479438199999999</v>
      </c>
      <c r="AA648" s="9">
        <v>0.46862642799999998</v>
      </c>
      <c r="AB648" s="9">
        <v>0.29677182600000002</v>
      </c>
      <c r="AC648" s="1">
        <f t="shared" si="325"/>
        <v>3</v>
      </c>
      <c r="AD648" s="1">
        <f t="shared" si="326"/>
        <v>3</v>
      </c>
      <c r="AE648" s="1">
        <f t="shared" si="327"/>
        <v>3</v>
      </c>
      <c r="AF648" s="11">
        <f t="shared" si="328"/>
        <v>3</v>
      </c>
      <c r="AG648" s="8">
        <v>0.17866947764800001</v>
      </c>
      <c r="AH648" s="9">
        <v>0.51541743748351443</v>
      </c>
      <c r="AI648" s="1">
        <f t="shared" si="329"/>
        <v>3</v>
      </c>
      <c r="AJ648" s="1">
        <f t="shared" si="330"/>
        <v>3</v>
      </c>
      <c r="AK648" s="11">
        <f t="shared" si="331"/>
        <v>3</v>
      </c>
      <c r="AL648" s="10">
        <v>0</v>
      </c>
      <c r="AM648" s="4">
        <f t="shared" si="332"/>
        <v>0</v>
      </c>
      <c r="AN648" s="98">
        <v>33.85479342</v>
      </c>
      <c r="AO648" s="4">
        <f t="shared" si="333"/>
        <v>4</v>
      </c>
      <c r="AQ648" s="9">
        <v>0.703125</v>
      </c>
      <c r="AR648" s="9">
        <v>0.99344978165938869</v>
      </c>
      <c r="AS648" s="9">
        <v>1.11877394636015</v>
      </c>
      <c r="AV648" s="1" t="str">
        <f t="shared" si="334"/>
        <v/>
      </c>
      <c r="AW648" s="1">
        <f t="shared" si="335"/>
        <v>4</v>
      </c>
      <c r="AX648" s="1">
        <f t="shared" si="336"/>
        <v>0</v>
      </c>
      <c r="AY648" s="1">
        <f t="shared" si="337"/>
        <v>0</v>
      </c>
      <c r="AZ648" s="1" t="str">
        <f t="shared" si="338"/>
        <v/>
      </c>
      <c r="BA648" s="1" t="str">
        <f t="shared" si="339"/>
        <v/>
      </c>
      <c r="BB648" s="9">
        <f t="shared" si="311"/>
        <v>0.33333333333333331</v>
      </c>
      <c r="BC648" s="11">
        <f t="shared" si="340"/>
        <v>1.3333333333333333</v>
      </c>
      <c r="BD648" s="98">
        <v>44.260960580000003</v>
      </c>
      <c r="BE648" s="4">
        <f t="shared" si="341"/>
        <v>4</v>
      </c>
    </row>
    <row r="649" spans="1:57" x14ac:dyDescent="0.35">
      <c r="A649" s="4">
        <v>53061041703</v>
      </c>
      <c r="B649" s="97">
        <v>34.805547181187819</v>
      </c>
      <c r="C649" s="4">
        <f t="shared" si="312"/>
        <v>2</v>
      </c>
      <c r="D649" s="98">
        <v>8.9948783610755445</v>
      </c>
      <c r="E649" s="4">
        <f t="shared" si="313"/>
        <v>2</v>
      </c>
      <c r="F649" s="98">
        <v>58.721304441107058</v>
      </c>
      <c r="G649" s="4">
        <f t="shared" si="314"/>
        <v>2</v>
      </c>
      <c r="H649" s="98">
        <v>20.32484635645303</v>
      </c>
      <c r="I649" s="4">
        <f t="shared" si="315"/>
        <v>1</v>
      </c>
      <c r="J649" s="98">
        <v>19.011764705882349</v>
      </c>
      <c r="K649" s="97">
        <v>11.011764705882349</v>
      </c>
      <c r="L649" s="1">
        <f t="shared" si="316"/>
        <v>2</v>
      </c>
      <c r="M649" s="1">
        <f t="shared" si="317"/>
        <v>1</v>
      </c>
      <c r="N649" s="11">
        <f t="shared" si="318"/>
        <v>1.5</v>
      </c>
      <c r="O649" s="98">
        <v>14.45318525374055</v>
      </c>
      <c r="P649" s="4">
        <f t="shared" si="319"/>
        <v>1</v>
      </c>
      <c r="Q649" s="6">
        <v>253353</v>
      </c>
      <c r="R649" s="7">
        <v>24019</v>
      </c>
      <c r="S649" s="1">
        <f t="shared" si="320"/>
        <v>2</v>
      </c>
      <c r="T649" s="1">
        <f t="shared" si="321"/>
        <v>2</v>
      </c>
      <c r="U649" s="11">
        <f t="shared" si="322"/>
        <v>2</v>
      </c>
      <c r="V649" s="98">
        <v>0</v>
      </c>
      <c r="W649" s="4">
        <f t="shared" si="323"/>
        <v>0</v>
      </c>
      <c r="X649" s="98">
        <v>16.173982597704221</v>
      </c>
      <c r="Y649" s="4">
        <f t="shared" si="324"/>
        <v>1</v>
      </c>
      <c r="Z649" s="9">
        <v>0.55408569900000004</v>
      </c>
      <c r="AA649" s="9">
        <v>0.85488042399999997</v>
      </c>
      <c r="AB649" s="9">
        <v>0.48114744799999998</v>
      </c>
      <c r="AC649" s="1">
        <f t="shared" si="325"/>
        <v>3</v>
      </c>
      <c r="AD649" s="1">
        <f t="shared" si="326"/>
        <v>1</v>
      </c>
      <c r="AE649" s="1">
        <f t="shared" si="327"/>
        <v>3</v>
      </c>
      <c r="AF649" s="11">
        <f t="shared" si="328"/>
        <v>2.3333333333333335</v>
      </c>
      <c r="AG649" s="8">
        <v>0.23450671905699999</v>
      </c>
      <c r="AH649" s="9">
        <v>0.81759175784342975</v>
      </c>
      <c r="AI649" s="1">
        <f t="shared" si="329"/>
        <v>3</v>
      </c>
      <c r="AJ649" s="1">
        <f t="shared" si="330"/>
        <v>1</v>
      </c>
      <c r="AK649" s="11">
        <f t="shared" si="331"/>
        <v>2</v>
      </c>
      <c r="AL649" s="10">
        <v>0</v>
      </c>
      <c r="AM649" s="4">
        <f t="shared" si="332"/>
        <v>0</v>
      </c>
      <c r="AN649" s="98">
        <v>9.0538705299999993</v>
      </c>
      <c r="AO649" s="4">
        <f t="shared" si="333"/>
        <v>3</v>
      </c>
      <c r="AR649" s="9">
        <v>1.133187772925764</v>
      </c>
      <c r="AS649" s="9">
        <v>1.1002554278416301</v>
      </c>
      <c r="AT649" s="9">
        <v>1.1351602415234561</v>
      </c>
      <c r="AV649" s="1" t="str">
        <f t="shared" si="334"/>
        <v/>
      </c>
      <c r="AW649" s="1" t="str">
        <f t="shared" si="335"/>
        <v/>
      </c>
      <c r="AX649" s="1">
        <f t="shared" si="336"/>
        <v>0</v>
      </c>
      <c r="AY649" s="1">
        <f t="shared" si="337"/>
        <v>0</v>
      </c>
      <c r="AZ649" s="1">
        <f t="shared" si="338"/>
        <v>0</v>
      </c>
      <c r="BA649" s="1" t="str">
        <f t="shared" si="339"/>
        <v/>
      </c>
      <c r="BB649" s="9">
        <f t="shared" si="311"/>
        <v>0.5</v>
      </c>
      <c r="BC649" s="11">
        <f t="shared" si="340"/>
        <v>0</v>
      </c>
      <c r="BD649" s="98">
        <v>56.467094459999998</v>
      </c>
      <c r="BE649" s="4">
        <f t="shared" si="341"/>
        <v>2</v>
      </c>
    </row>
    <row r="650" spans="1:57" x14ac:dyDescent="0.35">
      <c r="A650" s="4">
        <v>53061041704</v>
      </c>
      <c r="B650" s="97">
        <v>25.077551020408158</v>
      </c>
      <c r="C650" s="4">
        <f t="shared" si="312"/>
        <v>1</v>
      </c>
      <c r="D650" s="98">
        <v>7.6869199789879179</v>
      </c>
      <c r="E650" s="4">
        <f t="shared" si="313"/>
        <v>1</v>
      </c>
      <c r="F650" s="98">
        <v>56.196630510039242</v>
      </c>
      <c r="G650" s="4">
        <f t="shared" si="314"/>
        <v>2</v>
      </c>
      <c r="H650" s="98">
        <v>51.868978805395002</v>
      </c>
      <c r="I650" s="4">
        <f t="shared" si="315"/>
        <v>3</v>
      </c>
      <c r="J650" s="98">
        <v>20.915032679738559</v>
      </c>
      <c r="K650" s="97">
        <v>11.76470588235294</v>
      </c>
      <c r="L650" s="1">
        <f t="shared" si="316"/>
        <v>3</v>
      </c>
      <c r="M650" s="1">
        <f t="shared" si="317"/>
        <v>1</v>
      </c>
      <c r="N650" s="11">
        <f t="shared" si="318"/>
        <v>2</v>
      </c>
      <c r="O650" s="98">
        <v>17.116968698517301</v>
      </c>
      <c r="P650" s="4">
        <f t="shared" si="319"/>
        <v>2</v>
      </c>
      <c r="Q650" s="6">
        <v>250147</v>
      </c>
      <c r="R650" s="7">
        <v>32410</v>
      </c>
      <c r="S650" s="1">
        <f t="shared" si="320"/>
        <v>2</v>
      </c>
      <c r="T650" s="1">
        <f t="shared" si="321"/>
        <v>2</v>
      </c>
      <c r="U650" s="11">
        <f t="shared" si="322"/>
        <v>2</v>
      </c>
      <c r="V650" s="98">
        <v>0</v>
      </c>
      <c r="W650" s="4">
        <f t="shared" si="323"/>
        <v>0</v>
      </c>
      <c r="X650" s="98">
        <v>35.099186492562282</v>
      </c>
      <c r="Y650" s="4">
        <f t="shared" si="324"/>
        <v>2</v>
      </c>
      <c r="Z650" s="9">
        <v>0.34484131000000001</v>
      </c>
      <c r="AA650" s="9">
        <v>0.34098154400000003</v>
      </c>
      <c r="AB650" s="9">
        <v>0.22849788400000001</v>
      </c>
      <c r="AC650" s="1">
        <f t="shared" si="325"/>
        <v>4</v>
      </c>
      <c r="AD650" s="1">
        <f t="shared" si="326"/>
        <v>4</v>
      </c>
      <c r="AE650" s="1">
        <f t="shared" si="327"/>
        <v>4</v>
      </c>
      <c r="AF650" s="11">
        <f t="shared" si="328"/>
        <v>4</v>
      </c>
      <c r="AG650" s="8">
        <v>0.17029339030599999</v>
      </c>
      <c r="AH650" s="9">
        <v>1.1212380013818919</v>
      </c>
      <c r="AI650" s="1">
        <f t="shared" si="329"/>
        <v>3</v>
      </c>
      <c r="AJ650" s="1">
        <f t="shared" si="330"/>
        <v>0</v>
      </c>
      <c r="AK650" s="11">
        <f t="shared" si="331"/>
        <v>1.5</v>
      </c>
      <c r="AL650" s="10">
        <v>0</v>
      </c>
      <c r="AM650" s="4">
        <f t="shared" si="332"/>
        <v>0</v>
      </c>
      <c r="AN650" s="98">
        <v>22.37442922</v>
      </c>
      <c r="AO650" s="4">
        <f t="shared" si="333"/>
        <v>4</v>
      </c>
      <c r="AP650" s="8">
        <v>1.31989247311828</v>
      </c>
      <c r="AQ650" s="9">
        <v>1.484375</v>
      </c>
      <c r="AR650" s="9">
        <v>1.4133915574963609</v>
      </c>
      <c r="AS650" s="9">
        <v>1.1781609195402201</v>
      </c>
      <c r="AV650" s="1">
        <f t="shared" si="334"/>
        <v>0</v>
      </c>
      <c r="AW650" s="1">
        <f t="shared" si="335"/>
        <v>0</v>
      </c>
      <c r="AX650" s="1">
        <f t="shared" si="336"/>
        <v>0</v>
      </c>
      <c r="AY650" s="1">
        <f t="shared" si="337"/>
        <v>0</v>
      </c>
      <c r="AZ650" s="1" t="str">
        <f t="shared" si="338"/>
        <v/>
      </c>
      <c r="BA650" s="1" t="str">
        <f t="shared" si="339"/>
        <v/>
      </c>
      <c r="BB650" s="9">
        <f t="shared" si="311"/>
        <v>0.25</v>
      </c>
      <c r="BC650" s="11">
        <f t="shared" si="340"/>
        <v>0</v>
      </c>
      <c r="BD650" s="98">
        <v>50.663404839999998</v>
      </c>
      <c r="BE650" s="4">
        <f t="shared" si="341"/>
        <v>3</v>
      </c>
    </row>
    <row r="651" spans="1:57" x14ac:dyDescent="0.35">
      <c r="A651" s="4">
        <v>53061041805</v>
      </c>
      <c r="B651" s="97">
        <v>47.920884597414727</v>
      </c>
      <c r="C651" s="4">
        <f t="shared" si="312"/>
        <v>3</v>
      </c>
      <c r="D651" s="98">
        <v>21.34228187919463</v>
      </c>
      <c r="E651" s="4">
        <f t="shared" si="313"/>
        <v>4</v>
      </c>
      <c r="F651" s="98">
        <v>78.742110009017125</v>
      </c>
      <c r="G651" s="4">
        <f t="shared" si="314"/>
        <v>3</v>
      </c>
      <c r="H651" s="98">
        <v>51.36907057462399</v>
      </c>
      <c r="I651" s="4">
        <f t="shared" si="315"/>
        <v>3</v>
      </c>
      <c r="J651" s="98">
        <v>40.674603174603178</v>
      </c>
      <c r="K651" s="97">
        <v>20.238095238095241</v>
      </c>
      <c r="L651" s="1">
        <f t="shared" si="316"/>
        <v>4</v>
      </c>
      <c r="M651" s="1">
        <f t="shared" si="317"/>
        <v>3</v>
      </c>
      <c r="N651" s="11">
        <f t="shared" si="318"/>
        <v>3.5</v>
      </c>
      <c r="O651" s="98">
        <v>30.584567420109121</v>
      </c>
      <c r="P651" s="4">
        <f t="shared" si="319"/>
        <v>3</v>
      </c>
      <c r="Q651" s="6">
        <v>222402</v>
      </c>
      <c r="R651" s="7">
        <v>54409</v>
      </c>
      <c r="S651" s="1">
        <f t="shared" si="320"/>
        <v>2</v>
      </c>
      <c r="T651" s="1">
        <f t="shared" si="321"/>
        <v>3</v>
      </c>
      <c r="U651" s="11">
        <f t="shared" si="322"/>
        <v>2.5</v>
      </c>
      <c r="V651" s="98">
        <v>16.046934391009749</v>
      </c>
      <c r="W651" s="4">
        <f t="shared" si="323"/>
        <v>1</v>
      </c>
      <c r="X651" s="98">
        <v>13.903847870699369</v>
      </c>
      <c r="Y651" s="4">
        <f t="shared" si="324"/>
        <v>1</v>
      </c>
      <c r="Z651" s="9">
        <v>0.338997926</v>
      </c>
      <c r="AA651" s="9">
        <v>0.31471374499999999</v>
      </c>
      <c r="AB651" s="9">
        <v>0.32066132200000003</v>
      </c>
      <c r="AC651" s="1">
        <f t="shared" si="325"/>
        <v>4</v>
      </c>
      <c r="AD651" s="1">
        <f t="shared" si="326"/>
        <v>4</v>
      </c>
      <c r="AE651" s="1">
        <f t="shared" si="327"/>
        <v>3</v>
      </c>
      <c r="AF651" s="11">
        <f t="shared" si="328"/>
        <v>3.6666666666666665</v>
      </c>
      <c r="AG651" s="8">
        <v>0.200197940963</v>
      </c>
      <c r="AH651" s="9">
        <v>0.48090390755671147</v>
      </c>
      <c r="AI651" s="1">
        <f t="shared" si="329"/>
        <v>3</v>
      </c>
      <c r="AJ651" s="1">
        <f t="shared" si="330"/>
        <v>3</v>
      </c>
      <c r="AK651" s="11">
        <f t="shared" si="331"/>
        <v>3</v>
      </c>
      <c r="AL651" s="10">
        <v>0</v>
      </c>
      <c r="AM651" s="4">
        <f t="shared" si="332"/>
        <v>0</v>
      </c>
      <c r="AN651" s="98">
        <v>22.646822199999999</v>
      </c>
      <c r="AO651" s="4">
        <f t="shared" si="333"/>
        <v>4</v>
      </c>
      <c r="AP651" s="8">
        <v>1.1272401433691761</v>
      </c>
      <c r="AQ651" s="9">
        <v>0.76909722222222221</v>
      </c>
      <c r="AR651" s="9">
        <v>1.0167394468704509</v>
      </c>
      <c r="AS651" s="9">
        <v>0.98275862068965503</v>
      </c>
      <c r="AT651" s="9">
        <v>0.8072457036692986</v>
      </c>
      <c r="AV651" s="1">
        <f t="shared" si="334"/>
        <v>0</v>
      </c>
      <c r="AW651" s="1">
        <f t="shared" si="335"/>
        <v>3</v>
      </c>
      <c r="AX651" s="1">
        <f t="shared" si="336"/>
        <v>0</v>
      </c>
      <c r="AY651" s="1">
        <f t="shared" si="337"/>
        <v>0</v>
      </c>
      <c r="AZ651" s="1">
        <f t="shared" si="338"/>
        <v>2</v>
      </c>
      <c r="BA651" s="1" t="str">
        <f t="shared" si="339"/>
        <v/>
      </c>
      <c r="BB651" s="9">
        <f t="shared" si="311"/>
        <v>0.25</v>
      </c>
      <c r="BC651" s="11">
        <f t="shared" si="340"/>
        <v>0.75</v>
      </c>
      <c r="BD651" s="98">
        <v>44.86841518</v>
      </c>
      <c r="BE651" s="4">
        <f t="shared" si="341"/>
        <v>4</v>
      </c>
    </row>
    <row r="652" spans="1:57" x14ac:dyDescent="0.35">
      <c r="A652" s="4">
        <v>53061041806</v>
      </c>
      <c r="B652" s="97">
        <v>48.419931352822822</v>
      </c>
      <c r="C652" s="4">
        <f t="shared" si="312"/>
        <v>3</v>
      </c>
      <c r="D652" s="98">
        <v>14.856692085195901</v>
      </c>
      <c r="E652" s="4">
        <f t="shared" si="313"/>
        <v>3</v>
      </c>
      <c r="F652" s="98">
        <v>85.056617783553008</v>
      </c>
      <c r="G652" s="4">
        <f t="shared" si="314"/>
        <v>4</v>
      </c>
      <c r="H652" s="98">
        <v>61.847649918962723</v>
      </c>
      <c r="I652" s="4">
        <f t="shared" si="315"/>
        <v>4</v>
      </c>
      <c r="J652" s="98">
        <v>35.519480519480517</v>
      </c>
      <c r="K652" s="97">
        <v>18.019480519480521</v>
      </c>
      <c r="L652" s="1">
        <f t="shared" si="316"/>
        <v>4</v>
      </c>
      <c r="M652" s="1">
        <f t="shared" si="317"/>
        <v>2</v>
      </c>
      <c r="N652" s="11">
        <f t="shared" si="318"/>
        <v>3</v>
      </c>
      <c r="O652" s="98">
        <v>37.116818558409278</v>
      </c>
      <c r="P652" s="4">
        <f t="shared" si="319"/>
        <v>4</v>
      </c>
      <c r="Q652" s="6">
        <v>227434</v>
      </c>
      <c r="R652" s="7">
        <v>37689</v>
      </c>
      <c r="S652" s="1">
        <f t="shared" si="320"/>
        <v>2</v>
      </c>
      <c r="T652" s="1">
        <f t="shared" si="321"/>
        <v>2</v>
      </c>
      <c r="U652" s="11">
        <f t="shared" si="322"/>
        <v>2</v>
      </c>
      <c r="V652" s="98">
        <v>0</v>
      </c>
      <c r="W652" s="4">
        <f t="shared" si="323"/>
        <v>0</v>
      </c>
      <c r="X652" s="98">
        <v>2.7755345817069239</v>
      </c>
      <c r="Y652" s="4">
        <f t="shared" si="324"/>
        <v>0</v>
      </c>
      <c r="Z652" s="9">
        <v>0.42100512099999998</v>
      </c>
      <c r="AA652" s="9">
        <v>0.40736893800000001</v>
      </c>
      <c r="AB652" s="9">
        <v>0.34281609200000002</v>
      </c>
      <c r="AC652" s="1">
        <f t="shared" si="325"/>
        <v>3</v>
      </c>
      <c r="AD652" s="1">
        <f t="shared" si="326"/>
        <v>3</v>
      </c>
      <c r="AE652" s="1">
        <f t="shared" si="327"/>
        <v>3</v>
      </c>
      <c r="AF652" s="11">
        <f t="shared" si="328"/>
        <v>3</v>
      </c>
      <c r="AG652" s="8">
        <v>0.38080177834399997</v>
      </c>
      <c r="AH652" s="9">
        <v>0.50134184059847775</v>
      </c>
      <c r="AI652" s="1">
        <f t="shared" si="329"/>
        <v>2</v>
      </c>
      <c r="AJ652" s="1">
        <f t="shared" si="330"/>
        <v>3</v>
      </c>
      <c r="AK652" s="11">
        <f t="shared" si="331"/>
        <v>2.5</v>
      </c>
      <c r="AL652" s="10">
        <v>0</v>
      </c>
      <c r="AM652" s="4">
        <f t="shared" si="332"/>
        <v>0</v>
      </c>
      <c r="AN652" s="98">
        <v>11.584977719999999</v>
      </c>
      <c r="AO652" s="4">
        <f t="shared" si="333"/>
        <v>4</v>
      </c>
      <c r="AQ652" s="9">
        <v>1.109375</v>
      </c>
      <c r="AR652" s="9">
        <v>1.047307132459971</v>
      </c>
      <c r="AS652" s="9">
        <v>0.90996168582375403</v>
      </c>
      <c r="AV652" s="1" t="str">
        <f t="shared" si="334"/>
        <v/>
      </c>
      <c r="AW652" s="1">
        <f t="shared" si="335"/>
        <v>0</v>
      </c>
      <c r="AX652" s="1">
        <f t="shared" si="336"/>
        <v>0</v>
      </c>
      <c r="AY652" s="1">
        <f t="shared" si="337"/>
        <v>0</v>
      </c>
      <c r="AZ652" s="1" t="str">
        <f t="shared" si="338"/>
        <v/>
      </c>
      <c r="BA652" s="1" t="str">
        <f t="shared" si="339"/>
        <v/>
      </c>
      <c r="BB652" s="9">
        <f t="shared" si="311"/>
        <v>0.33333333333333331</v>
      </c>
      <c r="BC652" s="11">
        <f t="shared" si="340"/>
        <v>0</v>
      </c>
      <c r="BD652" s="98">
        <v>37.462320120000001</v>
      </c>
      <c r="BE652" s="4">
        <f t="shared" si="341"/>
        <v>4</v>
      </c>
    </row>
    <row r="653" spans="1:57" x14ac:dyDescent="0.35">
      <c r="A653" s="4">
        <v>53061041808</v>
      </c>
      <c r="B653" s="97">
        <v>41.943127962085313</v>
      </c>
      <c r="C653" s="4">
        <f t="shared" si="312"/>
        <v>3</v>
      </c>
      <c r="D653" s="98">
        <v>13.841254287114159</v>
      </c>
      <c r="E653" s="4">
        <f t="shared" si="313"/>
        <v>3</v>
      </c>
      <c r="F653" s="98">
        <v>80.678314491264132</v>
      </c>
      <c r="G653" s="4">
        <f t="shared" si="314"/>
        <v>4</v>
      </c>
      <c r="H653" s="98">
        <v>47.062279670975322</v>
      </c>
      <c r="I653" s="4">
        <f t="shared" si="315"/>
        <v>3</v>
      </c>
      <c r="J653" s="98">
        <v>39.879154078549853</v>
      </c>
      <c r="K653" s="97">
        <v>19.456193353474319</v>
      </c>
      <c r="L653" s="1">
        <f t="shared" si="316"/>
        <v>4</v>
      </c>
      <c r="M653" s="1">
        <f t="shared" si="317"/>
        <v>2</v>
      </c>
      <c r="N653" s="11">
        <f t="shared" si="318"/>
        <v>3</v>
      </c>
      <c r="O653" s="98">
        <v>28.436018957345969</v>
      </c>
      <c r="P653" s="4">
        <f t="shared" si="319"/>
        <v>3</v>
      </c>
      <c r="Q653" s="6">
        <v>233746</v>
      </c>
      <c r="R653" s="7">
        <v>42631</v>
      </c>
      <c r="S653" s="1">
        <f t="shared" si="320"/>
        <v>2</v>
      </c>
      <c r="T653" s="1">
        <f t="shared" si="321"/>
        <v>2</v>
      </c>
      <c r="U653" s="11">
        <f t="shared" si="322"/>
        <v>2</v>
      </c>
      <c r="V653" s="98">
        <v>0</v>
      </c>
      <c r="W653" s="4">
        <f t="shared" si="323"/>
        <v>0</v>
      </c>
      <c r="X653" s="98">
        <v>8.2666165352133252</v>
      </c>
      <c r="Y653" s="4">
        <f t="shared" si="324"/>
        <v>1</v>
      </c>
      <c r="Z653" s="9">
        <v>0.56291973500000003</v>
      </c>
      <c r="AA653" s="9">
        <v>0.63575162699999999</v>
      </c>
      <c r="AB653" s="9">
        <v>0.35525352500000001</v>
      </c>
      <c r="AC653" s="1">
        <f t="shared" si="325"/>
        <v>3</v>
      </c>
      <c r="AD653" s="1">
        <f t="shared" si="326"/>
        <v>2</v>
      </c>
      <c r="AE653" s="1">
        <f t="shared" si="327"/>
        <v>3</v>
      </c>
      <c r="AF653" s="11">
        <f t="shared" si="328"/>
        <v>2.6666666666666665</v>
      </c>
      <c r="AG653" s="8">
        <v>0.22417666710699999</v>
      </c>
      <c r="AH653" s="9">
        <v>0.50888233651693482</v>
      </c>
      <c r="AI653" s="1">
        <f t="shared" si="329"/>
        <v>3</v>
      </c>
      <c r="AJ653" s="1">
        <f t="shared" si="330"/>
        <v>3</v>
      </c>
      <c r="AK653" s="11">
        <f t="shared" si="331"/>
        <v>3</v>
      </c>
      <c r="AL653" s="10">
        <v>0</v>
      </c>
      <c r="AM653" s="4">
        <f t="shared" si="332"/>
        <v>0</v>
      </c>
      <c r="AN653" s="98">
        <v>33.068633009999999</v>
      </c>
      <c r="AO653" s="4">
        <f t="shared" si="333"/>
        <v>4</v>
      </c>
      <c r="AQ653" s="9">
        <v>1.2612847222222221</v>
      </c>
      <c r="AR653" s="9">
        <v>1.0887918486171759</v>
      </c>
      <c r="AS653" s="9">
        <v>1.14942528735632</v>
      </c>
      <c r="AV653" s="1" t="str">
        <f t="shared" si="334"/>
        <v/>
      </c>
      <c r="AW653" s="1">
        <f t="shared" si="335"/>
        <v>0</v>
      </c>
      <c r="AX653" s="1">
        <f t="shared" si="336"/>
        <v>0</v>
      </c>
      <c r="AY653" s="1">
        <f t="shared" si="337"/>
        <v>0</v>
      </c>
      <c r="AZ653" s="1" t="str">
        <f t="shared" si="338"/>
        <v/>
      </c>
      <c r="BA653" s="1" t="str">
        <f t="shared" si="339"/>
        <v/>
      </c>
      <c r="BB653" s="9">
        <f t="shared" si="311"/>
        <v>0.33333333333333331</v>
      </c>
      <c r="BC653" s="11">
        <f t="shared" si="340"/>
        <v>0</v>
      </c>
      <c r="BD653" s="98">
        <v>39.907503519999999</v>
      </c>
      <c r="BE653" s="4">
        <f t="shared" si="341"/>
        <v>4</v>
      </c>
    </row>
    <row r="654" spans="1:57" x14ac:dyDescent="0.35">
      <c r="A654" s="4">
        <v>53061041809</v>
      </c>
      <c r="B654" s="97">
        <v>55.602575896964133</v>
      </c>
      <c r="C654" s="4">
        <f t="shared" si="312"/>
        <v>4</v>
      </c>
      <c r="D654" s="98">
        <v>24.10358565737052</v>
      </c>
      <c r="E654" s="4">
        <f t="shared" si="313"/>
        <v>4</v>
      </c>
      <c r="F654" s="98">
        <v>78.440779610194895</v>
      </c>
      <c r="G654" s="4">
        <f t="shared" si="314"/>
        <v>3</v>
      </c>
      <c r="H654" s="98">
        <v>61.891252955082741</v>
      </c>
      <c r="I654" s="4">
        <f t="shared" si="315"/>
        <v>4</v>
      </c>
      <c r="J654" s="98">
        <v>38.507462686567159</v>
      </c>
      <c r="K654" s="97">
        <v>22.636815920398011</v>
      </c>
      <c r="L654" s="1">
        <f t="shared" si="316"/>
        <v>4</v>
      </c>
      <c r="M654" s="1">
        <f t="shared" si="317"/>
        <v>3</v>
      </c>
      <c r="N654" s="11">
        <f t="shared" si="318"/>
        <v>3.5</v>
      </c>
      <c r="O654" s="98">
        <v>32.763108962439567</v>
      </c>
      <c r="P654" s="4">
        <f t="shared" si="319"/>
        <v>4</v>
      </c>
      <c r="Q654" s="6">
        <v>243111</v>
      </c>
      <c r="R654" s="7">
        <v>92078</v>
      </c>
      <c r="S654" s="1">
        <f t="shared" si="320"/>
        <v>2</v>
      </c>
      <c r="T654" s="1">
        <f t="shared" si="321"/>
        <v>3</v>
      </c>
      <c r="U654" s="11">
        <f t="shared" si="322"/>
        <v>2.5</v>
      </c>
      <c r="V654" s="98">
        <v>24.552335240908249</v>
      </c>
      <c r="W654" s="4">
        <f t="shared" si="323"/>
        <v>2</v>
      </c>
      <c r="X654" s="98">
        <v>22.032865143167509</v>
      </c>
      <c r="Y654" s="4">
        <f t="shared" si="324"/>
        <v>1</v>
      </c>
      <c r="Z654" s="9">
        <v>0.33779382899999999</v>
      </c>
      <c r="AA654" s="9">
        <v>0.31782343600000001</v>
      </c>
      <c r="AB654" s="9">
        <v>0.29570432400000002</v>
      </c>
      <c r="AC654" s="1">
        <f t="shared" si="325"/>
        <v>4</v>
      </c>
      <c r="AD654" s="1">
        <f t="shared" si="326"/>
        <v>4</v>
      </c>
      <c r="AE654" s="1">
        <f t="shared" si="327"/>
        <v>3</v>
      </c>
      <c r="AF654" s="11">
        <f t="shared" si="328"/>
        <v>3.6666666666666665</v>
      </c>
      <c r="AG654" s="8">
        <v>0.76569472830100005</v>
      </c>
      <c r="AH654" s="9">
        <v>0.42513420553165449</v>
      </c>
      <c r="AI654" s="1">
        <f t="shared" si="329"/>
        <v>0</v>
      </c>
      <c r="AJ654" s="1">
        <f t="shared" si="330"/>
        <v>3</v>
      </c>
      <c r="AK654" s="11">
        <f t="shared" si="331"/>
        <v>1.5</v>
      </c>
      <c r="AL654" s="10">
        <v>0</v>
      </c>
      <c r="AM654" s="4">
        <f t="shared" si="332"/>
        <v>0</v>
      </c>
      <c r="AN654" s="98">
        <v>9.8612487610000006</v>
      </c>
      <c r="AO654" s="4">
        <f t="shared" si="333"/>
        <v>3</v>
      </c>
      <c r="AR654" s="9">
        <v>1.0087336244541489</v>
      </c>
      <c r="AS654" s="9">
        <v>1.0491698595146799</v>
      </c>
      <c r="AV654" s="1" t="str">
        <f t="shared" si="334"/>
        <v/>
      </c>
      <c r="AW654" s="1" t="str">
        <f t="shared" si="335"/>
        <v/>
      </c>
      <c r="AX654" s="1">
        <f t="shared" si="336"/>
        <v>0</v>
      </c>
      <c r="AY654" s="1">
        <f t="shared" si="337"/>
        <v>0</v>
      </c>
      <c r="AZ654" s="1" t="str">
        <f t="shared" si="338"/>
        <v/>
      </c>
      <c r="BA654" s="1" t="str">
        <f t="shared" si="339"/>
        <v/>
      </c>
      <c r="BB654" s="9">
        <f t="shared" si="311"/>
        <v>0.5</v>
      </c>
      <c r="BC654" s="11">
        <f t="shared" si="340"/>
        <v>0</v>
      </c>
      <c r="BD654" s="98">
        <v>38.098078520000001</v>
      </c>
      <c r="BE654" s="4">
        <f t="shared" si="341"/>
        <v>4</v>
      </c>
    </row>
    <row r="655" spans="1:57" x14ac:dyDescent="0.35">
      <c r="A655" s="4">
        <v>53061041810</v>
      </c>
      <c r="B655" s="97">
        <v>43.892261001517447</v>
      </c>
      <c r="C655" s="4">
        <f t="shared" si="312"/>
        <v>3</v>
      </c>
      <c r="D655" s="98">
        <v>12.97552950853383</v>
      </c>
      <c r="E655" s="4">
        <f t="shared" si="313"/>
        <v>3</v>
      </c>
      <c r="F655" s="98">
        <v>76.566911349520055</v>
      </c>
      <c r="G655" s="4">
        <f t="shared" si="314"/>
        <v>3</v>
      </c>
      <c r="H655" s="98">
        <v>77.648636566830575</v>
      </c>
      <c r="I655" s="4">
        <f t="shared" si="315"/>
        <v>4</v>
      </c>
      <c r="J655" s="98">
        <v>42.271714922049</v>
      </c>
      <c r="K655" s="97">
        <v>14.476614699331851</v>
      </c>
      <c r="L655" s="1">
        <f t="shared" si="316"/>
        <v>4</v>
      </c>
      <c r="M655" s="1">
        <f t="shared" si="317"/>
        <v>1</v>
      </c>
      <c r="N655" s="11">
        <f t="shared" si="318"/>
        <v>2.5</v>
      </c>
      <c r="O655" s="98">
        <v>28.319423368740519</v>
      </c>
      <c r="P655" s="4">
        <f t="shared" si="319"/>
        <v>3</v>
      </c>
      <c r="Q655" s="6">
        <v>246011</v>
      </c>
      <c r="R655" s="7">
        <v>116006</v>
      </c>
      <c r="S655" s="1">
        <f t="shared" si="320"/>
        <v>2</v>
      </c>
      <c r="T655" s="1">
        <f t="shared" si="321"/>
        <v>3</v>
      </c>
      <c r="U655" s="11">
        <f t="shared" si="322"/>
        <v>2.5</v>
      </c>
      <c r="V655" s="98">
        <v>4.408663983132068</v>
      </c>
      <c r="W655" s="4">
        <f t="shared" si="323"/>
        <v>0</v>
      </c>
      <c r="X655" s="98">
        <v>52.317678726037578</v>
      </c>
      <c r="Y655" s="4">
        <f t="shared" si="324"/>
        <v>3</v>
      </c>
      <c r="Z655" s="9">
        <v>0.37639921700000001</v>
      </c>
      <c r="AA655" s="9">
        <v>0.37824350200000001</v>
      </c>
      <c r="AB655" s="9">
        <v>0.27380681600000001</v>
      </c>
      <c r="AC655" s="1">
        <f t="shared" si="325"/>
        <v>4</v>
      </c>
      <c r="AD655" s="1">
        <f t="shared" si="326"/>
        <v>4</v>
      </c>
      <c r="AE655" s="1">
        <f t="shared" si="327"/>
        <v>3</v>
      </c>
      <c r="AF655" s="11">
        <f t="shared" si="328"/>
        <v>3.6666666666666665</v>
      </c>
      <c r="AG655" s="8">
        <v>0.62282161851600004</v>
      </c>
      <c r="AH655" s="9">
        <v>0.4906672916527316</v>
      </c>
      <c r="AI655" s="1">
        <f t="shared" si="329"/>
        <v>0</v>
      </c>
      <c r="AJ655" s="1">
        <f t="shared" si="330"/>
        <v>3</v>
      </c>
      <c r="AK655" s="11">
        <f t="shared" si="331"/>
        <v>1.5</v>
      </c>
      <c r="AL655" s="10">
        <v>0</v>
      </c>
      <c r="AM655" s="4">
        <f t="shared" si="332"/>
        <v>0</v>
      </c>
      <c r="AN655" s="98">
        <v>40.444238779999999</v>
      </c>
      <c r="AO655" s="4">
        <f t="shared" si="333"/>
        <v>4</v>
      </c>
      <c r="AP655" s="8">
        <v>1.6460573476702509</v>
      </c>
      <c r="AQ655" s="9">
        <v>1.046875</v>
      </c>
      <c r="AR655" s="9">
        <v>1.0749636098981079</v>
      </c>
      <c r="AS655" s="9">
        <v>0.98531289910600195</v>
      </c>
      <c r="AV655" s="1">
        <f t="shared" si="334"/>
        <v>0</v>
      </c>
      <c r="AW655" s="1">
        <f t="shared" si="335"/>
        <v>0</v>
      </c>
      <c r="AX655" s="1">
        <f t="shared" si="336"/>
        <v>0</v>
      </c>
      <c r="AY655" s="1">
        <f t="shared" si="337"/>
        <v>0</v>
      </c>
      <c r="AZ655" s="1" t="str">
        <f t="shared" si="338"/>
        <v/>
      </c>
      <c r="BA655" s="1" t="str">
        <f t="shared" si="339"/>
        <v/>
      </c>
      <c r="BB655" s="9">
        <f t="shared" si="311"/>
        <v>0.25</v>
      </c>
      <c r="BC655" s="11">
        <f t="shared" si="340"/>
        <v>0</v>
      </c>
      <c r="BD655" s="98">
        <v>34.85810266</v>
      </c>
      <c r="BE655" s="4">
        <f t="shared" si="341"/>
        <v>4</v>
      </c>
    </row>
    <row r="656" spans="1:57" x14ac:dyDescent="0.35">
      <c r="A656" s="4">
        <v>53061041811</v>
      </c>
      <c r="B656" s="97">
        <v>50.651691625069333</v>
      </c>
      <c r="C656" s="4">
        <f t="shared" si="312"/>
        <v>4</v>
      </c>
      <c r="D656" s="98">
        <v>14.28355043926083</v>
      </c>
      <c r="E656" s="4">
        <f t="shared" si="313"/>
        <v>3</v>
      </c>
      <c r="F656" s="98">
        <v>68.274318274318276</v>
      </c>
      <c r="G656" s="4">
        <f t="shared" si="314"/>
        <v>3</v>
      </c>
      <c r="H656" s="98">
        <v>34.07489803485354</v>
      </c>
      <c r="I656" s="4">
        <f t="shared" si="315"/>
        <v>2</v>
      </c>
      <c r="J656" s="98">
        <v>17.560073937153419</v>
      </c>
      <c r="K656" s="97">
        <v>8.8724584103512019</v>
      </c>
      <c r="L656" s="1">
        <f t="shared" si="316"/>
        <v>2</v>
      </c>
      <c r="M656" s="1">
        <f t="shared" si="317"/>
        <v>0</v>
      </c>
      <c r="N656" s="11">
        <f t="shared" si="318"/>
        <v>1</v>
      </c>
      <c r="O656" s="98">
        <v>19.88271432560737</v>
      </c>
      <c r="P656" s="4">
        <f t="shared" si="319"/>
        <v>2</v>
      </c>
      <c r="Q656" s="6">
        <v>252877</v>
      </c>
      <c r="R656" s="7">
        <v>95903</v>
      </c>
      <c r="S656" s="1">
        <f t="shared" si="320"/>
        <v>2</v>
      </c>
      <c r="T656" s="1">
        <f t="shared" si="321"/>
        <v>3</v>
      </c>
      <c r="U656" s="11">
        <f t="shared" si="322"/>
        <v>2.5</v>
      </c>
      <c r="V656" s="98">
        <v>0</v>
      </c>
      <c r="W656" s="4">
        <f t="shared" si="323"/>
        <v>0</v>
      </c>
      <c r="X656" s="98">
        <v>13.32210825104621</v>
      </c>
      <c r="Y656" s="4">
        <f t="shared" si="324"/>
        <v>1</v>
      </c>
      <c r="Z656" s="9">
        <v>0.55022634299999995</v>
      </c>
      <c r="AA656" s="9">
        <v>0.72841796199999997</v>
      </c>
      <c r="AB656" s="9">
        <v>0.44612917499999999</v>
      </c>
      <c r="AC656" s="1">
        <f t="shared" si="325"/>
        <v>3</v>
      </c>
      <c r="AD656" s="1">
        <f t="shared" si="326"/>
        <v>2</v>
      </c>
      <c r="AE656" s="1">
        <f t="shared" si="327"/>
        <v>3</v>
      </c>
      <c r="AF656" s="11">
        <f t="shared" si="328"/>
        <v>2.6666666666666665</v>
      </c>
      <c r="AG656" s="8">
        <v>0.237936263979</v>
      </c>
      <c r="AH656" s="9">
        <v>0.3619857287353892</v>
      </c>
      <c r="AI656" s="1">
        <f t="shared" si="329"/>
        <v>3</v>
      </c>
      <c r="AJ656" s="1">
        <f t="shared" si="330"/>
        <v>4</v>
      </c>
      <c r="AK656" s="11">
        <f t="shared" si="331"/>
        <v>3.5</v>
      </c>
      <c r="AL656" s="10">
        <v>0</v>
      </c>
      <c r="AM656" s="4">
        <f t="shared" si="332"/>
        <v>0</v>
      </c>
      <c r="AN656" s="98">
        <v>45.08790072</v>
      </c>
      <c r="AO656" s="4">
        <f t="shared" si="333"/>
        <v>4</v>
      </c>
      <c r="AQ656" s="9">
        <v>1.1701388888888891</v>
      </c>
      <c r="AR656" s="9">
        <v>0.98689956331877726</v>
      </c>
      <c r="AS656" s="9">
        <v>0.95210727969348596</v>
      </c>
      <c r="AT656" s="9">
        <v>1.247097073850441</v>
      </c>
      <c r="AV656" s="1" t="str">
        <f t="shared" si="334"/>
        <v/>
      </c>
      <c r="AW656" s="1">
        <f t="shared" si="335"/>
        <v>0</v>
      </c>
      <c r="AX656" s="1">
        <f t="shared" si="336"/>
        <v>0</v>
      </c>
      <c r="AY656" s="1">
        <f t="shared" si="337"/>
        <v>0</v>
      </c>
      <c r="AZ656" s="1">
        <f t="shared" si="338"/>
        <v>0</v>
      </c>
      <c r="BA656" s="1" t="str">
        <f t="shared" si="339"/>
        <v/>
      </c>
      <c r="BB656" s="9">
        <f t="shared" si="311"/>
        <v>0.33333333333333331</v>
      </c>
      <c r="BC656" s="11">
        <f t="shared" si="340"/>
        <v>0</v>
      </c>
      <c r="BD656" s="98">
        <v>42.54046546</v>
      </c>
      <c r="BE656" s="4">
        <f t="shared" si="341"/>
        <v>4</v>
      </c>
    </row>
    <row r="657" spans="1:57" x14ac:dyDescent="0.35">
      <c r="A657" s="4">
        <v>53061041812</v>
      </c>
      <c r="B657" s="97">
        <v>61.246376811594203</v>
      </c>
      <c r="C657" s="4">
        <f t="shared" si="312"/>
        <v>4</v>
      </c>
      <c r="D657" s="98">
        <v>24.22728691851389</v>
      </c>
      <c r="E657" s="4">
        <f t="shared" si="313"/>
        <v>4</v>
      </c>
      <c r="F657" s="98">
        <v>71.320836026718382</v>
      </c>
      <c r="G657" s="4">
        <f t="shared" si="314"/>
        <v>3</v>
      </c>
      <c r="H657" s="98">
        <v>64.82300884955751</v>
      </c>
      <c r="I657" s="4">
        <f t="shared" si="315"/>
        <v>4</v>
      </c>
      <c r="J657" s="98">
        <v>39.726027397260282</v>
      </c>
      <c r="K657" s="97">
        <v>19.37377690802348</v>
      </c>
      <c r="L657" s="1">
        <f t="shared" si="316"/>
        <v>4</v>
      </c>
      <c r="M657" s="1">
        <f t="shared" si="317"/>
        <v>2</v>
      </c>
      <c r="N657" s="11">
        <f t="shared" si="318"/>
        <v>3</v>
      </c>
      <c r="O657" s="98">
        <v>41.5</v>
      </c>
      <c r="P657" s="4">
        <f t="shared" si="319"/>
        <v>4</v>
      </c>
      <c r="Q657" s="6">
        <v>255853</v>
      </c>
      <c r="R657" s="7">
        <v>108550</v>
      </c>
      <c r="S657" s="1">
        <f t="shared" si="320"/>
        <v>2</v>
      </c>
      <c r="T657" s="1">
        <f t="shared" si="321"/>
        <v>3</v>
      </c>
      <c r="U657" s="11">
        <f t="shared" si="322"/>
        <v>2.5</v>
      </c>
      <c r="V657" s="98">
        <v>24.522083058668429</v>
      </c>
      <c r="W657" s="4">
        <f t="shared" si="323"/>
        <v>2</v>
      </c>
      <c r="X657" s="98">
        <v>25.058149606050421</v>
      </c>
      <c r="Y657" s="4">
        <f t="shared" si="324"/>
        <v>2</v>
      </c>
      <c r="Z657" s="9">
        <v>0.45645310500000003</v>
      </c>
      <c r="AA657" s="9">
        <v>0.36863853600000002</v>
      </c>
      <c r="AB657" s="9">
        <v>0.26657244600000002</v>
      </c>
      <c r="AC657" s="1">
        <f t="shared" si="325"/>
        <v>3</v>
      </c>
      <c r="AD657" s="1">
        <f t="shared" si="326"/>
        <v>4</v>
      </c>
      <c r="AE657" s="1">
        <f t="shared" si="327"/>
        <v>3</v>
      </c>
      <c r="AF657" s="11">
        <f t="shared" si="328"/>
        <v>3.3333333333333335</v>
      </c>
      <c r="AG657" s="8">
        <v>0.33913435595000002</v>
      </c>
      <c r="AH657" s="9">
        <v>0.55183541751454845</v>
      </c>
      <c r="AI657" s="1">
        <f t="shared" si="329"/>
        <v>2</v>
      </c>
      <c r="AJ657" s="1">
        <f t="shared" si="330"/>
        <v>3</v>
      </c>
      <c r="AK657" s="11">
        <f t="shared" si="331"/>
        <v>2.5</v>
      </c>
      <c r="AL657" s="10">
        <v>0</v>
      </c>
      <c r="AM657" s="4">
        <f t="shared" si="332"/>
        <v>0</v>
      </c>
      <c r="AN657" s="98">
        <v>10.053344279999999</v>
      </c>
      <c r="AO657" s="4">
        <f t="shared" si="333"/>
        <v>4</v>
      </c>
      <c r="AQ657" s="9">
        <v>1.1015625</v>
      </c>
      <c r="AR657" s="9">
        <v>0.98762736535662299</v>
      </c>
      <c r="AS657" s="9">
        <v>0.93805874840357595</v>
      </c>
      <c r="AV657" s="1" t="str">
        <f t="shared" si="334"/>
        <v/>
      </c>
      <c r="AW657" s="1">
        <f t="shared" si="335"/>
        <v>0</v>
      </c>
      <c r="AX657" s="1">
        <f t="shared" si="336"/>
        <v>0</v>
      </c>
      <c r="AY657" s="1">
        <f t="shared" si="337"/>
        <v>0</v>
      </c>
      <c r="AZ657" s="1" t="str">
        <f t="shared" si="338"/>
        <v/>
      </c>
      <c r="BA657" s="1" t="str">
        <f t="shared" si="339"/>
        <v/>
      </c>
      <c r="BB657" s="9">
        <f t="shared" si="311"/>
        <v>0.33333333333333331</v>
      </c>
      <c r="BC657" s="11">
        <f t="shared" si="340"/>
        <v>0</v>
      </c>
      <c r="BD657" s="98">
        <v>40.952176999999999</v>
      </c>
      <c r="BE657" s="4">
        <f t="shared" si="341"/>
        <v>4</v>
      </c>
    </row>
    <row r="658" spans="1:57" x14ac:dyDescent="0.35">
      <c r="A658" s="4">
        <v>53061041901</v>
      </c>
      <c r="B658" s="97">
        <v>46.423796791443849</v>
      </c>
      <c r="C658" s="4">
        <f t="shared" si="312"/>
        <v>3</v>
      </c>
      <c r="D658" s="98">
        <v>22.58525263345831</v>
      </c>
      <c r="E658" s="4">
        <f t="shared" si="313"/>
        <v>4</v>
      </c>
      <c r="F658" s="98">
        <v>75.504032258064512</v>
      </c>
      <c r="G658" s="4">
        <f t="shared" si="314"/>
        <v>3</v>
      </c>
      <c r="H658" s="98">
        <v>44.416371905002528</v>
      </c>
      <c r="I658" s="4">
        <f t="shared" si="315"/>
        <v>2</v>
      </c>
      <c r="J658" s="98">
        <v>34.870466321243519</v>
      </c>
      <c r="K658" s="97">
        <v>14.766839378238339</v>
      </c>
      <c r="L658" s="1">
        <f t="shared" si="316"/>
        <v>4</v>
      </c>
      <c r="M658" s="1">
        <f t="shared" si="317"/>
        <v>1</v>
      </c>
      <c r="N658" s="11">
        <f t="shared" si="318"/>
        <v>2.5</v>
      </c>
      <c r="O658" s="98">
        <v>32.694248234106972</v>
      </c>
      <c r="P658" s="4">
        <f t="shared" si="319"/>
        <v>4</v>
      </c>
      <c r="Q658" s="6">
        <v>245296</v>
      </c>
      <c r="R658" s="7">
        <v>84215</v>
      </c>
      <c r="S658" s="1">
        <f t="shared" si="320"/>
        <v>2</v>
      </c>
      <c r="T658" s="1">
        <f t="shared" si="321"/>
        <v>3</v>
      </c>
      <c r="U658" s="11">
        <f t="shared" si="322"/>
        <v>2.5</v>
      </c>
      <c r="V658" s="98">
        <v>9.4275458152276581</v>
      </c>
      <c r="W658" s="4">
        <f t="shared" si="323"/>
        <v>1</v>
      </c>
      <c r="X658" s="98">
        <v>12.08660278320877</v>
      </c>
      <c r="Y658" s="4">
        <f t="shared" si="324"/>
        <v>1</v>
      </c>
      <c r="Z658" s="9">
        <v>0.45192167100000002</v>
      </c>
      <c r="AA658" s="9">
        <v>0.58859991300000003</v>
      </c>
      <c r="AB658" s="9">
        <v>0.28461522700000003</v>
      </c>
      <c r="AC658" s="1">
        <f t="shared" si="325"/>
        <v>3</v>
      </c>
      <c r="AD658" s="1">
        <f t="shared" si="326"/>
        <v>3</v>
      </c>
      <c r="AE658" s="1">
        <f t="shared" si="327"/>
        <v>3</v>
      </c>
      <c r="AF658" s="11">
        <f t="shared" si="328"/>
        <v>3</v>
      </c>
      <c r="AG658" s="8">
        <v>0.38634662455000002</v>
      </c>
      <c r="AH658" s="9">
        <v>0.46038163124380388</v>
      </c>
      <c r="AI658" s="1">
        <f t="shared" si="329"/>
        <v>2</v>
      </c>
      <c r="AJ658" s="1">
        <f t="shared" si="330"/>
        <v>3</v>
      </c>
      <c r="AK658" s="11">
        <f t="shared" si="331"/>
        <v>2.5</v>
      </c>
      <c r="AL658" s="10">
        <v>1</v>
      </c>
      <c r="AM658" s="4">
        <f t="shared" si="332"/>
        <v>4</v>
      </c>
      <c r="AN658" s="98">
        <v>26.772082879999999</v>
      </c>
      <c r="AO658" s="4">
        <f t="shared" si="333"/>
        <v>4</v>
      </c>
      <c r="AR658" s="9">
        <v>0.60043668122270744</v>
      </c>
      <c r="AS658" s="9">
        <v>1.0619412515964199</v>
      </c>
      <c r="AT658" s="9">
        <v>0.91639572689270787</v>
      </c>
      <c r="AV658" s="1" t="str">
        <f t="shared" si="334"/>
        <v/>
      </c>
      <c r="AW658" s="1" t="str">
        <f t="shared" si="335"/>
        <v/>
      </c>
      <c r="AX658" s="1">
        <f t="shared" si="336"/>
        <v>4</v>
      </c>
      <c r="AY658" s="1">
        <f t="shared" si="337"/>
        <v>0</v>
      </c>
      <c r="AZ658" s="1">
        <f t="shared" si="338"/>
        <v>0</v>
      </c>
      <c r="BA658" s="1" t="str">
        <f t="shared" si="339"/>
        <v/>
      </c>
      <c r="BB658" s="9">
        <f t="shared" si="311"/>
        <v>0.5</v>
      </c>
      <c r="BC658" s="11">
        <f t="shared" si="340"/>
        <v>2</v>
      </c>
      <c r="BD658" s="98">
        <v>46.40655495</v>
      </c>
      <c r="BE658" s="4">
        <f t="shared" si="341"/>
        <v>4</v>
      </c>
    </row>
    <row r="659" spans="1:57" x14ac:dyDescent="0.35">
      <c r="A659" s="4">
        <v>53061041903</v>
      </c>
      <c r="B659" s="97">
        <v>48.811630847029072</v>
      </c>
      <c r="C659" s="4">
        <f t="shared" si="312"/>
        <v>3</v>
      </c>
      <c r="D659" s="98">
        <v>18.439620081411132</v>
      </c>
      <c r="E659" s="4">
        <f t="shared" si="313"/>
        <v>4</v>
      </c>
      <c r="F659" s="98">
        <v>85.297120686134363</v>
      </c>
      <c r="G659" s="4">
        <f t="shared" si="314"/>
        <v>4</v>
      </c>
      <c r="H659" s="98">
        <v>66.129032258064512</v>
      </c>
      <c r="I659" s="4">
        <f t="shared" si="315"/>
        <v>4</v>
      </c>
      <c r="J659" s="98">
        <v>40.9967845659164</v>
      </c>
      <c r="K659" s="97">
        <v>22.186495176848879</v>
      </c>
      <c r="L659" s="1">
        <f t="shared" si="316"/>
        <v>4</v>
      </c>
      <c r="M659" s="1">
        <f t="shared" si="317"/>
        <v>3</v>
      </c>
      <c r="N659" s="11">
        <f t="shared" si="318"/>
        <v>3.5</v>
      </c>
      <c r="O659" s="98">
        <v>47.193426042983567</v>
      </c>
      <c r="P659" s="4">
        <f t="shared" si="319"/>
        <v>4</v>
      </c>
      <c r="Q659" s="6">
        <v>222187</v>
      </c>
      <c r="R659" s="7">
        <v>61426</v>
      </c>
      <c r="S659" s="1">
        <f t="shared" si="320"/>
        <v>2</v>
      </c>
      <c r="T659" s="1">
        <f t="shared" si="321"/>
        <v>3</v>
      </c>
      <c r="U659" s="11">
        <f t="shared" si="322"/>
        <v>2.5</v>
      </c>
      <c r="V659" s="98">
        <v>0</v>
      </c>
      <c r="W659" s="4">
        <f t="shared" si="323"/>
        <v>0</v>
      </c>
      <c r="X659" s="98">
        <v>11.553344798388361</v>
      </c>
      <c r="Y659" s="4">
        <f t="shared" si="324"/>
        <v>1</v>
      </c>
      <c r="Z659" s="9">
        <v>0.69239265000000005</v>
      </c>
      <c r="AA659" s="9">
        <v>0.63869418</v>
      </c>
      <c r="AB659" s="9">
        <v>0.35945531600000002</v>
      </c>
      <c r="AC659" s="1">
        <f t="shared" si="325"/>
        <v>2</v>
      </c>
      <c r="AD659" s="1">
        <f t="shared" si="326"/>
        <v>2</v>
      </c>
      <c r="AE659" s="1">
        <f t="shared" si="327"/>
        <v>3</v>
      </c>
      <c r="AF659" s="11">
        <f t="shared" si="328"/>
        <v>2.3333333333333335</v>
      </c>
      <c r="AG659" s="8">
        <v>2.61558230703E-2</v>
      </c>
      <c r="AH659" s="9">
        <v>0.32805132804299242</v>
      </c>
      <c r="AI659" s="1">
        <f t="shared" si="329"/>
        <v>4</v>
      </c>
      <c r="AJ659" s="1">
        <f t="shared" si="330"/>
        <v>4</v>
      </c>
      <c r="AK659" s="11">
        <f t="shared" si="331"/>
        <v>4</v>
      </c>
      <c r="AL659" s="10">
        <v>1</v>
      </c>
      <c r="AM659" s="4">
        <f t="shared" si="332"/>
        <v>4</v>
      </c>
      <c r="AN659" s="98">
        <v>8.9333333330000002</v>
      </c>
      <c r="AO659" s="4">
        <f t="shared" si="333"/>
        <v>3</v>
      </c>
      <c r="AP659" s="8">
        <v>0.96146953405017921</v>
      </c>
      <c r="AQ659" s="9">
        <v>0.99045138888888884</v>
      </c>
      <c r="AR659" s="9">
        <v>0.95560407569141192</v>
      </c>
      <c r="AS659" s="9">
        <v>0.80395913154533805</v>
      </c>
      <c r="AV659" s="1">
        <f t="shared" si="334"/>
        <v>0</v>
      </c>
      <c r="AW659" s="1">
        <f t="shared" si="335"/>
        <v>0</v>
      </c>
      <c r="AX659" s="1">
        <f t="shared" si="336"/>
        <v>0</v>
      </c>
      <c r="AY659" s="1">
        <f t="shared" si="337"/>
        <v>2</v>
      </c>
      <c r="AZ659" s="1" t="str">
        <f t="shared" si="338"/>
        <v/>
      </c>
      <c r="BA659" s="1" t="str">
        <f t="shared" si="339"/>
        <v/>
      </c>
      <c r="BB659" s="9">
        <f t="shared" si="311"/>
        <v>0.25</v>
      </c>
      <c r="BC659" s="11">
        <f t="shared" si="340"/>
        <v>0.5</v>
      </c>
      <c r="BD659" s="98">
        <v>31.48673617</v>
      </c>
      <c r="BE659" s="4">
        <f t="shared" si="341"/>
        <v>4</v>
      </c>
    </row>
    <row r="660" spans="1:57" x14ac:dyDescent="0.35">
      <c r="A660" s="4">
        <v>53061041904</v>
      </c>
      <c r="B660" s="97">
        <v>57.540394973070022</v>
      </c>
      <c r="C660" s="4">
        <f t="shared" si="312"/>
        <v>4</v>
      </c>
      <c r="D660" s="98">
        <v>26.259689922480622</v>
      </c>
      <c r="E660" s="4">
        <f t="shared" si="313"/>
        <v>4</v>
      </c>
      <c r="F660" s="98">
        <v>85.900570497147513</v>
      </c>
      <c r="G660" s="4">
        <f t="shared" si="314"/>
        <v>4</v>
      </c>
      <c r="H660" s="98">
        <v>77.372881355932194</v>
      </c>
      <c r="I660" s="4">
        <f t="shared" si="315"/>
        <v>4</v>
      </c>
      <c r="J660" s="98">
        <v>57.860262008733621</v>
      </c>
      <c r="K660" s="97">
        <v>30.13100436681222</v>
      </c>
      <c r="L660" s="1">
        <f t="shared" si="316"/>
        <v>4</v>
      </c>
      <c r="M660" s="1">
        <f t="shared" si="317"/>
        <v>4</v>
      </c>
      <c r="N660" s="11">
        <f t="shared" si="318"/>
        <v>4</v>
      </c>
      <c r="O660" s="98">
        <v>44.196508907683999</v>
      </c>
      <c r="P660" s="4">
        <f t="shared" si="319"/>
        <v>4</v>
      </c>
      <c r="Q660" s="6">
        <v>223082</v>
      </c>
      <c r="R660" s="7">
        <v>77590</v>
      </c>
      <c r="S660" s="1">
        <f t="shared" si="320"/>
        <v>2</v>
      </c>
      <c r="T660" s="1">
        <f t="shared" si="321"/>
        <v>3</v>
      </c>
      <c r="U660" s="11">
        <f t="shared" si="322"/>
        <v>2.5</v>
      </c>
      <c r="V660" s="98">
        <v>11.009600495509449</v>
      </c>
      <c r="W660" s="4">
        <f t="shared" si="323"/>
        <v>1</v>
      </c>
      <c r="X660" s="98">
        <v>28.005081837224289</v>
      </c>
      <c r="Y660" s="4">
        <f t="shared" si="324"/>
        <v>2</v>
      </c>
      <c r="Z660" s="9">
        <v>0.58691875999999998</v>
      </c>
      <c r="AA660" s="9">
        <v>0.54325671600000003</v>
      </c>
      <c r="AB660" s="9">
        <v>0.32971598000000002</v>
      </c>
      <c r="AC660" s="1">
        <f t="shared" si="325"/>
        <v>3</v>
      </c>
      <c r="AD660" s="1">
        <f t="shared" si="326"/>
        <v>3</v>
      </c>
      <c r="AE660" s="1">
        <f t="shared" si="327"/>
        <v>3</v>
      </c>
      <c r="AF660" s="11">
        <f t="shared" si="328"/>
        <v>3</v>
      </c>
      <c r="AG660" s="8">
        <v>0.14651571146</v>
      </c>
      <c r="AH660" s="9">
        <v>0.19439283229229121</v>
      </c>
      <c r="AI660" s="1">
        <f t="shared" si="329"/>
        <v>4</v>
      </c>
      <c r="AJ660" s="1">
        <f t="shared" si="330"/>
        <v>4</v>
      </c>
      <c r="AK660" s="11">
        <f t="shared" si="331"/>
        <v>4</v>
      </c>
      <c r="AL660" s="10">
        <v>1</v>
      </c>
      <c r="AM660" s="4">
        <f t="shared" si="332"/>
        <v>4</v>
      </c>
      <c r="AN660" s="98">
        <v>3.2151690020000001</v>
      </c>
      <c r="AO660" s="4">
        <f t="shared" si="333"/>
        <v>1</v>
      </c>
      <c r="AQ660" s="9">
        <v>0.90364583333333337</v>
      </c>
      <c r="AR660" s="9">
        <v>0.92358078602620086</v>
      </c>
      <c r="AS660" s="9">
        <v>0.92017879948914405</v>
      </c>
      <c r="AV660" s="1" t="str">
        <f t="shared" si="334"/>
        <v/>
      </c>
      <c r="AW660" s="1">
        <f t="shared" si="335"/>
        <v>0</v>
      </c>
      <c r="AX660" s="1">
        <f t="shared" si="336"/>
        <v>0</v>
      </c>
      <c r="AY660" s="1">
        <f t="shared" si="337"/>
        <v>0</v>
      </c>
      <c r="AZ660" s="1" t="str">
        <f t="shared" si="338"/>
        <v/>
      </c>
      <c r="BA660" s="1" t="str">
        <f t="shared" si="339"/>
        <v/>
      </c>
      <c r="BB660" s="9">
        <f t="shared" si="311"/>
        <v>0.33333333333333331</v>
      </c>
      <c r="BC660" s="11">
        <f t="shared" si="340"/>
        <v>0</v>
      </c>
      <c r="BD660" s="98">
        <v>28.013887969999999</v>
      </c>
      <c r="BE660" s="4">
        <f t="shared" si="341"/>
        <v>4</v>
      </c>
    </row>
    <row r="661" spans="1:57" x14ac:dyDescent="0.35">
      <c r="A661" s="4">
        <v>53061041905</v>
      </c>
      <c r="B661" s="97">
        <v>49.58610615159877</v>
      </c>
      <c r="C661" s="4">
        <f t="shared" si="312"/>
        <v>3</v>
      </c>
      <c r="D661" s="98">
        <v>20.993423329871931</v>
      </c>
      <c r="E661" s="4">
        <f t="shared" si="313"/>
        <v>4</v>
      </c>
      <c r="F661" s="98">
        <v>83.136308805790108</v>
      </c>
      <c r="G661" s="4">
        <f t="shared" si="314"/>
        <v>4</v>
      </c>
      <c r="H661" s="98">
        <v>61.472602739726021</v>
      </c>
      <c r="I661" s="4">
        <f t="shared" si="315"/>
        <v>4</v>
      </c>
      <c r="J661" s="98">
        <v>41.677148846960172</v>
      </c>
      <c r="K661" s="97">
        <v>13.79454926624738</v>
      </c>
      <c r="L661" s="1">
        <f t="shared" si="316"/>
        <v>4</v>
      </c>
      <c r="M661" s="1">
        <f t="shared" si="317"/>
        <v>1</v>
      </c>
      <c r="N661" s="11">
        <f t="shared" si="318"/>
        <v>2.5</v>
      </c>
      <c r="O661" s="98">
        <v>26.33832976445396</v>
      </c>
      <c r="P661" s="4">
        <f t="shared" si="319"/>
        <v>3</v>
      </c>
      <c r="Q661" s="6">
        <v>233195</v>
      </c>
      <c r="R661" s="7">
        <v>83502</v>
      </c>
      <c r="S661" s="1">
        <f t="shared" si="320"/>
        <v>2</v>
      </c>
      <c r="T661" s="1">
        <f t="shared" si="321"/>
        <v>3</v>
      </c>
      <c r="U661" s="11">
        <f t="shared" si="322"/>
        <v>2.5</v>
      </c>
      <c r="V661" s="98">
        <v>21.631333093783692</v>
      </c>
      <c r="W661" s="4">
        <f t="shared" si="323"/>
        <v>1</v>
      </c>
      <c r="X661" s="98">
        <v>32.135308174735108</v>
      </c>
      <c r="Y661" s="4">
        <f t="shared" si="324"/>
        <v>2</v>
      </c>
      <c r="Z661" s="9">
        <v>0.39901962899999999</v>
      </c>
      <c r="AA661" s="9">
        <v>0.39737942300000001</v>
      </c>
      <c r="AB661" s="9">
        <v>0.258261409</v>
      </c>
      <c r="AC661" s="1">
        <f t="shared" si="325"/>
        <v>4</v>
      </c>
      <c r="AD661" s="1">
        <f t="shared" si="326"/>
        <v>4</v>
      </c>
      <c r="AE661" s="1">
        <f t="shared" si="327"/>
        <v>3</v>
      </c>
      <c r="AF661" s="11">
        <f t="shared" si="328"/>
        <v>3.6666666666666665</v>
      </c>
      <c r="AG661" s="8">
        <v>0.59878502786300003</v>
      </c>
      <c r="AH661" s="9">
        <v>0.73195839230861603</v>
      </c>
      <c r="AI661" s="1">
        <f t="shared" si="329"/>
        <v>1</v>
      </c>
      <c r="AJ661" s="1">
        <f t="shared" si="330"/>
        <v>2</v>
      </c>
      <c r="AK661" s="11">
        <f t="shared" si="331"/>
        <v>1.5</v>
      </c>
      <c r="AL661" s="10">
        <v>0</v>
      </c>
      <c r="AM661" s="4">
        <f t="shared" si="332"/>
        <v>0</v>
      </c>
      <c r="AN661" s="98">
        <v>51.4546244</v>
      </c>
      <c r="AO661" s="4">
        <f t="shared" si="333"/>
        <v>4</v>
      </c>
      <c r="AP661" s="8">
        <v>0.9838709677419355</v>
      </c>
      <c r="AQ661" s="9">
        <v>1.0138888888888891</v>
      </c>
      <c r="AR661" s="9">
        <v>1.1149927219796221</v>
      </c>
      <c r="AS661" s="9">
        <v>1.1002554278416301</v>
      </c>
      <c r="AV661" s="1">
        <f t="shared" si="334"/>
        <v>0</v>
      </c>
      <c r="AW661" s="1">
        <f t="shared" si="335"/>
        <v>0</v>
      </c>
      <c r="AX661" s="1">
        <f t="shared" si="336"/>
        <v>0</v>
      </c>
      <c r="AY661" s="1">
        <f t="shared" si="337"/>
        <v>0</v>
      </c>
      <c r="AZ661" s="1" t="str">
        <f t="shared" si="338"/>
        <v/>
      </c>
      <c r="BA661" s="1" t="str">
        <f t="shared" si="339"/>
        <v/>
      </c>
      <c r="BB661" s="9">
        <f t="shared" si="311"/>
        <v>0.25</v>
      </c>
      <c r="BC661" s="11">
        <f t="shared" si="340"/>
        <v>0</v>
      </c>
      <c r="BD661" s="98">
        <v>35.574887369999999</v>
      </c>
      <c r="BE661" s="4">
        <f t="shared" si="341"/>
        <v>4</v>
      </c>
    </row>
    <row r="662" spans="1:57" x14ac:dyDescent="0.35">
      <c r="A662" s="4">
        <v>53061042001</v>
      </c>
      <c r="B662" s="97">
        <v>25.611305176246429</v>
      </c>
      <c r="C662" s="4">
        <f t="shared" si="312"/>
        <v>1</v>
      </c>
      <c r="D662" s="98">
        <v>6.9211618257261414</v>
      </c>
      <c r="E662" s="4">
        <f t="shared" si="313"/>
        <v>1</v>
      </c>
      <c r="F662" s="98">
        <v>47.800453514739232</v>
      </c>
      <c r="G662" s="4">
        <f t="shared" si="314"/>
        <v>1</v>
      </c>
      <c r="H662" s="98">
        <v>23.073630136986299</v>
      </c>
      <c r="I662" s="4">
        <f t="shared" si="315"/>
        <v>1</v>
      </c>
      <c r="J662" s="98">
        <v>16.025641025641029</v>
      </c>
      <c r="K662" s="97">
        <v>10.47008547008547</v>
      </c>
      <c r="L662" s="1">
        <f t="shared" si="316"/>
        <v>2</v>
      </c>
      <c r="M662" s="1">
        <f t="shared" si="317"/>
        <v>1</v>
      </c>
      <c r="N662" s="11">
        <f t="shared" si="318"/>
        <v>1.5</v>
      </c>
      <c r="O662" s="98">
        <v>7.7990430622009574</v>
      </c>
      <c r="P662" s="4">
        <f t="shared" si="319"/>
        <v>0</v>
      </c>
      <c r="Q662" s="6">
        <v>220988</v>
      </c>
      <c r="R662" s="7">
        <v>11016</v>
      </c>
      <c r="S662" s="1">
        <f t="shared" si="320"/>
        <v>2</v>
      </c>
      <c r="T662" s="1">
        <f t="shared" si="321"/>
        <v>1</v>
      </c>
      <c r="U662" s="11">
        <f t="shared" si="322"/>
        <v>1.5</v>
      </c>
      <c r="V662" s="98">
        <v>0</v>
      </c>
      <c r="W662" s="4">
        <f t="shared" si="323"/>
        <v>0</v>
      </c>
      <c r="X662" s="98">
        <v>0</v>
      </c>
      <c r="Y662" s="4">
        <f t="shared" si="324"/>
        <v>0</v>
      </c>
      <c r="Z662" s="9">
        <v>0.84870637599999998</v>
      </c>
      <c r="AA662" s="9">
        <v>1.5937564710000001</v>
      </c>
      <c r="AB662" s="9">
        <v>0.60404124400000003</v>
      </c>
      <c r="AC662" s="1">
        <f t="shared" si="325"/>
        <v>1</v>
      </c>
      <c r="AD662" s="1">
        <f t="shared" si="326"/>
        <v>0</v>
      </c>
      <c r="AE662" s="1">
        <f t="shared" si="327"/>
        <v>2</v>
      </c>
      <c r="AF662" s="11">
        <f t="shared" si="328"/>
        <v>1</v>
      </c>
      <c r="AG662" s="8">
        <v>9.6865276108200005E-2</v>
      </c>
      <c r="AH662" s="9">
        <v>1.1006812567955579</v>
      </c>
      <c r="AI662" s="1">
        <f t="shared" si="329"/>
        <v>4</v>
      </c>
      <c r="AJ662" s="1">
        <f t="shared" si="330"/>
        <v>0</v>
      </c>
      <c r="AK662" s="11">
        <f t="shared" si="331"/>
        <v>2</v>
      </c>
      <c r="AL662" s="10">
        <v>0</v>
      </c>
      <c r="AM662" s="4">
        <f t="shared" si="332"/>
        <v>0</v>
      </c>
      <c r="AN662" s="98">
        <v>0.42662116</v>
      </c>
      <c r="AO662" s="4">
        <f t="shared" si="333"/>
        <v>0</v>
      </c>
      <c r="AP662" s="8">
        <v>2.809139784946237</v>
      </c>
      <c r="AR662" s="9">
        <v>1.2445414847161571</v>
      </c>
      <c r="AS662" s="9">
        <v>1.17688378033205</v>
      </c>
      <c r="AV662" s="1">
        <f t="shared" si="334"/>
        <v>0</v>
      </c>
      <c r="AW662" s="1" t="str">
        <f t="shared" si="335"/>
        <v/>
      </c>
      <c r="AX662" s="1">
        <f t="shared" si="336"/>
        <v>0</v>
      </c>
      <c r="AY662" s="1">
        <f t="shared" si="337"/>
        <v>0</v>
      </c>
      <c r="AZ662" s="1" t="str">
        <f t="shared" si="338"/>
        <v/>
      </c>
      <c r="BA662" s="1" t="str">
        <f t="shared" si="339"/>
        <v/>
      </c>
      <c r="BB662" s="9">
        <f t="shared" si="311"/>
        <v>0.33333333333333331</v>
      </c>
      <c r="BC662" s="11">
        <f t="shared" si="340"/>
        <v>0</v>
      </c>
      <c r="BD662" s="98">
        <v>65.031145960000003</v>
      </c>
      <c r="BE662" s="4">
        <f t="shared" si="341"/>
        <v>1</v>
      </c>
    </row>
    <row r="663" spans="1:57" x14ac:dyDescent="0.35">
      <c r="A663" s="4">
        <v>53061042003</v>
      </c>
      <c r="B663" s="97">
        <v>21.78947368421052</v>
      </c>
      <c r="C663" s="4">
        <f t="shared" si="312"/>
        <v>1</v>
      </c>
      <c r="D663" s="98">
        <v>3.8716814159292028</v>
      </c>
      <c r="E663" s="4">
        <f t="shared" si="313"/>
        <v>0</v>
      </c>
      <c r="F663" s="98">
        <v>58.642533936651589</v>
      </c>
      <c r="G663" s="4">
        <f t="shared" si="314"/>
        <v>2</v>
      </c>
      <c r="H663" s="98">
        <v>5.6131260794473237</v>
      </c>
      <c r="I663" s="4">
        <f t="shared" si="315"/>
        <v>0</v>
      </c>
      <c r="J663" s="98">
        <v>7.4782608695652177</v>
      </c>
      <c r="K663" s="97">
        <v>1.043478260869565</v>
      </c>
      <c r="L663" s="1">
        <f t="shared" si="316"/>
        <v>0</v>
      </c>
      <c r="M663" s="1">
        <f t="shared" si="317"/>
        <v>0</v>
      </c>
      <c r="N663" s="11">
        <f t="shared" si="318"/>
        <v>0</v>
      </c>
      <c r="O663" s="98">
        <v>3.6140350877192979</v>
      </c>
      <c r="P663" s="4">
        <f t="shared" si="319"/>
        <v>0</v>
      </c>
      <c r="Q663" s="6">
        <v>225675</v>
      </c>
      <c r="R663" s="7">
        <v>21512</v>
      </c>
      <c r="S663" s="1">
        <f t="shared" si="320"/>
        <v>2</v>
      </c>
      <c r="T663" s="1">
        <f t="shared" si="321"/>
        <v>2</v>
      </c>
      <c r="U663" s="11">
        <f t="shared" si="322"/>
        <v>2</v>
      </c>
      <c r="V663" s="98">
        <v>0</v>
      </c>
      <c r="W663" s="4">
        <f t="shared" si="323"/>
        <v>0</v>
      </c>
      <c r="X663" s="98">
        <v>0</v>
      </c>
      <c r="Y663" s="4">
        <f t="shared" si="324"/>
        <v>0</v>
      </c>
      <c r="Z663" s="9">
        <v>1.449403349</v>
      </c>
      <c r="AA663" s="9">
        <v>1.4558529790000001</v>
      </c>
      <c r="AB663" s="9">
        <v>1.3286989600000001</v>
      </c>
      <c r="AC663" s="1">
        <f t="shared" si="325"/>
        <v>0</v>
      </c>
      <c r="AD663" s="1">
        <f t="shared" si="326"/>
        <v>0</v>
      </c>
      <c r="AE663" s="1">
        <f t="shared" si="327"/>
        <v>0</v>
      </c>
      <c r="AF663" s="11">
        <f t="shared" si="328"/>
        <v>0</v>
      </c>
      <c r="AG663" s="8">
        <v>0.339064451617</v>
      </c>
      <c r="AH663" s="9">
        <v>1.0471180543441141</v>
      </c>
      <c r="AI663" s="1">
        <f t="shared" si="329"/>
        <v>2</v>
      </c>
      <c r="AJ663" s="1">
        <f t="shared" si="330"/>
        <v>0</v>
      </c>
      <c r="AK663" s="11">
        <f t="shared" si="331"/>
        <v>1</v>
      </c>
      <c r="AL663" s="10">
        <v>0</v>
      </c>
      <c r="AM663" s="4">
        <f t="shared" si="332"/>
        <v>0</v>
      </c>
      <c r="AN663" s="98">
        <v>2.7754415479999999</v>
      </c>
      <c r="AO663" s="4">
        <f t="shared" si="333"/>
        <v>1</v>
      </c>
      <c r="AS663" s="9">
        <v>1.1206896551724099</v>
      </c>
      <c r="AT663" s="9">
        <v>1.2052949372967949</v>
      </c>
      <c r="AV663" s="1" t="str">
        <f t="shared" si="334"/>
        <v/>
      </c>
      <c r="AW663" s="1" t="str">
        <f t="shared" si="335"/>
        <v/>
      </c>
      <c r="AX663" s="1" t="str">
        <f t="shared" si="336"/>
        <v/>
      </c>
      <c r="AY663" s="1">
        <f t="shared" si="337"/>
        <v>0</v>
      </c>
      <c r="AZ663" s="1">
        <f t="shared" si="338"/>
        <v>0</v>
      </c>
      <c r="BA663" s="1" t="str">
        <f t="shared" si="339"/>
        <v/>
      </c>
      <c r="BB663" s="9">
        <f t="shared" si="311"/>
        <v>1</v>
      </c>
      <c r="BC663" s="11">
        <f t="shared" si="340"/>
        <v>0</v>
      </c>
      <c r="BD663" s="98">
        <v>63.647349900000002</v>
      </c>
      <c r="BE663" s="4">
        <f t="shared" si="341"/>
        <v>1</v>
      </c>
    </row>
    <row r="664" spans="1:57" x14ac:dyDescent="0.35">
      <c r="A664" s="4">
        <v>53061042004</v>
      </c>
      <c r="B664" s="97">
        <v>33.303187881528373</v>
      </c>
      <c r="C664" s="4">
        <f t="shared" si="312"/>
        <v>2</v>
      </c>
      <c r="D664" s="98">
        <v>11.988716502115659</v>
      </c>
      <c r="E664" s="4">
        <f t="shared" si="313"/>
        <v>2</v>
      </c>
      <c r="F664" s="98">
        <v>71.197511664074653</v>
      </c>
      <c r="G664" s="4">
        <f t="shared" si="314"/>
        <v>3</v>
      </c>
      <c r="H664" s="98">
        <v>39.608801955990216</v>
      </c>
      <c r="I664" s="4">
        <f t="shared" si="315"/>
        <v>2</v>
      </c>
      <c r="J664" s="98">
        <v>20.361445783132531</v>
      </c>
      <c r="K664" s="97">
        <v>11.987951807228921</v>
      </c>
      <c r="L664" s="1">
        <f t="shared" si="316"/>
        <v>3</v>
      </c>
      <c r="M664" s="1">
        <f t="shared" si="317"/>
        <v>1</v>
      </c>
      <c r="N664" s="11">
        <f t="shared" si="318"/>
        <v>2</v>
      </c>
      <c r="O664" s="98">
        <v>15.454339451620211</v>
      </c>
      <c r="P664" s="4">
        <f t="shared" si="319"/>
        <v>1</v>
      </c>
      <c r="Q664" s="6">
        <v>244080</v>
      </c>
      <c r="R664" s="7">
        <v>61186</v>
      </c>
      <c r="S664" s="1">
        <f t="shared" si="320"/>
        <v>2</v>
      </c>
      <c r="T664" s="1">
        <f t="shared" si="321"/>
        <v>3</v>
      </c>
      <c r="U664" s="11">
        <f t="shared" si="322"/>
        <v>2.5</v>
      </c>
      <c r="V664" s="98">
        <v>10.889407769051161</v>
      </c>
      <c r="W664" s="4">
        <f t="shared" si="323"/>
        <v>1</v>
      </c>
      <c r="X664" s="98">
        <v>12.36196599802909</v>
      </c>
      <c r="Y664" s="4">
        <f t="shared" si="324"/>
        <v>1</v>
      </c>
      <c r="Z664" s="9">
        <v>0.61828266600000004</v>
      </c>
      <c r="AA664" s="9">
        <v>0.63319716999999998</v>
      </c>
      <c r="AB664" s="9">
        <v>0.62654188</v>
      </c>
      <c r="AC664" s="1">
        <f t="shared" si="325"/>
        <v>2</v>
      </c>
      <c r="AD664" s="1">
        <f t="shared" si="326"/>
        <v>2</v>
      </c>
      <c r="AE664" s="1">
        <f t="shared" si="327"/>
        <v>2</v>
      </c>
      <c r="AF664" s="11">
        <f t="shared" si="328"/>
        <v>2</v>
      </c>
      <c r="AG664" s="8">
        <v>0.61808338033099997</v>
      </c>
      <c r="AH664" s="9">
        <v>0.46419249676474272</v>
      </c>
      <c r="AI664" s="1">
        <f t="shared" si="329"/>
        <v>0</v>
      </c>
      <c r="AJ664" s="1">
        <f t="shared" si="330"/>
        <v>3</v>
      </c>
      <c r="AK664" s="11">
        <f t="shared" si="331"/>
        <v>1.5</v>
      </c>
      <c r="AL664" s="10">
        <v>0</v>
      </c>
      <c r="AM664" s="4">
        <f t="shared" si="332"/>
        <v>0</v>
      </c>
      <c r="AN664" s="98">
        <v>22.440220719999999</v>
      </c>
      <c r="AO664" s="4">
        <f t="shared" si="333"/>
        <v>4</v>
      </c>
      <c r="AQ664" s="9">
        <v>0.85416666666666663</v>
      </c>
      <c r="AR664" s="9">
        <v>1.0043668122270739</v>
      </c>
      <c r="AS664" s="9">
        <v>1.1206896551724099</v>
      </c>
      <c r="AT664" s="9">
        <v>1.0334417092429169</v>
      </c>
      <c r="AU664" s="9">
        <v>1.0683060109289619</v>
      </c>
      <c r="AV664" s="1" t="str">
        <f t="shared" si="334"/>
        <v/>
      </c>
      <c r="AW664" s="1">
        <f t="shared" si="335"/>
        <v>1</v>
      </c>
      <c r="AX664" s="1">
        <f t="shared" si="336"/>
        <v>0</v>
      </c>
      <c r="AY664" s="1">
        <f t="shared" si="337"/>
        <v>0</v>
      </c>
      <c r="AZ664" s="1">
        <f t="shared" si="338"/>
        <v>0</v>
      </c>
      <c r="BA664" s="1">
        <f t="shared" si="339"/>
        <v>0</v>
      </c>
      <c r="BB664" s="9">
        <f t="shared" si="311"/>
        <v>0.33333333333333331</v>
      </c>
      <c r="BC664" s="11">
        <f t="shared" si="340"/>
        <v>0.33333333333333331</v>
      </c>
      <c r="BD664" s="98">
        <v>53.992386080000003</v>
      </c>
      <c r="BE664" s="4">
        <f t="shared" si="341"/>
        <v>3</v>
      </c>
    </row>
    <row r="665" spans="1:57" x14ac:dyDescent="0.35">
      <c r="A665" s="4">
        <v>53061042005</v>
      </c>
      <c r="B665" s="97">
        <v>36.335232494026833</v>
      </c>
      <c r="C665" s="4">
        <f t="shared" si="312"/>
        <v>2</v>
      </c>
      <c r="D665" s="98">
        <v>11.543548082372951</v>
      </c>
      <c r="E665" s="4">
        <f t="shared" si="313"/>
        <v>2</v>
      </c>
      <c r="F665" s="98">
        <v>40.050761421319798</v>
      </c>
      <c r="G665" s="4">
        <f t="shared" si="314"/>
        <v>1</v>
      </c>
      <c r="H665" s="98">
        <v>3.9670273055126222</v>
      </c>
      <c r="I665" s="4">
        <f t="shared" si="315"/>
        <v>0</v>
      </c>
      <c r="J665" s="98">
        <v>9.8209718670076729</v>
      </c>
      <c r="K665" s="97">
        <v>7.0588235294117654</v>
      </c>
      <c r="L665" s="1">
        <f t="shared" si="316"/>
        <v>0</v>
      </c>
      <c r="M665" s="1">
        <f t="shared" si="317"/>
        <v>0</v>
      </c>
      <c r="N665" s="11">
        <f t="shared" si="318"/>
        <v>0</v>
      </c>
      <c r="O665" s="98">
        <v>6.3775041352692519</v>
      </c>
      <c r="P665" s="4">
        <f t="shared" si="319"/>
        <v>0</v>
      </c>
      <c r="Q665" s="6">
        <v>233523</v>
      </c>
      <c r="R665" s="7">
        <v>15642</v>
      </c>
      <c r="S665" s="1">
        <f t="shared" si="320"/>
        <v>2</v>
      </c>
      <c r="T665" s="1">
        <f t="shared" si="321"/>
        <v>2</v>
      </c>
      <c r="U665" s="11">
        <f t="shared" si="322"/>
        <v>2</v>
      </c>
      <c r="V665" s="98">
        <v>0</v>
      </c>
      <c r="W665" s="4">
        <f t="shared" si="323"/>
        <v>0</v>
      </c>
      <c r="X665" s="98">
        <v>0</v>
      </c>
      <c r="Y665" s="4">
        <f t="shared" si="324"/>
        <v>0</v>
      </c>
      <c r="Z665" s="9">
        <v>0.97105392700000004</v>
      </c>
      <c r="AA665" s="9">
        <v>0.96684925799999999</v>
      </c>
      <c r="AB665" s="9">
        <v>0.70360642200000001</v>
      </c>
      <c r="AC665" s="1">
        <f t="shared" si="325"/>
        <v>1</v>
      </c>
      <c r="AD665" s="1">
        <f t="shared" si="326"/>
        <v>1</v>
      </c>
      <c r="AE665" s="1">
        <f t="shared" si="327"/>
        <v>2</v>
      </c>
      <c r="AF665" s="11">
        <f t="shared" si="328"/>
        <v>1.3333333333333333</v>
      </c>
      <c r="AG665" s="8">
        <v>0.28343682095799999</v>
      </c>
      <c r="AH665" s="9">
        <v>0.79877779445131614</v>
      </c>
      <c r="AI665" s="1">
        <f t="shared" si="329"/>
        <v>3</v>
      </c>
      <c r="AJ665" s="1">
        <f t="shared" si="330"/>
        <v>2</v>
      </c>
      <c r="AK665" s="11">
        <f t="shared" si="331"/>
        <v>2.5</v>
      </c>
      <c r="AL665" s="10">
        <v>0</v>
      </c>
      <c r="AM665" s="4">
        <f t="shared" si="332"/>
        <v>0</v>
      </c>
      <c r="AN665" s="98">
        <v>14.36997319</v>
      </c>
      <c r="AO665" s="4">
        <f t="shared" si="333"/>
        <v>4</v>
      </c>
      <c r="AS665" s="9">
        <v>1.95977011494252</v>
      </c>
      <c r="AT665" s="9">
        <v>1.538783093358105</v>
      </c>
      <c r="AV665" s="1" t="str">
        <f t="shared" si="334"/>
        <v/>
      </c>
      <c r="AW665" s="1" t="str">
        <f t="shared" si="335"/>
        <v/>
      </c>
      <c r="AX665" s="1" t="str">
        <f t="shared" si="336"/>
        <v/>
      </c>
      <c r="AY665" s="1">
        <f t="shared" si="337"/>
        <v>0</v>
      </c>
      <c r="AZ665" s="1">
        <f t="shared" si="338"/>
        <v>0</v>
      </c>
      <c r="BA665" s="1" t="str">
        <f t="shared" si="339"/>
        <v/>
      </c>
      <c r="BB665" s="9">
        <f t="shared" si="311"/>
        <v>1</v>
      </c>
      <c r="BC665" s="11">
        <f t="shared" si="340"/>
        <v>0</v>
      </c>
      <c r="BD665" s="98">
        <v>66.044591539999999</v>
      </c>
      <c r="BE665" s="4">
        <f t="shared" si="341"/>
        <v>1</v>
      </c>
    </row>
    <row r="666" spans="1:57" x14ac:dyDescent="0.35">
      <c r="A666" s="4">
        <v>53061042006</v>
      </c>
      <c r="B666" s="97">
        <v>48.281786941580762</v>
      </c>
      <c r="C666" s="4">
        <f t="shared" si="312"/>
        <v>3</v>
      </c>
      <c r="D666" s="98">
        <v>22.397686832740209</v>
      </c>
      <c r="E666" s="4">
        <f t="shared" si="313"/>
        <v>4</v>
      </c>
      <c r="F666" s="98">
        <v>47.788697788697789</v>
      </c>
      <c r="G666" s="4">
        <f t="shared" si="314"/>
        <v>1</v>
      </c>
      <c r="H666" s="98">
        <v>59.80629539951574</v>
      </c>
      <c r="I666" s="4">
        <f t="shared" si="315"/>
        <v>3</v>
      </c>
      <c r="J666" s="98">
        <v>21.040189125295509</v>
      </c>
      <c r="K666" s="97">
        <v>11.111111111111111</v>
      </c>
      <c r="L666" s="1">
        <f t="shared" si="316"/>
        <v>3</v>
      </c>
      <c r="M666" s="1">
        <f t="shared" si="317"/>
        <v>1</v>
      </c>
      <c r="N666" s="11">
        <f t="shared" si="318"/>
        <v>2</v>
      </c>
      <c r="O666" s="98">
        <v>19.007731958762889</v>
      </c>
      <c r="P666" s="4">
        <f t="shared" si="319"/>
        <v>2</v>
      </c>
      <c r="Q666" s="6">
        <v>234414</v>
      </c>
      <c r="R666" s="7">
        <v>10030</v>
      </c>
      <c r="S666" s="1">
        <f t="shared" si="320"/>
        <v>2</v>
      </c>
      <c r="T666" s="1">
        <f t="shared" si="321"/>
        <v>1</v>
      </c>
      <c r="U666" s="11">
        <f t="shared" si="322"/>
        <v>1.5</v>
      </c>
      <c r="V666" s="98">
        <v>0</v>
      </c>
      <c r="W666" s="4">
        <f t="shared" si="323"/>
        <v>0</v>
      </c>
      <c r="X666" s="98">
        <v>0</v>
      </c>
      <c r="Y666" s="4">
        <f t="shared" si="324"/>
        <v>0</v>
      </c>
      <c r="Z666" s="9">
        <v>0.71188878</v>
      </c>
      <c r="AA666" s="9">
        <v>0.74216232199999999</v>
      </c>
      <c r="AB666" s="9">
        <v>0.43084262299999998</v>
      </c>
      <c r="AC666" s="1">
        <f t="shared" si="325"/>
        <v>2</v>
      </c>
      <c r="AD666" s="1">
        <f t="shared" si="326"/>
        <v>2</v>
      </c>
      <c r="AE666" s="1">
        <f t="shared" si="327"/>
        <v>3</v>
      </c>
      <c r="AF666" s="11">
        <f t="shared" si="328"/>
        <v>2.3333333333333335</v>
      </c>
      <c r="AG666" s="8">
        <v>0.27261348024600002</v>
      </c>
      <c r="AH666" s="9">
        <v>0.50406715412861891</v>
      </c>
      <c r="AI666" s="1">
        <f t="shared" si="329"/>
        <v>3</v>
      </c>
      <c r="AJ666" s="1">
        <f t="shared" si="330"/>
        <v>3</v>
      </c>
      <c r="AK666" s="11">
        <f t="shared" si="331"/>
        <v>3</v>
      </c>
      <c r="AL666" s="10">
        <v>0</v>
      </c>
      <c r="AM666" s="4">
        <f t="shared" si="332"/>
        <v>0</v>
      </c>
      <c r="AN666" s="98">
        <v>0.133928571</v>
      </c>
      <c r="AO666" s="4">
        <f t="shared" si="333"/>
        <v>0</v>
      </c>
      <c r="AQ666" s="9">
        <v>1.3671875</v>
      </c>
      <c r="AR666" s="9">
        <v>1.2656477438136831</v>
      </c>
      <c r="AS666" s="9">
        <v>1.1558109833971899</v>
      </c>
      <c r="AV666" s="1" t="str">
        <f t="shared" si="334"/>
        <v/>
      </c>
      <c r="AW666" s="1">
        <f t="shared" si="335"/>
        <v>0</v>
      </c>
      <c r="AX666" s="1">
        <f t="shared" si="336"/>
        <v>0</v>
      </c>
      <c r="AY666" s="1">
        <f t="shared" si="337"/>
        <v>0</v>
      </c>
      <c r="AZ666" s="1" t="str">
        <f t="shared" si="338"/>
        <v/>
      </c>
      <c r="BA666" s="1" t="str">
        <f t="shared" si="339"/>
        <v/>
      </c>
      <c r="BB666" s="9">
        <f t="shared" si="311"/>
        <v>0.33333333333333331</v>
      </c>
      <c r="BC666" s="11">
        <f t="shared" si="340"/>
        <v>0</v>
      </c>
      <c r="BD666" s="98">
        <v>54.38796756</v>
      </c>
      <c r="BE666" s="4">
        <f t="shared" si="341"/>
        <v>2</v>
      </c>
    </row>
    <row r="667" spans="1:57" x14ac:dyDescent="0.35">
      <c r="A667" s="4">
        <v>53061050101</v>
      </c>
      <c r="B667" s="97">
        <v>23.77102199223803</v>
      </c>
      <c r="C667" s="4">
        <f t="shared" si="312"/>
        <v>1</v>
      </c>
      <c r="D667" s="98">
        <v>2.9292929292929299</v>
      </c>
      <c r="E667" s="4">
        <f t="shared" si="313"/>
        <v>0</v>
      </c>
      <c r="F667" s="98">
        <v>66.122629025143368</v>
      </c>
      <c r="G667" s="4">
        <f t="shared" si="314"/>
        <v>3</v>
      </c>
      <c r="H667" s="98">
        <v>22.91457286432161</v>
      </c>
      <c r="I667" s="4">
        <f t="shared" si="315"/>
        <v>1</v>
      </c>
      <c r="J667" s="98">
        <v>13.838383838383839</v>
      </c>
      <c r="K667" s="97">
        <v>13.030303030303029</v>
      </c>
      <c r="L667" s="1">
        <f t="shared" si="316"/>
        <v>1</v>
      </c>
      <c r="M667" s="1">
        <f t="shared" si="317"/>
        <v>1</v>
      </c>
      <c r="N667" s="11">
        <f t="shared" si="318"/>
        <v>1</v>
      </c>
      <c r="O667" s="98">
        <v>15.088177661659049</v>
      </c>
      <c r="P667" s="4">
        <f t="shared" si="319"/>
        <v>1</v>
      </c>
      <c r="Q667" s="6">
        <v>225566</v>
      </c>
      <c r="R667" s="7">
        <v>31153</v>
      </c>
      <c r="S667" s="1">
        <f t="shared" si="320"/>
        <v>2</v>
      </c>
      <c r="T667" s="1">
        <f t="shared" si="321"/>
        <v>2</v>
      </c>
      <c r="U667" s="11">
        <f t="shared" si="322"/>
        <v>2</v>
      </c>
      <c r="V667" s="98">
        <v>0</v>
      </c>
      <c r="W667" s="4">
        <f t="shared" si="323"/>
        <v>0</v>
      </c>
      <c r="X667" s="98">
        <v>0</v>
      </c>
      <c r="Y667" s="4">
        <f t="shared" si="324"/>
        <v>0</v>
      </c>
      <c r="Z667" s="9">
        <v>1.201010106</v>
      </c>
      <c r="AA667" s="9">
        <v>1.304675324</v>
      </c>
      <c r="AB667" s="9">
        <v>1.0177562170000001</v>
      </c>
      <c r="AC667" s="1">
        <f t="shared" si="325"/>
        <v>0</v>
      </c>
      <c r="AD667" s="1">
        <f t="shared" si="326"/>
        <v>0</v>
      </c>
      <c r="AE667" s="1">
        <f t="shared" si="327"/>
        <v>0</v>
      </c>
      <c r="AF667" s="11">
        <f t="shared" si="328"/>
        <v>0</v>
      </c>
      <c r="AG667" s="8">
        <v>0.24488192804200001</v>
      </c>
      <c r="AH667" s="9">
        <v>1.0550495598162759</v>
      </c>
      <c r="AI667" s="1">
        <f t="shared" si="329"/>
        <v>3</v>
      </c>
      <c r="AJ667" s="1">
        <f t="shared" si="330"/>
        <v>0</v>
      </c>
      <c r="AK667" s="11">
        <f t="shared" si="331"/>
        <v>1.5</v>
      </c>
      <c r="AL667" s="10">
        <v>0</v>
      </c>
      <c r="AM667" s="4">
        <f t="shared" si="332"/>
        <v>0</v>
      </c>
      <c r="AN667" s="98">
        <v>2.647657841</v>
      </c>
      <c r="AO667" s="4">
        <f t="shared" si="333"/>
        <v>1</v>
      </c>
      <c r="AR667" s="9">
        <v>0.970160116448326</v>
      </c>
      <c r="AS667" s="9">
        <v>1.05491698595146</v>
      </c>
      <c r="AT667" s="9">
        <v>0.96562935438922437</v>
      </c>
      <c r="AV667" s="1" t="str">
        <f t="shared" si="334"/>
        <v/>
      </c>
      <c r="AW667" s="1" t="str">
        <f t="shared" si="335"/>
        <v/>
      </c>
      <c r="AX667" s="1">
        <f t="shared" si="336"/>
        <v>0</v>
      </c>
      <c r="AY667" s="1">
        <f t="shared" si="337"/>
        <v>0</v>
      </c>
      <c r="AZ667" s="1">
        <f t="shared" si="338"/>
        <v>0</v>
      </c>
      <c r="BA667" s="1" t="str">
        <f t="shared" si="339"/>
        <v/>
      </c>
      <c r="BB667" s="9">
        <f t="shared" si="311"/>
        <v>0.5</v>
      </c>
      <c r="BC667" s="11">
        <f t="shared" si="340"/>
        <v>0</v>
      </c>
      <c r="BD667" s="98">
        <v>62.791969629999997</v>
      </c>
      <c r="BE667" s="4">
        <f t="shared" si="341"/>
        <v>1</v>
      </c>
    </row>
    <row r="668" spans="1:57" x14ac:dyDescent="0.35">
      <c r="A668" s="4">
        <v>53061050102</v>
      </c>
      <c r="B668" s="97">
        <v>46.243147371815553</v>
      </c>
      <c r="C668" s="4">
        <f t="shared" si="312"/>
        <v>3</v>
      </c>
      <c r="D668" s="98">
        <v>14.249492900608519</v>
      </c>
      <c r="E668" s="4">
        <f t="shared" si="313"/>
        <v>3</v>
      </c>
      <c r="F668" s="98">
        <v>68.097605061003165</v>
      </c>
      <c r="G668" s="4">
        <f t="shared" si="314"/>
        <v>3</v>
      </c>
      <c r="H668" s="98">
        <v>45.909849749582641</v>
      </c>
      <c r="I668" s="4">
        <f t="shared" si="315"/>
        <v>3</v>
      </c>
      <c r="J668" s="98">
        <v>26.180257510729611</v>
      </c>
      <c r="K668" s="97">
        <v>15.02145922746781</v>
      </c>
      <c r="L668" s="1">
        <f t="shared" si="316"/>
        <v>4</v>
      </c>
      <c r="M668" s="1">
        <f t="shared" si="317"/>
        <v>2</v>
      </c>
      <c r="N668" s="11">
        <f t="shared" si="318"/>
        <v>3</v>
      </c>
      <c r="O668" s="98">
        <v>20.961755688236249</v>
      </c>
      <c r="P668" s="4">
        <f t="shared" si="319"/>
        <v>2</v>
      </c>
      <c r="Q668" s="6">
        <v>244408</v>
      </c>
      <c r="R668" s="7">
        <v>55413</v>
      </c>
      <c r="S668" s="1">
        <f t="shared" si="320"/>
        <v>2</v>
      </c>
      <c r="T668" s="1">
        <f t="shared" si="321"/>
        <v>3</v>
      </c>
      <c r="U668" s="11">
        <f t="shared" si="322"/>
        <v>2.5</v>
      </c>
      <c r="V668" s="98">
        <v>2.1192052980132452</v>
      </c>
      <c r="W668" s="4">
        <f t="shared" si="323"/>
        <v>0</v>
      </c>
      <c r="X668" s="98">
        <v>4.4799663843692077</v>
      </c>
      <c r="Y668" s="4">
        <f t="shared" si="324"/>
        <v>0</v>
      </c>
      <c r="Z668" s="9">
        <v>0.50180876399999996</v>
      </c>
      <c r="AA668" s="9">
        <v>0.57897927800000004</v>
      </c>
      <c r="AB668" s="9">
        <v>0.37560100499999999</v>
      </c>
      <c r="AC668" s="1">
        <f t="shared" si="325"/>
        <v>3</v>
      </c>
      <c r="AD668" s="1">
        <f t="shared" si="326"/>
        <v>3</v>
      </c>
      <c r="AE668" s="1">
        <f t="shared" si="327"/>
        <v>3</v>
      </c>
      <c r="AF668" s="11">
        <f t="shared" si="328"/>
        <v>3</v>
      </c>
      <c r="AG668" s="8">
        <v>0.28616760209800002</v>
      </c>
      <c r="AH668" s="9">
        <v>0.83624539646670959</v>
      </c>
      <c r="AI668" s="1">
        <f t="shared" si="329"/>
        <v>3</v>
      </c>
      <c r="AJ668" s="1">
        <f t="shared" si="330"/>
        <v>1</v>
      </c>
      <c r="AK668" s="11">
        <f t="shared" si="331"/>
        <v>2</v>
      </c>
      <c r="AL668" s="10">
        <v>1</v>
      </c>
      <c r="AM668" s="4">
        <f t="shared" si="332"/>
        <v>4</v>
      </c>
      <c r="AN668" s="98">
        <v>10.54466231</v>
      </c>
      <c r="AO668" s="4">
        <f t="shared" si="333"/>
        <v>4</v>
      </c>
      <c r="AQ668" s="9">
        <v>1.2595486111111109</v>
      </c>
      <c r="AR668" s="9">
        <v>1.2736535662299859</v>
      </c>
      <c r="AS668" s="9">
        <v>1.08620689655172</v>
      </c>
      <c r="AV668" s="1" t="str">
        <f t="shared" si="334"/>
        <v/>
      </c>
      <c r="AW668" s="1">
        <f t="shared" si="335"/>
        <v>0</v>
      </c>
      <c r="AX668" s="1">
        <f t="shared" si="336"/>
        <v>0</v>
      </c>
      <c r="AY668" s="1">
        <f t="shared" si="337"/>
        <v>0</v>
      </c>
      <c r="AZ668" s="1" t="str">
        <f t="shared" si="338"/>
        <v/>
      </c>
      <c r="BA668" s="1" t="str">
        <f t="shared" si="339"/>
        <v/>
      </c>
      <c r="BB668" s="9">
        <f t="shared" si="311"/>
        <v>0.33333333333333331</v>
      </c>
      <c r="BC668" s="11">
        <f t="shared" si="340"/>
        <v>0</v>
      </c>
      <c r="BD668" s="98">
        <v>48.773208699999998</v>
      </c>
      <c r="BE668" s="4">
        <f t="shared" si="341"/>
        <v>3</v>
      </c>
    </row>
    <row r="669" spans="1:57" x14ac:dyDescent="0.35">
      <c r="A669" s="4">
        <v>53061050200</v>
      </c>
      <c r="B669" s="97">
        <v>20.36221243269701</v>
      </c>
      <c r="C669" s="4">
        <f t="shared" si="312"/>
        <v>1</v>
      </c>
      <c r="D669" s="98">
        <v>1.721518987341772</v>
      </c>
      <c r="E669" s="4">
        <f t="shared" si="313"/>
        <v>0</v>
      </c>
      <c r="F669" s="98">
        <v>47.714199212836817</v>
      </c>
      <c r="G669" s="4">
        <f t="shared" si="314"/>
        <v>1</v>
      </c>
      <c r="H669" s="98">
        <v>6.624605678233439</v>
      </c>
      <c r="I669" s="4">
        <f t="shared" si="315"/>
        <v>0</v>
      </c>
      <c r="J669" s="98">
        <v>13.47962382445141</v>
      </c>
      <c r="K669" s="97">
        <v>6.8965517241379306</v>
      </c>
      <c r="L669" s="1">
        <f t="shared" si="316"/>
        <v>1</v>
      </c>
      <c r="M669" s="1">
        <f t="shared" si="317"/>
        <v>0</v>
      </c>
      <c r="N669" s="11">
        <f t="shared" si="318"/>
        <v>0.5</v>
      </c>
      <c r="O669" s="98">
        <v>7.5123152709359609</v>
      </c>
      <c r="P669" s="4">
        <f t="shared" si="319"/>
        <v>0</v>
      </c>
      <c r="Q669" s="6">
        <v>222160</v>
      </c>
      <c r="R669" s="7">
        <v>12723</v>
      </c>
      <c r="S669" s="1">
        <f t="shared" si="320"/>
        <v>2</v>
      </c>
      <c r="T669" s="1">
        <f t="shared" si="321"/>
        <v>1</v>
      </c>
      <c r="U669" s="11">
        <f t="shared" si="322"/>
        <v>1.5</v>
      </c>
      <c r="V669" s="98">
        <v>0</v>
      </c>
      <c r="W669" s="4">
        <f t="shared" si="323"/>
        <v>0</v>
      </c>
      <c r="X669" s="98">
        <v>0</v>
      </c>
      <c r="Y669" s="4">
        <f t="shared" si="324"/>
        <v>0</v>
      </c>
      <c r="Z669" s="9">
        <v>1.2607222090000001</v>
      </c>
      <c r="AA669" s="9">
        <v>1.267758655</v>
      </c>
      <c r="AB669" s="9">
        <v>0.91082397800000003</v>
      </c>
      <c r="AC669" s="1">
        <f t="shared" si="325"/>
        <v>0</v>
      </c>
      <c r="AD669" s="1">
        <f t="shared" si="326"/>
        <v>0</v>
      </c>
      <c r="AE669" s="1">
        <f t="shared" si="327"/>
        <v>1</v>
      </c>
      <c r="AF669" s="11">
        <f t="shared" si="328"/>
        <v>0.33333333333333331</v>
      </c>
      <c r="AG669" s="8">
        <v>0.119312073294</v>
      </c>
      <c r="AH669" s="9">
        <v>0.80763753254587811</v>
      </c>
      <c r="AI669" s="1">
        <f t="shared" si="329"/>
        <v>4</v>
      </c>
      <c r="AJ669" s="1">
        <f t="shared" si="330"/>
        <v>1</v>
      </c>
      <c r="AK669" s="11">
        <f t="shared" si="331"/>
        <v>2.5</v>
      </c>
      <c r="AL669" s="10">
        <v>0</v>
      </c>
      <c r="AM669" s="4">
        <f t="shared" si="332"/>
        <v>0</v>
      </c>
      <c r="AN669" s="98">
        <v>1.366459627</v>
      </c>
      <c r="AO669" s="4">
        <f t="shared" si="333"/>
        <v>1</v>
      </c>
      <c r="AS669" s="9">
        <v>0.91443167305236195</v>
      </c>
      <c r="AT669" s="9">
        <v>1.161170459823502</v>
      </c>
      <c r="AV669" s="1" t="str">
        <f t="shared" si="334"/>
        <v/>
      </c>
      <c r="AW669" s="1" t="str">
        <f t="shared" si="335"/>
        <v/>
      </c>
      <c r="AX669" s="1" t="str">
        <f t="shared" si="336"/>
        <v/>
      </c>
      <c r="AY669" s="1">
        <f t="shared" si="337"/>
        <v>0</v>
      </c>
      <c r="AZ669" s="1">
        <f t="shared" si="338"/>
        <v>0</v>
      </c>
      <c r="BA669" s="1" t="str">
        <f t="shared" si="339"/>
        <v/>
      </c>
      <c r="BB669" s="9">
        <f t="shared" si="311"/>
        <v>1</v>
      </c>
      <c r="BC669" s="11">
        <f t="shared" si="340"/>
        <v>0</v>
      </c>
      <c r="BD669" s="98">
        <v>74.649501959999995</v>
      </c>
      <c r="BE669" s="4">
        <f t="shared" si="341"/>
        <v>0</v>
      </c>
    </row>
    <row r="670" spans="1:57" x14ac:dyDescent="0.35">
      <c r="A670" s="4">
        <v>53061050300</v>
      </c>
      <c r="B670" s="97">
        <v>9.9445537470935434</v>
      </c>
      <c r="C670" s="4">
        <f t="shared" si="312"/>
        <v>0</v>
      </c>
      <c r="D670" s="98">
        <v>2.9489603024574671</v>
      </c>
      <c r="E670" s="4">
        <f t="shared" si="313"/>
        <v>0</v>
      </c>
      <c r="F670" s="98">
        <v>50.360069530667992</v>
      </c>
      <c r="G670" s="4">
        <f t="shared" si="314"/>
        <v>2</v>
      </c>
      <c r="H670" s="98">
        <v>13.01507537688442</v>
      </c>
      <c r="I670" s="4">
        <f t="shared" si="315"/>
        <v>0</v>
      </c>
      <c r="J670" s="98">
        <v>9.669211195928753</v>
      </c>
      <c r="K670" s="97">
        <v>5.343511450381679</v>
      </c>
      <c r="L670" s="1">
        <f t="shared" si="316"/>
        <v>0</v>
      </c>
      <c r="M670" s="1">
        <f t="shared" si="317"/>
        <v>0</v>
      </c>
      <c r="N670" s="11">
        <f t="shared" si="318"/>
        <v>0</v>
      </c>
      <c r="O670" s="98">
        <v>7.8752928455577571</v>
      </c>
      <c r="P670" s="4">
        <f t="shared" si="319"/>
        <v>0</v>
      </c>
      <c r="Q670" s="6">
        <v>196460</v>
      </c>
      <c r="R670" s="7">
        <v>29712</v>
      </c>
      <c r="S670" s="1">
        <f t="shared" si="320"/>
        <v>1</v>
      </c>
      <c r="T670" s="1">
        <f t="shared" si="321"/>
        <v>2</v>
      </c>
      <c r="U670" s="11">
        <f t="shared" si="322"/>
        <v>1.5</v>
      </c>
      <c r="V670" s="98">
        <v>0</v>
      </c>
      <c r="W670" s="4">
        <f t="shared" si="323"/>
        <v>0</v>
      </c>
      <c r="X670" s="98">
        <v>3.8508577784503353E-2</v>
      </c>
      <c r="Y670" s="4">
        <f t="shared" si="324"/>
        <v>0</v>
      </c>
      <c r="Z670" s="9">
        <v>0.90868055400000003</v>
      </c>
      <c r="AA670" s="9">
        <v>0.91219744000000003</v>
      </c>
      <c r="AB670" s="9">
        <v>0.43341279399999999</v>
      </c>
      <c r="AC670" s="1">
        <f t="shared" si="325"/>
        <v>1</v>
      </c>
      <c r="AD670" s="1">
        <f t="shared" si="326"/>
        <v>1</v>
      </c>
      <c r="AE670" s="1">
        <f t="shared" si="327"/>
        <v>3</v>
      </c>
      <c r="AF670" s="11">
        <f t="shared" si="328"/>
        <v>1.6666666666666667</v>
      </c>
      <c r="AG670" s="8">
        <v>0.21086183133200001</v>
      </c>
      <c r="AH670" s="9">
        <v>0.85401523623719655</v>
      </c>
      <c r="AI670" s="1">
        <f t="shared" si="329"/>
        <v>3</v>
      </c>
      <c r="AJ670" s="1">
        <f t="shared" si="330"/>
        <v>1</v>
      </c>
      <c r="AK670" s="11">
        <f t="shared" si="331"/>
        <v>2</v>
      </c>
      <c r="AL670" s="10">
        <v>0</v>
      </c>
      <c r="AM670" s="4">
        <f t="shared" si="332"/>
        <v>0</v>
      </c>
      <c r="AN670" s="98">
        <v>2.0102851799999999</v>
      </c>
      <c r="AO670" s="4">
        <f t="shared" si="333"/>
        <v>1</v>
      </c>
      <c r="AS670" s="9">
        <v>1.08620689655172</v>
      </c>
      <c r="AT670" s="9">
        <v>0.8341848583372039</v>
      </c>
      <c r="AV670" s="1" t="str">
        <f t="shared" si="334"/>
        <v/>
      </c>
      <c r="AW670" s="1" t="str">
        <f t="shared" si="335"/>
        <v/>
      </c>
      <c r="AX670" s="1" t="str">
        <f t="shared" si="336"/>
        <v/>
      </c>
      <c r="AY670" s="1">
        <f t="shared" si="337"/>
        <v>0</v>
      </c>
      <c r="AZ670" s="1">
        <f t="shared" si="338"/>
        <v>2</v>
      </c>
      <c r="BA670" s="1" t="str">
        <f t="shared" si="339"/>
        <v/>
      </c>
      <c r="BB670" s="9">
        <f t="shared" si="311"/>
        <v>1</v>
      </c>
      <c r="BC670" s="11">
        <f t="shared" si="340"/>
        <v>0</v>
      </c>
      <c r="BD670" s="98">
        <v>74.967341259999998</v>
      </c>
      <c r="BE670" s="4">
        <f t="shared" si="341"/>
        <v>0</v>
      </c>
    </row>
    <row r="671" spans="1:57" x14ac:dyDescent="0.35">
      <c r="A671" s="4">
        <v>53061050401</v>
      </c>
      <c r="B671" s="97">
        <v>21.091320327961551</v>
      </c>
      <c r="C671" s="4">
        <f t="shared" si="312"/>
        <v>1</v>
      </c>
      <c r="D671" s="98">
        <v>6.8077549208228501</v>
      </c>
      <c r="E671" s="4">
        <f t="shared" si="313"/>
        <v>1</v>
      </c>
      <c r="F671" s="98">
        <v>51.195257219353607</v>
      </c>
      <c r="G671" s="4">
        <f t="shared" si="314"/>
        <v>2</v>
      </c>
      <c r="H671" s="98">
        <v>24.321503131524011</v>
      </c>
      <c r="I671" s="4">
        <f t="shared" si="315"/>
        <v>1</v>
      </c>
      <c r="J671" s="98">
        <v>13.518197573656851</v>
      </c>
      <c r="K671" s="97">
        <v>8.8388214904679376</v>
      </c>
      <c r="L671" s="1">
        <f t="shared" si="316"/>
        <v>1</v>
      </c>
      <c r="M671" s="1">
        <f t="shared" si="317"/>
        <v>0</v>
      </c>
      <c r="N671" s="11">
        <f t="shared" si="318"/>
        <v>0.5</v>
      </c>
      <c r="O671" s="98">
        <v>12.19201359388275</v>
      </c>
      <c r="P671" s="4">
        <f t="shared" si="319"/>
        <v>1</v>
      </c>
      <c r="Q671" s="6">
        <v>203149</v>
      </c>
      <c r="R671" s="7">
        <v>48405</v>
      </c>
      <c r="S671" s="1">
        <f t="shared" si="320"/>
        <v>2</v>
      </c>
      <c r="T671" s="1">
        <f t="shared" si="321"/>
        <v>3</v>
      </c>
      <c r="U671" s="11">
        <f t="shared" si="322"/>
        <v>2.5</v>
      </c>
      <c r="V671" s="98">
        <v>0</v>
      </c>
      <c r="W671" s="4">
        <f t="shared" si="323"/>
        <v>0</v>
      </c>
      <c r="X671" s="98">
        <v>5.3107168250276802E-2</v>
      </c>
      <c r="Y671" s="4">
        <f t="shared" si="324"/>
        <v>0</v>
      </c>
      <c r="Z671" s="9">
        <v>0.53213736599999995</v>
      </c>
      <c r="AA671" s="9">
        <v>0.70983114000000003</v>
      </c>
      <c r="AB671" s="9">
        <v>0.43210178799999999</v>
      </c>
      <c r="AC671" s="1">
        <f t="shared" si="325"/>
        <v>3</v>
      </c>
      <c r="AD671" s="1">
        <f t="shared" si="326"/>
        <v>2</v>
      </c>
      <c r="AE671" s="1">
        <f t="shared" si="327"/>
        <v>3</v>
      </c>
      <c r="AF671" s="11">
        <f t="shared" si="328"/>
        <v>2.6666666666666665</v>
      </c>
      <c r="AG671" s="8">
        <v>0.14467772042999999</v>
      </c>
      <c r="AH671" s="9">
        <v>0.27251633881021498</v>
      </c>
      <c r="AI671" s="1">
        <f t="shared" si="329"/>
        <v>4</v>
      </c>
      <c r="AJ671" s="1">
        <f t="shared" si="330"/>
        <v>4</v>
      </c>
      <c r="AK671" s="11">
        <f t="shared" si="331"/>
        <v>4</v>
      </c>
      <c r="AL671" s="10">
        <v>0</v>
      </c>
      <c r="AM671" s="4">
        <f t="shared" si="332"/>
        <v>0</v>
      </c>
      <c r="AN671" s="98">
        <v>2.8457974849999998</v>
      </c>
      <c r="AO671" s="4">
        <f t="shared" si="333"/>
        <v>1</v>
      </c>
      <c r="AQ671" s="9">
        <v>1.0954861111111109</v>
      </c>
      <c r="AR671" s="9">
        <v>1.208879184861718</v>
      </c>
      <c r="AS671" s="9">
        <v>1.08301404853129</v>
      </c>
      <c r="AV671" s="1" t="str">
        <f t="shared" si="334"/>
        <v/>
      </c>
      <c r="AW671" s="1">
        <f t="shared" si="335"/>
        <v>0</v>
      </c>
      <c r="AX671" s="1">
        <f t="shared" si="336"/>
        <v>0</v>
      </c>
      <c r="AY671" s="1">
        <f t="shared" si="337"/>
        <v>0</v>
      </c>
      <c r="AZ671" s="1" t="str">
        <f t="shared" si="338"/>
        <v/>
      </c>
      <c r="BA671" s="1" t="str">
        <f t="shared" si="339"/>
        <v/>
      </c>
      <c r="BB671" s="9">
        <f t="shared" si="311"/>
        <v>0.33333333333333331</v>
      </c>
      <c r="BC671" s="11">
        <f t="shared" si="340"/>
        <v>0</v>
      </c>
      <c r="BD671" s="98">
        <v>64.561900769999994</v>
      </c>
      <c r="BE671" s="4">
        <f t="shared" si="341"/>
        <v>1</v>
      </c>
    </row>
    <row r="672" spans="1:57" x14ac:dyDescent="0.35">
      <c r="A672" s="4">
        <v>53061050402</v>
      </c>
      <c r="B672" s="97">
        <v>17.293876154635651</v>
      </c>
      <c r="C672" s="4">
        <f t="shared" si="312"/>
        <v>0</v>
      </c>
      <c r="D672" s="98">
        <v>3.8454427805509339</v>
      </c>
      <c r="E672" s="4">
        <f t="shared" si="313"/>
        <v>0</v>
      </c>
      <c r="F672" s="98">
        <v>56.714319193812983</v>
      </c>
      <c r="G672" s="4">
        <f t="shared" si="314"/>
        <v>2</v>
      </c>
      <c r="H672" s="98">
        <v>27.03260420965745</v>
      </c>
      <c r="I672" s="4">
        <f t="shared" si="315"/>
        <v>1</v>
      </c>
      <c r="J672" s="98">
        <v>17.99163179916318</v>
      </c>
      <c r="K672" s="97">
        <v>8.1589958158995817</v>
      </c>
      <c r="L672" s="1">
        <f t="shared" si="316"/>
        <v>2</v>
      </c>
      <c r="M672" s="1">
        <f t="shared" si="317"/>
        <v>0</v>
      </c>
      <c r="N672" s="11">
        <f t="shared" si="318"/>
        <v>1</v>
      </c>
      <c r="O672" s="98">
        <v>11.46685227074996</v>
      </c>
      <c r="P672" s="4">
        <f t="shared" si="319"/>
        <v>1</v>
      </c>
      <c r="Q672" s="6">
        <v>232166</v>
      </c>
      <c r="R672" s="7">
        <v>49904</v>
      </c>
      <c r="S672" s="1">
        <f t="shared" si="320"/>
        <v>2</v>
      </c>
      <c r="T672" s="1">
        <f t="shared" si="321"/>
        <v>3</v>
      </c>
      <c r="U672" s="11">
        <f t="shared" si="322"/>
        <v>2.5</v>
      </c>
      <c r="V672" s="98">
        <v>13.06963179001094</v>
      </c>
      <c r="W672" s="4">
        <f t="shared" si="323"/>
        <v>1</v>
      </c>
      <c r="X672" s="98">
        <v>9.1839273924578251</v>
      </c>
      <c r="Y672" s="4">
        <f t="shared" si="324"/>
        <v>1</v>
      </c>
      <c r="Z672" s="9">
        <v>0.46775389499999998</v>
      </c>
      <c r="AA672" s="9">
        <v>0.699856696</v>
      </c>
      <c r="AB672" s="9">
        <v>0.37424087499999997</v>
      </c>
      <c r="AC672" s="1">
        <f t="shared" si="325"/>
        <v>3</v>
      </c>
      <c r="AD672" s="1">
        <f t="shared" si="326"/>
        <v>2</v>
      </c>
      <c r="AE672" s="1">
        <f t="shared" si="327"/>
        <v>3</v>
      </c>
      <c r="AF672" s="11">
        <f t="shared" si="328"/>
        <v>2.6666666666666665</v>
      </c>
      <c r="AG672" s="8">
        <v>0.232579412087</v>
      </c>
      <c r="AH672" s="9">
        <v>0.35009444194992312</v>
      </c>
      <c r="AI672" s="1">
        <f t="shared" si="329"/>
        <v>3</v>
      </c>
      <c r="AJ672" s="1">
        <f t="shared" si="330"/>
        <v>4</v>
      </c>
      <c r="AK672" s="11">
        <f t="shared" si="331"/>
        <v>3.5</v>
      </c>
      <c r="AL672" s="10">
        <v>0</v>
      </c>
      <c r="AM672" s="4">
        <f t="shared" si="332"/>
        <v>0</v>
      </c>
      <c r="AN672" s="98">
        <v>14.771296680000001</v>
      </c>
      <c r="AO672" s="4">
        <f t="shared" si="333"/>
        <v>4</v>
      </c>
      <c r="AQ672" s="9">
        <v>1.0659722222222221</v>
      </c>
      <c r="AR672" s="9">
        <v>1.1062590975254729</v>
      </c>
      <c r="AS672" s="9">
        <v>1.1091954022988499</v>
      </c>
      <c r="AV672" s="1" t="str">
        <f t="shared" si="334"/>
        <v/>
      </c>
      <c r="AW672" s="1">
        <f t="shared" si="335"/>
        <v>0</v>
      </c>
      <c r="AX672" s="1">
        <f t="shared" si="336"/>
        <v>0</v>
      </c>
      <c r="AY672" s="1">
        <f t="shared" si="337"/>
        <v>0</v>
      </c>
      <c r="AZ672" s="1" t="str">
        <f t="shared" si="338"/>
        <v/>
      </c>
      <c r="BA672" s="1" t="str">
        <f t="shared" si="339"/>
        <v/>
      </c>
      <c r="BB672" s="9">
        <f t="shared" si="311"/>
        <v>0.33333333333333331</v>
      </c>
      <c r="BC672" s="11">
        <f t="shared" si="340"/>
        <v>0</v>
      </c>
      <c r="BD672" s="98">
        <v>64.827517259999993</v>
      </c>
      <c r="BE672" s="4">
        <f t="shared" si="341"/>
        <v>1</v>
      </c>
    </row>
    <row r="673" spans="1:57" x14ac:dyDescent="0.35">
      <c r="A673" s="4">
        <v>53061050500</v>
      </c>
      <c r="B673" s="97">
        <v>15.570488990563341</v>
      </c>
      <c r="C673" s="4">
        <f t="shared" si="312"/>
        <v>0</v>
      </c>
      <c r="D673" s="98">
        <v>0.80763582966226144</v>
      </c>
      <c r="E673" s="4">
        <f t="shared" si="313"/>
        <v>0</v>
      </c>
      <c r="F673" s="98">
        <v>41.447143345877521</v>
      </c>
      <c r="G673" s="4">
        <f t="shared" si="314"/>
        <v>1</v>
      </c>
      <c r="H673" s="98">
        <v>28.575283324338908</v>
      </c>
      <c r="I673" s="4">
        <f t="shared" si="315"/>
        <v>1</v>
      </c>
      <c r="J673" s="98">
        <v>25.033288948069242</v>
      </c>
      <c r="K673" s="97">
        <v>14.78029294274301</v>
      </c>
      <c r="L673" s="1">
        <f t="shared" si="316"/>
        <v>4</v>
      </c>
      <c r="M673" s="1">
        <f t="shared" si="317"/>
        <v>1</v>
      </c>
      <c r="N673" s="11">
        <f t="shared" si="318"/>
        <v>2.5</v>
      </c>
      <c r="O673" s="98">
        <v>13.083441045526349</v>
      </c>
      <c r="P673" s="4">
        <f t="shared" si="319"/>
        <v>1</v>
      </c>
      <c r="Q673" s="6">
        <v>172584</v>
      </c>
      <c r="R673" s="7">
        <v>37856</v>
      </c>
      <c r="S673" s="1">
        <f t="shared" si="320"/>
        <v>1</v>
      </c>
      <c r="T673" s="1">
        <f t="shared" si="321"/>
        <v>2</v>
      </c>
      <c r="U673" s="11">
        <f t="shared" si="322"/>
        <v>1.5</v>
      </c>
      <c r="V673" s="98">
        <v>4.916631038905515</v>
      </c>
      <c r="W673" s="4">
        <f t="shared" si="323"/>
        <v>0</v>
      </c>
      <c r="X673" s="98">
        <v>34.916125049802893</v>
      </c>
      <c r="Y673" s="4">
        <f t="shared" si="324"/>
        <v>2</v>
      </c>
      <c r="Z673" s="9">
        <v>0.323681989</v>
      </c>
      <c r="AA673" s="9">
        <v>1.0300697029999999</v>
      </c>
      <c r="AB673" s="9">
        <v>0.21178629800000001</v>
      </c>
      <c r="AC673" s="1">
        <f t="shared" si="325"/>
        <v>4</v>
      </c>
      <c r="AD673" s="1">
        <f t="shared" si="326"/>
        <v>1</v>
      </c>
      <c r="AE673" s="1">
        <f t="shared" si="327"/>
        <v>4</v>
      </c>
      <c r="AF673" s="11">
        <f t="shared" si="328"/>
        <v>3</v>
      </c>
      <c r="AG673" s="8">
        <v>0.16094597671700001</v>
      </c>
      <c r="AH673" s="9">
        <v>0.83044081171713757</v>
      </c>
      <c r="AI673" s="1">
        <f t="shared" si="329"/>
        <v>3</v>
      </c>
      <c r="AJ673" s="1">
        <f t="shared" si="330"/>
        <v>1</v>
      </c>
      <c r="AK673" s="11">
        <f t="shared" si="331"/>
        <v>2</v>
      </c>
      <c r="AL673" s="10">
        <v>0</v>
      </c>
      <c r="AM673" s="4">
        <f t="shared" si="332"/>
        <v>0</v>
      </c>
      <c r="AN673" s="98">
        <v>3.5531628529999999</v>
      </c>
      <c r="AO673" s="4">
        <f t="shared" si="333"/>
        <v>1</v>
      </c>
      <c r="AP673" s="8">
        <v>0.75448028673835121</v>
      </c>
      <c r="AQ673" s="9">
        <v>1.2222222222222221</v>
      </c>
      <c r="AR673" s="9">
        <v>1.21688500727802</v>
      </c>
      <c r="AS673" s="9">
        <v>0.95785440613026795</v>
      </c>
      <c r="AT673" s="9">
        <v>1.5722248026010219</v>
      </c>
      <c r="AV673" s="1">
        <f t="shared" si="334"/>
        <v>3</v>
      </c>
      <c r="AW673" s="1">
        <f t="shared" si="335"/>
        <v>0</v>
      </c>
      <c r="AX673" s="1">
        <f t="shared" si="336"/>
        <v>0</v>
      </c>
      <c r="AY673" s="1">
        <f t="shared" si="337"/>
        <v>0</v>
      </c>
      <c r="AZ673" s="1">
        <f t="shared" si="338"/>
        <v>0</v>
      </c>
      <c r="BA673" s="1" t="str">
        <f t="shared" si="339"/>
        <v/>
      </c>
      <c r="BB673" s="9">
        <f t="shared" si="311"/>
        <v>0.25</v>
      </c>
      <c r="BC673" s="11">
        <f t="shared" si="340"/>
        <v>0.75</v>
      </c>
      <c r="BD673" s="98">
        <v>86.040517769999994</v>
      </c>
      <c r="BE673" s="4">
        <f t="shared" si="341"/>
        <v>0</v>
      </c>
    </row>
    <row r="674" spans="1:57" x14ac:dyDescent="0.35">
      <c r="A674" s="4">
        <v>53061050600</v>
      </c>
      <c r="B674" s="97">
        <v>14.60980036297641</v>
      </c>
      <c r="C674" s="4">
        <f t="shared" si="312"/>
        <v>0</v>
      </c>
      <c r="D674" s="98">
        <v>3.634669151910531</v>
      </c>
      <c r="E674" s="4">
        <f t="shared" si="313"/>
        <v>0</v>
      </c>
      <c r="F674" s="98">
        <v>31.491002570694089</v>
      </c>
      <c r="G674" s="4">
        <f t="shared" si="314"/>
        <v>0</v>
      </c>
      <c r="H674" s="98">
        <v>2.8571428571428572</v>
      </c>
      <c r="I674" s="4">
        <f t="shared" si="315"/>
        <v>0</v>
      </c>
      <c r="J674" s="98">
        <v>11.9047619047619</v>
      </c>
      <c r="K674" s="97">
        <v>8.0952380952380949</v>
      </c>
      <c r="L674" s="1">
        <f t="shared" si="316"/>
        <v>1</v>
      </c>
      <c r="M674" s="1">
        <f t="shared" si="317"/>
        <v>0</v>
      </c>
      <c r="N674" s="11">
        <f t="shared" si="318"/>
        <v>0.5</v>
      </c>
      <c r="O674" s="98">
        <v>5.3113553113553111</v>
      </c>
      <c r="P674" s="4">
        <f t="shared" si="319"/>
        <v>0</v>
      </c>
      <c r="Q674" s="6">
        <v>181466</v>
      </c>
      <c r="R674" s="7">
        <v>5352</v>
      </c>
      <c r="S674" s="1">
        <f t="shared" si="320"/>
        <v>1</v>
      </c>
      <c r="T674" s="1">
        <f t="shared" si="321"/>
        <v>1</v>
      </c>
      <c r="U674" s="11">
        <f t="shared" si="322"/>
        <v>1</v>
      </c>
      <c r="V674" s="98">
        <v>0</v>
      </c>
      <c r="W674" s="4">
        <f t="shared" si="323"/>
        <v>0</v>
      </c>
      <c r="X674" s="98">
        <v>0</v>
      </c>
      <c r="Y674" s="4">
        <f t="shared" si="324"/>
        <v>0</v>
      </c>
      <c r="Z674" s="9">
        <v>0.509849459</v>
      </c>
      <c r="AA674" s="9">
        <v>0.89941324499999997</v>
      </c>
      <c r="AB674" s="9">
        <v>0.36989115</v>
      </c>
      <c r="AC674" s="1">
        <f t="shared" si="325"/>
        <v>3</v>
      </c>
      <c r="AD674" s="1">
        <f t="shared" si="326"/>
        <v>1</v>
      </c>
      <c r="AE674" s="1">
        <f t="shared" si="327"/>
        <v>3</v>
      </c>
      <c r="AF674" s="11">
        <f t="shared" si="328"/>
        <v>2.3333333333333335</v>
      </c>
      <c r="AG674" s="8">
        <v>0.21460836041699999</v>
      </c>
      <c r="AH674" s="9">
        <v>1.769219148964533</v>
      </c>
      <c r="AI674" s="1">
        <f t="shared" si="329"/>
        <v>3</v>
      </c>
      <c r="AJ674" s="1">
        <f t="shared" si="330"/>
        <v>0</v>
      </c>
      <c r="AK674" s="11">
        <f t="shared" si="331"/>
        <v>1.5</v>
      </c>
      <c r="AL674" s="10">
        <v>0</v>
      </c>
      <c r="AM674" s="4">
        <f t="shared" si="332"/>
        <v>0</v>
      </c>
      <c r="AN674" s="98">
        <v>0.67720090300000002</v>
      </c>
      <c r="AO674" s="4">
        <f t="shared" si="333"/>
        <v>0</v>
      </c>
      <c r="AV674" s="1" t="str">
        <f t="shared" si="334"/>
        <v/>
      </c>
      <c r="AW674" s="1" t="str">
        <f t="shared" si="335"/>
        <v/>
      </c>
      <c r="AX674" s="1" t="str">
        <f t="shared" si="336"/>
        <v/>
      </c>
      <c r="AY674" s="1" t="str">
        <f t="shared" si="337"/>
        <v/>
      </c>
      <c r="AZ674" s="1" t="str">
        <f t="shared" si="338"/>
        <v/>
      </c>
      <c r="BA674" s="1" t="str">
        <f t="shared" si="339"/>
        <v/>
      </c>
      <c r="BB674" s="9">
        <f t="shared" si="311"/>
        <v>1</v>
      </c>
      <c r="BC674" s="11">
        <f t="shared" si="340"/>
        <v>0</v>
      </c>
      <c r="BD674" s="98">
        <v>72.105176529999994</v>
      </c>
      <c r="BE674" s="4">
        <f t="shared" si="341"/>
        <v>0</v>
      </c>
    </row>
    <row r="675" spans="1:57" x14ac:dyDescent="0.35">
      <c r="A675" s="4">
        <v>53061050700</v>
      </c>
      <c r="B675" s="97">
        <v>33.02318246333386</v>
      </c>
      <c r="C675" s="4">
        <f t="shared" si="312"/>
        <v>2</v>
      </c>
      <c r="D675" s="98">
        <v>6.2223677746847876</v>
      </c>
      <c r="E675" s="4">
        <f t="shared" si="313"/>
        <v>1</v>
      </c>
      <c r="F675" s="98">
        <v>52.771415483279903</v>
      </c>
      <c r="G675" s="4">
        <f t="shared" si="314"/>
        <v>2</v>
      </c>
      <c r="H675" s="98">
        <v>44.436090225563909</v>
      </c>
      <c r="I675" s="4">
        <f t="shared" si="315"/>
        <v>2</v>
      </c>
      <c r="J675" s="98">
        <v>18.386491557223259</v>
      </c>
      <c r="K675" s="97">
        <v>6.5666041275797378</v>
      </c>
      <c r="L675" s="1">
        <f t="shared" si="316"/>
        <v>2</v>
      </c>
      <c r="M675" s="1">
        <f t="shared" si="317"/>
        <v>0</v>
      </c>
      <c r="N675" s="11">
        <f t="shared" si="318"/>
        <v>1</v>
      </c>
      <c r="O675" s="98">
        <v>9.7948799491175063</v>
      </c>
      <c r="P675" s="4">
        <f t="shared" si="319"/>
        <v>1</v>
      </c>
      <c r="Q675" s="6">
        <v>215139</v>
      </c>
      <c r="R675" s="7">
        <v>35504</v>
      </c>
      <c r="S675" s="1">
        <f t="shared" si="320"/>
        <v>2</v>
      </c>
      <c r="T675" s="1">
        <f t="shared" si="321"/>
        <v>2</v>
      </c>
      <c r="U675" s="11">
        <f t="shared" si="322"/>
        <v>2</v>
      </c>
      <c r="V675" s="98">
        <v>0</v>
      </c>
      <c r="W675" s="4">
        <f t="shared" si="323"/>
        <v>0</v>
      </c>
      <c r="X675" s="98">
        <v>3.5348368693157508</v>
      </c>
      <c r="Y675" s="4">
        <f t="shared" si="324"/>
        <v>0</v>
      </c>
      <c r="Z675" s="9">
        <v>0.46244553700000002</v>
      </c>
      <c r="AA675" s="9">
        <v>0.55136771500000004</v>
      </c>
      <c r="AB675" s="9">
        <v>0.42359208700000001</v>
      </c>
      <c r="AC675" s="1">
        <f t="shared" si="325"/>
        <v>3</v>
      </c>
      <c r="AD675" s="1">
        <f t="shared" si="326"/>
        <v>3</v>
      </c>
      <c r="AE675" s="1">
        <f t="shared" si="327"/>
        <v>3</v>
      </c>
      <c r="AF675" s="11">
        <f t="shared" si="328"/>
        <v>3</v>
      </c>
      <c r="AG675" s="8">
        <v>0.45234269701099999</v>
      </c>
      <c r="AH675" s="9">
        <v>9.8149466012640352E-2</v>
      </c>
      <c r="AI675" s="1">
        <f t="shared" si="329"/>
        <v>1</v>
      </c>
      <c r="AJ675" s="1">
        <f t="shared" si="330"/>
        <v>4</v>
      </c>
      <c r="AK675" s="11">
        <f t="shared" si="331"/>
        <v>2.5</v>
      </c>
      <c r="AL675" s="10">
        <v>0</v>
      </c>
      <c r="AM675" s="4">
        <f t="shared" si="332"/>
        <v>0</v>
      </c>
      <c r="AN675" s="98">
        <v>18.02607076</v>
      </c>
      <c r="AO675" s="4">
        <f t="shared" si="333"/>
        <v>4</v>
      </c>
      <c r="AQ675" s="9">
        <v>1.263020833333333</v>
      </c>
      <c r="AR675" s="9">
        <v>1.0800582241630281</v>
      </c>
      <c r="AS675" s="9">
        <v>0.92145593869731801</v>
      </c>
      <c r="AV675" s="1" t="str">
        <f t="shared" si="334"/>
        <v/>
      </c>
      <c r="AW675" s="1">
        <f t="shared" si="335"/>
        <v>0</v>
      </c>
      <c r="AX675" s="1">
        <f t="shared" si="336"/>
        <v>0</v>
      </c>
      <c r="AY675" s="1">
        <f t="shared" si="337"/>
        <v>0</v>
      </c>
      <c r="AZ675" s="1" t="str">
        <f t="shared" si="338"/>
        <v/>
      </c>
      <c r="BA675" s="1" t="str">
        <f t="shared" si="339"/>
        <v/>
      </c>
      <c r="BB675" s="9">
        <f t="shared" si="311"/>
        <v>0.33333333333333331</v>
      </c>
      <c r="BC675" s="11">
        <f t="shared" si="340"/>
        <v>0</v>
      </c>
      <c r="BD675" s="98">
        <v>66.243756210000001</v>
      </c>
      <c r="BE675" s="4">
        <f t="shared" si="341"/>
        <v>1</v>
      </c>
    </row>
    <row r="676" spans="1:57" x14ac:dyDescent="0.35">
      <c r="A676" s="4">
        <v>53061050800</v>
      </c>
      <c r="B676" s="97">
        <v>24.279835390946499</v>
      </c>
      <c r="C676" s="4">
        <f t="shared" si="312"/>
        <v>1</v>
      </c>
      <c r="D676" s="98">
        <v>4.5454545454545459</v>
      </c>
      <c r="E676" s="4">
        <f t="shared" si="313"/>
        <v>1</v>
      </c>
      <c r="F676" s="98">
        <v>63.49413298565841</v>
      </c>
      <c r="G676" s="4">
        <f t="shared" si="314"/>
        <v>2</v>
      </c>
      <c r="H676" s="98">
        <v>25.833021340321981</v>
      </c>
      <c r="I676" s="4">
        <f t="shared" si="315"/>
        <v>1</v>
      </c>
      <c r="J676" s="98">
        <v>19.201520912547529</v>
      </c>
      <c r="K676" s="97">
        <v>11.78707224334601</v>
      </c>
      <c r="L676" s="1">
        <f t="shared" si="316"/>
        <v>2</v>
      </c>
      <c r="M676" s="1">
        <f t="shared" si="317"/>
        <v>1</v>
      </c>
      <c r="N676" s="11">
        <f t="shared" si="318"/>
        <v>1.5</v>
      </c>
      <c r="O676" s="98">
        <v>12.621789193976969</v>
      </c>
      <c r="P676" s="4">
        <f t="shared" si="319"/>
        <v>1</v>
      </c>
      <c r="Q676" s="6">
        <v>240721</v>
      </c>
      <c r="R676" s="7">
        <v>47110</v>
      </c>
      <c r="S676" s="1">
        <f t="shared" si="320"/>
        <v>2</v>
      </c>
      <c r="T676" s="1">
        <f t="shared" si="321"/>
        <v>3</v>
      </c>
      <c r="U676" s="11">
        <f t="shared" si="322"/>
        <v>2.5</v>
      </c>
      <c r="V676" s="98">
        <v>9.9482190491134475</v>
      </c>
      <c r="W676" s="4">
        <f t="shared" si="323"/>
        <v>1</v>
      </c>
      <c r="X676" s="98">
        <v>8.4868282970525755</v>
      </c>
      <c r="Y676" s="4">
        <f t="shared" si="324"/>
        <v>1</v>
      </c>
      <c r="Z676" s="9">
        <v>0.359016948</v>
      </c>
      <c r="AA676" s="9">
        <v>0.35716460700000002</v>
      </c>
      <c r="AB676" s="9">
        <v>0.391583036</v>
      </c>
      <c r="AC676" s="1">
        <f t="shared" si="325"/>
        <v>4</v>
      </c>
      <c r="AD676" s="1">
        <f t="shared" si="326"/>
        <v>4</v>
      </c>
      <c r="AE676" s="1">
        <f t="shared" si="327"/>
        <v>3</v>
      </c>
      <c r="AF676" s="11">
        <f t="shared" si="328"/>
        <v>3.6666666666666665</v>
      </c>
      <c r="AG676" s="8">
        <v>0.26750458713500003</v>
      </c>
      <c r="AH676" s="9">
        <v>0.49902811068667408</v>
      </c>
      <c r="AI676" s="1">
        <f t="shared" si="329"/>
        <v>3</v>
      </c>
      <c r="AJ676" s="1">
        <f t="shared" si="330"/>
        <v>3</v>
      </c>
      <c r="AK676" s="11">
        <f t="shared" si="331"/>
        <v>3</v>
      </c>
      <c r="AL676" s="10">
        <v>0</v>
      </c>
      <c r="AM676" s="4">
        <f t="shared" si="332"/>
        <v>0</v>
      </c>
      <c r="AN676" s="98">
        <v>20.95274981</v>
      </c>
      <c r="AO676" s="4">
        <f t="shared" si="333"/>
        <v>4</v>
      </c>
      <c r="AQ676" s="9">
        <v>1.244791666666667</v>
      </c>
      <c r="AR676" s="9">
        <v>1.0320232896652111</v>
      </c>
      <c r="AS676" s="9">
        <v>1.0530012771392001</v>
      </c>
      <c r="AV676" s="1" t="str">
        <f t="shared" si="334"/>
        <v/>
      </c>
      <c r="AW676" s="1">
        <f t="shared" si="335"/>
        <v>0</v>
      </c>
      <c r="AX676" s="1">
        <f t="shared" si="336"/>
        <v>0</v>
      </c>
      <c r="AY676" s="1">
        <f t="shared" si="337"/>
        <v>0</v>
      </c>
      <c r="AZ676" s="1" t="str">
        <f t="shared" si="338"/>
        <v/>
      </c>
      <c r="BA676" s="1" t="str">
        <f t="shared" si="339"/>
        <v/>
      </c>
      <c r="BB676" s="9">
        <f t="shared" si="311"/>
        <v>0.33333333333333331</v>
      </c>
      <c r="BC676" s="11">
        <f t="shared" si="340"/>
        <v>0</v>
      </c>
      <c r="BD676" s="98">
        <v>67.010319510000002</v>
      </c>
      <c r="BE676" s="4">
        <f t="shared" si="341"/>
        <v>1</v>
      </c>
    </row>
    <row r="677" spans="1:57" x14ac:dyDescent="0.35">
      <c r="A677" s="4">
        <v>53061050900</v>
      </c>
      <c r="B677" s="97">
        <v>44.907043728724801</v>
      </c>
      <c r="C677" s="4">
        <f t="shared" si="312"/>
        <v>3</v>
      </c>
      <c r="D677" s="98">
        <v>17.032657657657658</v>
      </c>
      <c r="E677" s="4">
        <f t="shared" si="313"/>
        <v>4</v>
      </c>
      <c r="F677" s="98">
        <v>63.784665579119078</v>
      </c>
      <c r="G677" s="4">
        <f t="shared" si="314"/>
        <v>2</v>
      </c>
      <c r="H677" s="98">
        <v>56.460296096904443</v>
      </c>
      <c r="I677" s="4">
        <f t="shared" si="315"/>
        <v>3</v>
      </c>
      <c r="J677" s="98">
        <v>25.319148936170208</v>
      </c>
      <c r="K677" s="97">
        <v>12.340425531914891</v>
      </c>
      <c r="L677" s="1">
        <f t="shared" si="316"/>
        <v>4</v>
      </c>
      <c r="M677" s="1">
        <f t="shared" si="317"/>
        <v>1</v>
      </c>
      <c r="N677" s="11">
        <f t="shared" si="318"/>
        <v>2.5</v>
      </c>
      <c r="O677" s="98">
        <v>21.477572559366749</v>
      </c>
      <c r="P677" s="4">
        <f t="shared" si="319"/>
        <v>2</v>
      </c>
      <c r="Q677" s="6">
        <v>263052</v>
      </c>
      <c r="R677" s="7">
        <v>72460</v>
      </c>
      <c r="S677" s="1">
        <f t="shared" si="320"/>
        <v>2</v>
      </c>
      <c r="T677" s="1">
        <f t="shared" si="321"/>
        <v>3</v>
      </c>
      <c r="U677" s="11">
        <f t="shared" si="322"/>
        <v>2.5</v>
      </c>
      <c r="V677" s="98">
        <v>21.722403077833679</v>
      </c>
      <c r="W677" s="4">
        <f t="shared" si="323"/>
        <v>1</v>
      </c>
      <c r="X677" s="98">
        <v>21.505499462288881</v>
      </c>
      <c r="Y677" s="4">
        <f t="shared" si="324"/>
        <v>1</v>
      </c>
      <c r="Z677" s="9">
        <v>0.34031411499999997</v>
      </c>
      <c r="AA677" s="9">
        <v>0.41238391000000002</v>
      </c>
      <c r="AB677" s="9">
        <v>0.26581039000000001</v>
      </c>
      <c r="AC677" s="1">
        <f t="shared" si="325"/>
        <v>4</v>
      </c>
      <c r="AD677" s="1">
        <f t="shared" si="326"/>
        <v>3</v>
      </c>
      <c r="AE677" s="1">
        <f t="shared" si="327"/>
        <v>3</v>
      </c>
      <c r="AF677" s="11">
        <f t="shared" si="328"/>
        <v>3.3333333333333335</v>
      </c>
      <c r="AG677" s="8">
        <v>0.35227957245899999</v>
      </c>
      <c r="AH677" s="9">
        <v>0.93362594263055776</v>
      </c>
      <c r="AI677" s="1">
        <f t="shared" si="329"/>
        <v>2</v>
      </c>
      <c r="AJ677" s="1">
        <f t="shared" si="330"/>
        <v>1</v>
      </c>
      <c r="AK677" s="11">
        <f t="shared" si="331"/>
        <v>1.5</v>
      </c>
      <c r="AL677" s="10">
        <v>1</v>
      </c>
      <c r="AM677" s="4">
        <f t="shared" si="332"/>
        <v>4</v>
      </c>
      <c r="AN677" s="98">
        <v>56.452680340000001</v>
      </c>
      <c r="AO677" s="4">
        <f t="shared" si="333"/>
        <v>4</v>
      </c>
      <c r="AP677" s="8">
        <v>0.97222222222222221</v>
      </c>
      <c r="AQ677" s="9">
        <v>0.94444444444444442</v>
      </c>
      <c r="AR677" s="9">
        <v>0.89665211062590977</v>
      </c>
      <c r="AS677" s="9">
        <v>1.0893997445721499</v>
      </c>
      <c r="AT677" s="9">
        <v>0.8295401764979099</v>
      </c>
      <c r="AV677" s="1">
        <f t="shared" si="334"/>
        <v>0</v>
      </c>
      <c r="AW677" s="1">
        <f t="shared" si="335"/>
        <v>0</v>
      </c>
      <c r="AX677" s="1">
        <f t="shared" si="336"/>
        <v>1</v>
      </c>
      <c r="AY677" s="1">
        <f t="shared" si="337"/>
        <v>0</v>
      </c>
      <c r="AZ677" s="1">
        <f t="shared" si="338"/>
        <v>2</v>
      </c>
      <c r="BA677" s="1" t="str">
        <f t="shared" si="339"/>
        <v/>
      </c>
      <c r="BB677" s="9">
        <f t="shared" si="311"/>
        <v>0.25</v>
      </c>
      <c r="BC677" s="11">
        <f t="shared" si="340"/>
        <v>0.25</v>
      </c>
      <c r="BD677" s="98">
        <v>52.280778009999999</v>
      </c>
      <c r="BE677" s="4">
        <f t="shared" si="341"/>
        <v>3</v>
      </c>
    </row>
    <row r="678" spans="1:57" x14ac:dyDescent="0.35">
      <c r="A678" s="4">
        <v>53061051000</v>
      </c>
      <c r="B678" s="97">
        <v>39.106402579456471</v>
      </c>
      <c r="C678" s="4">
        <f t="shared" si="312"/>
        <v>2</v>
      </c>
      <c r="D678" s="98">
        <v>11.26622581435219</v>
      </c>
      <c r="E678" s="4">
        <f t="shared" si="313"/>
        <v>2</v>
      </c>
      <c r="F678" s="98">
        <v>63.347989949748737</v>
      </c>
      <c r="G678" s="4">
        <f t="shared" si="314"/>
        <v>2</v>
      </c>
      <c r="H678" s="98">
        <v>51.387283236994222</v>
      </c>
      <c r="I678" s="4">
        <f t="shared" si="315"/>
        <v>3</v>
      </c>
      <c r="J678" s="98">
        <v>27.398843930635831</v>
      </c>
      <c r="K678" s="97">
        <v>13.23699421965318</v>
      </c>
      <c r="L678" s="1">
        <f t="shared" si="316"/>
        <v>4</v>
      </c>
      <c r="M678" s="1">
        <f t="shared" si="317"/>
        <v>1</v>
      </c>
      <c r="N678" s="11">
        <f t="shared" si="318"/>
        <v>2.5</v>
      </c>
      <c r="O678" s="98">
        <v>22.846614463380931</v>
      </c>
      <c r="P678" s="4">
        <f t="shared" si="319"/>
        <v>2</v>
      </c>
      <c r="Q678" s="6">
        <v>276182</v>
      </c>
      <c r="R678" s="7">
        <v>54070</v>
      </c>
      <c r="S678" s="1">
        <f t="shared" si="320"/>
        <v>2</v>
      </c>
      <c r="T678" s="1">
        <f t="shared" si="321"/>
        <v>3</v>
      </c>
      <c r="U678" s="11">
        <f t="shared" si="322"/>
        <v>2.5</v>
      </c>
      <c r="V678" s="98">
        <v>0</v>
      </c>
      <c r="W678" s="4">
        <f t="shared" si="323"/>
        <v>0</v>
      </c>
      <c r="X678" s="98">
        <v>27.459477951917581</v>
      </c>
      <c r="Y678" s="4">
        <f t="shared" si="324"/>
        <v>2</v>
      </c>
      <c r="Z678" s="9">
        <v>0.33837550300000002</v>
      </c>
      <c r="AA678" s="9">
        <v>0.52494064200000001</v>
      </c>
      <c r="AB678" s="9">
        <v>0.350844237</v>
      </c>
      <c r="AC678" s="1">
        <f t="shared" si="325"/>
        <v>4</v>
      </c>
      <c r="AD678" s="1">
        <f t="shared" si="326"/>
        <v>3</v>
      </c>
      <c r="AE678" s="1">
        <f t="shared" si="327"/>
        <v>3</v>
      </c>
      <c r="AF678" s="11">
        <f t="shared" si="328"/>
        <v>3.3333333333333335</v>
      </c>
      <c r="AG678" s="8">
        <v>0.18392874387700001</v>
      </c>
      <c r="AH678" s="9">
        <v>0.52371815110872455</v>
      </c>
      <c r="AI678" s="1">
        <f t="shared" si="329"/>
        <v>3</v>
      </c>
      <c r="AJ678" s="1">
        <f t="shared" si="330"/>
        <v>3</v>
      </c>
      <c r="AK678" s="11">
        <f t="shared" si="331"/>
        <v>3</v>
      </c>
      <c r="AL678" s="10">
        <v>0</v>
      </c>
      <c r="AM678" s="4">
        <f t="shared" si="332"/>
        <v>0</v>
      </c>
      <c r="AN678" s="98">
        <v>1.992460959</v>
      </c>
      <c r="AO678" s="4">
        <f t="shared" si="333"/>
        <v>1</v>
      </c>
      <c r="AP678" s="8">
        <v>1.1765232974910389</v>
      </c>
      <c r="AQ678" s="9">
        <v>1.231770833333333</v>
      </c>
      <c r="AR678" s="9">
        <v>1.077874818049491</v>
      </c>
      <c r="AS678" s="9">
        <v>0.98722860791826295</v>
      </c>
      <c r="AV678" s="1">
        <f t="shared" si="334"/>
        <v>0</v>
      </c>
      <c r="AW678" s="1">
        <f t="shared" si="335"/>
        <v>0</v>
      </c>
      <c r="AX678" s="1">
        <f t="shared" si="336"/>
        <v>0</v>
      </c>
      <c r="AY678" s="1">
        <f t="shared" si="337"/>
        <v>0</v>
      </c>
      <c r="AZ678" s="1" t="str">
        <f t="shared" si="338"/>
        <v/>
      </c>
      <c r="BA678" s="1" t="str">
        <f t="shared" si="339"/>
        <v/>
      </c>
      <c r="BB678" s="9">
        <f t="shared" si="311"/>
        <v>0.25</v>
      </c>
      <c r="BC678" s="11">
        <f t="shared" si="340"/>
        <v>0</v>
      </c>
      <c r="BD678" s="98">
        <v>52.090246309999998</v>
      </c>
      <c r="BE678" s="4">
        <f t="shared" si="341"/>
        <v>3</v>
      </c>
    </row>
    <row r="679" spans="1:57" x14ac:dyDescent="0.35">
      <c r="A679" s="4">
        <v>53061051100</v>
      </c>
      <c r="B679" s="97">
        <v>29.869451697127939</v>
      </c>
      <c r="C679" s="4">
        <f t="shared" si="312"/>
        <v>1</v>
      </c>
      <c r="D679" s="98">
        <v>6.2551667125930006</v>
      </c>
      <c r="E679" s="4">
        <f t="shared" si="313"/>
        <v>1</v>
      </c>
      <c r="F679" s="98">
        <v>66.214876033057863</v>
      </c>
      <c r="G679" s="4">
        <f t="shared" si="314"/>
        <v>3</v>
      </c>
      <c r="H679" s="98">
        <v>45.104895104895107</v>
      </c>
      <c r="I679" s="4">
        <f t="shared" si="315"/>
        <v>3</v>
      </c>
      <c r="J679" s="98">
        <v>23.571428571428569</v>
      </c>
      <c r="K679" s="97">
        <v>11.428571428571431</v>
      </c>
      <c r="L679" s="1">
        <f t="shared" si="316"/>
        <v>3</v>
      </c>
      <c r="M679" s="1">
        <f t="shared" si="317"/>
        <v>1</v>
      </c>
      <c r="N679" s="11">
        <f t="shared" si="318"/>
        <v>2</v>
      </c>
      <c r="O679" s="98">
        <v>15.350301758068751</v>
      </c>
      <c r="P679" s="4">
        <f t="shared" si="319"/>
        <v>1</v>
      </c>
      <c r="Q679" s="6">
        <v>268612</v>
      </c>
      <c r="R679" s="7">
        <v>44077</v>
      </c>
      <c r="S679" s="1">
        <f t="shared" si="320"/>
        <v>2</v>
      </c>
      <c r="T679" s="1">
        <f t="shared" si="321"/>
        <v>3</v>
      </c>
      <c r="U679" s="11">
        <f t="shared" si="322"/>
        <v>2.5</v>
      </c>
      <c r="V679" s="98">
        <v>0</v>
      </c>
      <c r="W679" s="4">
        <f t="shared" si="323"/>
        <v>0</v>
      </c>
      <c r="X679" s="98">
        <v>50.361694880995188</v>
      </c>
      <c r="Y679" s="4">
        <f t="shared" si="324"/>
        <v>3</v>
      </c>
      <c r="Z679" s="9">
        <v>0.51694001999999994</v>
      </c>
      <c r="AA679" s="9">
        <v>0.70533678399999999</v>
      </c>
      <c r="AB679" s="9">
        <v>0.33532366600000002</v>
      </c>
      <c r="AC679" s="1">
        <f t="shared" si="325"/>
        <v>3</v>
      </c>
      <c r="AD679" s="1">
        <f t="shared" si="326"/>
        <v>2</v>
      </c>
      <c r="AE679" s="1">
        <f t="shared" si="327"/>
        <v>3</v>
      </c>
      <c r="AF679" s="11">
        <f t="shared" si="328"/>
        <v>2.6666666666666665</v>
      </c>
      <c r="AG679" s="8">
        <v>0.191135468128</v>
      </c>
      <c r="AH679" s="9">
        <v>0.68384975828702321</v>
      </c>
      <c r="AI679" s="1">
        <f t="shared" si="329"/>
        <v>3</v>
      </c>
      <c r="AJ679" s="1">
        <f t="shared" si="330"/>
        <v>2</v>
      </c>
      <c r="AK679" s="11">
        <f t="shared" si="331"/>
        <v>2.5</v>
      </c>
      <c r="AL679" s="10">
        <v>0</v>
      </c>
      <c r="AM679" s="4">
        <f t="shared" si="332"/>
        <v>0</v>
      </c>
      <c r="AN679" s="98">
        <v>12.11622807</v>
      </c>
      <c r="AO679" s="4">
        <f t="shared" si="333"/>
        <v>4</v>
      </c>
      <c r="AQ679" s="9">
        <v>1.0529513888888891</v>
      </c>
      <c r="AR679" s="9">
        <v>1.3471615720524019</v>
      </c>
      <c r="AS679" s="9">
        <v>1.11430395913154</v>
      </c>
      <c r="AT679" s="9">
        <v>0.67347886669763124</v>
      </c>
      <c r="AV679" s="1" t="str">
        <f t="shared" si="334"/>
        <v/>
      </c>
      <c r="AW679" s="1">
        <f t="shared" si="335"/>
        <v>0</v>
      </c>
      <c r="AX679" s="1">
        <f t="shared" si="336"/>
        <v>0</v>
      </c>
      <c r="AY679" s="1">
        <f t="shared" si="337"/>
        <v>0</v>
      </c>
      <c r="AZ679" s="1">
        <f t="shared" si="338"/>
        <v>4</v>
      </c>
      <c r="BA679" s="1" t="str">
        <f t="shared" si="339"/>
        <v/>
      </c>
      <c r="BB679" s="9">
        <f t="shared" si="311"/>
        <v>0.33333333333333331</v>
      </c>
      <c r="BC679" s="11">
        <f t="shared" si="340"/>
        <v>0</v>
      </c>
      <c r="BD679" s="98">
        <v>56.262795799999999</v>
      </c>
      <c r="BE679" s="4">
        <f t="shared" si="341"/>
        <v>2</v>
      </c>
    </row>
    <row r="680" spans="1:57" x14ac:dyDescent="0.35">
      <c r="A680" s="4">
        <v>53061051200</v>
      </c>
      <c r="B680" s="97">
        <v>39.652646997279767</v>
      </c>
      <c r="C680" s="4">
        <f t="shared" si="312"/>
        <v>2</v>
      </c>
      <c r="D680" s="98">
        <v>10.32863849765258</v>
      </c>
      <c r="E680" s="4">
        <f t="shared" si="313"/>
        <v>2</v>
      </c>
      <c r="F680" s="98">
        <v>66.459977452085681</v>
      </c>
      <c r="G680" s="4">
        <f t="shared" si="314"/>
        <v>3</v>
      </c>
      <c r="H680" s="98">
        <v>38.898071625344357</v>
      </c>
      <c r="I680" s="4">
        <f t="shared" si="315"/>
        <v>2</v>
      </c>
      <c r="J680" s="98">
        <v>18.309037900874639</v>
      </c>
      <c r="K680" s="97">
        <v>9.795918367346939</v>
      </c>
      <c r="L680" s="1">
        <f t="shared" si="316"/>
        <v>2</v>
      </c>
      <c r="M680" s="1">
        <f t="shared" si="317"/>
        <v>0</v>
      </c>
      <c r="N680" s="11">
        <f t="shared" si="318"/>
        <v>1</v>
      </c>
      <c r="O680" s="98">
        <v>23.356584231663501</v>
      </c>
      <c r="P680" s="4">
        <f t="shared" si="319"/>
        <v>2</v>
      </c>
      <c r="Q680" s="6">
        <v>273083</v>
      </c>
      <c r="R680" s="7">
        <v>41908</v>
      </c>
      <c r="S680" s="1">
        <f t="shared" si="320"/>
        <v>2</v>
      </c>
      <c r="T680" s="1">
        <f t="shared" si="321"/>
        <v>2</v>
      </c>
      <c r="U680" s="11">
        <f t="shared" si="322"/>
        <v>2</v>
      </c>
      <c r="V680" s="98">
        <v>0</v>
      </c>
      <c r="W680" s="4">
        <f t="shared" si="323"/>
        <v>0</v>
      </c>
      <c r="X680" s="98">
        <v>6.5733839291788358</v>
      </c>
      <c r="Y680" s="4">
        <f t="shared" si="324"/>
        <v>1</v>
      </c>
      <c r="Z680" s="9">
        <v>0.58745698999999996</v>
      </c>
      <c r="AA680" s="9">
        <v>0.63598631699999997</v>
      </c>
      <c r="AB680" s="9">
        <v>0.39494156499999999</v>
      </c>
      <c r="AC680" s="1">
        <f t="shared" si="325"/>
        <v>3</v>
      </c>
      <c r="AD680" s="1">
        <f t="shared" si="326"/>
        <v>2</v>
      </c>
      <c r="AE680" s="1">
        <f t="shared" si="327"/>
        <v>3</v>
      </c>
      <c r="AF680" s="11">
        <f t="shared" si="328"/>
        <v>2.6666666666666665</v>
      </c>
      <c r="AG680" s="8">
        <v>0.15229504019699999</v>
      </c>
      <c r="AH680" s="9">
        <v>0.29660043814714743</v>
      </c>
      <c r="AI680" s="1">
        <f t="shared" si="329"/>
        <v>3</v>
      </c>
      <c r="AJ680" s="1">
        <f t="shared" si="330"/>
        <v>4</v>
      </c>
      <c r="AK680" s="11">
        <f t="shared" si="331"/>
        <v>3.5</v>
      </c>
      <c r="AL680" s="10">
        <v>0</v>
      </c>
      <c r="AM680" s="4">
        <f t="shared" si="332"/>
        <v>0</v>
      </c>
      <c r="AN680" s="98">
        <v>0.81433224800000004</v>
      </c>
      <c r="AO680" s="4">
        <f t="shared" si="333"/>
        <v>0</v>
      </c>
      <c r="AP680" s="8">
        <v>0.70609318996415771</v>
      </c>
      <c r="AQ680" s="9">
        <v>0.99739583333333337</v>
      </c>
      <c r="AR680" s="9">
        <v>1.1179039301310041</v>
      </c>
      <c r="AS680" s="9">
        <v>0.96551724137931005</v>
      </c>
      <c r="AV680" s="1">
        <f t="shared" si="334"/>
        <v>4</v>
      </c>
      <c r="AW680" s="1">
        <f t="shared" si="335"/>
        <v>0</v>
      </c>
      <c r="AX680" s="1">
        <f t="shared" si="336"/>
        <v>0</v>
      </c>
      <c r="AY680" s="1">
        <f t="shared" si="337"/>
        <v>0</v>
      </c>
      <c r="AZ680" s="1" t="str">
        <f t="shared" si="338"/>
        <v/>
      </c>
      <c r="BA680" s="1" t="str">
        <f t="shared" si="339"/>
        <v/>
      </c>
      <c r="BB680" s="9">
        <f t="shared" si="311"/>
        <v>0.25</v>
      </c>
      <c r="BC680" s="11">
        <f t="shared" si="340"/>
        <v>1</v>
      </c>
      <c r="BD680" s="98">
        <v>55.871171060000002</v>
      </c>
      <c r="BE680" s="4">
        <f t="shared" si="341"/>
        <v>2</v>
      </c>
    </row>
    <row r="681" spans="1:57" x14ac:dyDescent="0.35">
      <c r="A681" s="4">
        <v>53061051300</v>
      </c>
      <c r="B681" s="97">
        <v>37.130339539978102</v>
      </c>
      <c r="C681" s="4">
        <f t="shared" si="312"/>
        <v>2</v>
      </c>
      <c r="D681" s="98">
        <v>6.8593615185504744</v>
      </c>
      <c r="E681" s="4">
        <f t="shared" si="313"/>
        <v>1</v>
      </c>
      <c r="F681" s="98">
        <v>58.786814901501849</v>
      </c>
      <c r="G681" s="4">
        <f t="shared" si="314"/>
        <v>2</v>
      </c>
      <c r="H681" s="98">
        <v>43.238616912016433</v>
      </c>
      <c r="I681" s="4">
        <f t="shared" si="315"/>
        <v>2</v>
      </c>
      <c r="J681" s="98">
        <v>18.998272884283249</v>
      </c>
      <c r="K681" s="97">
        <v>11.57167530224525</v>
      </c>
      <c r="L681" s="1">
        <f t="shared" si="316"/>
        <v>2</v>
      </c>
      <c r="M681" s="1">
        <f t="shared" si="317"/>
        <v>1</v>
      </c>
      <c r="N681" s="11">
        <f t="shared" si="318"/>
        <v>1.5</v>
      </c>
      <c r="O681" s="98">
        <v>8.9236683141131241</v>
      </c>
      <c r="P681" s="4">
        <f t="shared" si="319"/>
        <v>1</v>
      </c>
      <c r="Q681" s="6">
        <v>258375</v>
      </c>
      <c r="R681" s="7">
        <v>27049</v>
      </c>
      <c r="S681" s="1">
        <f t="shared" si="320"/>
        <v>2</v>
      </c>
      <c r="T681" s="1">
        <f t="shared" si="321"/>
        <v>2</v>
      </c>
      <c r="U681" s="11">
        <f t="shared" si="322"/>
        <v>2</v>
      </c>
      <c r="V681" s="98">
        <v>0</v>
      </c>
      <c r="W681" s="4">
        <f t="shared" si="323"/>
        <v>0</v>
      </c>
      <c r="X681" s="98">
        <v>0</v>
      </c>
      <c r="Y681" s="4">
        <f t="shared" si="324"/>
        <v>0</v>
      </c>
      <c r="Z681" s="9">
        <v>0.48411314</v>
      </c>
      <c r="AA681" s="9">
        <v>0.48732332699999997</v>
      </c>
      <c r="AB681" s="9">
        <v>0.34792125400000001</v>
      </c>
      <c r="AC681" s="1">
        <f t="shared" si="325"/>
        <v>3</v>
      </c>
      <c r="AD681" s="1">
        <f t="shared" si="326"/>
        <v>3</v>
      </c>
      <c r="AE681" s="1">
        <f t="shared" si="327"/>
        <v>3</v>
      </c>
      <c r="AF681" s="11">
        <f t="shared" si="328"/>
        <v>3</v>
      </c>
      <c r="AG681" s="8">
        <v>0.122122224702</v>
      </c>
      <c r="AH681" s="9">
        <v>0.30936705585918128</v>
      </c>
      <c r="AI681" s="1">
        <f t="shared" si="329"/>
        <v>4</v>
      </c>
      <c r="AJ681" s="1">
        <f t="shared" si="330"/>
        <v>4</v>
      </c>
      <c r="AK681" s="11">
        <f t="shared" si="331"/>
        <v>4</v>
      </c>
      <c r="AL681" s="10">
        <v>1</v>
      </c>
      <c r="AM681" s="4">
        <f t="shared" si="332"/>
        <v>4</v>
      </c>
      <c r="AN681" s="98">
        <v>0.48123195400000002</v>
      </c>
      <c r="AO681" s="4">
        <f t="shared" si="333"/>
        <v>0</v>
      </c>
      <c r="AQ681" s="9">
        <v>1.131944444444444</v>
      </c>
      <c r="AR681" s="9">
        <v>1.180494905385735</v>
      </c>
      <c r="AS681" s="9">
        <v>0.90229885057471204</v>
      </c>
      <c r="AV681" s="1" t="str">
        <f t="shared" si="334"/>
        <v/>
      </c>
      <c r="AW681" s="1">
        <f t="shared" si="335"/>
        <v>0</v>
      </c>
      <c r="AX681" s="1">
        <f t="shared" si="336"/>
        <v>0</v>
      </c>
      <c r="AY681" s="1">
        <f t="shared" si="337"/>
        <v>0</v>
      </c>
      <c r="AZ681" s="1" t="str">
        <f t="shared" si="338"/>
        <v/>
      </c>
      <c r="BA681" s="1" t="str">
        <f t="shared" si="339"/>
        <v/>
      </c>
      <c r="BB681" s="9">
        <f t="shared" si="311"/>
        <v>0.33333333333333331</v>
      </c>
      <c r="BC681" s="11">
        <f t="shared" si="340"/>
        <v>0</v>
      </c>
      <c r="BD681" s="98">
        <v>55.660081990000002</v>
      </c>
      <c r="BE681" s="4">
        <f t="shared" si="341"/>
        <v>2</v>
      </c>
    </row>
    <row r="682" spans="1:57" x14ac:dyDescent="0.35">
      <c r="A682" s="4">
        <v>53061051400</v>
      </c>
      <c r="B682" s="97">
        <v>55.427531837477261</v>
      </c>
      <c r="C682" s="4">
        <f t="shared" si="312"/>
        <v>4</v>
      </c>
      <c r="D682" s="98">
        <v>22.326117586781098</v>
      </c>
      <c r="E682" s="4">
        <f t="shared" si="313"/>
        <v>4</v>
      </c>
      <c r="F682" s="98">
        <v>73.129610115911476</v>
      </c>
      <c r="G682" s="4">
        <f t="shared" si="314"/>
        <v>3</v>
      </c>
      <c r="H682" s="98">
        <v>63.39831248181553</v>
      </c>
      <c r="I682" s="4">
        <f t="shared" si="315"/>
        <v>4</v>
      </c>
      <c r="J682" s="98">
        <v>39.117199391171987</v>
      </c>
      <c r="K682" s="97">
        <v>23.896499238964989</v>
      </c>
      <c r="L682" s="1">
        <f t="shared" si="316"/>
        <v>4</v>
      </c>
      <c r="M682" s="1">
        <f t="shared" si="317"/>
        <v>3</v>
      </c>
      <c r="N682" s="11">
        <f t="shared" si="318"/>
        <v>3.5</v>
      </c>
      <c r="O682" s="98">
        <v>33.053118908382068</v>
      </c>
      <c r="P682" s="4">
        <f t="shared" si="319"/>
        <v>4</v>
      </c>
      <c r="Q682" s="6">
        <v>253244</v>
      </c>
      <c r="R682" s="7">
        <v>77231</v>
      </c>
      <c r="S682" s="1">
        <f t="shared" si="320"/>
        <v>2</v>
      </c>
      <c r="T682" s="1">
        <f t="shared" si="321"/>
        <v>3</v>
      </c>
      <c r="U682" s="11">
        <f t="shared" si="322"/>
        <v>2.5</v>
      </c>
      <c r="V682" s="98">
        <v>21.74228675136116</v>
      </c>
      <c r="W682" s="4">
        <f t="shared" si="323"/>
        <v>1</v>
      </c>
      <c r="X682" s="98">
        <v>54.678614186175231</v>
      </c>
      <c r="Y682" s="4">
        <f t="shared" si="324"/>
        <v>3</v>
      </c>
      <c r="Z682" s="9">
        <v>0.232353956</v>
      </c>
      <c r="AA682" s="9">
        <v>0.32398300000000002</v>
      </c>
      <c r="AB682" s="9">
        <v>0.236664241</v>
      </c>
      <c r="AC682" s="1">
        <f t="shared" si="325"/>
        <v>4</v>
      </c>
      <c r="AD682" s="1">
        <f t="shared" si="326"/>
        <v>4</v>
      </c>
      <c r="AE682" s="1">
        <f t="shared" si="327"/>
        <v>4</v>
      </c>
      <c r="AF682" s="11">
        <f t="shared" si="328"/>
        <v>4</v>
      </c>
      <c r="AG682" s="8">
        <v>0.169636291824</v>
      </c>
      <c r="AH682" s="9">
        <v>0.52213585897704939</v>
      </c>
      <c r="AI682" s="1">
        <f t="shared" si="329"/>
        <v>3</v>
      </c>
      <c r="AJ682" s="1">
        <f t="shared" si="330"/>
        <v>3</v>
      </c>
      <c r="AK682" s="11">
        <f t="shared" si="331"/>
        <v>3</v>
      </c>
      <c r="AL682" s="10">
        <v>1</v>
      </c>
      <c r="AM682" s="4">
        <f t="shared" si="332"/>
        <v>4</v>
      </c>
      <c r="AN682" s="98">
        <v>1.7120404149999999</v>
      </c>
      <c r="AO682" s="4">
        <f t="shared" si="333"/>
        <v>1</v>
      </c>
      <c r="AP682" s="8">
        <v>1.1173835125448031</v>
      </c>
      <c r="AQ682" s="9">
        <v>0.95833333333333337</v>
      </c>
      <c r="AR682" s="9">
        <v>1.0080058224163031</v>
      </c>
      <c r="AS682" s="9">
        <v>0.98595146871008899</v>
      </c>
      <c r="AT682" s="9">
        <v>0.89828146771946127</v>
      </c>
      <c r="AV682" s="1">
        <f t="shared" si="334"/>
        <v>0</v>
      </c>
      <c r="AW682" s="1">
        <f t="shared" si="335"/>
        <v>0</v>
      </c>
      <c r="AX682" s="1">
        <f t="shared" si="336"/>
        <v>0</v>
      </c>
      <c r="AY682" s="1">
        <f t="shared" si="337"/>
        <v>0</v>
      </c>
      <c r="AZ682" s="1">
        <f t="shared" si="338"/>
        <v>1</v>
      </c>
      <c r="BA682" s="1" t="str">
        <f t="shared" si="339"/>
        <v/>
      </c>
      <c r="BB682" s="9">
        <f t="shared" si="311"/>
        <v>0.25</v>
      </c>
      <c r="BC682" s="11">
        <f t="shared" si="340"/>
        <v>0</v>
      </c>
      <c r="BD682" s="98">
        <v>39.917713749999997</v>
      </c>
      <c r="BE682" s="4">
        <f t="shared" si="341"/>
        <v>4</v>
      </c>
    </row>
    <row r="683" spans="1:57" x14ac:dyDescent="0.35">
      <c r="A683" s="4">
        <v>53061051500</v>
      </c>
      <c r="B683" s="97">
        <v>41.459653931814287</v>
      </c>
      <c r="C683" s="4">
        <f t="shared" si="312"/>
        <v>3</v>
      </c>
      <c r="D683" s="98">
        <v>15.69788967049241</v>
      </c>
      <c r="E683" s="4">
        <f t="shared" si="313"/>
        <v>3</v>
      </c>
      <c r="F683" s="98">
        <v>67.645556690500513</v>
      </c>
      <c r="G683" s="4">
        <f t="shared" si="314"/>
        <v>3</v>
      </c>
      <c r="H683" s="98">
        <v>54.452359750667853</v>
      </c>
      <c r="I683" s="4">
        <f t="shared" si="315"/>
        <v>3</v>
      </c>
      <c r="J683" s="98">
        <v>34.168564920273347</v>
      </c>
      <c r="K683" s="97">
        <v>20.501138952164009</v>
      </c>
      <c r="L683" s="1">
        <f t="shared" si="316"/>
        <v>4</v>
      </c>
      <c r="M683" s="1">
        <f t="shared" si="317"/>
        <v>3</v>
      </c>
      <c r="N683" s="11">
        <f t="shared" si="318"/>
        <v>3.5</v>
      </c>
      <c r="O683" s="98">
        <v>32.970561998215878</v>
      </c>
      <c r="P683" s="4">
        <f t="shared" si="319"/>
        <v>4</v>
      </c>
      <c r="Q683" s="6">
        <v>245438</v>
      </c>
      <c r="R683" s="7">
        <v>77770</v>
      </c>
      <c r="S683" s="1">
        <f t="shared" si="320"/>
        <v>2</v>
      </c>
      <c r="T683" s="1">
        <f t="shared" si="321"/>
        <v>3</v>
      </c>
      <c r="U683" s="11">
        <f t="shared" si="322"/>
        <v>2.5</v>
      </c>
      <c r="V683" s="98">
        <v>19.523894119737079</v>
      </c>
      <c r="W683" s="4">
        <f t="shared" si="323"/>
        <v>1</v>
      </c>
      <c r="X683" s="98">
        <v>37.745441380700342</v>
      </c>
      <c r="Y683" s="4">
        <f t="shared" si="324"/>
        <v>2</v>
      </c>
      <c r="Z683" s="9">
        <v>0.47966899099999999</v>
      </c>
      <c r="AA683" s="9">
        <v>0.506775058</v>
      </c>
      <c r="AB683" s="9">
        <v>0.40120745899999999</v>
      </c>
      <c r="AC683" s="1">
        <f t="shared" si="325"/>
        <v>3</v>
      </c>
      <c r="AD683" s="1">
        <f t="shared" si="326"/>
        <v>3</v>
      </c>
      <c r="AE683" s="1">
        <f t="shared" si="327"/>
        <v>3</v>
      </c>
      <c r="AF683" s="11">
        <f t="shared" si="328"/>
        <v>3</v>
      </c>
      <c r="AG683" s="8">
        <v>0.13909003490899999</v>
      </c>
      <c r="AH683" s="9">
        <v>0.2319279925252091</v>
      </c>
      <c r="AI683" s="1">
        <f t="shared" si="329"/>
        <v>4</v>
      </c>
      <c r="AJ683" s="1">
        <f t="shared" si="330"/>
        <v>4</v>
      </c>
      <c r="AK683" s="11">
        <f t="shared" si="331"/>
        <v>4</v>
      </c>
      <c r="AL683" s="10">
        <v>1</v>
      </c>
      <c r="AM683" s="4">
        <f t="shared" si="332"/>
        <v>4</v>
      </c>
      <c r="AN683" s="98">
        <v>12.85468616</v>
      </c>
      <c r="AO683" s="4">
        <f t="shared" si="333"/>
        <v>4</v>
      </c>
      <c r="AQ683" s="9">
        <v>0.69010416666666663</v>
      </c>
      <c r="AR683" s="9">
        <v>0.90829694323144106</v>
      </c>
      <c r="AS683" s="9">
        <v>0.92337164750957801</v>
      </c>
      <c r="AV683" s="1" t="str">
        <f t="shared" si="334"/>
        <v/>
      </c>
      <c r="AW683" s="1">
        <f t="shared" si="335"/>
        <v>4</v>
      </c>
      <c r="AX683" s="1">
        <f t="shared" si="336"/>
        <v>0</v>
      </c>
      <c r="AY683" s="1">
        <f t="shared" si="337"/>
        <v>0</v>
      </c>
      <c r="AZ683" s="1" t="str">
        <f t="shared" si="338"/>
        <v/>
      </c>
      <c r="BA683" s="1" t="str">
        <f t="shared" si="339"/>
        <v/>
      </c>
      <c r="BB683" s="9">
        <f t="shared" si="311"/>
        <v>0.33333333333333331</v>
      </c>
      <c r="BC683" s="11">
        <f t="shared" si="340"/>
        <v>1.3333333333333333</v>
      </c>
      <c r="BD683" s="98">
        <v>47.506618000000003</v>
      </c>
      <c r="BE683" s="4">
        <f t="shared" si="341"/>
        <v>3</v>
      </c>
    </row>
    <row r="684" spans="1:57" x14ac:dyDescent="0.35">
      <c r="A684" s="4">
        <v>53061051601</v>
      </c>
      <c r="B684" s="97">
        <v>43.985750209555739</v>
      </c>
      <c r="C684" s="4">
        <f t="shared" si="312"/>
        <v>3</v>
      </c>
      <c r="D684" s="98">
        <v>15.129811996418979</v>
      </c>
      <c r="E684" s="4">
        <f t="shared" si="313"/>
        <v>3</v>
      </c>
      <c r="F684" s="98">
        <v>64.342313787638673</v>
      </c>
      <c r="G684" s="4">
        <f t="shared" si="314"/>
        <v>2</v>
      </c>
      <c r="H684" s="98">
        <v>42.533659730722157</v>
      </c>
      <c r="I684" s="4">
        <f t="shared" si="315"/>
        <v>2</v>
      </c>
      <c r="J684" s="98">
        <v>30.030581039755351</v>
      </c>
      <c r="K684" s="97">
        <v>15.16819571865444</v>
      </c>
      <c r="L684" s="1">
        <f t="shared" si="316"/>
        <v>4</v>
      </c>
      <c r="M684" s="1">
        <f t="shared" si="317"/>
        <v>2</v>
      </c>
      <c r="N684" s="11">
        <f t="shared" si="318"/>
        <v>3</v>
      </c>
      <c r="O684" s="98">
        <v>27.379949452401011</v>
      </c>
      <c r="P684" s="4">
        <f t="shared" si="319"/>
        <v>3</v>
      </c>
      <c r="Q684" s="6">
        <v>244071</v>
      </c>
      <c r="R684" s="7">
        <v>44990</v>
      </c>
      <c r="S684" s="1">
        <f t="shared" si="320"/>
        <v>2</v>
      </c>
      <c r="T684" s="1">
        <f t="shared" si="321"/>
        <v>3</v>
      </c>
      <c r="U684" s="11">
        <f t="shared" si="322"/>
        <v>2.5</v>
      </c>
      <c r="V684" s="98">
        <v>8.4035259549461312</v>
      </c>
      <c r="W684" s="4">
        <f t="shared" si="323"/>
        <v>1</v>
      </c>
      <c r="X684" s="98">
        <v>9.6909883766220766</v>
      </c>
      <c r="Y684" s="4">
        <f t="shared" si="324"/>
        <v>1</v>
      </c>
      <c r="Z684" s="9">
        <v>0.68594201499999996</v>
      </c>
      <c r="AA684" s="9">
        <v>0.716985863</v>
      </c>
      <c r="AB684" s="9">
        <v>0.67836569700000005</v>
      </c>
      <c r="AC684" s="1">
        <f t="shared" si="325"/>
        <v>2</v>
      </c>
      <c r="AD684" s="1">
        <f t="shared" si="326"/>
        <v>2</v>
      </c>
      <c r="AE684" s="1">
        <f t="shared" si="327"/>
        <v>2</v>
      </c>
      <c r="AF684" s="11">
        <f t="shared" si="328"/>
        <v>2</v>
      </c>
      <c r="AG684" s="8">
        <v>0.17120348981</v>
      </c>
      <c r="AH684" s="9">
        <v>0.28535383434679579</v>
      </c>
      <c r="AI684" s="1">
        <f t="shared" si="329"/>
        <v>3</v>
      </c>
      <c r="AJ684" s="1">
        <f t="shared" si="330"/>
        <v>4</v>
      </c>
      <c r="AK684" s="11">
        <f t="shared" si="331"/>
        <v>3.5</v>
      </c>
      <c r="AL684" s="10">
        <v>0</v>
      </c>
      <c r="AM684" s="4">
        <f t="shared" si="332"/>
        <v>0</v>
      </c>
      <c r="AN684" s="98">
        <v>3.3832501389999998</v>
      </c>
      <c r="AO684" s="4">
        <f t="shared" si="333"/>
        <v>1</v>
      </c>
      <c r="AQ684" s="9">
        <v>0.74739583333333337</v>
      </c>
      <c r="AR684" s="9">
        <v>0.86535662299854443</v>
      </c>
      <c r="AS684" s="9">
        <v>0.86143039591315396</v>
      </c>
      <c r="AT684" s="9">
        <v>0.78309335810496983</v>
      </c>
      <c r="AV684" s="1" t="str">
        <f t="shared" si="334"/>
        <v/>
      </c>
      <c r="AW684" s="1">
        <f t="shared" si="335"/>
        <v>4</v>
      </c>
      <c r="AX684" s="1">
        <f t="shared" si="336"/>
        <v>1</v>
      </c>
      <c r="AY684" s="1">
        <f t="shared" si="337"/>
        <v>1</v>
      </c>
      <c r="AZ684" s="1">
        <f t="shared" si="338"/>
        <v>3</v>
      </c>
      <c r="BA684" s="1" t="str">
        <f t="shared" si="339"/>
        <v/>
      </c>
      <c r="BB684" s="9">
        <f t="shared" si="311"/>
        <v>0.33333333333333331</v>
      </c>
      <c r="BC684" s="11">
        <f t="shared" si="340"/>
        <v>2</v>
      </c>
      <c r="BD684" s="98">
        <v>51.227350250000001</v>
      </c>
      <c r="BE684" s="4">
        <f t="shared" si="341"/>
        <v>3</v>
      </c>
    </row>
    <row r="685" spans="1:57" x14ac:dyDescent="0.35">
      <c r="A685" s="4">
        <v>53061051602</v>
      </c>
      <c r="B685" s="97">
        <v>30.438066465256799</v>
      </c>
      <c r="C685" s="4">
        <f t="shared" si="312"/>
        <v>2</v>
      </c>
      <c r="D685" s="98">
        <v>7.3029264434484586</v>
      </c>
      <c r="E685" s="4">
        <f t="shared" si="313"/>
        <v>1</v>
      </c>
      <c r="F685" s="98">
        <v>72.569220862846109</v>
      </c>
      <c r="G685" s="4">
        <f t="shared" si="314"/>
        <v>3</v>
      </c>
      <c r="H685" s="98">
        <v>23.675604970569001</v>
      </c>
      <c r="I685" s="4">
        <f t="shared" si="315"/>
        <v>1</v>
      </c>
      <c r="J685" s="98">
        <v>21.764705882352938</v>
      </c>
      <c r="K685" s="97">
        <v>11.307189542483661</v>
      </c>
      <c r="L685" s="1">
        <f t="shared" si="316"/>
        <v>3</v>
      </c>
      <c r="M685" s="1">
        <f t="shared" si="317"/>
        <v>1</v>
      </c>
      <c r="N685" s="11">
        <f t="shared" si="318"/>
        <v>2</v>
      </c>
      <c r="O685" s="98">
        <v>18.23090768835176</v>
      </c>
      <c r="P685" s="4">
        <f t="shared" si="319"/>
        <v>2</v>
      </c>
      <c r="Q685" s="6">
        <v>242736</v>
      </c>
      <c r="R685" s="7">
        <v>48590</v>
      </c>
      <c r="S685" s="1">
        <f t="shared" si="320"/>
        <v>2</v>
      </c>
      <c r="T685" s="1">
        <f t="shared" si="321"/>
        <v>3</v>
      </c>
      <c r="U685" s="11">
        <f t="shared" si="322"/>
        <v>2.5</v>
      </c>
      <c r="V685" s="98">
        <v>4.1312272174969626</v>
      </c>
      <c r="W685" s="4">
        <f t="shared" si="323"/>
        <v>0</v>
      </c>
      <c r="X685" s="98">
        <v>4.1517998778888714</v>
      </c>
      <c r="Y685" s="4">
        <f t="shared" si="324"/>
        <v>0</v>
      </c>
      <c r="Z685" s="9">
        <v>0.66959837200000005</v>
      </c>
      <c r="AA685" s="9">
        <v>0.70358628400000001</v>
      </c>
      <c r="AB685" s="9">
        <v>0.42450837699999999</v>
      </c>
      <c r="AC685" s="1">
        <f t="shared" si="325"/>
        <v>2</v>
      </c>
      <c r="AD685" s="1">
        <f t="shared" si="326"/>
        <v>2</v>
      </c>
      <c r="AE685" s="1">
        <f t="shared" si="327"/>
        <v>3</v>
      </c>
      <c r="AF685" s="11">
        <f t="shared" si="328"/>
        <v>2.3333333333333335</v>
      </c>
      <c r="AG685" s="8">
        <v>0.32498118523300001</v>
      </c>
      <c r="AH685" s="9">
        <v>0.66626516425995452</v>
      </c>
      <c r="AI685" s="1">
        <f t="shared" si="329"/>
        <v>2</v>
      </c>
      <c r="AJ685" s="1">
        <f t="shared" si="330"/>
        <v>2</v>
      </c>
      <c r="AK685" s="11">
        <f t="shared" si="331"/>
        <v>2</v>
      </c>
      <c r="AL685" s="10">
        <v>0</v>
      </c>
      <c r="AM685" s="4">
        <f t="shared" si="332"/>
        <v>0</v>
      </c>
      <c r="AN685" s="98">
        <v>2.0176544769999998</v>
      </c>
      <c r="AO685" s="4">
        <f t="shared" si="333"/>
        <v>1</v>
      </c>
      <c r="AQ685" s="9">
        <v>0.99652777777777779</v>
      </c>
      <c r="AR685" s="9">
        <v>0.86026200873362446</v>
      </c>
      <c r="AS685" s="9">
        <v>1.07088122605363</v>
      </c>
      <c r="AV685" s="1" t="str">
        <f t="shared" si="334"/>
        <v/>
      </c>
      <c r="AW685" s="1">
        <f t="shared" si="335"/>
        <v>0</v>
      </c>
      <c r="AX685" s="1">
        <f t="shared" si="336"/>
        <v>1</v>
      </c>
      <c r="AY685" s="1">
        <f t="shared" si="337"/>
        <v>0</v>
      </c>
      <c r="AZ685" s="1" t="str">
        <f t="shared" si="338"/>
        <v/>
      </c>
      <c r="BA685" s="1" t="str">
        <f t="shared" si="339"/>
        <v/>
      </c>
      <c r="BB685" s="9">
        <f t="shared" si="311"/>
        <v>0.33333333333333331</v>
      </c>
      <c r="BC685" s="11">
        <f t="shared" si="340"/>
        <v>0.33333333333333331</v>
      </c>
      <c r="BD685" s="98">
        <v>58.514599169999997</v>
      </c>
      <c r="BE685" s="4">
        <f t="shared" si="341"/>
        <v>2</v>
      </c>
    </row>
    <row r="686" spans="1:57" x14ac:dyDescent="0.35">
      <c r="A686" s="4">
        <v>53061051701</v>
      </c>
      <c r="B686" s="97">
        <v>52.97092288242731</v>
      </c>
      <c r="C686" s="4">
        <f t="shared" si="312"/>
        <v>4</v>
      </c>
      <c r="D686" s="98">
        <v>17.002688172043008</v>
      </c>
      <c r="E686" s="4">
        <f t="shared" si="313"/>
        <v>4</v>
      </c>
      <c r="F686" s="98">
        <v>73.667377398720674</v>
      </c>
      <c r="G686" s="4">
        <f t="shared" si="314"/>
        <v>3</v>
      </c>
      <c r="H686" s="98">
        <v>48.373644703919929</v>
      </c>
      <c r="I686" s="4">
        <f t="shared" si="315"/>
        <v>3</v>
      </c>
      <c r="J686" s="98">
        <v>26.694736842105261</v>
      </c>
      <c r="K686" s="97">
        <v>15.747368421052631</v>
      </c>
      <c r="L686" s="1">
        <f t="shared" si="316"/>
        <v>4</v>
      </c>
      <c r="M686" s="1">
        <f t="shared" si="317"/>
        <v>2</v>
      </c>
      <c r="N686" s="11">
        <f t="shared" si="318"/>
        <v>3</v>
      </c>
      <c r="O686" s="98">
        <v>30.550254452926211</v>
      </c>
      <c r="P686" s="4">
        <f t="shared" si="319"/>
        <v>3</v>
      </c>
      <c r="Q686" s="6">
        <v>246050</v>
      </c>
      <c r="R686" s="7">
        <v>82255</v>
      </c>
      <c r="S686" s="1">
        <f t="shared" si="320"/>
        <v>2</v>
      </c>
      <c r="T686" s="1">
        <f t="shared" si="321"/>
        <v>3</v>
      </c>
      <c r="U686" s="11">
        <f t="shared" si="322"/>
        <v>2.5</v>
      </c>
      <c r="V686" s="98">
        <v>20.726383796053781</v>
      </c>
      <c r="W686" s="4">
        <f t="shared" si="323"/>
        <v>1</v>
      </c>
      <c r="X686" s="98">
        <v>34.63790893779084</v>
      </c>
      <c r="Y686" s="4">
        <f t="shared" si="324"/>
        <v>2</v>
      </c>
      <c r="Z686" s="9">
        <v>0.239160442</v>
      </c>
      <c r="AA686" s="9">
        <v>0.23717440300000001</v>
      </c>
      <c r="AB686" s="9">
        <v>0.18496997000000001</v>
      </c>
      <c r="AC686" s="1">
        <f t="shared" si="325"/>
        <v>4</v>
      </c>
      <c r="AD686" s="1">
        <f t="shared" si="326"/>
        <v>4</v>
      </c>
      <c r="AE686" s="1">
        <f t="shared" si="327"/>
        <v>4</v>
      </c>
      <c r="AF686" s="11">
        <f t="shared" si="328"/>
        <v>4</v>
      </c>
      <c r="AG686" s="8">
        <v>0.24254872440200001</v>
      </c>
      <c r="AH686" s="9">
        <v>0.31050605023840822</v>
      </c>
      <c r="AI686" s="1">
        <f t="shared" si="329"/>
        <v>3</v>
      </c>
      <c r="AJ686" s="1">
        <f t="shared" si="330"/>
        <v>4</v>
      </c>
      <c r="AK686" s="11">
        <f t="shared" si="331"/>
        <v>3.5</v>
      </c>
      <c r="AL686" s="10">
        <v>0</v>
      </c>
      <c r="AM686" s="4">
        <f t="shared" si="332"/>
        <v>0</v>
      </c>
      <c r="AN686" s="98">
        <v>1.0513546300000001</v>
      </c>
      <c r="AO686" s="4">
        <f t="shared" si="333"/>
        <v>1</v>
      </c>
      <c r="AR686" s="9">
        <v>0.96652110625909748</v>
      </c>
      <c r="AS686" s="9">
        <v>0.96424010217113598</v>
      </c>
      <c r="AV686" s="1" t="str">
        <f t="shared" si="334"/>
        <v/>
      </c>
      <c r="AW686" s="1" t="str">
        <f t="shared" si="335"/>
        <v/>
      </c>
      <c r="AX686" s="1">
        <f t="shared" si="336"/>
        <v>0</v>
      </c>
      <c r="AY686" s="1">
        <f t="shared" si="337"/>
        <v>0</v>
      </c>
      <c r="AZ686" s="1" t="str">
        <f t="shared" si="338"/>
        <v/>
      </c>
      <c r="BA686" s="1" t="str">
        <f t="shared" si="339"/>
        <v/>
      </c>
      <c r="BB686" s="9">
        <f t="shared" si="311"/>
        <v>0.5</v>
      </c>
      <c r="BC686" s="11">
        <f t="shared" si="340"/>
        <v>0</v>
      </c>
      <c r="BD686" s="98">
        <v>50.393957810000003</v>
      </c>
      <c r="BE686" s="4">
        <f t="shared" si="341"/>
        <v>3</v>
      </c>
    </row>
    <row r="687" spans="1:57" x14ac:dyDescent="0.35">
      <c r="A687" s="4">
        <v>53061051702</v>
      </c>
      <c r="B687" s="97">
        <v>40.190129449838189</v>
      </c>
      <c r="C687" s="4">
        <f t="shared" si="312"/>
        <v>3</v>
      </c>
      <c r="D687" s="98">
        <v>18.03066292377456</v>
      </c>
      <c r="E687" s="4">
        <f t="shared" si="313"/>
        <v>4</v>
      </c>
      <c r="F687" s="98">
        <v>71.075061864173776</v>
      </c>
      <c r="G687" s="4">
        <f t="shared" si="314"/>
        <v>3</v>
      </c>
      <c r="H687" s="98">
        <v>46.108742004264393</v>
      </c>
      <c r="I687" s="4">
        <f t="shared" si="315"/>
        <v>3</v>
      </c>
      <c r="J687" s="98">
        <v>29.74647887323944</v>
      </c>
      <c r="K687" s="97">
        <v>20.845070422535208</v>
      </c>
      <c r="L687" s="1">
        <f t="shared" si="316"/>
        <v>4</v>
      </c>
      <c r="M687" s="1">
        <f t="shared" si="317"/>
        <v>3</v>
      </c>
      <c r="N687" s="11">
        <f t="shared" si="318"/>
        <v>3.5</v>
      </c>
      <c r="O687" s="98">
        <v>32.983854057454387</v>
      </c>
      <c r="P687" s="4">
        <f t="shared" si="319"/>
        <v>4</v>
      </c>
      <c r="Q687" s="6">
        <v>256431</v>
      </c>
      <c r="R687" s="7">
        <v>52127</v>
      </c>
      <c r="S687" s="1">
        <f t="shared" si="320"/>
        <v>2</v>
      </c>
      <c r="T687" s="1">
        <f t="shared" si="321"/>
        <v>3</v>
      </c>
      <c r="U687" s="11">
        <f t="shared" si="322"/>
        <v>2.5</v>
      </c>
      <c r="V687" s="98">
        <v>0</v>
      </c>
      <c r="W687" s="4">
        <f t="shared" si="323"/>
        <v>0</v>
      </c>
      <c r="X687" s="98">
        <v>15.601711817560661</v>
      </c>
      <c r="Y687" s="4">
        <f t="shared" si="324"/>
        <v>1</v>
      </c>
      <c r="Z687" s="9">
        <v>0.457590096</v>
      </c>
      <c r="AA687" s="9">
        <v>0.44255560799999999</v>
      </c>
      <c r="AB687" s="9">
        <v>0.37556806599999998</v>
      </c>
      <c r="AC687" s="1">
        <f t="shared" si="325"/>
        <v>3</v>
      </c>
      <c r="AD687" s="1">
        <f t="shared" si="326"/>
        <v>3</v>
      </c>
      <c r="AE687" s="1">
        <f t="shared" si="327"/>
        <v>3</v>
      </c>
      <c r="AF687" s="11">
        <f t="shared" si="328"/>
        <v>3</v>
      </c>
      <c r="AG687" s="8">
        <v>0.13530635073</v>
      </c>
      <c r="AH687" s="9">
        <v>0.41458165648085038</v>
      </c>
      <c r="AI687" s="1">
        <f t="shared" si="329"/>
        <v>4</v>
      </c>
      <c r="AJ687" s="1">
        <f t="shared" si="330"/>
        <v>3</v>
      </c>
      <c r="AK687" s="11">
        <f t="shared" si="331"/>
        <v>3.5</v>
      </c>
      <c r="AL687" s="10">
        <v>0</v>
      </c>
      <c r="AM687" s="4">
        <f t="shared" si="332"/>
        <v>0</v>
      </c>
      <c r="AN687" s="98">
        <v>6.0969515239999996</v>
      </c>
      <c r="AO687" s="4">
        <f t="shared" si="333"/>
        <v>2</v>
      </c>
      <c r="AP687" s="8">
        <v>1.1926523297491041</v>
      </c>
      <c r="AQ687" s="9">
        <v>1.0659722222222221</v>
      </c>
      <c r="AR687" s="9">
        <v>0.99708879184861721</v>
      </c>
      <c r="AT687" s="9">
        <v>0.9707385044124478</v>
      </c>
      <c r="AV687" s="1">
        <f t="shared" si="334"/>
        <v>0</v>
      </c>
      <c r="AW687" s="1">
        <f t="shared" si="335"/>
        <v>0</v>
      </c>
      <c r="AX687" s="1">
        <f t="shared" si="336"/>
        <v>0</v>
      </c>
      <c r="AY687" s="1" t="str">
        <f t="shared" si="337"/>
        <v/>
      </c>
      <c r="AZ687" s="1">
        <f t="shared" si="338"/>
        <v>0</v>
      </c>
      <c r="BA687" s="1" t="str">
        <f t="shared" si="339"/>
        <v/>
      </c>
      <c r="BB687" s="9">
        <f t="shared" si="311"/>
        <v>0.33333333333333331</v>
      </c>
      <c r="BC687" s="11">
        <f t="shared" si="340"/>
        <v>0</v>
      </c>
      <c r="BD687" s="98">
        <v>53.51152029</v>
      </c>
      <c r="BE687" s="4">
        <f t="shared" si="341"/>
        <v>3</v>
      </c>
    </row>
    <row r="688" spans="1:57" x14ac:dyDescent="0.35">
      <c r="A688" s="4">
        <v>53061051802</v>
      </c>
      <c r="B688" s="97">
        <v>50.360685302073939</v>
      </c>
      <c r="C688" s="4">
        <f t="shared" si="312"/>
        <v>4</v>
      </c>
      <c r="D688" s="98">
        <v>13.98757368169508</v>
      </c>
      <c r="E688" s="4">
        <f t="shared" si="313"/>
        <v>3</v>
      </c>
      <c r="F688" s="98">
        <v>56.011346279729437</v>
      </c>
      <c r="G688" s="4">
        <f t="shared" si="314"/>
        <v>2</v>
      </c>
      <c r="H688" s="98">
        <v>36.040404040404042</v>
      </c>
      <c r="I688" s="4">
        <f t="shared" si="315"/>
        <v>2</v>
      </c>
      <c r="J688" s="98">
        <v>24.812362030905081</v>
      </c>
      <c r="K688" s="97">
        <v>11.65562913907285</v>
      </c>
      <c r="L688" s="1">
        <f t="shared" si="316"/>
        <v>3</v>
      </c>
      <c r="M688" s="1">
        <f t="shared" si="317"/>
        <v>1</v>
      </c>
      <c r="N688" s="11">
        <f t="shared" si="318"/>
        <v>2</v>
      </c>
      <c r="O688" s="98">
        <v>18.165331721323859</v>
      </c>
      <c r="P688" s="4">
        <f t="shared" si="319"/>
        <v>2</v>
      </c>
      <c r="Q688" s="6">
        <v>263349</v>
      </c>
      <c r="R688" s="7">
        <v>60056</v>
      </c>
      <c r="S688" s="1">
        <f t="shared" si="320"/>
        <v>2</v>
      </c>
      <c r="T688" s="1">
        <f t="shared" si="321"/>
        <v>3</v>
      </c>
      <c r="U688" s="11">
        <f t="shared" si="322"/>
        <v>2.5</v>
      </c>
      <c r="V688" s="98">
        <v>0</v>
      </c>
      <c r="W688" s="4">
        <f t="shared" si="323"/>
        <v>0</v>
      </c>
      <c r="X688" s="98">
        <v>36.885509761370869</v>
      </c>
      <c r="Y688" s="4">
        <f t="shared" si="324"/>
        <v>2</v>
      </c>
      <c r="Z688" s="9">
        <v>0.45525921899999999</v>
      </c>
      <c r="AA688" s="9">
        <v>0.466996723</v>
      </c>
      <c r="AB688" s="9">
        <v>0.33808529399999998</v>
      </c>
      <c r="AC688" s="1">
        <f t="shared" si="325"/>
        <v>3</v>
      </c>
      <c r="AD688" s="1">
        <f t="shared" si="326"/>
        <v>3</v>
      </c>
      <c r="AE688" s="1">
        <f t="shared" si="327"/>
        <v>3</v>
      </c>
      <c r="AF688" s="11">
        <f t="shared" si="328"/>
        <v>3</v>
      </c>
      <c r="AG688" s="8">
        <v>0.22787107984800001</v>
      </c>
      <c r="AH688" s="9">
        <v>0.58320462449438093</v>
      </c>
      <c r="AI688" s="1">
        <f t="shared" si="329"/>
        <v>3</v>
      </c>
      <c r="AJ688" s="1">
        <f t="shared" si="330"/>
        <v>3</v>
      </c>
      <c r="AK688" s="11">
        <f t="shared" si="331"/>
        <v>3</v>
      </c>
      <c r="AL688" s="10">
        <v>0</v>
      </c>
      <c r="AM688" s="4">
        <f t="shared" si="332"/>
        <v>0</v>
      </c>
      <c r="AN688" s="98">
        <v>4.9119934509999998</v>
      </c>
      <c r="AO688" s="4">
        <f t="shared" si="333"/>
        <v>2</v>
      </c>
      <c r="AQ688" s="9">
        <v>1.407118055555556</v>
      </c>
      <c r="AR688" s="9">
        <v>1.2918486171761281</v>
      </c>
      <c r="AS688" s="9">
        <v>1.0095785440613001</v>
      </c>
      <c r="AU688" s="9">
        <v>1.076502732240437</v>
      </c>
      <c r="AV688" s="1" t="str">
        <f t="shared" si="334"/>
        <v/>
      </c>
      <c r="AW688" s="1">
        <f t="shared" si="335"/>
        <v>0</v>
      </c>
      <c r="AX688" s="1">
        <f t="shared" si="336"/>
        <v>0</v>
      </c>
      <c r="AY688" s="1">
        <f t="shared" si="337"/>
        <v>0</v>
      </c>
      <c r="AZ688" s="1" t="str">
        <f t="shared" si="338"/>
        <v/>
      </c>
      <c r="BA688" s="1">
        <f t="shared" si="339"/>
        <v>0</v>
      </c>
      <c r="BB688" s="9">
        <f t="shared" si="311"/>
        <v>0.33333333333333331</v>
      </c>
      <c r="BC688" s="11">
        <f t="shared" si="340"/>
        <v>0</v>
      </c>
      <c r="BD688" s="98">
        <v>50.435294550000002</v>
      </c>
      <c r="BE688" s="4">
        <f t="shared" si="341"/>
        <v>3</v>
      </c>
    </row>
    <row r="689" spans="1:57" x14ac:dyDescent="0.35">
      <c r="A689" s="4">
        <v>53061051803</v>
      </c>
      <c r="B689" s="97">
        <v>58.748804808086327</v>
      </c>
      <c r="C689" s="4">
        <f t="shared" si="312"/>
        <v>4</v>
      </c>
      <c r="D689" s="98">
        <v>19.30827067669173</v>
      </c>
      <c r="E689" s="4">
        <f t="shared" si="313"/>
        <v>4</v>
      </c>
      <c r="F689" s="98">
        <v>72.750885478158196</v>
      </c>
      <c r="G689" s="4">
        <f t="shared" si="314"/>
        <v>3</v>
      </c>
      <c r="H689" s="98">
        <v>77.588046958377802</v>
      </c>
      <c r="I689" s="4">
        <f t="shared" si="315"/>
        <v>4</v>
      </c>
      <c r="J689" s="98">
        <v>46.616541353383447</v>
      </c>
      <c r="K689" s="97">
        <v>26.315789473684209</v>
      </c>
      <c r="L689" s="1">
        <f t="shared" si="316"/>
        <v>4</v>
      </c>
      <c r="M689" s="1">
        <f t="shared" si="317"/>
        <v>4</v>
      </c>
      <c r="N689" s="11">
        <f t="shared" si="318"/>
        <v>4</v>
      </c>
      <c r="O689" s="98">
        <v>40.581887720256802</v>
      </c>
      <c r="P689" s="4">
        <f t="shared" si="319"/>
        <v>4</v>
      </c>
      <c r="Q689" s="6">
        <v>261105</v>
      </c>
      <c r="R689" s="7">
        <v>87456</v>
      </c>
      <c r="S689" s="1">
        <f t="shared" si="320"/>
        <v>2</v>
      </c>
      <c r="T689" s="1">
        <f t="shared" si="321"/>
        <v>3</v>
      </c>
      <c r="U689" s="11">
        <f t="shared" si="322"/>
        <v>2.5</v>
      </c>
      <c r="V689" s="98">
        <v>17.131594906003642</v>
      </c>
      <c r="W689" s="4">
        <f t="shared" si="323"/>
        <v>1</v>
      </c>
      <c r="X689" s="98">
        <v>13.435227705762671</v>
      </c>
      <c r="Y689" s="4">
        <f t="shared" si="324"/>
        <v>1</v>
      </c>
      <c r="Z689" s="9">
        <v>0.40764282000000002</v>
      </c>
      <c r="AA689" s="9">
        <v>0.41580599299999998</v>
      </c>
      <c r="AB689" s="9">
        <v>0.245206339</v>
      </c>
      <c r="AC689" s="1">
        <f t="shared" si="325"/>
        <v>3</v>
      </c>
      <c r="AD689" s="1">
        <f t="shared" si="326"/>
        <v>3</v>
      </c>
      <c r="AE689" s="1">
        <f t="shared" si="327"/>
        <v>4</v>
      </c>
      <c r="AF689" s="11">
        <f t="shared" si="328"/>
        <v>3.3333333333333335</v>
      </c>
      <c r="AG689" s="8">
        <v>0.35599993710400002</v>
      </c>
      <c r="AH689" s="9">
        <v>0.94003141225684028</v>
      </c>
      <c r="AI689" s="1">
        <f t="shared" si="329"/>
        <v>2</v>
      </c>
      <c r="AJ689" s="1">
        <f t="shared" si="330"/>
        <v>1</v>
      </c>
      <c r="AK689" s="11">
        <f t="shared" si="331"/>
        <v>1.5</v>
      </c>
      <c r="AL689" s="10">
        <v>0</v>
      </c>
      <c r="AM689" s="4">
        <f t="shared" si="332"/>
        <v>0</v>
      </c>
      <c r="AN689" s="98">
        <v>16.996337</v>
      </c>
      <c r="AO689" s="4">
        <f t="shared" si="333"/>
        <v>4</v>
      </c>
      <c r="AP689" s="8">
        <v>1.1594982078853051</v>
      </c>
      <c r="AQ689" s="9">
        <v>1.1388888888888891</v>
      </c>
      <c r="AR689" s="9">
        <v>1.066957787481805</v>
      </c>
      <c r="AS689" s="9">
        <v>1.1238825031928401</v>
      </c>
      <c r="AT689" s="9">
        <v>0.87273571760334412</v>
      </c>
      <c r="AV689" s="1">
        <f t="shared" si="334"/>
        <v>0</v>
      </c>
      <c r="AW689" s="1">
        <f t="shared" si="335"/>
        <v>0</v>
      </c>
      <c r="AX689" s="1">
        <f t="shared" si="336"/>
        <v>0</v>
      </c>
      <c r="AY689" s="1">
        <f t="shared" si="337"/>
        <v>0</v>
      </c>
      <c r="AZ689" s="1">
        <f t="shared" si="338"/>
        <v>1</v>
      </c>
      <c r="BA689" s="1" t="str">
        <f t="shared" si="339"/>
        <v/>
      </c>
      <c r="BB689" s="9">
        <f t="shared" si="311"/>
        <v>0.25</v>
      </c>
      <c r="BC689" s="11">
        <f t="shared" si="340"/>
        <v>0</v>
      </c>
      <c r="BD689" s="98">
        <v>43.149632480000001</v>
      </c>
      <c r="BE689" s="4">
        <f t="shared" si="341"/>
        <v>4</v>
      </c>
    </row>
    <row r="690" spans="1:57" x14ac:dyDescent="0.35">
      <c r="A690" s="4">
        <v>53061051804</v>
      </c>
      <c r="B690" s="97">
        <v>63.426642284428191</v>
      </c>
      <c r="C690" s="4">
        <f t="shared" si="312"/>
        <v>4</v>
      </c>
      <c r="D690" s="98">
        <v>14.33184683992004</v>
      </c>
      <c r="E690" s="4">
        <f t="shared" si="313"/>
        <v>3</v>
      </c>
      <c r="F690" s="98">
        <v>59.805636540330418</v>
      </c>
      <c r="G690" s="4">
        <f t="shared" si="314"/>
        <v>2</v>
      </c>
      <c r="H690" s="98">
        <v>47.254098360655739</v>
      </c>
      <c r="I690" s="4">
        <f t="shared" si="315"/>
        <v>3</v>
      </c>
      <c r="J690" s="98">
        <v>25.282167042889391</v>
      </c>
      <c r="K690" s="97">
        <v>11.96388261851016</v>
      </c>
      <c r="L690" s="1">
        <f t="shared" si="316"/>
        <v>4</v>
      </c>
      <c r="M690" s="1">
        <f t="shared" si="317"/>
        <v>1</v>
      </c>
      <c r="N690" s="11">
        <f t="shared" si="318"/>
        <v>2.5</v>
      </c>
      <c r="O690" s="98">
        <v>16.47993192454971</v>
      </c>
      <c r="P690" s="4">
        <f t="shared" si="319"/>
        <v>2</v>
      </c>
      <c r="Q690" s="6">
        <v>261871</v>
      </c>
      <c r="R690" s="7">
        <v>69965</v>
      </c>
      <c r="S690" s="1">
        <f t="shared" si="320"/>
        <v>2</v>
      </c>
      <c r="T690" s="1">
        <f t="shared" si="321"/>
        <v>3</v>
      </c>
      <c r="U690" s="11">
        <f t="shared" si="322"/>
        <v>2.5</v>
      </c>
      <c r="V690" s="98">
        <v>0</v>
      </c>
      <c r="W690" s="4">
        <f t="shared" si="323"/>
        <v>0</v>
      </c>
      <c r="X690" s="98">
        <v>19.92984653080574</v>
      </c>
      <c r="Y690" s="4">
        <f t="shared" si="324"/>
        <v>1</v>
      </c>
      <c r="Z690" s="9">
        <v>0.696663052</v>
      </c>
      <c r="AA690" s="9">
        <v>0.88654489999999997</v>
      </c>
      <c r="AB690" s="9">
        <v>0.49334142199999997</v>
      </c>
      <c r="AC690" s="1">
        <f t="shared" si="325"/>
        <v>2</v>
      </c>
      <c r="AD690" s="1">
        <f t="shared" si="326"/>
        <v>1</v>
      </c>
      <c r="AE690" s="1">
        <f t="shared" si="327"/>
        <v>3</v>
      </c>
      <c r="AF690" s="11">
        <f t="shared" si="328"/>
        <v>2</v>
      </c>
      <c r="AG690" s="8">
        <v>0.16362722272499999</v>
      </c>
      <c r="AH690" s="9">
        <v>0.19002850766608939</v>
      </c>
      <c r="AI690" s="1">
        <f t="shared" si="329"/>
        <v>3</v>
      </c>
      <c r="AJ690" s="1">
        <f t="shared" si="330"/>
        <v>4</v>
      </c>
      <c r="AK690" s="11">
        <f t="shared" si="331"/>
        <v>3.5</v>
      </c>
      <c r="AL690" s="10">
        <v>0</v>
      </c>
      <c r="AM690" s="4">
        <f t="shared" si="332"/>
        <v>0</v>
      </c>
      <c r="AN690" s="98">
        <v>27.09313264</v>
      </c>
      <c r="AO690" s="4">
        <f t="shared" si="333"/>
        <v>4</v>
      </c>
      <c r="AQ690" s="9">
        <v>1.006944444444444</v>
      </c>
      <c r="AR690" s="9">
        <v>1.2627365356622999</v>
      </c>
      <c r="AS690" s="9">
        <v>1.17241379310344</v>
      </c>
      <c r="AT690" s="9">
        <v>1.1286576869484439</v>
      </c>
      <c r="AV690" s="1" t="str">
        <f t="shared" si="334"/>
        <v/>
      </c>
      <c r="AW690" s="1">
        <f t="shared" si="335"/>
        <v>0</v>
      </c>
      <c r="AX690" s="1">
        <f t="shared" si="336"/>
        <v>0</v>
      </c>
      <c r="AY690" s="1">
        <f t="shared" si="337"/>
        <v>0</v>
      </c>
      <c r="AZ690" s="1">
        <f t="shared" si="338"/>
        <v>0</v>
      </c>
      <c r="BA690" s="1" t="str">
        <f t="shared" si="339"/>
        <v/>
      </c>
      <c r="BB690" s="9">
        <f t="shared" si="311"/>
        <v>0.33333333333333331</v>
      </c>
      <c r="BC690" s="11">
        <f t="shared" si="340"/>
        <v>0</v>
      </c>
      <c r="BD690" s="98">
        <v>43.330176520000002</v>
      </c>
      <c r="BE690" s="4">
        <f t="shared" si="341"/>
        <v>4</v>
      </c>
    </row>
    <row r="691" spans="1:57" x14ac:dyDescent="0.35">
      <c r="A691" s="4">
        <v>53061051905</v>
      </c>
      <c r="B691" s="97">
        <v>41.293330630447997</v>
      </c>
      <c r="C691" s="4">
        <f t="shared" si="312"/>
        <v>3</v>
      </c>
      <c r="D691" s="98">
        <v>10.330712054292791</v>
      </c>
      <c r="E691" s="4">
        <f t="shared" si="313"/>
        <v>2</v>
      </c>
      <c r="F691" s="98">
        <v>70.356526739505469</v>
      </c>
      <c r="G691" s="4">
        <f t="shared" si="314"/>
        <v>3</v>
      </c>
      <c r="H691" s="98">
        <v>40.43541364296081</v>
      </c>
      <c r="I691" s="4">
        <f t="shared" si="315"/>
        <v>2</v>
      </c>
      <c r="J691" s="98">
        <v>26.392961876832839</v>
      </c>
      <c r="K691" s="97">
        <v>11.29032258064516</v>
      </c>
      <c r="L691" s="1">
        <f t="shared" si="316"/>
        <v>4</v>
      </c>
      <c r="M691" s="1">
        <f t="shared" si="317"/>
        <v>1</v>
      </c>
      <c r="N691" s="11">
        <f t="shared" si="318"/>
        <v>2.5</v>
      </c>
      <c r="O691" s="98">
        <v>20.188756668034468</v>
      </c>
      <c r="P691" s="4">
        <f t="shared" si="319"/>
        <v>2</v>
      </c>
      <c r="Q691" s="6">
        <v>271793</v>
      </c>
      <c r="R691" s="7">
        <v>37538</v>
      </c>
      <c r="S691" s="1">
        <f t="shared" si="320"/>
        <v>2</v>
      </c>
      <c r="T691" s="1">
        <f t="shared" si="321"/>
        <v>2</v>
      </c>
      <c r="U691" s="11">
        <f t="shared" si="322"/>
        <v>2</v>
      </c>
      <c r="V691" s="98">
        <v>0</v>
      </c>
      <c r="W691" s="4">
        <f t="shared" si="323"/>
        <v>0</v>
      </c>
      <c r="X691" s="98">
        <v>25.284841168745888</v>
      </c>
      <c r="Y691" s="4">
        <f t="shared" si="324"/>
        <v>2</v>
      </c>
      <c r="Z691" s="9">
        <v>0.42081070999999998</v>
      </c>
      <c r="AA691" s="9">
        <v>0.50387430799999999</v>
      </c>
      <c r="AB691" s="9">
        <v>0.36854595200000001</v>
      </c>
      <c r="AC691" s="1">
        <f t="shared" si="325"/>
        <v>3</v>
      </c>
      <c r="AD691" s="1">
        <f t="shared" si="326"/>
        <v>3</v>
      </c>
      <c r="AE691" s="1">
        <f t="shared" si="327"/>
        <v>3</v>
      </c>
      <c r="AF691" s="11">
        <f t="shared" si="328"/>
        <v>3</v>
      </c>
      <c r="AG691" s="8">
        <v>0.23607031297100001</v>
      </c>
      <c r="AH691" s="9">
        <v>0.53324918685189426</v>
      </c>
      <c r="AI691" s="1">
        <f t="shared" si="329"/>
        <v>3</v>
      </c>
      <c r="AJ691" s="1">
        <f t="shared" si="330"/>
        <v>3</v>
      </c>
      <c r="AK691" s="11">
        <f t="shared" si="331"/>
        <v>3</v>
      </c>
      <c r="AL691" s="10">
        <v>0</v>
      </c>
      <c r="AM691" s="4">
        <f t="shared" si="332"/>
        <v>0</v>
      </c>
      <c r="AN691" s="98">
        <v>9.2931139550000008</v>
      </c>
      <c r="AO691" s="4">
        <f t="shared" si="333"/>
        <v>3</v>
      </c>
      <c r="AQ691" s="9">
        <v>0.94357638888888884</v>
      </c>
      <c r="AR691" s="9">
        <v>0.97452692867540025</v>
      </c>
      <c r="AS691" s="9">
        <v>0.95785440613026795</v>
      </c>
      <c r="AT691" s="9">
        <v>1.205759405480725</v>
      </c>
      <c r="AU691" s="9">
        <v>1.2254098360655741</v>
      </c>
      <c r="AV691" s="1" t="str">
        <f t="shared" si="334"/>
        <v/>
      </c>
      <c r="AW691" s="1">
        <f t="shared" si="335"/>
        <v>0</v>
      </c>
      <c r="AX691" s="1">
        <f t="shared" si="336"/>
        <v>0</v>
      </c>
      <c r="AY691" s="1">
        <f t="shared" si="337"/>
        <v>0</v>
      </c>
      <c r="AZ691" s="1">
        <f t="shared" si="338"/>
        <v>0</v>
      </c>
      <c r="BA691" s="1">
        <f t="shared" si="339"/>
        <v>0</v>
      </c>
      <c r="BB691" s="9">
        <f t="shared" si="311"/>
        <v>0.33333333333333331</v>
      </c>
      <c r="BC691" s="11">
        <f t="shared" si="340"/>
        <v>0</v>
      </c>
      <c r="BD691" s="98">
        <v>51.14730342</v>
      </c>
      <c r="BE691" s="4">
        <f t="shared" si="341"/>
        <v>3</v>
      </c>
    </row>
    <row r="692" spans="1:57" x14ac:dyDescent="0.35">
      <c r="A692" s="4">
        <v>53061051912</v>
      </c>
      <c r="B692" s="97">
        <v>20.381901203819009</v>
      </c>
      <c r="C692" s="4">
        <f t="shared" si="312"/>
        <v>1</v>
      </c>
      <c r="D692" s="98">
        <v>0.64935064935064934</v>
      </c>
      <c r="E692" s="4">
        <f t="shared" si="313"/>
        <v>0</v>
      </c>
      <c r="F692" s="98">
        <v>55.982192543127432</v>
      </c>
      <c r="G692" s="4">
        <f t="shared" si="314"/>
        <v>2</v>
      </c>
      <c r="H692" s="98">
        <v>10.94295692665891</v>
      </c>
      <c r="I692" s="4">
        <f t="shared" si="315"/>
        <v>0</v>
      </c>
      <c r="J692" s="98">
        <v>12.13483146067416</v>
      </c>
      <c r="K692" s="97">
        <v>6.8539325842696632</v>
      </c>
      <c r="L692" s="1">
        <f t="shared" si="316"/>
        <v>1</v>
      </c>
      <c r="M692" s="1">
        <f t="shared" si="317"/>
        <v>0</v>
      </c>
      <c r="N692" s="11">
        <f t="shared" si="318"/>
        <v>0.5</v>
      </c>
      <c r="O692" s="98">
        <v>11.44299537231805</v>
      </c>
      <c r="P692" s="4">
        <f t="shared" si="319"/>
        <v>1</v>
      </c>
      <c r="Q692" s="6">
        <v>166207</v>
      </c>
      <c r="R692" s="7">
        <v>490</v>
      </c>
      <c r="S692" s="1">
        <f t="shared" si="320"/>
        <v>1</v>
      </c>
      <c r="T692" s="1">
        <f t="shared" si="321"/>
        <v>0</v>
      </c>
      <c r="U692" s="11">
        <f t="shared" si="322"/>
        <v>0.5</v>
      </c>
      <c r="V692" s="98">
        <v>0</v>
      </c>
      <c r="W692" s="4">
        <f t="shared" si="323"/>
        <v>0</v>
      </c>
      <c r="X692" s="98">
        <v>0</v>
      </c>
      <c r="Y692" s="4">
        <f t="shared" si="324"/>
        <v>0</v>
      </c>
      <c r="Z692" s="9">
        <v>1.7158065170000001</v>
      </c>
      <c r="AA692" s="9">
        <v>2.3306998189999999</v>
      </c>
      <c r="AB692" s="9">
        <v>1.151421483</v>
      </c>
      <c r="AC692" s="1">
        <f t="shared" si="325"/>
        <v>0</v>
      </c>
      <c r="AD692" s="1">
        <f t="shared" si="326"/>
        <v>0</v>
      </c>
      <c r="AE692" s="1">
        <f t="shared" si="327"/>
        <v>0</v>
      </c>
      <c r="AF692" s="11">
        <f t="shared" si="328"/>
        <v>0</v>
      </c>
      <c r="AG692" s="8">
        <v>0.112194408484</v>
      </c>
      <c r="AH692" s="9">
        <v>1.057995053856585</v>
      </c>
      <c r="AI692" s="1">
        <f t="shared" si="329"/>
        <v>4</v>
      </c>
      <c r="AJ692" s="1">
        <f t="shared" si="330"/>
        <v>0</v>
      </c>
      <c r="AK692" s="11">
        <f t="shared" si="331"/>
        <v>2</v>
      </c>
      <c r="AL692" s="10">
        <v>0</v>
      </c>
      <c r="AM692" s="4">
        <f t="shared" si="332"/>
        <v>0</v>
      </c>
      <c r="AN692" s="98">
        <v>0.119331742</v>
      </c>
      <c r="AO692" s="4">
        <f t="shared" si="333"/>
        <v>0</v>
      </c>
      <c r="AR692" s="9">
        <v>1.343522561863173</v>
      </c>
      <c r="AV692" s="1" t="str">
        <f t="shared" si="334"/>
        <v/>
      </c>
      <c r="AW692" s="1" t="str">
        <f t="shared" si="335"/>
        <v/>
      </c>
      <c r="AX692" s="1">
        <f t="shared" si="336"/>
        <v>0</v>
      </c>
      <c r="AY692" s="1" t="str">
        <f t="shared" si="337"/>
        <v/>
      </c>
      <c r="AZ692" s="1" t="str">
        <f t="shared" si="338"/>
        <v/>
      </c>
      <c r="BA692" s="1" t="str">
        <f t="shared" si="339"/>
        <v/>
      </c>
      <c r="BB692" s="9">
        <f t="shared" si="311"/>
        <v>1</v>
      </c>
      <c r="BC692" s="11">
        <f t="shared" si="340"/>
        <v>0</v>
      </c>
      <c r="BD692" s="98">
        <v>71.256930010000005</v>
      </c>
      <c r="BE692" s="4">
        <f t="shared" si="341"/>
        <v>0</v>
      </c>
    </row>
    <row r="693" spans="1:57" x14ac:dyDescent="0.35">
      <c r="A693" s="4">
        <v>53061051913</v>
      </c>
      <c r="B693" s="97">
        <v>25.840209297645401</v>
      </c>
      <c r="C693" s="4">
        <f t="shared" si="312"/>
        <v>1</v>
      </c>
      <c r="D693" s="98">
        <v>5.3177691309987027</v>
      </c>
      <c r="E693" s="4">
        <f t="shared" si="313"/>
        <v>1</v>
      </c>
      <c r="F693" s="98">
        <v>53.656413232733598</v>
      </c>
      <c r="G693" s="4">
        <f t="shared" si="314"/>
        <v>2</v>
      </c>
      <c r="H693" s="98">
        <v>8.5663295657346819</v>
      </c>
      <c r="I693" s="4">
        <f t="shared" si="315"/>
        <v>0</v>
      </c>
      <c r="J693" s="98">
        <v>8.6769230769230763</v>
      </c>
      <c r="K693" s="97">
        <v>5.7230769230769232</v>
      </c>
      <c r="L693" s="1">
        <f t="shared" si="316"/>
        <v>0</v>
      </c>
      <c r="M693" s="1">
        <f t="shared" si="317"/>
        <v>0</v>
      </c>
      <c r="N693" s="11">
        <f t="shared" si="318"/>
        <v>0</v>
      </c>
      <c r="O693" s="98">
        <v>9.3586123436869695</v>
      </c>
      <c r="P693" s="4">
        <f t="shared" si="319"/>
        <v>1</v>
      </c>
      <c r="Q693" s="6">
        <v>264436</v>
      </c>
      <c r="R693" s="7">
        <v>10081</v>
      </c>
      <c r="S693" s="1">
        <f t="shared" si="320"/>
        <v>2</v>
      </c>
      <c r="T693" s="1">
        <f t="shared" si="321"/>
        <v>1</v>
      </c>
      <c r="U693" s="11">
        <f t="shared" si="322"/>
        <v>1.5</v>
      </c>
      <c r="V693" s="98">
        <v>0</v>
      </c>
      <c r="W693" s="4">
        <f t="shared" si="323"/>
        <v>0</v>
      </c>
      <c r="X693" s="98">
        <v>0</v>
      </c>
      <c r="Y693" s="4">
        <f t="shared" si="324"/>
        <v>0</v>
      </c>
      <c r="Z693" s="9">
        <v>1.016625519</v>
      </c>
      <c r="AA693" s="9">
        <v>1.034685952</v>
      </c>
      <c r="AB693" s="9">
        <v>1.0114629690000001</v>
      </c>
      <c r="AC693" s="1">
        <f t="shared" si="325"/>
        <v>1</v>
      </c>
      <c r="AD693" s="1">
        <f t="shared" si="326"/>
        <v>1</v>
      </c>
      <c r="AE693" s="1">
        <f t="shared" si="327"/>
        <v>0</v>
      </c>
      <c r="AF693" s="11">
        <f t="shared" si="328"/>
        <v>0.66666666666666663</v>
      </c>
      <c r="AG693" s="8">
        <v>0.20660341964000001</v>
      </c>
      <c r="AH693" s="9">
        <v>0.42634944595173502</v>
      </c>
      <c r="AI693" s="1">
        <f t="shared" si="329"/>
        <v>3</v>
      </c>
      <c r="AJ693" s="1">
        <f t="shared" si="330"/>
        <v>3</v>
      </c>
      <c r="AK693" s="11">
        <f t="shared" si="331"/>
        <v>3</v>
      </c>
      <c r="AL693" s="10">
        <v>0</v>
      </c>
      <c r="AM693" s="4">
        <f t="shared" si="332"/>
        <v>0</v>
      </c>
      <c r="AN693" s="98">
        <v>4.5806451609999996</v>
      </c>
      <c r="AO693" s="4">
        <f t="shared" si="333"/>
        <v>2</v>
      </c>
      <c r="AS693" s="9">
        <v>0.79821200510855606</v>
      </c>
      <c r="AT693" s="9">
        <v>1.081281932187645</v>
      </c>
      <c r="AV693" s="1" t="str">
        <f t="shared" si="334"/>
        <v/>
      </c>
      <c r="AW693" s="1" t="str">
        <f t="shared" si="335"/>
        <v/>
      </c>
      <c r="AX693" s="1" t="str">
        <f t="shared" si="336"/>
        <v/>
      </c>
      <c r="AY693" s="1">
        <f t="shared" si="337"/>
        <v>3</v>
      </c>
      <c r="AZ693" s="1">
        <f t="shared" si="338"/>
        <v>0</v>
      </c>
      <c r="BA693" s="1" t="str">
        <f t="shared" si="339"/>
        <v/>
      </c>
      <c r="BB693" s="9">
        <f t="shared" si="311"/>
        <v>1</v>
      </c>
      <c r="BC693" s="11">
        <f t="shared" si="340"/>
        <v>3</v>
      </c>
      <c r="BD693" s="98">
        <v>68.041730970000003</v>
      </c>
      <c r="BE693" s="4">
        <f t="shared" si="341"/>
        <v>0</v>
      </c>
    </row>
    <row r="694" spans="1:57" x14ac:dyDescent="0.35">
      <c r="A694" s="4">
        <v>53061051914</v>
      </c>
      <c r="B694" s="97">
        <v>20.571291406625061</v>
      </c>
      <c r="C694" s="4">
        <f t="shared" si="312"/>
        <v>1</v>
      </c>
      <c r="D694" s="98">
        <v>2.6501766784452299</v>
      </c>
      <c r="E694" s="4">
        <f t="shared" si="313"/>
        <v>0</v>
      </c>
      <c r="F694" s="98">
        <v>56.175173282923751</v>
      </c>
      <c r="G694" s="4">
        <f t="shared" si="314"/>
        <v>2</v>
      </c>
      <c r="H694" s="98">
        <v>11.92546583850932</v>
      </c>
      <c r="I694" s="4">
        <f t="shared" si="315"/>
        <v>0</v>
      </c>
      <c r="J694" s="98">
        <v>8.0625</v>
      </c>
      <c r="K694" s="97">
        <v>4.9375</v>
      </c>
      <c r="L694" s="1">
        <f t="shared" si="316"/>
        <v>0</v>
      </c>
      <c r="M694" s="1">
        <f t="shared" si="317"/>
        <v>0</v>
      </c>
      <c r="N694" s="11">
        <f t="shared" si="318"/>
        <v>0</v>
      </c>
      <c r="O694" s="98">
        <v>10.802990113334941</v>
      </c>
      <c r="P694" s="4">
        <f t="shared" si="319"/>
        <v>1</v>
      </c>
      <c r="Q694" s="6">
        <v>238982</v>
      </c>
      <c r="R694" s="7">
        <v>4886</v>
      </c>
      <c r="S694" s="1">
        <f t="shared" si="320"/>
        <v>2</v>
      </c>
      <c r="T694" s="1">
        <f t="shared" si="321"/>
        <v>1</v>
      </c>
      <c r="U694" s="11">
        <f t="shared" si="322"/>
        <v>1.5</v>
      </c>
      <c r="V694" s="98">
        <v>0</v>
      </c>
      <c r="W694" s="4">
        <f t="shared" si="323"/>
        <v>0</v>
      </c>
      <c r="X694" s="98">
        <v>0</v>
      </c>
      <c r="Y694" s="4">
        <f t="shared" si="324"/>
        <v>0</v>
      </c>
      <c r="Z694" s="9">
        <v>0.76810433600000005</v>
      </c>
      <c r="AA694" s="9">
        <v>0.77002998</v>
      </c>
      <c r="AB694" s="9">
        <v>0.37968992899999998</v>
      </c>
      <c r="AC694" s="1">
        <f t="shared" si="325"/>
        <v>2</v>
      </c>
      <c r="AD694" s="1">
        <f t="shared" si="326"/>
        <v>2</v>
      </c>
      <c r="AE694" s="1">
        <f t="shared" si="327"/>
        <v>3</v>
      </c>
      <c r="AF694" s="11">
        <f t="shared" si="328"/>
        <v>2.3333333333333335</v>
      </c>
      <c r="AG694" s="8">
        <v>0.29206632223899998</v>
      </c>
      <c r="AH694" s="9">
        <v>0.52916004668393424</v>
      </c>
      <c r="AI694" s="1">
        <f t="shared" si="329"/>
        <v>3</v>
      </c>
      <c r="AJ694" s="1">
        <f t="shared" si="330"/>
        <v>3</v>
      </c>
      <c r="AK694" s="11">
        <f t="shared" si="331"/>
        <v>3</v>
      </c>
      <c r="AL694" s="10">
        <v>0</v>
      </c>
      <c r="AM694" s="4">
        <f t="shared" si="332"/>
        <v>0</v>
      </c>
      <c r="AN694" s="98">
        <v>4.0353089530000004</v>
      </c>
      <c r="AO694" s="4">
        <f t="shared" si="333"/>
        <v>2</v>
      </c>
      <c r="AR694" s="9">
        <v>1.186317321688501</v>
      </c>
      <c r="AS694" s="9">
        <v>1.0874840357598901</v>
      </c>
      <c r="AV694" s="1" t="str">
        <f t="shared" si="334"/>
        <v/>
      </c>
      <c r="AW694" s="1" t="str">
        <f t="shared" si="335"/>
        <v/>
      </c>
      <c r="AX694" s="1">
        <f t="shared" si="336"/>
        <v>0</v>
      </c>
      <c r="AY694" s="1">
        <f t="shared" si="337"/>
        <v>0</v>
      </c>
      <c r="AZ694" s="1" t="str">
        <f t="shared" si="338"/>
        <v/>
      </c>
      <c r="BA694" s="1" t="str">
        <f t="shared" si="339"/>
        <v/>
      </c>
      <c r="BB694" s="9">
        <f t="shared" si="311"/>
        <v>0.5</v>
      </c>
      <c r="BC694" s="11">
        <f t="shared" si="340"/>
        <v>0</v>
      </c>
      <c r="BD694" s="98">
        <v>67.824695120000001</v>
      </c>
      <c r="BE694" s="4">
        <f t="shared" si="341"/>
        <v>1</v>
      </c>
    </row>
    <row r="695" spans="1:57" x14ac:dyDescent="0.35">
      <c r="A695" s="4">
        <v>53061051915</v>
      </c>
      <c r="B695" s="97">
        <v>32.545115121344118</v>
      </c>
      <c r="C695" s="4">
        <f t="shared" si="312"/>
        <v>2</v>
      </c>
      <c r="D695" s="98">
        <v>4.5892735913102518</v>
      </c>
      <c r="E695" s="4">
        <f t="shared" si="313"/>
        <v>1</v>
      </c>
      <c r="F695" s="98">
        <v>55.967383246849522</v>
      </c>
      <c r="G695" s="4">
        <f t="shared" si="314"/>
        <v>2</v>
      </c>
      <c r="H695" s="98">
        <v>18.21631878557875</v>
      </c>
      <c r="I695" s="4">
        <f t="shared" si="315"/>
        <v>1</v>
      </c>
      <c r="J695" s="98">
        <v>16.88715953307393</v>
      </c>
      <c r="K695" s="97">
        <v>8.1322957198443575</v>
      </c>
      <c r="L695" s="1">
        <f t="shared" si="316"/>
        <v>2</v>
      </c>
      <c r="M695" s="1">
        <f t="shared" si="317"/>
        <v>0</v>
      </c>
      <c r="N695" s="11">
        <f t="shared" si="318"/>
        <v>1</v>
      </c>
      <c r="O695" s="98">
        <v>14.951627088830261</v>
      </c>
      <c r="P695" s="4">
        <f t="shared" si="319"/>
        <v>1</v>
      </c>
      <c r="Q695" s="6">
        <v>235479</v>
      </c>
      <c r="R695" s="7">
        <v>11850</v>
      </c>
      <c r="S695" s="1">
        <f t="shared" si="320"/>
        <v>2</v>
      </c>
      <c r="T695" s="1">
        <f t="shared" si="321"/>
        <v>1</v>
      </c>
      <c r="U695" s="11">
        <f t="shared" si="322"/>
        <v>1.5</v>
      </c>
      <c r="V695" s="98">
        <v>0</v>
      </c>
      <c r="W695" s="4">
        <f t="shared" si="323"/>
        <v>0</v>
      </c>
      <c r="X695" s="98">
        <v>0</v>
      </c>
      <c r="Y695" s="4">
        <f t="shared" si="324"/>
        <v>0</v>
      </c>
      <c r="Z695" s="9">
        <v>1.315606249</v>
      </c>
      <c r="AA695" s="9">
        <v>1.430808721</v>
      </c>
      <c r="AB695" s="9">
        <v>1.2558269209999999</v>
      </c>
      <c r="AC695" s="1">
        <f t="shared" si="325"/>
        <v>0</v>
      </c>
      <c r="AD695" s="1">
        <f t="shared" si="326"/>
        <v>0</v>
      </c>
      <c r="AE695" s="1">
        <f t="shared" si="327"/>
        <v>0</v>
      </c>
      <c r="AF695" s="11">
        <f t="shared" si="328"/>
        <v>0</v>
      </c>
      <c r="AG695" s="8">
        <v>0.44816029151699999</v>
      </c>
      <c r="AH695" s="9">
        <v>0.55054732495370373</v>
      </c>
      <c r="AI695" s="1">
        <f t="shared" si="329"/>
        <v>2</v>
      </c>
      <c r="AJ695" s="1">
        <f t="shared" si="330"/>
        <v>3</v>
      </c>
      <c r="AK695" s="11">
        <f t="shared" si="331"/>
        <v>2.5</v>
      </c>
      <c r="AL695" s="10">
        <v>0</v>
      </c>
      <c r="AM695" s="4">
        <f t="shared" si="332"/>
        <v>0</v>
      </c>
      <c r="AN695" s="98">
        <v>4.5161290320000003</v>
      </c>
      <c r="AO695" s="4">
        <f t="shared" si="333"/>
        <v>2</v>
      </c>
      <c r="AR695" s="9">
        <v>1.1397379912663761</v>
      </c>
      <c r="AS695" s="9">
        <v>1.2017879948914401</v>
      </c>
      <c r="AT695" s="9">
        <v>1.048769159312587</v>
      </c>
      <c r="AV695" s="1" t="str">
        <f t="shared" si="334"/>
        <v/>
      </c>
      <c r="AW695" s="1" t="str">
        <f t="shared" si="335"/>
        <v/>
      </c>
      <c r="AX695" s="1">
        <f t="shared" si="336"/>
        <v>0</v>
      </c>
      <c r="AY695" s="1">
        <f t="shared" si="337"/>
        <v>0</v>
      </c>
      <c r="AZ695" s="1">
        <f t="shared" si="338"/>
        <v>0</v>
      </c>
      <c r="BA695" s="1" t="str">
        <f t="shared" si="339"/>
        <v/>
      </c>
      <c r="BB695" s="9">
        <f t="shared" si="311"/>
        <v>0.5</v>
      </c>
      <c r="BC695" s="11">
        <f t="shared" si="340"/>
        <v>0</v>
      </c>
      <c r="BD695" s="98">
        <v>56.919021350000001</v>
      </c>
      <c r="BE695" s="4">
        <f t="shared" si="341"/>
        <v>2</v>
      </c>
    </row>
    <row r="696" spans="1:57" x14ac:dyDescent="0.35">
      <c r="A696" s="4">
        <v>53061051916</v>
      </c>
      <c r="B696" s="97">
        <v>22.451055174167308</v>
      </c>
      <c r="C696" s="4">
        <f t="shared" si="312"/>
        <v>1</v>
      </c>
      <c r="D696" s="98">
        <v>5.1310344827586212</v>
      </c>
      <c r="E696" s="4">
        <f t="shared" si="313"/>
        <v>1</v>
      </c>
      <c r="F696" s="98">
        <v>55.110949436158613</v>
      </c>
      <c r="G696" s="4">
        <f t="shared" si="314"/>
        <v>2</v>
      </c>
      <c r="H696" s="98">
        <v>15.936555891238671</v>
      </c>
      <c r="I696" s="4">
        <f t="shared" si="315"/>
        <v>1</v>
      </c>
      <c r="J696" s="98">
        <v>16</v>
      </c>
      <c r="K696" s="97">
        <v>10.44444444444445</v>
      </c>
      <c r="L696" s="1">
        <f t="shared" si="316"/>
        <v>2</v>
      </c>
      <c r="M696" s="1">
        <f t="shared" si="317"/>
        <v>1</v>
      </c>
      <c r="N696" s="11">
        <f t="shared" si="318"/>
        <v>1.5</v>
      </c>
      <c r="O696" s="98">
        <v>8.8295687885010263</v>
      </c>
      <c r="P696" s="4">
        <f t="shared" si="319"/>
        <v>1</v>
      </c>
      <c r="Q696" s="6">
        <v>234456</v>
      </c>
      <c r="R696" s="7">
        <v>21238</v>
      </c>
      <c r="S696" s="1">
        <f t="shared" si="320"/>
        <v>2</v>
      </c>
      <c r="T696" s="1">
        <f t="shared" si="321"/>
        <v>2</v>
      </c>
      <c r="U696" s="11">
        <f t="shared" si="322"/>
        <v>2</v>
      </c>
      <c r="V696" s="98">
        <v>0</v>
      </c>
      <c r="W696" s="4">
        <f t="shared" si="323"/>
        <v>0</v>
      </c>
      <c r="X696" s="98">
        <v>7.5551047548416346</v>
      </c>
      <c r="Y696" s="4">
        <f t="shared" si="324"/>
        <v>1</v>
      </c>
      <c r="Z696" s="9">
        <v>0.92565966200000005</v>
      </c>
      <c r="AA696" s="9">
        <v>0.974457405</v>
      </c>
      <c r="AB696" s="9">
        <v>0.76730019500000002</v>
      </c>
      <c r="AC696" s="1">
        <f t="shared" si="325"/>
        <v>1</v>
      </c>
      <c r="AD696" s="1">
        <f t="shared" si="326"/>
        <v>1</v>
      </c>
      <c r="AE696" s="1">
        <f t="shared" si="327"/>
        <v>1</v>
      </c>
      <c r="AF696" s="11">
        <f t="shared" si="328"/>
        <v>1</v>
      </c>
      <c r="AG696" s="8">
        <v>0.246847311012</v>
      </c>
      <c r="AH696" s="9">
        <v>0.29215298308760951</v>
      </c>
      <c r="AI696" s="1">
        <f t="shared" si="329"/>
        <v>3</v>
      </c>
      <c r="AJ696" s="1">
        <f t="shared" si="330"/>
        <v>4</v>
      </c>
      <c r="AK696" s="11">
        <f t="shared" si="331"/>
        <v>3.5</v>
      </c>
      <c r="AL696" s="10">
        <v>0</v>
      </c>
      <c r="AM696" s="4">
        <f t="shared" si="332"/>
        <v>0</v>
      </c>
      <c r="AN696" s="98">
        <v>8.1295439520000006</v>
      </c>
      <c r="AO696" s="4">
        <f t="shared" si="333"/>
        <v>3</v>
      </c>
      <c r="AR696" s="9">
        <v>1.022561863173217</v>
      </c>
      <c r="AS696" s="9">
        <v>1.29054916985951</v>
      </c>
      <c r="AT696" s="9">
        <v>1.0863910822108691</v>
      </c>
      <c r="AV696" s="1" t="str">
        <f t="shared" si="334"/>
        <v/>
      </c>
      <c r="AW696" s="1" t="str">
        <f t="shared" si="335"/>
        <v/>
      </c>
      <c r="AX696" s="1">
        <f t="shared" si="336"/>
        <v>0</v>
      </c>
      <c r="AY696" s="1">
        <f t="shared" si="337"/>
        <v>0</v>
      </c>
      <c r="AZ696" s="1">
        <f t="shared" si="338"/>
        <v>0</v>
      </c>
      <c r="BA696" s="1" t="str">
        <f t="shared" si="339"/>
        <v/>
      </c>
      <c r="BB696" s="9">
        <f t="shared" si="311"/>
        <v>0.5</v>
      </c>
      <c r="BC696" s="11">
        <f t="shared" si="340"/>
        <v>0</v>
      </c>
      <c r="BD696" s="98">
        <v>61.48797227</v>
      </c>
      <c r="BE696" s="4">
        <f t="shared" si="341"/>
        <v>1</v>
      </c>
    </row>
    <row r="697" spans="1:57" x14ac:dyDescent="0.35">
      <c r="A697" s="4">
        <v>53061051917</v>
      </c>
      <c r="B697" s="97">
        <v>20.807381776239911</v>
      </c>
      <c r="C697" s="4">
        <f t="shared" si="312"/>
        <v>1</v>
      </c>
      <c r="D697" s="98">
        <v>3.1859718448999761</v>
      </c>
      <c r="E697" s="4">
        <f t="shared" si="313"/>
        <v>0</v>
      </c>
      <c r="F697" s="98">
        <v>52.437810945273633</v>
      </c>
      <c r="G697" s="4">
        <f t="shared" si="314"/>
        <v>2</v>
      </c>
      <c r="H697" s="98">
        <v>9.5268542199488486</v>
      </c>
      <c r="I697" s="4">
        <f t="shared" si="315"/>
        <v>0</v>
      </c>
      <c r="J697" s="98">
        <v>12.46753246753247</v>
      </c>
      <c r="K697" s="97">
        <v>6.1038961038961039</v>
      </c>
      <c r="L697" s="1">
        <f t="shared" si="316"/>
        <v>1</v>
      </c>
      <c r="M697" s="1">
        <f t="shared" si="317"/>
        <v>0</v>
      </c>
      <c r="N697" s="11">
        <f t="shared" si="318"/>
        <v>0.5</v>
      </c>
      <c r="O697" s="98">
        <v>3.5160767985195469</v>
      </c>
      <c r="P697" s="4">
        <f t="shared" si="319"/>
        <v>0</v>
      </c>
      <c r="Q697" s="6">
        <v>228695</v>
      </c>
      <c r="R697" s="7">
        <v>5564</v>
      </c>
      <c r="S697" s="1">
        <f t="shared" si="320"/>
        <v>2</v>
      </c>
      <c r="T697" s="1">
        <f t="shared" si="321"/>
        <v>1</v>
      </c>
      <c r="U697" s="11">
        <f t="shared" si="322"/>
        <v>1.5</v>
      </c>
      <c r="V697" s="98">
        <v>0</v>
      </c>
      <c r="W697" s="4">
        <f t="shared" si="323"/>
        <v>0</v>
      </c>
      <c r="X697" s="98">
        <v>0</v>
      </c>
      <c r="Y697" s="4">
        <f t="shared" si="324"/>
        <v>0</v>
      </c>
      <c r="Z697" s="9">
        <v>1.2298378210000001</v>
      </c>
      <c r="AA697" s="9">
        <v>1.209170796</v>
      </c>
      <c r="AB697" s="9">
        <v>0.99958881700000002</v>
      </c>
      <c r="AC697" s="1">
        <f t="shared" si="325"/>
        <v>0</v>
      </c>
      <c r="AD697" s="1">
        <f t="shared" si="326"/>
        <v>0</v>
      </c>
      <c r="AE697" s="1">
        <f t="shared" si="327"/>
        <v>1</v>
      </c>
      <c r="AF697" s="11">
        <f t="shared" si="328"/>
        <v>0.33333333333333331</v>
      </c>
      <c r="AG697" s="8">
        <v>0.25180285828799998</v>
      </c>
      <c r="AH697" s="9">
        <v>0.26817335289432193</v>
      </c>
      <c r="AI697" s="1">
        <f t="shared" si="329"/>
        <v>3</v>
      </c>
      <c r="AJ697" s="1">
        <f t="shared" si="330"/>
        <v>4</v>
      </c>
      <c r="AK697" s="11">
        <f t="shared" si="331"/>
        <v>3.5</v>
      </c>
      <c r="AL697" s="10">
        <v>0</v>
      </c>
      <c r="AM697" s="4">
        <f t="shared" si="332"/>
        <v>0</v>
      </c>
      <c r="AN697" s="98">
        <v>2.1551724139999999</v>
      </c>
      <c r="AO697" s="4">
        <f t="shared" si="333"/>
        <v>1</v>
      </c>
      <c r="AS697" s="9">
        <v>1.1443167305236199</v>
      </c>
      <c r="AV697" s="1" t="str">
        <f t="shared" si="334"/>
        <v/>
      </c>
      <c r="AW697" s="1" t="str">
        <f t="shared" si="335"/>
        <v/>
      </c>
      <c r="AX697" s="1" t="str">
        <f t="shared" si="336"/>
        <v/>
      </c>
      <c r="AY697" s="1">
        <f t="shared" si="337"/>
        <v>0</v>
      </c>
      <c r="AZ697" s="1" t="str">
        <f t="shared" si="338"/>
        <v/>
      </c>
      <c r="BA697" s="1" t="str">
        <f t="shared" si="339"/>
        <v/>
      </c>
      <c r="BB697" s="9">
        <f t="shared" si="311"/>
        <v>1</v>
      </c>
      <c r="BC697" s="11">
        <f t="shared" si="340"/>
        <v>0</v>
      </c>
      <c r="BD697" s="98">
        <v>62.814635420000002</v>
      </c>
      <c r="BE697" s="4">
        <f t="shared" si="341"/>
        <v>1</v>
      </c>
    </row>
    <row r="698" spans="1:57" x14ac:dyDescent="0.35">
      <c r="A698" s="4">
        <v>53061051918</v>
      </c>
      <c r="B698" s="97">
        <v>28.521386430678469</v>
      </c>
      <c r="C698" s="4">
        <f t="shared" si="312"/>
        <v>1</v>
      </c>
      <c r="D698" s="98">
        <v>8.8258014677481658</v>
      </c>
      <c r="E698" s="4">
        <f t="shared" si="313"/>
        <v>2</v>
      </c>
      <c r="F698" s="98">
        <v>46.246089676746607</v>
      </c>
      <c r="G698" s="4">
        <f t="shared" si="314"/>
        <v>1</v>
      </c>
      <c r="H698" s="98">
        <v>18.68292682926829</v>
      </c>
      <c r="I698" s="4">
        <f t="shared" si="315"/>
        <v>1</v>
      </c>
      <c r="J698" s="98">
        <v>14.713896457765671</v>
      </c>
      <c r="K698" s="97">
        <v>5.9945504087193457</v>
      </c>
      <c r="L698" s="1">
        <f t="shared" si="316"/>
        <v>1</v>
      </c>
      <c r="M698" s="1">
        <f t="shared" si="317"/>
        <v>0</v>
      </c>
      <c r="N698" s="11">
        <f t="shared" si="318"/>
        <v>0.5</v>
      </c>
      <c r="O698" s="98">
        <v>15.2539242843952</v>
      </c>
      <c r="P698" s="4">
        <f t="shared" si="319"/>
        <v>1</v>
      </c>
      <c r="Q698" s="6">
        <v>272683</v>
      </c>
      <c r="R698" s="7">
        <v>24323</v>
      </c>
      <c r="S698" s="1">
        <f t="shared" si="320"/>
        <v>2</v>
      </c>
      <c r="T698" s="1">
        <f t="shared" si="321"/>
        <v>2</v>
      </c>
      <c r="U698" s="11">
        <f t="shared" si="322"/>
        <v>2</v>
      </c>
      <c r="V698" s="98">
        <v>0</v>
      </c>
      <c r="W698" s="4">
        <f t="shared" si="323"/>
        <v>0</v>
      </c>
      <c r="X698" s="98">
        <v>0.70898244610246353</v>
      </c>
      <c r="Y698" s="4">
        <f t="shared" si="324"/>
        <v>0</v>
      </c>
      <c r="Z698" s="9">
        <v>0.64271634399999999</v>
      </c>
      <c r="AA698" s="9">
        <v>0.64462053100000005</v>
      </c>
      <c r="AB698" s="9">
        <v>0.43960126100000002</v>
      </c>
      <c r="AC698" s="1">
        <f t="shared" si="325"/>
        <v>2</v>
      </c>
      <c r="AD698" s="1">
        <f t="shared" si="326"/>
        <v>2</v>
      </c>
      <c r="AE698" s="1">
        <f t="shared" si="327"/>
        <v>3</v>
      </c>
      <c r="AF698" s="11">
        <f t="shared" si="328"/>
        <v>2.3333333333333335</v>
      </c>
      <c r="AG698" s="8">
        <v>0.378507827661</v>
      </c>
      <c r="AH698" s="9">
        <v>0.43847085761938898</v>
      </c>
      <c r="AI698" s="1">
        <f t="shared" si="329"/>
        <v>2</v>
      </c>
      <c r="AJ698" s="1">
        <f t="shared" si="330"/>
        <v>3</v>
      </c>
      <c r="AK698" s="11">
        <f t="shared" si="331"/>
        <v>2.5</v>
      </c>
      <c r="AL698" s="10">
        <v>0</v>
      </c>
      <c r="AM698" s="4">
        <f t="shared" si="332"/>
        <v>0</v>
      </c>
      <c r="AN698" s="98">
        <v>5.3271028039999999</v>
      </c>
      <c r="AO698" s="4">
        <f t="shared" si="333"/>
        <v>2</v>
      </c>
      <c r="AQ698" s="9">
        <v>1.028645833333333</v>
      </c>
      <c r="AR698" s="9">
        <v>1.254002911208151</v>
      </c>
      <c r="AS698" s="9">
        <v>1.26756066411238</v>
      </c>
      <c r="AV698" s="1" t="str">
        <f t="shared" si="334"/>
        <v/>
      </c>
      <c r="AW698" s="1">
        <f t="shared" si="335"/>
        <v>0</v>
      </c>
      <c r="AX698" s="1">
        <f t="shared" si="336"/>
        <v>0</v>
      </c>
      <c r="AY698" s="1">
        <f t="shared" si="337"/>
        <v>0</v>
      </c>
      <c r="AZ698" s="1" t="str">
        <f t="shared" si="338"/>
        <v/>
      </c>
      <c r="BA698" s="1" t="str">
        <f t="shared" si="339"/>
        <v/>
      </c>
      <c r="BB698" s="9">
        <f t="shared" si="311"/>
        <v>0.33333333333333331</v>
      </c>
      <c r="BC698" s="11">
        <f t="shared" si="340"/>
        <v>0</v>
      </c>
      <c r="BD698" s="98">
        <v>64.008442479999999</v>
      </c>
      <c r="BE698" s="4">
        <f t="shared" si="341"/>
        <v>1</v>
      </c>
    </row>
    <row r="699" spans="1:57" x14ac:dyDescent="0.35">
      <c r="A699" s="4">
        <v>53061051921</v>
      </c>
      <c r="B699" s="97">
        <v>43.092635728364087</v>
      </c>
      <c r="C699" s="4">
        <f t="shared" si="312"/>
        <v>3</v>
      </c>
      <c r="D699" s="98">
        <v>9.2528735632183903</v>
      </c>
      <c r="E699" s="4">
        <f t="shared" si="313"/>
        <v>2</v>
      </c>
      <c r="F699" s="98">
        <v>50.41300980898297</v>
      </c>
      <c r="G699" s="4">
        <f t="shared" si="314"/>
        <v>2</v>
      </c>
      <c r="H699" s="98">
        <v>35.967432950191572</v>
      </c>
      <c r="I699" s="4">
        <f t="shared" si="315"/>
        <v>2</v>
      </c>
      <c r="J699" s="98">
        <v>20.23980815347722</v>
      </c>
      <c r="K699" s="97">
        <v>13.812949640287769</v>
      </c>
      <c r="L699" s="1">
        <f t="shared" si="316"/>
        <v>3</v>
      </c>
      <c r="M699" s="1">
        <f t="shared" si="317"/>
        <v>1</v>
      </c>
      <c r="N699" s="11">
        <f t="shared" si="318"/>
        <v>2</v>
      </c>
      <c r="O699" s="98">
        <v>17.03770197486535</v>
      </c>
      <c r="P699" s="4">
        <f t="shared" si="319"/>
        <v>2</v>
      </c>
      <c r="Q699" s="6">
        <v>260672</v>
      </c>
      <c r="R699" s="7">
        <v>15932</v>
      </c>
      <c r="S699" s="1">
        <f t="shared" si="320"/>
        <v>2</v>
      </c>
      <c r="T699" s="1">
        <f t="shared" si="321"/>
        <v>2</v>
      </c>
      <c r="U699" s="11">
        <f t="shared" si="322"/>
        <v>2</v>
      </c>
      <c r="V699" s="98">
        <v>0</v>
      </c>
      <c r="W699" s="4">
        <f t="shared" si="323"/>
        <v>0</v>
      </c>
      <c r="X699" s="98">
        <v>16.140006064812081</v>
      </c>
      <c r="Y699" s="4">
        <f t="shared" si="324"/>
        <v>1</v>
      </c>
      <c r="Z699" s="9">
        <v>0.85167364999999995</v>
      </c>
      <c r="AA699" s="9">
        <v>0.83570193599999998</v>
      </c>
      <c r="AB699" s="9">
        <v>0.56491136500000005</v>
      </c>
      <c r="AC699" s="1">
        <f t="shared" si="325"/>
        <v>1</v>
      </c>
      <c r="AD699" s="1">
        <f t="shared" si="326"/>
        <v>1</v>
      </c>
      <c r="AE699" s="1">
        <f t="shared" si="327"/>
        <v>2</v>
      </c>
      <c r="AF699" s="11">
        <f t="shared" si="328"/>
        <v>1.3333333333333333</v>
      </c>
      <c r="AG699" s="8">
        <v>0.26112735898799999</v>
      </c>
      <c r="AH699" s="9">
        <v>1.3577566870436939</v>
      </c>
      <c r="AI699" s="1">
        <f t="shared" si="329"/>
        <v>3</v>
      </c>
      <c r="AJ699" s="1">
        <f t="shared" si="330"/>
        <v>0</v>
      </c>
      <c r="AK699" s="11">
        <f t="shared" si="331"/>
        <v>1.5</v>
      </c>
      <c r="AL699" s="10">
        <v>0</v>
      </c>
      <c r="AM699" s="4">
        <f t="shared" si="332"/>
        <v>0</v>
      </c>
      <c r="AN699" s="98">
        <v>27.659574469999999</v>
      </c>
      <c r="AO699" s="4">
        <f t="shared" si="333"/>
        <v>4</v>
      </c>
      <c r="AQ699" s="9">
        <v>1.272569444444444</v>
      </c>
      <c r="AR699" s="9">
        <v>1.371906841339156</v>
      </c>
      <c r="AS699" s="9">
        <v>0.978288633461047</v>
      </c>
      <c r="AT699" s="9">
        <v>1.161170459823502</v>
      </c>
      <c r="AV699" s="1" t="str">
        <f t="shared" si="334"/>
        <v/>
      </c>
      <c r="AW699" s="1">
        <f t="shared" si="335"/>
        <v>0</v>
      </c>
      <c r="AX699" s="1">
        <f t="shared" si="336"/>
        <v>0</v>
      </c>
      <c r="AY699" s="1">
        <f t="shared" si="337"/>
        <v>0</v>
      </c>
      <c r="AZ699" s="1">
        <f t="shared" si="338"/>
        <v>0</v>
      </c>
      <c r="BA699" s="1" t="str">
        <f t="shared" si="339"/>
        <v/>
      </c>
      <c r="BB699" s="9">
        <f t="shared" si="311"/>
        <v>0.33333333333333331</v>
      </c>
      <c r="BC699" s="11">
        <f t="shared" si="340"/>
        <v>0</v>
      </c>
      <c r="BD699" s="98">
        <v>53.614860280000002</v>
      </c>
      <c r="BE699" s="4">
        <f t="shared" si="341"/>
        <v>3</v>
      </c>
    </row>
    <row r="700" spans="1:57" x14ac:dyDescent="0.35">
      <c r="A700" s="4">
        <v>53061051922</v>
      </c>
      <c r="B700" s="97">
        <v>45.783730158730158</v>
      </c>
      <c r="C700" s="4">
        <f t="shared" si="312"/>
        <v>3</v>
      </c>
      <c r="D700" s="98">
        <v>11.133753241941459</v>
      </c>
      <c r="E700" s="4">
        <f t="shared" si="313"/>
        <v>2</v>
      </c>
      <c r="F700" s="98">
        <v>49.582836710369477</v>
      </c>
      <c r="G700" s="4">
        <f t="shared" si="314"/>
        <v>1</v>
      </c>
      <c r="H700" s="98">
        <v>19.07630522088354</v>
      </c>
      <c r="I700" s="4">
        <f t="shared" si="315"/>
        <v>1</v>
      </c>
      <c r="J700" s="98">
        <v>15.865633074935401</v>
      </c>
      <c r="K700" s="97">
        <v>11.989664082687341</v>
      </c>
      <c r="L700" s="1">
        <f t="shared" si="316"/>
        <v>2</v>
      </c>
      <c r="M700" s="1">
        <f t="shared" si="317"/>
        <v>1</v>
      </c>
      <c r="N700" s="11">
        <f t="shared" si="318"/>
        <v>1.5</v>
      </c>
      <c r="O700" s="98">
        <v>13.147808698550239</v>
      </c>
      <c r="P700" s="4">
        <f t="shared" si="319"/>
        <v>1</v>
      </c>
      <c r="Q700" s="6">
        <v>255308</v>
      </c>
      <c r="R700" s="7">
        <v>11946</v>
      </c>
      <c r="S700" s="1">
        <f t="shared" si="320"/>
        <v>2</v>
      </c>
      <c r="T700" s="1">
        <f t="shared" si="321"/>
        <v>1</v>
      </c>
      <c r="U700" s="11">
        <f t="shared" si="322"/>
        <v>1.5</v>
      </c>
      <c r="V700" s="98">
        <v>0</v>
      </c>
      <c r="W700" s="4">
        <f t="shared" si="323"/>
        <v>0</v>
      </c>
      <c r="X700" s="98">
        <v>10.09980657732407</v>
      </c>
      <c r="Y700" s="4">
        <f t="shared" si="324"/>
        <v>1</v>
      </c>
      <c r="Z700" s="9">
        <v>0.91411013799999996</v>
      </c>
      <c r="AA700" s="9">
        <v>1.019172873</v>
      </c>
      <c r="AB700" s="9">
        <v>0.83242508199999998</v>
      </c>
      <c r="AC700" s="1">
        <f t="shared" si="325"/>
        <v>1</v>
      </c>
      <c r="AD700" s="1">
        <f t="shared" si="326"/>
        <v>1</v>
      </c>
      <c r="AE700" s="1">
        <f t="shared" si="327"/>
        <v>1</v>
      </c>
      <c r="AF700" s="11">
        <f t="shared" si="328"/>
        <v>1</v>
      </c>
      <c r="AG700" s="8">
        <v>0.21922199923399999</v>
      </c>
      <c r="AH700" s="9">
        <v>0.98899300669644874</v>
      </c>
      <c r="AI700" s="1">
        <f t="shared" si="329"/>
        <v>3</v>
      </c>
      <c r="AJ700" s="1">
        <f t="shared" si="330"/>
        <v>1</v>
      </c>
      <c r="AK700" s="11">
        <f t="shared" si="331"/>
        <v>2</v>
      </c>
      <c r="AL700" s="10">
        <v>0</v>
      </c>
      <c r="AM700" s="4">
        <f t="shared" si="332"/>
        <v>0</v>
      </c>
      <c r="AN700" s="98">
        <v>18.98355755</v>
      </c>
      <c r="AO700" s="4">
        <f t="shared" si="333"/>
        <v>4</v>
      </c>
      <c r="AQ700" s="9">
        <v>1.2482638888888891</v>
      </c>
      <c r="AR700" s="9">
        <v>1.3202328966521111</v>
      </c>
      <c r="AS700" s="9">
        <v>1.2611749680715101</v>
      </c>
      <c r="AT700" s="9">
        <v>1.029725963771482</v>
      </c>
      <c r="AV700" s="1" t="str">
        <f t="shared" si="334"/>
        <v/>
      </c>
      <c r="AW700" s="1">
        <f t="shared" si="335"/>
        <v>0</v>
      </c>
      <c r="AX700" s="1">
        <f t="shared" si="336"/>
        <v>0</v>
      </c>
      <c r="AY700" s="1">
        <f t="shared" si="337"/>
        <v>0</v>
      </c>
      <c r="AZ700" s="1">
        <f t="shared" si="338"/>
        <v>0</v>
      </c>
      <c r="BA700" s="1" t="str">
        <f t="shared" si="339"/>
        <v/>
      </c>
      <c r="BB700" s="9">
        <f t="shared" si="311"/>
        <v>0.33333333333333331</v>
      </c>
      <c r="BC700" s="11">
        <f t="shared" si="340"/>
        <v>0</v>
      </c>
      <c r="BD700" s="98">
        <v>49.959785840000002</v>
      </c>
      <c r="BE700" s="4">
        <f t="shared" si="341"/>
        <v>3</v>
      </c>
    </row>
    <row r="701" spans="1:57" x14ac:dyDescent="0.35">
      <c r="A701" s="4">
        <v>53061051923</v>
      </c>
      <c r="B701" s="97">
        <v>35.305968269957191</v>
      </c>
      <c r="C701" s="4">
        <f t="shared" si="312"/>
        <v>2</v>
      </c>
      <c r="D701" s="98">
        <v>10.301196534176871</v>
      </c>
      <c r="E701" s="4">
        <f t="shared" si="313"/>
        <v>2</v>
      </c>
      <c r="F701" s="98">
        <v>56.907964979713853</v>
      </c>
      <c r="G701" s="4">
        <f t="shared" si="314"/>
        <v>2</v>
      </c>
      <c r="H701" s="98">
        <v>38.159371492704821</v>
      </c>
      <c r="I701" s="4">
        <f t="shared" si="315"/>
        <v>2</v>
      </c>
      <c r="J701" s="98">
        <v>11.092436974789919</v>
      </c>
      <c r="K701" s="97">
        <v>5.0420168067226889</v>
      </c>
      <c r="L701" s="1">
        <f t="shared" si="316"/>
        <v>1</v>
      </c>
      <c r="M701" s="1">
        <f t="shared" si="317"/>
        <v>0</v>
      </c>
      <c r="N701" s="11">
        <f t="shared" si="318"/>
        <v>0.5</v>
      </c>
      <c r="O701" s="98">
        <v>16.71713348473379</v>
      </c>
      <c r="P701" s="4">
        <f t="shared" si="319"/>
        <v>2</v>
      </c>
      <c r="Q701" s="6">
        <v>252134</v>
      </c>
      <c r="R701" s="7">
        <v>21740</v>
      </c>
      <c r="S701" s="1">
        <f t="shared" si="320"/>
        <v>2</v>
      </c>
      <c r="T701" s="1">
        <f t="shared" si="321"/>
        <v>2</v>
      </c>
      <c r="U701" s="11">
        <f t="shared" si="322"/>
        <v>2</v>
      </c>
      <c r="V701" s="98">
        <v>0</v>
      </c>
      <c r="W701" s="4">
        <f t="shared" si="323"/>
        <v>0</v>
      </c>
      <c r="X701" s="98">
        <v>13.342861261849629</v>
      </c>
      <c r="Y701" s="4">
        <f t="shared" si="324"/>
        <v>1</v>
      </c>
      <c r="Z701" s="9">
        <v>0.40767231500000001</v>
      </c>
      <c r="AA701" s="9">
        <v>0.39331258000000002</v>
      </c>
      <c r="AB701" s="9">
        <v>0.38924545700000002</v>
      </c>
      <c r="AC701" s="1">
        <f t="shared" si="325"/>
        <v>3</v>
      </c>
      <c r="AD701" s="1">
        <f t="shared" si="326"/>
        <v>4</v>
      </c>
      <c r="AE701" s="1">
        <f t="shared" si="327"/>
        <v>3</v>
      </c>
      <c r="AF701" s="11">
        <f t="shared" si="328"/>
        <v>3.3333333333333335</v>
      </c>
      <c r="AG701" s="8">
        <v>0.139799425201</v>
      </c>
      <c r="AH701" s="9">
        <v>0.87965090844112082</v>
      </c>
      <c r="AI701" s="1">
        <f t="shared" si="329"/>
        <v>4</v>
      </c>
      <c r="AJ701" s="1">
        <f t="shared" si="330"/>
        <v>1</v>
      </c>
      <c r="AK701" s="11">
        <f t="shared" si="331"/>
        <v>2.5</v>
      </c>
      <c r="AL701" s="10">
        <v>0</v>
      </c>
      <c r="AM701" s="4">
        <f t="shared" si="332"/>
        <v>0</v>
      </c>
      <c r="AN701" s="98">
        <v>2.1948401999999998</v>
      </c>
      <c r="AO701" s="4">
        <f t="shared" si="333"/>
        <v>1</v>
      </c>
      <c r="AP701" s="8">
        <v>1.293010752688172</v>
      </c>
      <c r="AQ701" s="9">
        <v>1.4097222222222221</v>
      </c>
      <c r="AR701" s="9">
        <v>1.089519650655022</v>
      </c>
      <c r="AS701" s="9">
        <v>1.10217113665389</v>
      </c>
      <c r="AT701" s="9">
        <v>1.0947515095215981</v>
      </c>
      <c r="AV701" s="1">
        <f t="shared" si="334"/>
        <v>0</v>
      </c>
      <c r="AW701" s="1">
        <f t="shared" si="335"/>
        <v>0</v>
      </c>
      <c r="AX701" s="1">
        <f t="shared" si="336"/>
        <v>0</v>
      </c>
      <c r="AY701" s="1">
        <f t="shared" si="337"/>
        <v>0</v>
      </c>
      <c r="AZ701" s="1">
        <f t="shared" si="338"/>
        <v>0</v>
      </c>
      <c r="BA701" s="1" t="str">
        <f t="shared" si="339"/>
        <v/>
      </c>
      <c r="BB701" s="9">
        <f t="shared" si="311"/>
        <v>0.25</v>
      </c>
      <c r="BC701" s="11">
        <f t="shared" si="340"/>
        <v>0</v>
      </c>
      <c r="BD701" s="98">
        <v>44.828790529999999</v>
      </c>
      <c r="BE701" s="4">
        <f t="shared" si="341"/>
        <v>4</v>
      </c>
    </row>
    <row r="702" spans="1:57" x14ac:dyDescent="0.35">
      <c r="A702" s="4">
        <v>53061051924</v>
      </c>
      <c r="B702" s="97">
        <v>48.97784306524666</v>
      </c>
      <c r="C702" s="4">
        <f t="shared" si="312"/>
        <v>3</v>
      </c>
      <c r="D702" s="98">
        <v>10.512991339107259</v>
      </c>
      <c r="E702" s="4">
        <f t="shared" si="313"/>
        <v>2</v>
      </c>
      <c r="F702" s="98">
        <v>52.005222906174218</v>
      </c>
      <c r="G702" s="4">
        <f t="shared" si="314"/>
        <v>2</v>
      </c>
      <c r="H702" s="98">
        <v>47.961229946524057</v>
      </c>
      <c r="I702" s="4">
        <f t="shared" si="315"/>
        <v>3</v>
      </c>
      <c r="J702" s="98">
        <v>20.640569395017788</v>
      </c>
      <c r="K702" s="97">
        <v>11.921708185053379</v>
      </c>
      <c r="L702" s="1">
        <f t="shared" si="316"/>
        <v>3</v>
      </c>
      <c r="M702" s="1">
        <f t="shared" si="317"/>
        <v>1</v>
      </c>
      <c r="N702" s="11">
        <f t="shared" si="318"/>
        <v>2</v>
      </c>
      <c r="O702" s="98">
        <v>10.049200492004919</v>
      </c>
      <c r="P702" s="4">
        <f t="shared" si="319"/>
        <v>1</v>
      </c>
      <c r="Q702" s="6">
        <v>246992</v>
      </c>
      <c r="R702" s="7">
        <v>22905</v>
      </c>
      <c r="S702" s="1">
        <f t="shared" si="320"/>
        <v>2</v>
      </c>
      <c r="T702" s="1">
        <f t="shared" si="321"/>
        <v>2</v>
      </c>
      <c r="U702" s="11">
        <f t="shared" si="322"/>
        <v>2</v>
      </c>
      <c r="V702" s="98">
        <v>0</v>
      </c>
      <c r="W702" s="4">
        <f t="shared" si="323"/>
        <v>0</v>
      </c>
      <c r="X702" s="98">
        <v>14.911245267447891</v>
      </c>
      <c r="Y702" s="4">
        <f t="shared" si="324"/>
        <v>1</v>
      </c>
      <c r="Z702" s="9">
        <v>0.635525436</v>
      </c>
      <c r="AA702" s="9">
        <v>0.61568755399999997</v>
      </c>
      <c r="AB702" s="9">
        <v>0.37261158999999999</v>
      </c>
      <c r="AC702" s="1">
        <f t="shared" si="325"/>
        <v>2</v>
      </c>
      <c r="AD702" s="1">
        <f t="shared" si="326"/>
        <v>2</v>
      </c>
      <c r="AE702" s="1">
        <f t="shared" si="327"/>
        <v>3</v>
      </c>
      <c r="AF702" s="11">
        <f t="shared" si="328"/>
        <v>2.3333333333333335</v>
      </c>
      <c r="AG702" s="8">
        <v>0.17312030327</v>
      </c>
      <c r="AH702" s="9">
        <v>0.81932577507637849</v>
      </c>
      <c r="AI702" s="1">
        <f t="shared" si="329"/>
        <v>3</v>
      </c>
      <c r="AJ702" s="1">
        <f t="shared" si="330"/>
        <v>1</v>
      </c>
      <c r="AK702" s="11">
        <f t="shared" si="331"/>
        <v>2</v>
      </c>
      <c r="AL702" s="10">
        <v>0</v>
      </c>
      <c r="AM702" s="4">
        <f t="shared" si="332"/>
        <v>0</v>
      </c>
      <c r="AN702" s="98">
        <v>25.318761380000002</v>
      </c>
      <c r="AO702" s="4">
        <f t="shared" si="333"/>
        <v>4</v>
      </c>
      <c r="AQ702" s="9">
        <v>1.249131944444444</v>
      </c>
      <c r="AR702" s="9">
        <v>1.224163027656477</v>
      </c>
      <c r="AS702" s="9">
        <v>0.91634738186462295</v>
      </c>
      <c r="AT702" s="9">
        <v>1.191825359962843</v>
      </c>
      <c r="AV702" s="1" t="str">
        <f t="shared" si="334"/>
        <v/>
      </c>
      <c r="AW702" s="1">
        <f t="shared" si="335"/>
        <v>0</v>
      </c>
      <c r="AX702" s="1">
        <f t="shared" si="336"/>
        <v>0</v>
      </c>
      <c r="AY702" s="1">
        <f t="shared" si="337"/>
        <v>0</v>
      </c>
      <c r="AZ702" s="1">
        <f t="shared" si="338"/>
        <v>0</v>
      </c>
      <c r="BA702" s="1" t="str">
        <f t="shared" si="339"/>
        <v/>
      </c>
      <c r="BB702" s="9">
        <f t="shared" si="311"/>
        <v>0.33333333333333331</v>
      </c>
      <c r="BC702" s="11">
        <f t="shared" si="340"/>
        <v>0</v>
      </c>
      <c r="BD702" s="98">
        <v>44.30769154</v>
      </c>
      <c r="BE702" s="4">
        <f t="shared" si="341"/>
        <v>4</v>
      </c>
    </row>
    <row r="703" spans="1:57" x14ac:dyDescent="0.35">
      <c r="A703" s="4">
        <v>53061051925</v>
      </c>
      <c r="B703" s="97">
        <v>54.751131221719461</v>
      </c>
      <c r="C703" s="4">
        <f t="shared" si="312"/>
        <v>4</v>
      </c>
      <c r="D703" s="98">
        <v>7.7718223583460952</v>
      </c>
      <c r="E703" s="4">
        <f t="shared" si="313"/>
        <v>1</v>
      </c>
      <c r="F703" s="98">
        <v>39.299743808710502</v>
      </c>
      <c r="G703" s="4">
        <f t="shared" si="314"/>
        <v>1</v>
      </c>
      <c r="H703" s="98">
        <v>33.928571428571431</v>
      </c>
      <c r="I703" s="4">
        <f t="shared" si="315"/>
        <v>2</v>
      </c>
      <c r="J703" s="98">
        <v>14.939759036144579</v>
      </c>
      <c r="K703" s="97">
        <v>8.7779690189328736</v>
      </c>
      <c r="L703" s="1">
        <f t="shared" si="316"/>
        <v>1</v>
      </c>
      <c r="M703" s="1">
        <f t="shared" si="317"/>
        <v>0</v>
      </c>
      <c r="N703" s="11">
        <f t="shared" si="318"/>
        <v>0.5</v>
      </c>
      <c r="O703" s="98">
        <v>10.5942551459472</v>
      </c>
      <c r="P703" s="4">
        <f t="shared" si="319"/>
        <v>1</v>
      </c>
      <c r="Q703" s="6">
        <v>237460</v>
      </c>
      <c r="R703" s="7">
        <v>21756</v>
      </c>
      <c r="S703" s="1">
        <f t="shared" si="320"/>
        <v>2</v>
      </c>
      <c r="T703" s="1">
        <f t="shared" si="321"/>
        <v>2</v>
      </c>
      <c r="U703" s="11">
        <f t="shared" si="322"/>
        <v>2</v>
      </c>
      <c r="V703" s="98">
        <v>0</v>
      </c>
      <c r="W703" s="4">
        <f t="shared" si="323"/>
        <v>0</v>
      </c>
      <c r="X703" s="98">
        <v>7.0000870179324783</v>
      </c>
      <c r="Y703" s="4">
        <f t="shared" si="324"/>
        <v>1</v>
      </c>
      <c r="Z703" s="9">
        <v>0.77160691299999995</v>
      </c>
      <c r="AA703" s="9">
        <v>1.230605835</v>
      </c>
      <c r="AB703" s="9">
        <v>0.69661297</v>
      </c>
      <c r="AC703" s="1">
        <f t="shared" si="325"/>
        <v>2</v>
      </c>
      <c r="AD703" s="1">
        <f t="shared" si="326"/>
        <v>0</v>
      </c>
      <c r="AE703" s="1">
        <f t="shared" si="327"/>
        <v>2</v>
      </c>
      <c r="AF703" s="11">
        <f t="shared" si="328"/>
        <v>1.3333333333333333</v>
      </c>
      <c r="AG703" s="8">
        <v>0.49672381533900001</v>
      </c>
      <c r="AH703" s="9">
        <v>0.46346113597060878</v>
      </c>
      <c r="AI703" s="1">
        <f t="shared" si="329"/>
        <v>1</v>
      </c>
      <c r="AJ703" s="1">
        <f t="shared" si="330"/>
        <v>3</v>
      </c>
      <c r="AK703" s="11">
        <f t="shared" si="331"/>
        <v>2</v>
      </c>
      <c r="AL703" s="10">
        <v>0</v>
      </c>
      <c r="AM703" s="4">
        <f t="shared" si="332"/>
        <v>0</v>
      </c>
      <c r="AN703" s="98">
        <v>4.0980961599999999</v>
      </c>
      <c r="AO703" s="4">
        <f t="shared" si="333"/>
        <v>2</v>
      </c>
      <c r="AQ703" s="9">
        <v>1.381944444444444</v>
      </c>
      <c r="AR703" s="9">
        <v>1.4657933042212521</v>
      </c>
      <c r="AS703" s="9">
        <v>1.57151979565772</v>
      </c>
      <c r="AT703" s="9">
        <v>1.2317696237807709</v>
      </c>
      <c r="AV703" s="1" t="str">
        <f t="shared" si="334"/>
        <v/>
      </c>
      <c r="AW703" s="1">
        <f t="shared" si="335"/>
        <v>0</v>
      </c>
      <c r="AX703" s="1">
        <f t="shared" si="336"/>
        <v>0</v>
      </c>
      <c r="AY703" s="1">
        <f t="shared" si="337"/>
        <v>0</v>
      </c>
      <c r="AZ703" s="1">
        <f t="shared" si="338"/>
        <v>0</v>
      </c>
      <c r="BA703" s="1" t="str">
        <f t="shared" si="339"/>
        <v/>
      </c>
      <c r="BB703" s="9">
        <f t="shared" si="311"/>
        <v>0.33333333333333331</v>
      </c>
      <c r="BC703" s="11">
        <f t="shared" si="340"/>
        <v>0</v>
      </c>
      <c r="BD703" s="98">
        <v>50.850037649999997</v>
      </c>
      <c r="BE703" s="4">
        <f t="shared" si="341"/>
        <v>3</v>
      </c>
    </row>
    <row r="704" spans="1:57" x14ac:dyDescent="0.35">
      <c r="A704" s="4">
        <v>53061051926</v>
      </c>
      <c r="B704" s="97">
        <v>34.136403897254212</v>
      </c>
      <c r="C704" s="4">
        <f t="shared" si="312"/>
        <v>2</v>
      </c>
      <c r="D704" s="98">
        <v>9.5866819747416763</v>
      </c>
      <c r="E704" s="4">
        <f t="shared" si="313"/>
        <v>2</v>
      </c>
      <c r="F704" s="98">
        <v>44.769313304721031</v>
      </c>
      <c r="G704" s="4">
        <f t="shared" si="314"/>
        <v>1</v>
      </c>
      <c r="H704" s="98">
        <v>12.28165938864629</v>
      </c>
      <c r="I704" s="4">
        <f t="shared" si="315"/>
        <v>0</v>
      </c>
      <c r="J704" s="98">
        <v>15.68</v>
      </c>
      <c r="K704" s="97">
        <v>10.133333333333329</v>
      </c>
      <c r="L704" s="1">
        <f t="shared" si="316"/>
        <v>2</v>
      </c>
      <c r="M704" s="1">
        <f t="shared" si="317"/>
        <v>1</v>
      </c>
      <c r="N704" s="11">
        <f t="shared" si="318"/>
        <v>1.5</v>
      </c>
      <c r="O704" s="98">
        <v>14.814156144406899</v>
      </c>
      <c r="P704" s="4">
        <f t="shared" si="319"/>
        <v>1</v>
      </c>
      <c r="Q704" s="6">
        <v>216202</v>
      </c>
      <c r="R704" s="7">
        <v>5256</v>
      </c>
      <c r="S704" s="1">
        <f t="shared" si="320"/>
        <v>2</v>
      </c>
      <c r="T704" s="1">
        <f t="shared" si="321"/>
        <v>1</v>
      </c>
      <c r="U704" s="11">
        <f t="shared" si="322"/>
        <v>1.5</v>
      </c>
      <c r="V704" s="98">
        <v>0</v>
      </c>
      <c r="W704" s="4">
        <f t="shared" si="323"/>
        <v>0</v>
      </c>
      <c r="X704" s="98">
        <v>0</v>
      </c>
      <c r="Y704" s="4">
        <f t="shared" si="324"/>
        <v>0</v>
      </c>
      <c r="Z704" s="9">
        <v>1.1467653170000001</v>
      </c>
      <c r="AA704" s="9">
        <v>1.725294273</v>
      </c>
      <c r="AB704" s="9">
        <v>1.5425146430000001</v>
      </c>
      <c r="AC704" s="1">
        <f t="shared" si="325"/>
        <v>1</v>
      </c>
      <c r="AD704" s="1">
        <f t="shared" si="326"/>
        <v>0</v>
      </c>
      <c r="AE704" s="1">
        <f t="shared" si="327"/>
        <v>0</v>
      </c>
      <c r="AF704" s="11">
        <f t="shared" si="328"/>
        <v>0.33333333333333331</v>
      </c>
      <c r="AG704" s="8">
        <v>0.57200733117799996</v>
      </c>
      <c r="AH704" s="9">
        <v>0.67445197148266878</v>
      </c>
      <c r="AI704" s="1">
        <f t="shared" si="329"/>
        <v>1</v>
      </c>
      <c r="AJ704" s="1">
        <f t="shared" si="330"/>
        <v>2</v>
      </c>
      <c r="AK704" s="11">
        <f t="shared" si="331"/>
        <v>1.5</v>
      </c>
      <c r="AL704" s="10">
        <v>0</v>
      </c>
      <c r="AM704" s="4">
        <f t="shared" si="332"/>
        <v>0</v>
      </c>
      <c r="AN704" s="98">
        <v>3.6312849159999998</v>
      </c>
      <c r="AO704" s="4">
        <f t="shared" si="333"/>
        <v>1</v>
      </c>
      <c r="AS704" s="9">
        <v>1.1085568326947599</v>
      </c>
      <c r="AT704" s="9">
        <v>1.310729215048769</v>
      </c>
      <c r="AU704" s="9">
        <v>1.252276867030965</v>
      </c>
      <c r="AV704" s="1" t="str">
        <f t="shared" si="334"/>
        <v/>
      </c>
      <c r="AW704" s="1" t="str">
        <f t="shared" si="335"/>
        <v/>
      </c>
      <c r="AX704" s="1" t="str">
        <f t="shared" si="336"/>
        <v/>
      </c>
      <c r="AY704" s="1">
        <f t="shared" si="337"/>
        <v>0</v>
      </c>
      <c r="AZ704" s="1">
        <f t="shared" si="338"/>
        <v>0</v>
      </c>
      <c r="BA704" s="1">
        <f t="shared" si="339"/>
        <v>0</v>
      </c>
      <c r="BB704" s="9">
        <f t="shared" si="311"/>
        <v>1</v>
      </c>
      <c r="BC704" s="11">
        <f t="shared" si="340"/>
        <v>0</v>
      </c>
      <c r="BD704" s="98">
        <v>55.317590979999999</v>
      </c>
      <c r="BE704" s="4">
        <f t="shared" si="341"/>
        <v>2</v>
      </c>
    </row>
    <row r="705" spans="1:57" x14ac:dyDescent="0.35">
      <c r="A705" s="4">
        <v>53061051927</v>
      </c>
      <c r="B705" s="97">
        <v>32.058554437328453</v>
      </c>
      <c r="C705" s="4">
        <f t="shared" si="312"/>
        <v>2</v>
      </c>
      <c r="D705" s="98">
        <v>8.7999999999999989</v>
      </c>
      <c r="E705" s="4">
        <f t="shared" si="313"/>
        <v>2</v>
      </c>
      <c r="F705" s="98">
        <v>51.424836601307192</v>
      </c>
      <c r="G705" s="4">
        <f t="shared" si="314"/>
        <v>2</v>
      </c>
      <c r="H705" s="98">
        <v>10.86226203807391</v>
      </c>
      <c r="I705" s="4">
        <f t="shared" si="315"/>
        <v>0</v>
      </c>
      <c r="J705" s="98">
        <v>17.208121827411169</v>
      </c>
      <c r="K705" s="97">
        <v>8.5786802030456855</v>
      </c>
      <c r="L705" s="1">
        <f t="shared" si="316"/>
        <v>2</v>
      </c>
      <c r="M705" s="1">
        <f t="shared" si="317"/>
        <v>0</v>
      </c>
      <c r="N705" s="11">
        <f t="shared" si="318"/>
        <v>1</v>
      </c>
      <c r="O705" s="98">
        <v>9.441903019213175</v>
      </c>
      <c r="P705" s="4">
        <f t="shared" si="319"/>
        <v>1</v>
      </c>
      <c r="Q705" s="6">
        <v>258176</v>
      </c>
      <c r="R705" s="7">
        <v>22649</v>
      </c>
      <c r="S705" s="1">
        <f t="shared" si="320"/>
        <v>2</v>
      </c>
      <c r="T705" s="1">
        <f t="shared" si="321"/>
        <v>2</v>
      </c>
      <c r="U705" s="11">
        <f t="shared" si="322"/>
        <v>2</v>
      </c>
      <c r="V705" s="98">
        <v>0</v>
      </c>
      <c r="W705" s="4">
        <f t="shared" si="323"/>
        <v>0</v>
      </c>
      <c r="X705" s="98">
        <v>3.330030672269658</v>
      </c>
      <c r="Y705" s="4">
        <f t="shared" si="324"/>
        <v>0</v>
      </c>
      <c r="Z705" s="9">
        <v>0.63817604999999999</v>
      </c>
      <c r="AA705" s="9">
        <v>0.777264697</v>
      </c>
      <c r="AB705" s="9">
        <v>0.60098858600000005</v>
      </c>
      <c r="AC705" s="1">
        <f t="shared" si="325"/>
        <v>2</v>
      </c>
      <c r="AD705" s="1">
        <f t="shared" si="326"/>
        <v>2</v>
      </c>
      <c r="AE705" s="1">
        <f t="shared" si="327"/>
        <v>2</v>
      </c>
      <c r="AF705" s="11">
        <f t="shared" si="328"/>
        <v>2</v>
      </c>
      <c r="AG705" s="8">
        <v>0.23330543710599999</v>
      </c>
      <c r="AH705" s="9">
        <v>0.50267620911004574</v>
      </c>
      <c r="AI705" s="1">
        <f t="shared" si="329"/>
        <v>3</v>
      </c>
      <c r="AJ705" s="1">
        <f t="shared" si="330"/>
        <v>3</v>
      </c>
      <c r="AK705" s="11">
        <f t="shared" si="331"/>
        <v>3</v>
      </c>
      <c r="AL705" s="10">
        <v>0</v>
      </c>
      <c r="AM705" s="4">
        <f t="shared" si="332"/>
        <v>0</v>
      </c>
      <c r="AN705" s="98">
        <v>10.52083333</v>
      </c>
      <c r="AO705" s="4">
        <f t="shared" si="333"/>
        <v>4</v>
      </c>
      <c r="AS705" s="9">
        <v>1.2426564495529999</v>
      </c>
      <c r="AT705" s="9">
        <v>0.89595912679981426</v>
      </c>
      <c r="AV705" s="1" t="str">
        <f t="shared" si="334"/>
        <v/>
      </c>
      <c r="AW705" s="1" t="str">
        <f t="shared" si="335"/>
        <v/>
      </c>
      <c r="AX705" s="1" t="str">
        <f t="shared" si="336"/>
        <v/>
      </c>
      <c r="AY705" s="1">
        <f t="shared" si="337"/>
        <v>0</v>
      </c>
      <c r="AZ705" s="1">
        <f t="shared" si="338"/>
        <v>1</v>
      </c>
      <c r="BA705" s="1" t="str">
        <f t="shared" si="339"/>
        <v/>
      </c>
      <c r="BB705" s="9">
        <f t="shared" si="311"/>
        <v>1</v>
      </c>
      <c r="BC705" s="11">
        <f t="shared" si="340"/>
        <v>0</v>
      </c>
      <c r="BD705" s="98">
        <v>58.136977739999999</v>
      </c>
      <c r="BE705" s="4">
        <f t="shared" si="341"/>
        <v>2</v>
      </c>
    </row>
    <row r="706" spans="1:57" x14ac:dyDescent="0.35">
      <c r="A706" s="4">
        <v>53061051928</v>
      </c>
      <c r="B706" s="97">
        <v>48.679698216735247</v>
      </c>
      <c r="C706" s="4">
        <f t="shared" si="312"/>
        <v>3</v>
      </c>
      <c r="D706" s="98">
        <v>14.42749494578203</v>
      </c>
      <c r="E706" s="4">
        <f t="shared" si="313"/>
        <v>3</v>
      </c>
      <c r="F706" s="98">
        <v>57.753086419753089</v>
      </c>
      <c r="G706" s="4">
        <f t="shared" si="314"/>
        <v>2</v>
      </c>
      <c r="H706" s="98">
        <v>63.584324086305593</v>
      </c>
      <c r="I706" s="4">
        <f t="shared" si="315"/>
        <v>4</v>
      </c>
      <c r="J706" s="98">
        <v>28.505747126436781</v>
      </c>
      <c r="K706" s="97">
        <v>19.080459770114938</v>
      </c>
      <c r="L706" s="1">
        <f t="shared" si="316"/>
        <v>4</v>
      </c>
      <c r="M706" s="1">
        <f t="shared" si="317"/>
        <v>2</v>
      </c>
      <c r="N706" s="11">
        <f t="shared" si="318"/>
        <v>3</v>
      </c>
      <c r="O706" s="98">
        <v>30.548392642255461</v>
      </c>
      <c r="P706" s="4">
        <f t="shared" si="319"/>
        <v>3</v>
      </c>
      <c r="Q706" s="6">
        <v>262497</v>
      </c>
      <c r="R706" s="7">
        <v>27990</v>
      </c>
      <c r="S706" s="1">
        <f t="shared" si="320"/>
        <v>2</v>
      </c>
      <c r="T706" s="1">
        <f t="shared" si="321"/>
        <v>2</v>
      </c>
      <c r="U706" s="11">
        <f t="shared" si="322"/>
        <v>2</v>
      </c>
      <c r="V706" s="98">
        <v>0</v>
      </c>
      <c r="W706" s="4">
        <f t="shared" si="323"/>
        <v>0</v>
      </c>
      <c r="X706" s="98">
        <v>23.226312675588609</v>
      </c>
      <c r="Y706" s="4">
        <f t="shared" si="324"/>
        <v>1</v>
      </c>
      <c r="Z706" s="9">
        <v>0.52175111100000005</v>
      </c>
      <c r="AA706" s="9">
        <v>0.61823476899999996</v>
      </c>
      <c r="AB706" s="9">
        <v>0.51984466500000004</v>
      </c>
      <c r="AC706" s="1">
        <f t="shared" si="325"/>
        <v>3</v>
      </c>
      <c r="AD706" s="1">
        <f t="shared" si="326"/>
        <v>2</v>
      </c>
      <c r="AE706" s="1">
        <f t="shared" si="327"/>
        <v>2</v>
      </c>
      <c r="AF706" s="11">
        <f t="shared" si="328"/>
        <v>2.3333333333333335</v>
      </c>
      <c r="AG706" s="8">
        <v>0.33013028139799999</v>
      </c>
      <c r="AH706" s="9">
        <v>0.24574704094461339</v>
      </c>
      <c r="AI706" s="1">
        <f t="shared" si="329"/>
        <v>2</v>
      </c>
      <c r="AJ706" s="1">
        <f t="shared" si="330"/>
        <v>4</v>
      </c>
      <c r="AK706" s="11">
        <f t="shared" si="331"/>
        <v>3</v>
      </c>
      <c r="AL706" s="10">
        <v>1</v>
      </c>
      <c r="AM706" s="4">
        <f t="shared" si="332"/>
        <v>4</v>
      </c>
      <c r="AN706" s="98">
        <v>6.644674835</v>
      </c>
      <c r="AO706" s="4">
        <f t="shared" si="333"/>
        <v>2</v>
      </c>
      <c r="AQ706" s="9">
        <v>1.166666666666667</v>
      </c>
      <c r="AR706" s="9">
        <v>1.21688500727802</v>
      </c>
      <c r="AS706" s="9">
        <v>0.99361430395913097</v>
      </c>
      <c r="AV706" s="1" t="str">
        <f t="shared" si="334"/>
        <v/>
      </c>
      <c r="AW706" s="1">
        <f t="shared" si="335"/>
        <v>0</v>
      </c>
      <c r="AX706" s="1">
        <f t="shared" si="336"/>
        <v>0</v>
      </c>
      <c r="AY706" s="1">
        <f t="shared" si="337"/>
        <v>0</v>
      </c>
      <c r="AZ706" s="1" t="str">
        <f t="shared" si="338"/>
        <v/>
      </c>
      <c r="BA706" s="1" t="str">
        <f t="shared" si="339"/>
        <v/>
      </c>
      <c r="BB706" s="9">
        <f t="shared" si="311"/>
        <v>0.33333333333333331</v>
      </c>
      <c r="BC706" s="11">
        <f t="shared" si="340"/>
        <v>0</v>
      </c>
      <c r="BD706" s="98">
        <v>42.503081029999997</v>
      </c>
      <c r="BE706" s="4">
        <f t="shared" si="341"/>
        <v>4</v>
      </c>
    </row>
    <row r="707" spans="1:57" x14ac:dyDescent="0.35">
      <c r="A707" s="4">
        <v>53061052003</v>
      </c>
      <c r="B707" s="97">
        <v>48.623457322861832</v>
      </c>
      <c r="C707" s="4">
        <f t="shared" si="312"/>
        <v>3</v>
      </c>
      <c r="D707" s="98">
        <v>12.97194484070376</v>
      </c>
      <c r="E707" s="4">
        <f t="shared" si="313"/>
        <v>3</v>
      </c>
      <c r="F707" s="98">
        <v>43.871359223300971</v>
      </c>
      <c r="G707" s="4">
        <f t="shared" si="314"/>
        <v>1</v>
      </c>
      <c r="H707" s="98">
        <v>21.189157679976692</v>
      </c>
      <c r="I707" s="4">
        <f t="shared" si="315"/>
        <v>1</v>
      </c>
      <c r="J707" s="98">
        <v>8.5201793721973083</v>
      </c>
      <c r="K707" s="97">
        <v>5.0822122571001493</v>
      </c>
      <c r="L707" s="1">
        <f t="shared" si="316"/>
        <v>0</v>
      </c>
      <c r="M707" s="1">
        <f t="shared" si="317"/>
        <v>0</v>
      </c>
      <c r="N707" s="11">
        <f t="shared" si="318"/>
        <v>0</v>
      </c>
      <c r="O707" s="98">
        <v>10.05437127815655</v>
      </c>
      <c r="P707" s="4">
        <f t="shared" si="319"/>
        <v>1</v>
      </c>
      <c r="Q707" s="6">
        <v>222580</v>
      </c>
      <c r="R707" s="7">
        <v>8365</v>
      </c>
      <c r="S707" s="1">
        <f t="shared" si="320"/>
        <v>2</v>
      </c>
      <c r="T707" s="1">
        <f t="shared" si="321"/>
        <v>1</v>
      </c>
      <c r="U707" s="11">
        <f t="shared" si="322"/>
        <v>1.5</v>
      </c>
      <c r="V707" s="98">
        <v>0</v>
      </c>
      <c r="W707" s="4">
        <f t="shared" si="323"/>
        <v>0</v>
      </c>
      <c r="X707" s="98">
        <v>0</v>
      </c>
      <c r="Y707" s="4">
        <f t="shared" si="324"/>
        <v>0</v>
      </c>
      <c r="Z707" s="9">
        <v>1.2466643610000001</v>
      </c>
      <c r="AA707" s="9">
        <v>1.25006168</v>
      </c>
      <c r="AB707" s="9">
        <v>0.61457927400000001</v>
      </c>
      <c r="AC707" s="1">
        <f t="shared" si="325"/>
        <v>0</v>
      </c>
      <c r="AD707" s="1">
        <f t="shared" si="326"/>
        <v>0</v>
      </c>
      <c r="AE707" s="1">
        <f t="shared" si="327"/>
        <v>2</v>
      </c>
      <c r="AF707" s="11">
        <f t="shared" si="328"/>
        <v>0.66666666666666663</v>
      </c>
      <c r="AG707" s="8">
        <v>0.150304295374</v>
      </c>
      <c r="AH707" s="9">
        <v>0.56288443680724487</v>
      </c>
      <c r="AI707" s="1">
        <f t="shared" si="329"/>
        <v>3</v>
      </c>
      <c r="AJ707" s="1">
        <f t="shared" si="330"/>
        <v>3</v>
      </c>
      <c r="AK707" s="11">
        <f t="shared" si="331"/>
        <v>3</v>
      </c>
      <c r="AL707" s="10">
        <v>0</v>
      </c>
      <c r="AM707" s="4">
        <f t="shared" si="332"/>
        <v>0</v>
      </c>
      <c r="AN707" s="98">
        <v>1.0193679920000001</v>
      </c>
      <c r="AO707" s="4">
        <f t="shared" si="333"/>
        <v>1</v>
      </c>
      <c r="AR707" s="9">
        <v>1.516011644832606</v>
      </c>
      <c r="AS707" s="9">
        <v>1.06257982120051</v>
      </c>
      <c r="AT707" s="9">
        <v>1.1230840687412911</v>
      </c>
      <c r="AV707" s="1" t="str">
        <f t="shared" si="334"/>
        <v/>
      </c>
      <c r="AW707" s="1" t="str">
        <f t="shared" si="335"/>
        <v/>
      </c>
      <c r="AX707" s="1">
        <f t="shared" si="336"/>
        <v>0</v>
      </c>
      <c r="AY707" s="1">
        <f t="shared" si="337"/>
        <v>0</v>
      </c>
      <c r="AZ707" s="1">
        <f t="shared" si="338"/>
        <v>0</v>
      </c>
      <c r="BA707" s="1" t="str">
        <f t="shared" si="339"/>
        <v/>
      </c>
      <c r="BB707" s="9">
        <f t="shared" ref="BB707:BB716" si="342">IF(COUNTBLANK(AV707:AY707)=4,1,1/(4-COUNTBLANK(AV707:AY707)))</f>
        <v>0.5</v>
      </c>
      <c r="BC707" s="11">
        <f t="shared" si="340"/>
        <v>0</v>
      </c>
      <c r="BD707" s="98">
        <v>45.886103249999998</v>
      </c>
      <c r="BE707" s="4">
        <f t="shared" si="341"/>
        <v>4</v>
      </c>
    </row>
    <row r="708" spans="1:57" x14ac:dyDescent="0.35">
      <c r="A708" s="4">
        <v>53061052004</v>
      </c>
      <c r="B708" s="97">
        <v>35.002354418458637</v>
      </c>
      <c r="C708" s="4">
        <f t="shared" ref="C708:C771" si="343">IF(AND(B708&gt;=0,B708&lt;=20),0,IF(AND(B708&gt;20,B708&lt;=30),1,IF(AND(B708&gt;30,B708&lt;=40),2,IF(AND(B708&gt;40,B708&lt;=50),3,4))))</f>
        <v>2</v>
      </c>
      <c r="D708" s="98">
        <v>7.2998825306259434</v>
      </c>
      <c r="E708" s="4">
        <f t="shared" ref="E708:E771" si="344">IF(AND(D708&gt;=0, D708&lt;=4),0,IF(AND(D708&gt;4,D708&lt;=8),1,IF(AND(D708&gt;8,D708&lt;=12),2,IF(AND(D708&gt;12,D708&lt;=16),3,4))))</f>
        <v>1</v>
      </c>
      <c r="F708" s="98">
        <v>49.760452961672478</v>
      </c>
      <c r="G708" s="4">
        <f t="shared" ref="G708:G771" si="345">IF(AND(F708&gt;=0, F708&lt;=35),0,IF(AND(F708&gt;35,F708&lt;=50),1,IF(AND(F708&gt;50,F708&lt;=65),2,IF(AND(F708&gt;65,F708&lt;=80),3,4))))</f>
        <v>1</v>
      </c>
      <c r="H708" s="98">
        <v>33.319688907081463</v>
      </c>
      <c r="I708" s="4">
        <f t="shared" ref="I708:I771" si="346">IF(AND(H708&gt;=0, H708&lt;=15),0,IF(AND(H708&gt;15,H708&lt;=30),1,IF(AND(H708&gt;30,H708&lt;=45),2,IF(AND(H708&gt;45,H708&lt;=60),3,4))))</f>
        <v>2</v>
      </c>
      <c r="J708" s="98">
        <v>15.057915057915061</v>
      </c>
      <c r="K708" s="97">
        <v>13.51351351351351</v>
      </c>
      <c r="L708" s="1">
        <f t="shared" ref="L708:L771" si="347">IF(AND(J708&gt;=0, J708&lt;=10),0,IF(AND(J708&gt;10,J708&lt;=15),1,IF(AND(J708&gt;15,J708&lt;=20),2,IF(AND(J708&gt;20,J708&lt;=25),3,4))))</f>
        <v>2</v>
      </c>
      <c r="M708" s="1">
        <f t="shared" ref="M708:M771" si="348">IF(AND(K708&gt;=0, K708&lt;=10),0,IF(AND(K708&gt;10,K708&lt;=15),1,IF(AND(K708&gt;15,K708&lt;=20),2,IF(AND(K708&gt;20,K708&lt;=25),3,4))))</f>
        <v>1</v>
      </c>
      <c r="N708" s="11">
        <f t="shared" ref="N708:N771" si="349">SUM(L708:M708)/2</f>
        <v>1.5</v>
      </c>
      <c r="O708" s="98">
        <v>5.7057057057057063</v>
      </c>
      <c r="P708" s="4">
        <f t="shared" ref="P708:P771" si="350">IF(AND(O708&gt;=0, O708&lt;=8),0,IF(AND(O708&gt;8,O708&lt;=16),1,IF(AND(O708&gt;16,O708&lt;=24),2,IF(AND(O708&gt;24,O708&lt;=32),3,4))))</f>
        <v>0</v>
      </c>
      <c r="Q708" s="6">
        <v>239316</v>
      </c>
      <c r="R708" s="7">
        <v>18191</v>
      </c>
      <c r="S708" s="1">
        <f t="shared" ref="S708:S771" si="351">IF(AND(Q708&gt;=0, Q708&lt;=75000),0,IF(AND(Q708&gt;75000,Q708&lt;=200000),1,IF(AND(Q708&gt;200000,Q708&lt;=325000),2,IF(AND(Q708&gt;325000,Q708&lt;=450000),3,4))))</f>
        <v>2</v>
      </c>
      <c r="T708" s="1">
        <f t="shared" ref="T708:T771" si="352">IF(AND(R708&gt;=0, R708&lt;=1000),0,IF(AND(R708&gt;1000,R708&lt;=13000),1,IF(AND(R708&gt;13000,R708&lt;=43000),2,IF(AND(R708&gt;43000,R708&lt;=200000),3,4))))</f>
        <v>2</v>
      </c>
      <c r="U708" s="11">
        <f t="shared" ref="U708:U771" si="353">SUM(S708:T708)/2</f>
        <v>2</v>
      </c>
      <c r="V708" s="98">
        <v>0</v>
      </c>
      <c r="W708" s="4">
        <f t="shared" ref="W708:W771" si="354">IF(AND(V708&gt;=0, V708&lt;=6),0,IF(AND(V708&gt;6,V708&lt;=24),1,IF(AND(V708&gt;24,V708&lt;=42),2,IF(AND(V708&gt;42,V708&lt;=60),3,4))))</f>
        <v>0</v>
      </c>
      <c r="X708" s="98">
        <v>19.073646989672898</v>
      </c>
      <c r="Y708" s="4">
        <f t="shared" ref="Y708:Y771" si="355">IF(AND(X708&gt;=0, X708&lt;=6),0,IF(AND(X708&gt;6,X708&lt;=24),1,IF(AND(X708&gt;24,X708&lt;=42),2,IF(AND(X708&gt;42,X708&lt;=60),3,4))))</f>
        <v>1</v>
      </c>
      <c r="Z708" s="9">
        <v>0.476656366</v>
      </c>
      <c r="AA708" s="9">
        <v>0.50181874000000004</v>
      </c>
      <c r="AB708" s="9">
        <v>0.55090832300000003</v>
      </c>
      <c r="AC708" s="1">
        <f t="shared" ref="AC708:AC771" si="356">IF(AND(Z708&gt;1.2),0,IF(AND(Z708&lt;=1.2, Z708&gt;0.8),1, IF(AND(Z708&lt;=0.8,Z708&gt;0.6), 2, IF(AND(Z708&lt;=0.6,Z708&gt;0.4),3,4))))</f>
        <v>3</v>
      </c>
      <c r="AD708" s="1">
        <f t="shared" ref="AD708:AD775" si="357">IF(AND(AA708&gt;1.2),0,IF(AND(AA708&lt;=1.2, AA708&gt;0.8),1, IF(AND(AA708&lt;=0.8,AA708&gt;0.6), 2, IF(AND(AA708&lt;=0.6,AA708&gt;0.4),3,4))))</f>
        <v>3</v>
      </c>
      <c r="AE708" s="1">
        <f t="shared" ref="AE708:AE771" si="358">IF(AND(AB708&gt;1),0,IF(AND(AB708&lt;=1, AB708&gt;0.75),1, IF(AND(AB708&lt;=0.75,AB708&gt;0.5), 2, IF(AND(AB708&lt;=0.5,AB708&gt;0.25),3,4))))</f>
        <v>2</v>
      </c>
      <c r="AF708" s="11">
        <f t="shared" ref="AF708:AF771" si="359">SUM(AC708:AE708)/3</f>
        <v>2.6666666666666665</v>
      </c>
      <c r="AG708" s="8">
        <v>6.0039075384499999E-2</v>
      </c>
      <c r="AH708" s="9">
        <v>0.46141335291104962</v>
      </c>
      <c r="AI708" s="1">
        <f t="shared" ref="AI708:AI771" si="360">IF(AND(AG708&gt;0.6),0,IF(AND(AG708&lt;=0.6, AG708&gt;0.45),1, IF(AND(AG708&lt;=0.45,AG708&gt;0.3), 2, IF(AND(AG708&lt;=0.3,AG708&gt;0.15),3,4))))</f>
        <v>4</v>
      </c>
      <c r="AJ708" s="1">
        <f t="shared" ref="AJ708:AJ771" si="361">IF(AND(AH708&gt;1),0,IF(AND(AH708&lt;=1, AH708&gt;0.8),1, IF(AND(AH708&lt;=0.8,AH708&gt;0.6), 2, IF(AND(AH708&lt;=0.6,AH708&gt;0.4),3,4))))</f>
        <v>3</v>
      </c>
      <c r="AK708" s="11">
        <f t="shared" ref="AK708:AK771" si="362">SUM(AI708:AJ708)/2</f>
        <v>3.5</v>
      </c>
      <c r="AL708" s="10">
        <v>0</v>
      </c>
      <c r="AM708" s="4">
        <f t="shared" ref="AM708:AM771" si="363">4*AL708</f>
        <v>0</v>
      </c>
      <c r="AN708" s="98">
        <v>0.349378882</v>
      </c>
      <c r="AO708" s="4">
        <f t="shared" ref="AO708:AO771" si="364">IF(AND(AN708&gt;=0, AN708&lt;=1),0,IF(AND(AN708&gt;1,AN708&lt;=4),1,IF(AND(AN708&gt;4,AN708&lt;=7),2,IF(AND(AN708&gt;7,AN708&lt;=10),3,4))))</f>
        <v>0</v>
      </c>
      <c r="AQ708" s="9">
        <v>1.5355902777777779</v>
      </c>
      <c r="AR708" s="9">
        <v>1.3165938864628819</v>
      </c>
      <c r="AS708" s="9">
        <v>1.28671775223499</v>
      </c>
      <c r="AT708" s="9">
        <v>1.2535996284254529</v>
      </c>
      <c r="AV708" s="1" t="str">
        <f t="shared" ref="AV708:AV771" si="365">IF(AND(AP708&gt;0.9),0,IF(AND(AP708&lt;=0.9, AP708&gt;0.85),1, IF(AND(AP708&lt;=0.85,AP708&gt;0.8), 2, IF(AND(AP708&lt;=0.8,AP708&gt;0.75),3,IF(AND(ISBLANK(AP708)),"",4)))))</f>
        <v/>
      </c>
      <c r="AW708" s="1">
        <f t="shared" ref="AW708:AW771" si="366">IF(AND(AQ708&gt;0.9),0,IF(AND(AQ708&lt;=0.9, AQ708&gt;0.85),1, IF(AND(AQ708&lt;=0.85,AQ708&gt;0.8), 2, IF(AND(AQ708&lt;=0.8,AQ708&gt;0.75),3,IF(AND(ISBLANK(AQ708)),"",4)))))</f>
        <v>0</v>
      </c>
      <c r="AX708" s="1">
        <f t="shared" ref="AX708:AX771" si="367">IF(AND(AR708&gt;0.9),0,IF(AND(AR708&lt;=0.9, AR708&gt;0.85),1, IF(AND(AR708&lt;=0.85,AR708&gt;0.8), 2, IF(AND(AR708&lt;=0.8,AR708&gt;0.75),3,IF(AND(ISBLANK(AR708)),"",4)))))</f>
        <v>0</v>
      </c>
      <c r="AY708" s="1">
        <f t="shared" ref="AY708:AY771" si="368">IF(AND(AS708&gt;0.9),0,IF(AND(AS708&lt;=0.9, AS708&gt;0.85),1, IF(AND(AS708&lt;=0.85,AS708&gt;0.8), 2, IF(AND(AS708&lt;=0.8,AS708&gt;0.75),3,IF(AND(ISBLANK(AS708)),"",4)))))</f>
        <v>0</v>
      </c>
      <c r="AZ708" s="1">
        <f t="shared" ref="AZ708:AZ771" si="369">IF(AND(AT708&gt;0.9),0,IF(AND(AT708&lt;=0.9, AT708&gt;0.85),1, IF(AND(AT708&lt;=0.85,AT708&gt;0.8), 2, IF(AND(AT708&lt;=0.8,AT708&gt;0.75),3,IF(AND(ISBLANK(AT708)),"",4)))))</f>
        <v>0</v>
      </c>
      <c r="BA708" s="1" t="str">
        <f t="shared" ref="BA708:BA771" si="370">IF(AND(AU708&gt;0.9),0,IF(AND(AU708&lt;=0.9, AU708&gt;0.85),1, IF(AND(AU708&lt;=0.85,AU708&gt;0.8), 2, IF(AND(AU708&lt;=0.8,AU708&gt;0.75),3,IF(AND(ISBLANK(AU708)),"",4)))))</f>
        <v/>
      </c>
      <c r="BB708" s="9">
        <f t="shared" si="342"/>
        <v>0.33333333333333331</v>
      </c>
      <c r="BC708" s="11">
        <f t="shared" ref="BC708:BC771" si="371">BB708*SUM(AV708:AY708)</f>
        <v>0</v>
      </c>
      <c r="BD708" s="98">
        <v>58.18222514</v>
      </c>
      <c r="BE708" s="4">
        <f t="shared" ref="BE708:BE771" si="372">IF(AND(BD708&gt;68),0,IF(AND(BD708&lt;=68, BD708&gt;61),1, IF(AND(BD708&lt;=61,BD708&gt;54), 2, IF(AND(BD708&lt;=54,BD708&gt;47),3,4))))</f>
        <v>2</v>
      </c>
    </row>
    <row r="709" spans="1:57" x14ac:dyDescent="0.35">
      <c r="A709" s="4">
        <v>53061052005</v>
      </c>
      <c r="B709" s="97">
        <v>29.64461646727656</v>
      </c>
      <c r="C709" s="4">
        <f t="shared" si="343"/>
        <v>1</v>
      </c>
      <c r="D709" s="98">
        <v>3.4167289021657958</v>
      </c>
      <c r="E709" s="4">
        <f t="shared" si="344"/>
        <v>0</v>
      </c>
      <c r="F709" s="98">
        <v>48.069541657258974</v>
      </c>
      <c r="G709" s="4">
        <f t="shared" si="345"/>
        <v>1</v>
      </c>
      <c r="H709" s="98">
        <v>36.275272161741832</v>
      </c>
      <c r="I709" s="4">
        <f t="shared" si="346"/>
        <v>2</v>
      </c>
      <c r="J709" s="98">
        <v>18.82352941176471</v>
      </c>
      <c r="K709" s="97">
        <v>7.0588235294117654</v>
      </c>
      <c r="L709" s="1">
        <f t="shared" si="347"/>
        <v>2</v>
      </c>
      <c r="M709" s="1">
        <f t="shared" si="348"/>
        <v>0</v>
      </c>
      <c r="N709" s="11">
        <f t="shared" si="349"/>
        <v>1</v>
      </c>
      <c r="O709" s="98">
        <v>10.26139173436948</v>
      </c>
      <c r="P709" s="4">
        <f t="shared" si="350"/>
        <v>1</v>
      </c>
      <c r="Q709" s="6">
        <v>233483</v>
      </c>
      <c r="R709" s="7">
        <v>15180</v>
      </c>
      <c r="S709" s="1">
        <f t="shared" si="351"/>
        <v>2</v>
      </c>
      <c r="T709" s="1">
        <f t="shared" si="352"/>
        <v>2</v>
      </c>
      <c r="U709" s="11">
        <f t="shared" si="353"/>
        <v>2</v>
      </c>
      <c r="V709" s="98">
        <v>0</v>
      </c>
      <c r="W709" s="4">
        <f t="shared" si="354"/>
        <v>0</v>
      </c>
      <c r="X709" s="98">
        <v>8.7442818953221426</v>
      </c>
      <c r="Y709" s="4">
        <f t="shared" si="355"/>
        <v>1</v>
      </c>
      <c r="Z709" s="9">
        <v>0.60118203999999997</v>
      </c>
      <c r="AA709" s="9">
        <v>0.59202199099999997</v>
      </c>
      <c r="AB709" s="9">
        <v>0.63781105000000005</v>
      </c>
      <c r="AC709" s="1">
        <f t="shared" si="356"/>
        <v>2</v>
      </c>
      <c r="AD709" s="1">
        <f t="shared" si="357"/>
        <v>3</v>
      </c>
      <c r="AE709" s="1">
        <f t="shared" si="358"/>
        <v>2</v>
      </c>
      <c r="AF709" s="11">
        <f t="shared" si="359"/>
        <v>2.3333333333333335</v>
      </c>
      <c r="AG709" s="8">
        <v>2.1275355011500002E-2</v>
      </c>
      <c r="AH709" s="9">
        <v>0.59673522325067396</v>
      </c>
      <c r="AI709" s="1">
        <f t="shared" si="360"/>
        <v>4</v>
      </c>
      <c r="AJ709" s="1">
        <f t="shared" si="361"/>
        <v>3</v>
      </c>
      <c r="AK709" s="11">
        <f t="shared" si="362"/>
        <v>3.5</v>
      </c>
      <c r="AL709" s="10">
        <v>0</v>
      </c>
      <c r="AM709" s="4">
        <f t="shared" si="363"/>
        <v>0</v>
      </c>
      <c r="AN709" s="98">
        <v>3.9016777000000002E-2</v>
      </c>
      <c r="AO709" s="4">
        <f t="shared" si="364"/>
        <v>0</v>
      </c>
      <c r="AQ709" s="9">
        <v>1.203993055555556</v>
      </c>
      <c r="AR709" s="9">
        <v>1.222707423580786</v>
      </c>
      <c r="AS709" s="9">
        <v>1.42145593869731</v>
      </c>
      <c r="AV709" s="1" t="str">
        <f t="shared" si="365"/>
        <v/>
      </c>
      <c r="AW709" s="1">
        <f t="shared" si="366"/>
        <v>0</v>
      </c>
      <c r="AX709" s="1">
        <f t="shared" si="367"/>
        <v>0</v>
      </c>
      <c r="AY709" s="1">
        <f t="shared" si="368"/>
        <v>0</v>
      </c>
      <c r="AZ709" s="1" t="str">
        <f t="shared" si="369"/>
        <v/>
      </c>
      <c r="BA709" s="1" t="str">
        <f t="shared" si="370"/>
        <v/>
      </c>
      <c r="BB709" s="9">
        <f t="shared" si="342"/>
        <v>0.33333333333333331</v>
      </c>
      <c r="BC709" s="11">
        <f t="shared" si="371"/>
        <v>0</v>
      </c>
      <c r="BD709" s="98">
        <v>63.834178260000002</v>
      </c>
      <c r="BE709" s="4">
        <f t="shared" si="372"/>
        <v>1</v>
      </c>
    </row>
    <row r="710" spans="1:57" x14ac:dyDescent="0.35">
      <c r="A710" s="4">
        <v>53061052006</v>
      </c>
      <c r="B710" s="97">
        <v>33.857598299681193</v>
      </c>
      <c r="C710" s="4">
        <f t="shared" si="343"/>
        <v>2</v>
      </c>
      <c r="D710" s="98">
        <v>7.8864353312302837</v>
      </c>
      <c r="E710" s="4">
        <f t="shared" si="344"/>
        <v>1</v>
      </c>
      <c r="F710" s="98">
        <v>49.713193116634798</v>
      </c>
      <c r="G710" s="4">
        <f t="shared" si="345"/>
        <v>1</v>
      </c>
      <c r="H710" s="98">
        <v>13.30275229357798</v>
      </c>
      <c r="I710" s="4">
        <f t="shared" si="346"/>
        <v>0</v>
      </c>
      <c r="J710" s="98">
        <v>12.475247524752479</v>
      </c>
      <c r="K710" s="97">
        <v>8.1848184818481844</v>
      </c>
      <c r="L710" s="1">
        <f t="shared" si="347"/>
        <v>1</v>
      </c>
      <c r="M710" s="1">
        <f t="shared" si="348"/>
        <v>0</v>
      </c>
      <c r="N710" s="11">
        <f t="shared" si="349"/>
        <v>0.5</v>
      </c>
      <c r="O710" s="98">
        <v>8.9106800255809002</v>
      </c>
      <c r="P710" s="4">
        <f t="shared" si="350"/>
        <v>1</v>
      </c>
      <c r="Q710" s="6">
        <v>227569</v>
      </c>
      <c r="R710" s="7">
        <v>14719</v>
      </c>
      <c r="S710" s="1">
        <f t="shared" si="351"/>
        <v>2</v>
      </c>
      <c r="T710" s="1">
        <f t="shared" si="352"/>
        <v>2</v>
      </c>
      <c r="U710" s="11">
        <f t="shared" si="353"/>
        <v>2</v>
      </c>
      <c r="V710" s="98">
        <v>0</v>
      </c>
      <c r="W710" s="4">
        <f t="shared" si="354"/>
        <v>0</v>
      </c>
      <c r="X710" s="98">
        <v>0</v>
      </c>
      <c r="Y710" s="4">
        <f t="shared" si="355"/>
        <v>0</v>
      </c>
      <c r="Z710" s="9">
        <v>0.93811299100000001</v>
      </c>
      <c r="AA710" s="9">
        <v>0.93751382900000002</v>
      </c>
      <c r="AB710" s="9">
        <v>0.87762753000000004</v>
      </c>
      <c r="AC710" s="1">
        <f t="shared" si="356"/>
        <v>1</v>
      </c>
      <c r="AD710" s="1">
        <f t="shared" si="357"/>
        <v>1</v>
      </c>
      <c r="AE710" s="1">
        <f t="shared" si="358"/>
        <v>1</v>
      </c>
      <c r="AF710" s="11">
        <f t="shared" si="359"/>
        <v>1</v>
      </c>
      <c r="AG710" s="8">
        <v>6.4334482043099994E-2</v>
      </c>
      <c r="AH710" s="9">
        <v>0.4861227852272727</v>
      </c>
      <c r="AI710" s="1">
        <f t="shared" si="360"/>
        <v>4</v>
      </c>
      <c r="AJ710" s="1">
        <f t="shared" si="361"/>
        <v>3</v>
      </c>
      <c r="AK710" s="11">
        <f t="shared" si="362"/>
        <v>3.5</v>
      </c>
      <c r="AL710" s="10">
        <v>0</v>
      </c>
      <c r="AM710" s="4">
        <f t="shared" si="363"/>
        <v>0</v>
      </c>
      <c r="AN710" s="98">
        <v>1.0266940449999999</v>
      </c>
      <c r="AO710" s="4">
        <f t="shared" si="364"/>
        <v>1</v>
      </c>
      <c r="AS710" s="9">
        <v>1.2892720306513401</v>
      </c>
      <c r="AT710" s="9">
        <v>1.074779377612634</v>
      </c>
      <c r="AV710" s="1" t="str">
        <f t="shared" si="365"/>
        <v/>
      </c>
      <c r="AW710" s="1" t="str">
        <f t="shared" si="366"/>
        <v/>
      </c>
      <c r="AX710" s="1" t="str">
        <f t="shared" si="367"/>
        <v/>
      </c>
      <c r="AY710" s="1">
        <f t="shared" si="368"/>
        <v>0</v>
      </c>
      <c r="AZ710" s="1">
        <f t="shared" si="369"/>
        <v>0</v>
      </c>
      <c r="BA710" s="1" t="str">
        <f t="shared" si="370"/>
        <v/>
      </c>
      <c r="BB710" s="9">
        <f t="shared" si="342"/>
        <v>1</v>
      </c>
      <c r="BC710" s="11">
        <f t="shared" si="371"/>
        <v>0</v>
      </c>
      <c r="BD710" s="98">
        <v>58.065439019999999</v>
      </c>
      <c r="BE710" s="4">
        <f t="shared" si="372"/>
        <v>2</v>
      </c>
    </row>
    <row r="711" spans="1:57" x14ac:dyDescent="0.35">
      <c r="A711" s="4">
        <v>53061052007</v>
      </c>
      <c r="B711" s="97">
        <v>39.959939909864787</v>
      </c>
      <c r="C711" s="4">
        <f t="shared" si="343"/>
        <v>2</v>
      </c>
      <c r="D711" s="98">
        <v>9.7939084442823265</v>
      </c>
      <c r="E711" s="4">
        <f t="shared" si="344"/>
        <v>2</v>
      </c>
      <c r="F711" s="98">
        <v>54.366347177848773</v>
      </c>
      <c r="G711" s="4">
        <f t="shared" si="345"/>
        <v>2</v>
      </c>
      <c r="H711" s="98">
        <v>16.703176341730561</v>
      </c>
      <c r="I711" s="4">
        <f t="shared" si="346"/>
        <v>1</v>
      </c>
      <c r="J711" s="98">
        <v>11.748633879781419</v>
      </c>
      <c r="K711" s="97">
        <v>5.1912568306010929</v>
      </c>
      <c r="L711" s="1">
        <f t="shared" si="347"/>
        <v>1</v>
      </c>
      <c r="M711" s="1">
        <f t="shared" si="348"/>
        <v>0</v>
      </c>
      <c r="N711" s="11">
        <f t="shared" si="349"/>
        <v>0.5</v>
      </c>
      <c r="O711" s="98">
        <v>8.2632110400538537</v>
      </c>
      <c r="P711" s="4">
        <f t="shared" si="350"/>
        <v>1</v>
      </c>
      <c r="Q711" s="6">
        <v>247817</v>
      </c>
      <c r="R711" s="7">
        <v>13484</v>
      </c>
      <c r="S711" s="1">
        <f t="shared" si="351"/>
        <v>2</v>
      </c>
      <c r="T711" s="1">
        <f t="shared" si="352"/>
        <v>2</v>
      </c>
      <c r="U711" s="11">
        <f t="shared" si="353"/>
        <v>2</v>
      </c>
      <c r="V711" s="98">
        <v>0</v>
      </c>
      <c r="W711" s="4">
        <f t="shared" si="354"/>
        <v>0</v>
      </c>
      <c r="X711" s="98">
        <v>7.4539465590735698</v>
      </c>
      <c r="Y711" s="4">
        <f t="shared" si="355"/>
        <v>1</v>
      </c>
      <c r="Z711" s="9">
        <v>0.80279866700000002</v>
      </c>
      <c r="AA711" s="9">
        <v>0.77479058599999995</v>
      </c>
      <c r="AB711" s="9">
        <v>0.75464870699999997</v>
      </c>
      <c r="AC711" s="1">
        <f t="shared" si="356"/>
        <v>1</v>
      </c>
      <c r="AD711" s="1">
        <f t="shared" si="357"/>
        <v>2</v>
      </c>
      <c r="AE711" s="1">
        <f t="shared" si="358"/>
        <v>1</v>
      </c>
      <c r="AF711" s="11">
        <f t="shared" si="359"/>
        <v>1.3333333333333333</v>
      </c>
      <c r="AG711" s="8">
        <v>0.15881414698499999</v>
      </c>
      <c r="AH711" s="9">
        <v>0.34712553092563569</v>
      </c>
      <c r="AI711" s="1">
        <f t="shared" si="360"/>
        <v>3</v>
      </c>
      <c r="AJ711" s="1">
        <f t="shared" si="361"/>
        <v>4</v>
      </c>
      <c r="AK711" s="11">
        <f t="shared" si="362"/>
        <v>3.5</v>
      </c>
      <c r="AL711" s="10">
        <v>0</v>
      </c>
      <c r="AM711" s="4">
        <f t="shared" si="363"/>
        <v>0</v>
      </c>
      <c r="AN711" s="98">
        <v>0.86206896600000005</v>
      </c>
      <c r="AO711" s="4">
        <f t="shared" si="364"/>
        <v>0</v>
      </c>
      <c r="AS711" s="9">
        <v>1.01149425287356</v>
      </c>
      <c r="AT711" s="9">
        <v>1.159312587087785</v>
      </c>
      <c r="AV711" s="1" t="str">
        <f t="shared" si="365"/>
        <v/>
      </c>
      <c r="AW711" s="1" t="str">
        <f t="shared" si="366"/>
        <v/>
      </c>
      <c r="AX711" s="1" t="str">
        <f t="shared" si="367"/>
        <v/>
      </c>
      <c r="AY711" s="1">
        <f t="shared" si="368"/>
        <v>0</v>
      </c>
      <c r="AZ711" s="1">
        <f t="shared" si="369"/>
        <v>0</v>
      </c>
      <c r="BA711" s="1" t="str">
        <f t="shared" si="370"/>
        <v/>
      </c>
      <c r="BB711" s="9">
        <f t="shared" si="342"/>
        <v>1</v>
      </c>
      <c r="BC711" s="11">
        <f t="shared" si="371"/>
        <v>0</v>
      </c>
      <c r="BD711" s="98">
        <v>52.185843200000001</v>
      </c>
      <c r="BE711" s="4">
        <f t="shared" si="372"/>
        <v>3</v>
      </c>
    </row>
    <row r="712" spans="1:57" x14ac:dyDescent="0.35">
      <c r="A712" s="4">
        <v>53061052104</v>
      </c>
      <c r="B712" s="97">
        <v>28.1807372175981</v>
      </c>
      <c r="C712" s="4">
        <f t="shared" si="343"/>
        <v>1</v>
      </c>
      <c r="D712" s="98">
        <v>4.6431414168214378</v>
      </c>
      <c r="E712" s="4">
        <f t="shared" si="344"/>
        <v>1</v>
      </c>
      <c r="F712" s="98">
        <v>61.475713756025222</v>
      </c>
      <c r="G712" s="4">
        <f t="shared" si="345"/>
        <v>2</v>
      </c>
      <c r="H712" s="98">
        <v>12.555066079295161</v>
      </c>
      <c r="I712" s="4">
        <f t="shared" si="346"/>
        <v>0</v>
      </c>
      <c r="J712" s="98">
        <v>21.882352941176471</v>
      </c>
      <c r="K712" s="97">
        <v>11.76470588235294</v>
      </c>
      <c r="L712" s="1">
        <f t="shared" si="347"/>
        <v>3</v>
      </c>
      <c r="M712" s="1">
        <f t="shared" si="348"/>
        <v>1</v>
      </c>
      <c r="N712" s="11">
        <f t="shared" si="349"/>
        <v>2</v>
      </c>
      <c r="O712" s="98">
        <v>15.933412604042809</v>
      </c>
      <c r="P712" s="4">
        <f t="shared" si="350"/>
        <v>1</v>
      </c>
      <c r="Q712" s="6">
        <v>86593</v>
      </c>
      <c r="R712" s="7">
        <v>190</v>
      </c>
      <c r="S712" s="1">
        <f t="shared" si="351"/>
        <v>1</v>
      </c>
      <c r="T712" s="1">
        <f t="shared" si="352"/>
        <v>0</v>
      </c>
      <c r="U712" s="11">
        <f t="shared" si="353"/>
        <v>0.5</v>
      </c>
      <c r="V712" s="98">
        <v>0</v>
      </c>
      <c r="W712" s="4">
        <f t="shared" si="354"/>
        <v>0</v>
      </c>
      <c r="X712" s="98">
        <v>5.0757639057808453E-2</v>
      </c>
      <c r="Y712" s="4">
        <f t="shared" si="355"/>
        <v>0</v>
      </c>
      <c r="Z712" s="9">
        <v>1.7513541260000001</v>
      </c>
      <c r="AA712" s="9">
        <v>1.5903214590000001</v>
      </c>
      <c r="AB712" s="9">
        <v>1.6681590040000001</v>
      </c>
      <c r="AC712" s="1">
        <f t="shared" si="356"/>
        <v>0</v>
      </c>
      <c r="AD712" s="1">
        <f t="shared" si="357"/>
        <v>0</v>
      </c>
      <c r="AE712" s="1">
        <f t="shared" si="358"/>
        <v>0</v>
      </c>
      <c r="AF712" s="11">
        <f t="shared" si="359"/>
        <v>0</v>
      </c>
      <c r="AG712" s="8">
        <v>0.48746702807499998</v>
      </c>
      <c r="AH712" s="9">
        <v>1.3526496817259961</v>
      </c>
      <c r="AI712" s="1">
        <f t="shared" si="360"/>
        <v>1</v>
      </c>
      <c r="AJ712" s="1">
        <f t="shared" si="361"/>
        <v>0</v>
      </c>
      <c r="AK712" s="11">
        <f t="shared" si="362"/>
        <v>0.5</v>
      </c>
      <c r="AL712" s="10">
        <v>0</v>
      </c>
      <c r="AM712" s="4">
        <f t="shared" si="363"/>
        <v>0</v>
      </c>
      <c r="AN712" s="98">
        <v>11.466458660000001</v>
      </c>
      <c r="AO712" s="4">
        <f t="shared" si="364"/>
        <v>4</v>
      </c>
      <c r="AS712" s="9">
        <v>1.02362707535121</v>
      </c>
      <c r="AV712" s="1" t="str">
        <f t="shared" si="365"/>
        <v/>
      </c>
      <c r="AW712" s="1" t="str">
        <f t="shared" si="366"/>
        <v/>
      </c>
      <c r="AX712" s="1" t="str">
        <f t="shared" si="367"/>
        <v/>
      </c>
      <c r="AY712" s="1">
        <f t="shared" si="368"/>
        <v>0</v>
      </c>
      <c r="AZ712" s="1" t="str">
        <f t="shared" si="369"/>
        <v/>
      </c>
      <c r="BA712" s="1" t="str">
        <f t="shared" si="370"/>
        <v/>
      </c>
      <c r="BB712" s="9">
        <f t="shared" si="342"/>
        <v>1</v>
      </c>
      <c r="BC712" s="11">
        <f t="shared" si="371"/>
        <v>0</v>
      </c>
      <c r="BD712" s="98">
        <v>58.864886540000001</v>
      </c>
      <c r="BE712" s="4">
        <f t="shared" si="372"/>
        <v>2</v>
      </c>
    </row>
    <row r="713" spans="1:57" x14ac:dyDescent="0.35">
      <c r="A713" s="4">
        <v>53061052105</v>
      </c>
      <c r="B713" s="97">
        <v>7.6608187134502934</v>
      </c>
      <c r="C713" s="4">
        <f t="shared" si="343"/>
        <v>0</v>
      </c>
      <c r="D713" s="98">
        <v>1.1677934849416101</v>
      </c>
      <c r="E713" s="4">
        <f t="shared" si="344"/>
        <v>0</v>
      </c>
      <c r="F713" s="98">
        <v>57.25865880619012</v>
      </c>
      <c r="G713" s="4">
        <f t="shared" si="345"/>
        <v>2</v>
      </c>
      <c r="H713" s="98">
        <v>5.2941176470588234</v>
      </c>
      <c r="I713" s="4">
        <f t="shared" si="346"/>
        <v>0</v>
      </c>
      <c r="J713" s="98">
        <v>12.26277372262774</v>
      </c>
      <c r="K713" s="97">
        <v>4.6715328467153281</v>
      </c>
      <c r="L713" s="1">
        <f t="shared" si="347"/>
        <v>1</v>
      </c>
      <c r="M713" s="1">
        <f t="shared" si="348"/>
        <v>0</v>
      </c>
      <c r="N713" s="11">
        <f t="shared" si="349"/>
        <v>0.5</v>
      </c>
      <c r="O713" s="98">
        <v>11.988130563798221</v>
      </c>
      <c r="P713" s="4">
        <f t="shared" si="350"/>
        <v>1</v>
      </c>
      <c r="Q713" s="6">
        <v>93622</v>
      </c>
      <c r="R713" s="7">
        <v>438</v>
      </c>
      <c r="S713" s="1">
        <f t="shared" si="351"/>
        <v>1</v>
      </c>
      <c r="T713" s="1">
        <f t="shared" si="352"/>
        <v>0</v>
      </c>
      <c r="U713" s="11">
        <f t="shared" si="353"/>
        <v>0.5</v>
      </c>
      <c r="V713" s="98">
        <v>0</v>
      </c>
      <c r="W713" s="4">
        <f t="shared" si="354"/>
        <v>0</v>
      </c>
      <c r="X713" s="98">
        <v>0</v>
      </c>
      <c r="Y713" s="4">
        <f t="shared" si="355"/>
        <v>0</v>
      </c>
      <c r="Z713" s="9">
        <v>2.4119575129999999</v>
      </c>
      <c r="AA713" s="9">
        <v>2.87225515</v>
      </c>
      <c r="AB713" s="9">
        <v>2.0478415210000001</v>
      </c>
      <c r="AC713" s="1">
        <f t="shared" si="356"/>
        <v>0</v>
      </c>
      <c r="AD713" s="1">
        <f t="shared" si="357"/>
        <v>0</v>
      </c>
      <c r="AE713" s="1">
        <f t="shared" si="358"/>
        <v>0</v>
      </c>
      <c r="AF713" s="11">
        <f t="shared" si="359"/>
        <v>0</v>
      </c>
      <c r="AG713" s="8">
        <v>0.331511704272</v>
      </c>
      <c r="AH713" s="9">
        <v>1.568451802144087</v>
      </c>
      <c r="AI713" s="1">
        <f t="shared" si="360"/>
        <v>2</v>
      </c>
      <c r="AJ713" s="1">
        <f t="shared" si="361"/>
        <v>0</v>
      </c>
      <c r="AK713" s="11">
        <f t="shared" si="362"/>
        <v>1</v>
      </c>
      <c r="AL713" s="10">
        <v>0</v>
      </c>
      <c r="AM713" s="4">
        <f t="shared" si="363"/>
        <v>0</v>
      </c>
      <c r="AN713" s="98">
        <v>2.7894002790000001</v>
      </c>
      <c r="AO713" s="4">
        <f t="shared" si="364"/>
        <v>1</v>
      </c>
      <c r="AS713" s="9">
        <v>0.77011494252873502</v>
      </c>
      <c r="AV713" s="1" t="str">
        <f t="shared" si="365"/>
        <v/>
      </c>
      <c r="AW713" s="1" t="str">
        <f t="shared" si="366"/>
        <v/>
      </c>
      <c r="AX713" s="1" t="str">
        <f t="shared" si="367"/>
        <v/>
      </c>
      <c r="AY713" s="1">
        <f t="shared" si="368"/>
        <v>3</v>
      </c>
      <c r="AZ713" s="1" t="str">
        <f t="shared" si="369"/>
        <v/>
      </c>
      <c r="BA713" s="1" t="str">
        <f t="shared" si="370"/>
        <v/>
      </c>
      <c r="BB713" s="9">
        <f t="shared" si="342"/>
        <v>1</v>
      </c>
      <c r="BC713" s="11">
        <f t="shared" si="371"/>
        <v>3</v>
      </c>
      <c r="BD713" s="98">
        <v>61.946417310000001</v>
      </c>
      <c r="BE713" s="4">
        <f t="shared" si="372"/>
        <v>1</v>
      </c>
    </row>
    <row r="714" spans="1:57" x14ac:dyDescent="0.35">
      <c r="A714" s="4">
        <v>53061052107</v>
      </c>
      <c r="B714" s="97">
        <v>37.739797697942102</v>
      </c>
      <c r="C714" s="4">
        <f t="shared" si="343"/>
        <v>2</v>
      </c>
      <c r="D714" s="98">
        <v>9.1731022791486154</v>
      </c>
      <c r="E714" s="4">
        <f t="shared" si="344"/>
        <v>2</v>
      </c>
      <c r="F714" s="98">
        <v>52.390961639516547</v>
      </c>
      <c r="G714" s="4">
        <f t="shared" si="345"/>
        <v>2</v>
      </c>
      <c r="H714" s="98">
        <v>9.9724517906336096</v>
      </c>
      <c r="I714" s="4">
        <f t="shared" si="346"/>
        <v>0</v>
      </c>
      <c r="J714" s="98">
        <v>15.93123209169055</v>
      </c>
      <c r="K714" s="97">
        <v>10.25787965616046</v>
      </c>
      <c r="L714" s="1">
        <f t="shared" si="347"/>
        <v>2</v>
      </c>
      <c r="M714" s="1">
        <f t="shared" si="348"/>
        <v>1</v>
      </c>
      <c r="N714" s="11">
        <f t="shared" si="349"/>
        <v>1.5</v>
      </c>
      <c r="O714" s="98">
        <v>13.87040280210158</v>
      </c>
      <c r="P714" s="4">
        <f t="shared" si="350"/>
        <v>1</v>
      </c>
      <c r="Q714" s="6">
        <v>195909</v>
      </c>
      <c r="R714" s="7">
        <v>0</v>
      </c>
      <c r="S714" s="1">
        <f t="shared" si="351"/>
        <v>1</v>
      </c>
      <c r="T714" s="1">
        <f t="shared" si="352"/>
        <v>0</v>
      </c>
      <c r="U714" s="11">
        <f t="shared" si="353"/>
        <v>0.5</v>
      </c>
      <c r="V714" s="98">
        <v>0</v>
      </c>
      <c r="W714" s="4">
        <f t="shared" si="354"/>
        <v>0</v>
      </c>
      <c r="X714" s="98">
        <v>0</v>
      </c>
      <c r="Y714" s="4">
        <f t="shared" si="355"/>
        <v>0</v>
      </c>
      <c r="Z714" s="9">
        <v>1.337894938</v>
      </c>
      <c r="AA714" s="9">
        <v>1.3521001029999999</v>
      </c>
      <c r="AB714" s="9">
        <v>1.2563922620000001</v>
      </c>
      <c r="AC714" s="1">
        <f t="shared" si="356"/>
        <v>0</v>
      </c>
      <c r="AD714" s="1">
        <f t="shared" si="357"/>
        <v>0</v>
      </c>
      <c r="AE714" s="1">
        <f t="shared" si="358"/>
        <v>0</v>
      </c>
      <c r="AF714" s="11">
        <f t="shared" si="359"/>
        <v>0</v>
      </c>
      <c r="AG714" s="8">
        <v>0.93989499666999998</v>
      </c>
      <c r="AH714" s="9">
        <v>0.5483796510932083</v>
      </c>
      <c r="AI714" s="1">
        <f t="shared" si="360"/>
        <v>0</v>
      </c>
      <c r="AJ714" s="1">
        <f t="shared" si="361"/>
        <v>3</v>
      </c>
      <c r="AK714" s="11">
        <f t="shared" si="362"/>
        <v>1.5</v>
      </c>
      <c r="AL714" s="10">
        <v>0</v>
      </c>
      <c r="AM714" s="4">
        <f t="shared" si="363"/>
        <v>0</v>
      </c>
      <c r="AN714" s="98">
        <v>0.48954161099999999</v>
      </c>
      <c r="AO714" s="4">
        <f t="shared" si="364"/>
        <v>0</v>
      </c>
      <c r="AR714" s="9">
        <v>0.9818049490538574</v>
      </c>
      <c r="AS714" s="9">
        <v>1.21711366538952</v>
      </c>
      <c r="AV714" s="1" t="str">
        <f t="shared" si="365"/>
        <v/>
      </c>
      <c r="AW714" s="1" t="str">
        <f t="shared" si="366"/>
        <v/>
      </c>
      <c r="AX714" s="1">
        <f t="shared" si="367"/>
        <v>0</v>
      </c>
      <c r="AY714" s="1">
        <f t="shared" si="368"/>
        <v>0</v>
      </c>
      <c r="AZ714" s="1" t="str">
        <f t="shared" si="369"/>
        <v/>
      </c>
      <c r="BA714" s="1" t="str">
        <f t="shared" si="370"/>
        <v/>
      </c>
      <c r="BB714" s="9">
        <f t="shared" si="342"/>
        <v>0.5</v>
      </c>
      <c r="BC714" s="11">
        <f t="shared" si="371"/>
        <v>0</v>
      </c>
      <c r="BD714" s="98">
        <v>51.298218329999997</v>
      </c>
      <c r="BE714" s="4">
        <f t="shared" si="372"/>
        <v>3</v>
      </c>
    </row>
    <row r="715" spans="1:57" x14ac:dyDescent="0.35">
      <c r="A715" s="4">
        <v>53061052108</v>
      </c>
      <c r="B715" s="97">
        <v>14.495668316831679</v>
      </c>
      <c r="C715" s="4">
        <f t="shared" si="343"/>
        <v>0</v>
      </c>
      <c r="D715" s="98">
        <v>0.228198859005705</v>
      </c>
      <c r="E715" s="4">
        <f t="shared" si="344"/>
        <v>0</v>
      </c>
      <c r="F715" s="98">
        <v>61.196253724989361</v>
      </c>
      <c r="G715" s="4">
        <f t="shared" si="345"/>
        <v>2</v>
      </c>
      <c r="H715" s="98">
        <v>13.294010889292201</v>
      </c>
      <c r="I715" s="4">
        <f t="shared" si="346"/>
        <v>0</v>
      </c>
      <c r="J715" s="98">
        <v>11.83294663573086</v>
      </c>
      <c r="K715" s="97">
        <v>4.8723897911832941</v>
      </c>
      <c r="L715" s="1">
        <f t="shared" si="347"/>
        <v>1</v>
      </c>
      <c r="M715" s="1">
        <f t="shared" si="348"/>
        <v>0</v>
      </c>
      <c r="N715" s="11">
        <f t="shared" si="349"/>
        <v>0.5</v>
      </c>
      <c r="O715" s="98">
        <v>9.375</v>
      </c>
      <c r="P715" s="4">
        <f t="shared" si="350"/>
        <v>1</v>
      </c>
      <c r="Q715" s="6">
        <v>174719</v>
      </c>
      <c r="R715" s="7">
        <v>0</v>
      </c>
      <c r="S715" s="1">
        <f t="shared" si="351"/>
        <v>1</v>
      </c>
      <c r="T715" s="1">
        <f t="shared" si="352"/>
        <v>0</v>
      </c>
      <c r="U715" s="11">
        <f t="shared" si="353"/>
        <v>0.5</v>
      </c>
      <c r="V715" s="98">
        <v>0</v>
      </c>
      <c r="W715" s="4">
        <f t="shared" si="354"/>
        <v>0</v>
      </c>
      <c r="X715" s="98">
        <v>0</v>
      </c>
      <c r="Y715" s="4">
        <f t="shared" si="355"/>
        <v>0</v>
      </c>
      <c r="Z715" s="9">
        <v>1.541356567</v>
      </c>
      <c r="AA715" s="9">
        <v>1.550286083</v>
      </c>
      <c r="AB715" s="9">
        <v>0.88322655000000005</v>
      </c>
      <c r="AC715" s="1">
        <f t="shared" si="356"/>
        <v>0</v>
      </c>
      <c r="AD715" s="1">
        <f t="shared" si="357"/>
        <v>0</v>
      </c>
      <c r="AE715" s="1">
        <f t="shared" si="358"/>
        <v>1</v>
      </c>
      <c r="AF715" s="11">
        <f t="shared" si="359"/>
        <v>0.33333333333333331</v>
      </c>
      <c r="AG715" s="8">
        <v>0.865903682999</v>
      </c>
      <c r="AH715" s="9">
        <v>1.224444497919722</v>
      </c>
      <c r="AI715" s="1">
        <f t="shared" si="360"/>
        <v>0</v>
      </c>
      <c r="AJ715" s="1">
        <f t="shared" si="361"/>
        <v>0</v>
      </c>
      <c r="AK715" s="11">
        <f t="shared" si="362"/>
        <v>0</v>
      </c>
      <c r="AL715" s="10">
        <v>0</v>
      </c>
      <c r="AM715" s="4">
        <f t="shared" si="363"/>
        <v>0</v>
      </c>
      <c r="AN715" s="98">
        <v>0.75901328300000004</v>
      </c>
      <c r="AO715" s="4">
        <f t="shared" si="364"/>
        <v>0</v>
      </c>
      <c r="AQ715" s="9">
        <v>0.55642361111111116</v>
      </c>
      <c r="AR715" s="9">
        <v>1.1608442503639009</v>
      </c>
      <c r="AV715" s="1" t="str">
        <f t="shared" si="365"/>
        <v/>
      </c>
      <c r="AW715" s="1">
        <f t="shared" si="366"/>
        <v>4</v>
      </c>
      <c r="AX715" s="1">
        <f t="shared" si="367"/>
        <v>0</v>
      </c>
      <c r="AY715" s="1" t="str">
        <f t="shared" si="368"/>
        <v/>
      </c>
      <c r="AZ715" s="1" t="str">
        <f t="shared" si="369"/>
        <v/>
      </c>
      <c r="BA715" s="1" t="str">
        <f t="shared" si="370"/>
        <v/>
      </c>
      <c r="BB715" s="9">
        <f t="shared" si="342"/>
        <v>0.5</v>
      </c>
      <c r="BC715" s="11">
        <f t="shared" si="371"/>
        <v>2</v>
      </c>
      <c r="BD715" s="98">
        <v>65.898482740000006</v>
      </c>
      <c r="BE715" s="4">
        <f t="shared" si="372"/>
        <v>1</v>
      </c>
    </row>
    <row r="716" spans="1:57" x14ac:dyDescent="0.35">
      <c r="A716" s="4">
        <v>53061052112</v>
      </c>
      <c r="B716" s="97">
        <v>18.110236220472441</v>
      </c>
      <c r="C716" s="4">
        <f t="shared" si="343"/>
        <v>0</v>
      </c>
      <c r="D716" s="98">
        <v>4.728618421052631</v>
      </c>
      <c r="E716" s="4">
        <f t="shared" si="344"/>
        <v>1</v>
      </c>
      <c r="F716" s="98">
        <v>64.30419037765131</v>
      </c>
      <c r="G716" s="4">
        <f t="shared" si="345"/>
        <v>2</v>
      </c>
      <c r="H716" s="98">
        <v>11.67400881057269</v>
      </c>
      <c r="I716" s="4">
        <f t="shared" si="346"/>
        <v>0</v>
      </c>
      <c r="J716" s="98">
        <v>18.730158730158731</v>
      </c>
      <c r="K716" s="97">
        <v>6.9841269841269842</v>
      </c>
      <c r="L716" s="1">
        <f t="shared" si="347"/>
        <v>2</v>
      </c>
      <c r="M716" s="1">
        <f t="shared" si="348"/>
        <v>0</v>
      </c>
      <c r="N716" s="11">
        <f t="shared" si="349"/>
        <v>1</v>
      </c>
      <c r="O716" s="98">
        <v>9.7271648873072358</v>
      </c>
      <c r="P716" s="4">
        <f t="shared" si="350"/>
        <v>1</v>
      </c>
      <c r="Q716" s="6">
        <v>119148</v>
      </c>
      <c r="R716" s="7">
        <v>0</v>
      </c>
      <c r="S716" s="1">
        <f t="shared" si="351"/>
        <v>1</v>
      </c>
      <c r="T716" s="1">
        <f t="shared" si="352"/>
        <v>0</v>
      </c>
      <c r="U716" s="11">
        <f t="shared" si="353"/>
        <v>0.5</v>
      </c>
      <c r="V716" s="98">
        <v>0</v>
      </c>
      <c r="W716" s="4">
        <f t="shared" si="354"/>
        <v>0</v>
      </c>
      <c r="X716" s="98">
        <v>0</v>
      </c>
      <c r="Y716" s="4">
        <f t="shared" si="355"/>
        <v>0</v>
      </c>
      <c r="Z716" s="9">
        <v>2.6789218090000002</v>
      </c>
      <c r="AA716" s="9">
        <v>2.7607336650000001</v>
      </c>
      <c r="AB716" s="9">
        <v>0.85656884099999997</v>
      </c>
      <c r="AC716" s="1">
        <f t="shared" si="356"/>
        <v>0</v>
      </c>
      <c r="AD716" s="1">
        <f t="shared" si="357"/>
        <v>0</v>
      </c>
      <c r="AE716" s="1">
        <f t="shared" si="358"/>
        <v>1</v>
      </c>
      <c r="AF716" s="11">
        <f t="shared" si="359"/>
        <v>0.33333333333333331</v>
      </c>
      <c r="AG716" s="8">
        <v>0.59184840807899997</v>
      </c>
      <c r="AH716" s="9">
        <v>1.4373961250089631</v>
      </c>
      <c r="AI716" s="1">
        <f t="shared" si="360"/>
        <v>1</v>
      </c>
      <c r="AJ716" s="1">
        <f t="shared" si="361"/>
        <v>0</v>
      </c>
      <c r="AK716" s="11">
        <f t="shared" si="362"/>
        <v>0.5</v>
      </c>
      <c r="AL716" s="10">
        <v>0</v>
      </c>
      <c r="AM716" s="4">
        <f t="shared" si="363"/>
        <v>0</v>
      </c>
      <c r="AN716" s="98">
        <v>0.30864197500000001</v>
      </c>
      <c r="AO716" s="4">
        <f t="shared" si="364"/>
        <v>0</v>
      </c>
      <c r="AR716" s="9">
        <v>1.5873362445414849</v>
      </c>
      <c r="AS716" s="9">
        <v>0.86973180076628298</v>
      </c>
      <c r="AV716" s="1" t="str">
        <f t="shared" si="365"/>
        <v/>
      </c>
      <c r="AW716" s="1" t="str">
        <f t="shared" si="366"/>
        <v/>
      </c>
      <c r="AX716" s="1">
        <f t="shared" si="367"/>
        <v>0</v>
      </c>
      <c r="AY716" s="1">
        <f t="shared" si="368"/>
        <v>1</v>
      </c>
      <c r="AZ716" s="1" t="str">
        <f t="shared" si="369"/>
        <v/>
      </c>
      <c r="BA716" s="1" t="str">
        <f t="shared" si="370"/>
        <v/>
      </c>
      <c r="BB716" s="9">
        <f t="shared" si="342"/>
        <v>0.5</v>
      </c>
      <c r="BC716" s="11">
        <f t="shared" si="371"/>
        <v>0.5</v>
      </c>
      <c r="BD716" s="98">
        <v>67.229521320000003</v>
      </c>
      <c r="BE716" s="4">
        <f t="shared" si="372"/>
        <v>1</v>
      </c>
    </row>
    <row r="717" spans="1:57" x14ac:dyDescent="0.35">
      <c r="A717" s="4">
        <v>53061052113</v>
      </c>
      <c r="B717" s="97">
        <v>16.95129664769134</v>
      </c>
      <c r="C717" s="4">
        <f t="shared" si="343"/>
        <v>0</v>
      </c>
      <c r="D717" s="98">
        <v>1.7532029669588669</v>
      </c>
      <c r="E717" s="4">
        <f t="shared" si="344"/>
        <v>0</v>
      </c>
      <c r="F717" s="98">
        <v>54.449599325179257</v>
      </c>
      <c r="G717" s="4">
        <f t="shared" si="345"/>
        <v>2</v>
      </c>
      <c r="H717" s="98">
        <v>8.0470162748643759</v>
      </c>
      <c r="I717" s="4">
        <f t="shared" si="346"/>
        <v>0</v>
      </c>
      <c r="J717" s="98">
        <v>6.1261261261261257</v>
      </c>
      <c r="K717" s="97">
        <v>4.3243243243243246</v>
      </c>
      <c r="L717" s="1">
        <f t="shared" si="347"/>
        <v>0</v>
      </c>
      <c r="M717" s="1">
        <f t="shared" si="348"/>
        <v>0</v>
      </c>
      <c r="N717" s="11">
        <f t="shared" si="349"/>
        <v>0</v>
      </c>
      <c r="O717" s="98">
        <v>9.2105263157894726</v>
      </c>
      <c r="P717" s="4">
        <f t="shared" si="350"/>
        <v>1</v>
      </c>
      <c r="Q717" s="6">
        <v>70772</v>
      </c>
      <c r="R717" s="7">
        <v>0</v>
      </c>
      <c r="S717" s="1">
        <f t="shared" si="351"/>
        <v>0</v>
      </c>
      <c r="T717" s="1">
        <f t="shared" si="352"/>
        <v>0</v>
      </c>
      <c r="U717" s="11">
        <f t="shared" si="353"/>
        <v>0</v>
      </c>
      <c r="V717" s="98">
        <v>0</v>
      </c>
      <c r="W717" s="4">
        <f t="shared" si="354"/>
        <v>0</v>
      </c>
      <c r="X717" s="98">
        <v>0</v>
      </c>
      <c r="Y717" s="4">
        <f t="shared" si="355"/>
        <v>0</v>
      </c>
      <c r="Z717" s="9">
        <v>3.4084311280000001</v>
      </c>
      <c r="AA717" s="9">
        <v>3.406709701</v>
      </c>
      <c r="AB717" s="9">
        <v>3.3997438550000001</v>
      </c>
      <c r="AC717" s="1">
        <f t="shared" si="356"/>
        <v>0</v>
      </c>
      <c r="AD717" s="1">
        <f t="shared" si="357"/>
        <v>0</v>
      </c>
      <c r="AE717" s="1">
        <f t="shared" si="358"/>
        <v>0</v>
      </c>
      <c r="AF717" s="11">
        <f t="shared" si="359"/>
        <v>0</v>
      </c>
      <c r="AG717" s="8">
        <v>1.8534004218</v>
      </c>
      <c r="AH717" s="9">
        <v>3.4231800551136371</v>
      </c>
      <c r="AI717" s="1">
        <f t="shared" si="360"/>
        <v>0</v>
      </c>
      <c r="AJ717" s="1">
        <f t="shared" si="361"/>
        <v>0</v>
      </c>
      <c r="AK717" s="11">
        <f t="shared" si="362"/>
        <v>0</v>
      </c>
      <c r="AL717" s="10">
        <v>0</v>
      </c>
      <c r="AM717" s="4">
        <f t="shared" si="363"/>
        <v>0</v>
      </c>
      <c r="AN717" s="98">
        <v>0.27149321300000001</v>
      </c>
      <c r="AO717" s="4">
        <f t="shared" si="364"/>
        <v>0</v>
      </c>
      <c r="AV717" s="1" t="str">
        <f t="shared" si="365"/>
        <v/>
      </c>
      <c r="AW717" s="1" t="str">
        <f t="shared" si="366"/>
        <v/>
      </c>
      <c r="AX717" s="1" t="str">
        <f t="shared" si="367"/>
        <v/>
      </c>
      <c r="AY717" s="1" t="str">
        <f t="shared" si="368"/>
        <v/>
      </c>
      <c r="AZ717" s="1" t="str">
        <f t="shared" si="369"/>
        <v/>
      </c>
      <c r="BA717" s="1" t="str">
        <f t="shared" si="370"/>
        <v/>
      </c>
      <c r="BB717" s="9">
        <f>IF(COUNTBLANK(AV717:AY717)=4,1,1/(4-COUNTBLANK(AV717:AY717)))</f>
        <v>1</v>
      </c>
      <c r="BC717" s="11">
        <f t="shared" si="371"/>
        <v>0</v>
      </c>
      <c r="BD717" s="98">
        <v>65.912809679999995</v>
      </c>
      <c r="BE717" s="4">
        <f t="shared" si="372"/>
        <v>1</v>
      </c>
    </row>
    <row r="718" spans="1:57" x14ac:dyDescent="0.35">
      <c r="A718" s="4">
        <v>53061052114</v>
      </c>
      <c r="B718" s="97">
        <v>25.58237145855194</v>
      </c>
      <c r="C718" s="4">
        <f t="shared" si="343"/>
        <v>1</v>
      </c>
      <c r="D718" s="98">
        <v>5.141037306642402</v>
      </c>
      <c r="E718" s="4">
        <f t="shared" si="344"/>
        <v>1</v>
      </c>
      <c r="F718" s="98">
        <v>47.884256378344752</v>
      </c>
      <c r="G718" s="4">
        <f t="shared" si="345"/>
        <v>1</v>
      </c>
      <c r="H718" s="98">
        <v>5.9653624118024373</v>
      </c>
      <c r="I718" s="4">
        <f t="shared" si="346"/>
        <v>0</v>
      </c>
      <c r="J718" s="98">
        <v>8.524590163934425</v>
      </c>
      <c r="K718" s="97">
        <v>3.9344262295081971</v>
      </c>
      <c r="L718" s="1">
        <f t="shared" si="347"/>
        <v>0</v>
      </c>
      <c r="M718" s="1">
        <f t="shared" si="348"/>
        <v>0</v>
      </c>
      <c r="N718" s="11">
        <f t="shared" si="349"/>
        <v>0</v>
      </c>
      <c r="O718" s="98">
        <v>5.8774139378673382</v>
      </c>
      <c r="P718" s="4">
        <f t="shared" si="350"/>
        <v>0</v>
      </c>
      <c r="Q718" s="6">
        <v>203444</v>
      </c>
      <c r="R718" s="7">
        <v>7361</v>
      </c>
      <c r="S718" s="1">
        <f t="shared" si="351"/>
        <v>2</v>
      </c>
      <c r="T718" s="1">
        <f t="shared" si="352"/>
        <v>1</v>
      </c>
      <c r="U718" s="11">
        <f t="shared" si="353"/>
        <v>1.5</v>
      </c>
      <c r="V718" s="98">
        <v>0</v>
      </c>
      <c r="W718" s="4">
        <f t="shared" si="354"/>
        <v>0</v>
      </c>
      <c r="X718" s="98">
        <v>0</v>
      </c>
      <c r="Y718" s="4">
        <f t="shared" si="355"/>
        <v>0</v>
      </c>
      <c r="Z718" s="9">
        <v>0.96243339800000005</v>
      </c>
      <c r="AA718" s="9">
        <v>0.99936202299999999</v>
      </c>
      <c r="AB718" s="9">
        <v>0.84009615400000004</v>
      </c>
      <c r="AC718" s="1">
        <f t="shared" si="356"/>
        <v>1</v>
      </c>
      <c r="AD718" s="1">
        <f t="shared" si="357"/>
        <v>1</v>
      </c>
      <c r="AE718" s="1">
        <f t="shared" si="358"/>
        <v>1</v>
      </c>
      <c r="AF718" s="11">
        <f t="shared" si="359"/>
        <v>1</v>
      </c>
      <c r="AG718" s="8">
        <v>0.43135695030900001</v>
      </c>
      <c r="AH718" s="9">
        <v>0.63074307475479918</v>
      </c>
      <c r="AI718" s="1">
        <f t="shared" si="360"/>
        <v>2</v>
      </c>
      <c r="AJ718" s="1">
        <f t="shared" si="361"/>
        <v>2</v>
      </c>
      <c r="AK718" s="11">
        <f t="shared" si="362"/>
        <v>2</v>
      </c>
      <c r="AL718" s="10">
        <v>0</v>
      </c>
      <c r="AM718" s="4">
        <f t="shared" si="363"/>
        <v>0</v>
      </c>
      <c r="AN718" s="98">
        <v>0</v>
      </c>
      <c r="AO718" s="4">
        <f t="shared" si="364"/>
        <v>0</v>
      </c>
      <c r="AS718" s="9">
        <v>1.1513409961685801</v>
      </c>
      <c r="AV718" s="1" t="str">
        <f t="shared" si="365"/>
        <v/>
      </c>
      <c r="AW718" s="1" t="str">
        <f t="shared" si="366"/>
        <v/>
      </c>
      <c r="AX718" s="1" t="str">
        <f t="shared" si="367"/>
        <v/>
      </c>
      <c r="AY718" s="1">
        <f t="shared" si="368"/>
        <v>0</v>
      </c>
      <c r="AZ718" s="1" t="str">
        <f t="shared" si="369"/>
        <v/>
      </c>
      <c r="BA718" s="1" t="str">
        <f t="shared" si="370"/>
        <v/>
      </c>
      <c r="BB718" s="9">
        <f t="shared" ref="BB718:BB774" si="373">IF(COUNTBLANK(AV718:AY718)=4,1,1/(4-COUNTBLANK(AV718:AY718)))</f>
        <v>1</v>
      </c>
      <c r="BC718" s="11">
        <f t="shared" si="371"/>
        <v>0</v>
      </c>
      <c r="BD718" s="98">
        <v>60.151456459999999</v>
      </c>
      <c r="BE718" s="4">
        <f t="shared" si="372"/>
        <v>2</v>
      </c>
    </row>
    <row r="719" spans="1:57" x14ac:dyDescent="0.35">
      <c r="A719" s="4">
        <v>53061052115</v>
      </c>
      <c r="B719" s="97">
        <v>31.767955801104979</v>
      </c>
      <c r="C719" s="4">
        <f t="shared" si="343"/>
        <v>2</v>
      </c>
      <c r="D719" s="98">
        <v>7.0844288635699684</v>
      </c>
      <c r="E719" s="4">
        <f t="shared" si="344"/>
        <v>1</v>
      </c>
      <c r="F719" s="98">
        <v>55.041322314049587</v>
      </c>
      <c r="G719" s="4">
        <f t="shared" si="345"/>
        <v>2</v>
      </c>
      <c r="H719" s="98">
        <v>8.8098263447691654</v>
      </c>
      <c r="I719" s="4">
        <f t="shared" si="346"/>
        <v>0</v>
      </c>
      <c r="J719" s="98">
        <v>7.1428571428571423</v>
      </c>
      <c r="K719" s="97">
        <v>3.4632034632034632</v>
      </c>
      <c r="L719" s="1">
        <f t="shared" si="347"/>
        <v>0</v>
      </c>
      <c r="M719" s="1">
        <f t="shared" si="348"/>
        <v>0</v>
      </c>
      <c r="N719" s="11">
        <f t="shared" si="349"/>
        <v>0</v>
      </c>
      <c r="O719" s="98">
        <v>8.4729336840647935</v>
      </c>
      <c r="P719" s="4">
        <f t="shared" si="350"/>
        <v>1</v>
      </c>
      <c r="Q719" s="6">
        <v>214470</v>
      </c>
      <c r="R719" s="7">
        <v>9289</v>
      </c>
      <c r="S719" s="1">
        <f t="shared" si="351"/>
        <v>2</v>
      </c>
      <c r="T719" s="1">
        <f t="shared" si="352"/>
        <v>1</v>
      </c>
      <c r="U719" s="11">
        <f t="shared" si="353"/>
        <v>1.5</v>
      </c>
      <c r="V719" s="98">
        <v>0</v>
      </c>
      <c r="W719" s="4">
        <f t="shared" si="354"/>
        <v>0</v>
      </c>
      <c r="X719" s="98">
        <v>0</v>
      </c>
      <c r="Y719" s="4">
        <f t="shared" si="355"/>
        <v>0</v>
      </c>
      <c r="Z719" s="9">
        <v>0.44513112900000001</v>
      </c>
      <c r="AA719" s="9">
        <v>0.47203095699999997</v>
      </c>
      <c r="AB719" s="9">
        <v>0.44482257400000003</v>
      </c>
      <c r="AC719" s="1">
        <f t="shared" si="356"/>
        <v>3</v>
      </c>
      <c r="AD719" s="1">
        <f t="shared" si="357"/>
        <v>3</v>
      </c>
      <c r="AE719" s="1">
        <f t="shared" si="358"/>
        <v>3</v>
      </c>
      <c r="AF719" s="11">
        <f t="shared" si="359"/>
        <v>3</v>
      </c>
      <c r="AG719" s="8">
        <v>0.431437404149</v>
      </c>
      <c r="AH719" s="9">
        <v>0.42329146226152292</v>
      </c>
      <c r="AI719" s="1">
        <f t="shared" si="360"/>
        <v>2</v>
      </c>
      <c r="AJ719" s="1">
        <f t="shared" si="361"/>
        <v>3</v>
      </c>
      <c r="AK719" s="11">
        <f t="shared" si="362"/>
        <v>2.5</v>
      </c>
      <c r="AL719" s="10">
        <v>0</v>
      </c>
      <c r="AM719" s="4">
        <f t="shared" si="363"/>
        <v>0</v>
      </c>
      <c r="AN719" s="98">
        <v>0.54274084099999997</v>
      </c>
      <c r="AO719" s="4">
        <f t="shared" si="364"/>
        <v>0</v>
      </c>
      <c r="AR719" s="9">
        <v>1.2736535662299859</v>
      </c>
      <c r="AT719" s="9">
        <v>0.88434742220157914</v>
      </c>
      <c r="AV719" s="1" t="str">
        <f t="shared" si="365"/>
        <v/>
      </c>
      <c r="AW719" s="1" t="str">
        <f t="shared" si="366"/>
        <v/>
      </c>
      <c r="AX719" s="1">
        <f t="shared" si="367"/>
        <v>0</v>
      </c>
      <c r="AY719" s="1" t="str">
        <f t="shared" si="368"/>
        <v/>
      </c>
      <c r="AZ719" s="1">
        <f t="shared" si="369"/>
        <v>1</v>
      </c>
      <c r="BA719" s="1" t="str">
        <f t="shared" si="370"/>
        <v/>
      </c>
      <c r="BB719" s="9">
        <f t="shared" si="373"/>
        <v>1</v>
      </c>
      <c r="BC719" s="11">
        <f t="shared" si="371"/>
        <v>0</v>
      </c>
      <c r="BD719" s="98">
        <v>57.866227160000001</v>
      </c>
      <c r="BE719" s="4">
        <f t="shared" si="372"/>
        <v>2</v>
      </c>
    </row>
    <row r="720" spans="1:57" x14ac:dyDescent="0.35">
      <c r="A720" s="4">
        <v>53061052118</v>
      </c>
      <c r="B720" s="97">
        <v>24.356732450662001</v>
      </c>
      <c r="C720" s="4">
        <f t="shared" si="343"/>
        <v>1</v>
      </c>
      <c r="D720" s="98">
        <v>6.682420900617041</v>
      </c>
      <c r="E720" s="4">
        <f t="shared" si="344"/>
        <v>1</v>
      </c>
      <c r="F720" s="98">
        <v>54.238958990536283</v>
      </c>
      <c r="G720" s="4">
        <f t="shared" si="345"/>
        <v>2</v>
      </c>
      <c r="H720" s="98">
        <v>13.73776908023483</v>
      </c>
      <c r="I720" s="4">
        <f t="shared" si="346"/>
        <v>0</v>
      </c>
      <c r="J720" s="98">
        <v>9.5516569200779724</v>
      </c>
      <c r="K720" s="97">
        <v>5.8479532163742682</v>
      </c>
      <c r="L720" s="1">
        <f t="shared" si="347"/>
        <v>0</v>
      </c>
      <c r="M720" s="1">
        <f t="shared" si="348"/>
        <v>0</v>
      </c>
      <c r="N720" s="11">
        <f t="shared" si="349"/>
        <v>0</v>
      </c>
      <c r="O720" s="98">
        <v>9.9962135554714138</v>
      </c>
      <c r="P720" s="4">
        <f t="shared" si="350"/>
        <v>1</v>
      </c>
      <c r="Q720" s="6">
        <v>213066</v>
      </c>
      <c r="R720" s="7">
        <v>7591</v>
      </c>
      <c r="S720" s="1">
        <f t="shared" si="351"/>
        <v>2</v>
      </c>
      <c r="T720" s="1">
        <f t="shared" si="352"/>
        <v>1</v>
      </c>
      <c r="U720" s="11">
        <f t="shared" si="353"/>
        <v>1.5</v>
      </c>
      <c r="V720" s="98">
        <v>0</v>
      </c>
      <c r="W720" s="4">
        <f t="shared" si="354"/>
        <v>0</v>
      </c>
      <c r="X720" s="98">
        <v>0</v>
      </c>
      <c r="Y720" s="4">
        <f t="shared" si="355"/>
        <v>0</v>
      </c>
      <c r="Z720" s="9">
        <v>0.75239410799999995</v>
      </c>
      <c r="AA720" s="9">
        <v>0.76085452200000003</v>
      </c>
      <c r="AB720" s="9">
        <v>0.731636968</v>
      </c>
      <c r="AC720" s="1">
        <f t="shared" si="356"/>
        <v>2</v>
      </c>
      <c r="AD720" s="1">
        <f t="shared" si="357"/>
        <v>2</v>
      </c>
      <c r="AE720" s="1">
        <f t="shared" si="358"/>
        <v>2</v>
      </c>
      <c r="AF720" s="11">
        <f t="shared" si="359"/>
        <v>2</v>
      </c>
      <c r="AG720" s="8">
        <v>0.47618029658200001</v>
      </c>
      <c r="AH720" s="9">
        <v>0.64819216089253384</v>
      </c>
      <c r="AI720" s="1">
        <f t="shared" si="360"/>
        <v>1</v>
      </c>
      <c r="AJ720" s="1">
        <f t="shared" si="361"/>
        <v>2</v>
      </c>
      <c r="AK720" s="11">
        <f t="shared" si="362"/>
        <v>1.5</v>
      </c>
      <c r="AL720" s="10">
        <v>0</v>
      </c>
      <c r="AM720" s="4">
        <f t="shared" si="363"/>
        <v>0</v>
      </c>
      <c r="AN720" s="98">
        <v>1.066098081</v>
      </c>
      <c r="AO720" s="4">
        <f t="shared" si="364"/>
        <v>1</v>
      </c>
      <c r="AT720" s="9">
        <v>1.021830004644682</v>
      </c>
      <c r="AV720" s="1" t="str">
        <f t="shared" si="365"/>
        <v/>
      </c>
      <c r="AW720" s="1" t="str">
        <f t="shared" si="366"/>
        <v/>
      </c>
      <c r="AX720" s="1" t="str">
        <f t="shared" si="367"/>
        <v/>
      </c>
      <c r="AY720" s="1" t="str">
        <f t="shared" si="368"/>
        <v/>
      </c>
      <c r="AZ720" s="1">
        <f t="shared" si="369"/>
        <v>0</v>
      </c>
      <c r="BA720" s="1" t="str">
        <f t="shared" si="370"/>
        <v/>
      </c>
      <c r="BB720" s="9">
        <f t="shared" si="373"/>
        <v>1</v>
      </c>
      <c r="BC720" s="11">
        <f t="shared" si="371"/>
        <v>0</v>
      </c>
      <c r="BD720" s="98">
        <v>61.12007878</v>
      </c>
      <c r="BE720" s="4">
        <f t="shared" si="372"/>
        <v>1</v>
      </c>
    </row>
    <row r="721" spans="1:57" x14ac:dyDescent="0.35">
      <c r="A721" s="4">
        <v>53061052203</v>
      </c>
      <c r="B721" s="97">
        <v>17.88797061524334</v>
      </c>
      <c r="C721" s="4">
        <f t="shared" si="343"/>
        <v>0</v>
      </c>
      <c r="D721" s="98">
        <v>3.9562624254473162</v>
      </c>
      <c r="E721" s="4">
        <f t="shared" si="344"/>
        <v>0</v>
      </c>
      <c r="F721" s="98">
        <v>60.297297297297291</v>
      </c>
      <c r="G721" s="4">
        <f t="shared" si="345"/>
        <v>2</v>
      </c>
      <c r="H721" s="98">
        <v>12.3052122514777</v>
      </c>
      <c r="I721" s="4">
        <f t="shared" si="346"/>
        <v>0</v>
      </c>
      <c r="J721" s="98">
        <v>9.4764397905759168</v>
      </c>
      <c r="K721" s="97">
        <v>7.172774869109948</v>
      </c>
      <c r="L721" s="1">
        <f t="shared" si="347"/>
        <v>0</v>
      </c>
      <c r="M721" s="1">
        <f t="shared" si="348"/>
        <v>0</v>
      </c>
      <c r="N721" s="11">
        <f t="shared" si="349"/>
        <v>0</v>
      </c>
      <c r="O721" s="98">
        <v>6.078971533516988</v>
      </c>
      <c r="P721" s="4">
        <f t="shared" si="350"/>
        <v>0</v>
      </c>
      <c r="Q721" s="6">
        <v>33851</v>
      </c>
      <c r="R721" s="7">
        <v>2287</v>
      </c>
      <c r="S721" s="1">
        <f t="shared" si="351"/>
        <v>0</v>
      </c>
      <c r="T721" s="1">
        <f t="shared" si="352"/>
        <v>1</v>
      </c>
      <c r="U721" s="11">
        <f t="shared" si="353"/>
        <v>0.5</v>
      </c>
      <c r="V721" s="98">
        <v>0</v>
      </c>
      <c r="W721" s="4">
        <f t="shared" si="354"/>
        <v>0</v>
      </c>
      <c r="X721" s="98">
        <v>0</v>
      </c>
      <c r="Y721" s="4">
        <f t="shared" si="355"/>
        <v>0</v>
      </c>
      <c r="Z721" s="9">
        <v>0.63759687700000001</v>
      </c>
      <c r="AA721" s="9">
        <v>0.55456726099999998</v>
      </c>
      <c r="AB721" s="9">
        <v>0.60491680299999995</v>
      </c>
      <c r="AC721" s="1">
        <f t="shared" si="356"/>
        <v>2</v>
      </c>
      <c r="AD721" s="1">
        <f t="shared" si="357"/>
        <v>3</v>
      </c>
      <c r="AE721" s="1">
        <f t="shared" si="358"/>
        <v>2</v>
      </c>
      <c r="AF721" s="11">
        <f t="shared" si="359"/>
        <v>2.3333333333333335</v>
      </c>
      <c r="AG721" s="8">
        <v>0.54396695463699996</v>
      </c>
      <c r="AH721" s="9">
        <v>1.6272332377228631</v>
      </c>
      <c r="AI721" s="1">
        <f t="shared" si="360"/>
        <v>1</v>
      </c>
      <c r="AJ721" s="1">
        <f t="shared" si="361"/>
        <v>0</v>
      </c>
      <c r="AK721" s="11">
        <f t="shared" si="362"/>
        <v>0.5</v>
      </c>
      <c r="AL721" s="10">
        <v>0</v>
      </c>
      <c r="AM721" s="4">
        <f t="shared" si="363"/>
        <v>0</v>
      </c>
      <c r="AN721" s="98">
        <v>7.8482328480000003</v>
      </c>
      <c r="AO721" s="4">
        <f t="shared" si="364"/>
        <v>3</v>
      </c>
      <c r="AS721" s="9">
        <v>1.01532567049808</v>
      </c>
      <c r="AV721" s="1" t="str">
        <f t="shared" si="365"/>
        <v/>
      </c>
      <c r="AW721" s="1" t="str">
        <f t="shared" si="366"/>
        <v/>
      </c>
      <c r="AX721" s="1" t="str">
        <f t="shared" si="367"/>
        <v/>
      </c>
      <c r="AY721" s="1">
        <f t="shared" si="368"/>
        <v>0</v>
      </c>
      <c r="AZ721" s="1" t="str">
        <f t="shared" si="369"/>
        <v/>
      </c>
      <c r="BA721" s="1" t="str">
        <f t="shared" si="370"/>
        <v/>
      </c>
      <c r="BB721" s="9">
        <f t="shared" si="373"/>
        <v>1</v>
      </c>
      <c r="BC721" s="11">
        <f t="shared" si="371"/>
        <v>0</v>
      </c>
      <c r="BD721" s="98">
        <v>72.939053830000006</v>
      </c>
      <c r="BE721" s="4">
        <f t="shared" si="372"/>
        <v>0</v>
      </c>
    </row>
    <row r="722" spans="1:57" x14ac:dyDescent="0.35">
      <c r="A722" s="4">
        <v>53061052204</v>
      </c>
      <c r="B722" s="97">
        <v>25</v>
      </c>
      <c r="C722" s="4">
        <f t="shared" si="343"/>
        <v>1</v>
      </c>
      <c r="D722" s="98">
        <v>4.6250738043692188</v>
      </c>
      <c r="E722" s="4">
        <f t="shared" si="344"/>
        <v>1</v>
      </c>
      <c r="F722" s="98">
        <v>69.336451330020466</v>
      </c>
      <c r="G722" s="4">
        <f t="shared" si="345"/>
        <v>3</v>
      </c>
      <c r="H722" s="98">
        <v>13.260340632603411</v>
      </c>
      <c r="I722" s="4">
        <f t="shared" si="346"/>
        <v>0</v>
      </c>
      <c r="J722" s="98">
        <v>16.777777777777779</v>
      </c>
      <c r="K722" s="97">
        <v>8.5555555555555554</v>
      </c>
      <c r="L722" s="1">
        <f t="shared" si="347"/>
        <v>2</v>
      </c>
      <c r="M722" s="1">
        <f t="shared" si="348"/>
        <v>0</v>
      </c>
      <c r="N722" s="11">
        <f t="shared" si="349"/>
        <v>1</v>
      </c>
      <c r="O722" s="98">
        <v>18.481244281793231</v>
      </c>
      <c r="P722" s="4">
        <f t="shared" si="350"/>
        <v>2</v>
      </c>
      <c r="Q722" s="6">
        <v>38870</v>
      </c>
      <c r="R722" s="7">
        <v>4906</v>
      </c>
      <c r="S722" s="1">
        <f t="shared" si="351"/>
        <v>0</v>
      </c>
      <c r="T722" s="1">
        <f t="shared" si="352"/>
        <v>1</v>
      </c>
      <c r="U722" s="11">
        <f t="shared" si="353"/>
        <v>0.5</v>
      </c>
      <c r="V722" s="98">
        <v>0</v>
      </c>
      <c r="W722" s="4">
        <f t="shared" si="354"/>
        <v>0</v>
      </c>
      <c r="X722" s="98">
        <v>0</v>
      </c>
      <c r="Y722" s="4">
        <f t="shared" si="355"/>
        <v>0</v>
      </c>
      <c r="Z722" s="9">
        <v>0.407772142</v>
      </c>
      <c r="AA722" s="9">
        <v>0.60692571299999998</v>
      </c>
      <c r="AB722" s="9">
        <v>0.54868181800000004</v>
      </c>
      <c r="AC722" s="1">
        <f t="shared" si="356"/>
        <v>3</v>
      </c>
      <c r="AD722" s="1">
        <f t="shared" si="357"/>
        <v>2</v>
      </c>
      <c r="AE722" s="1">
        <f t="shared" si="358"/>
        <v>2</v>
      </c>
      <c r="AF722" s="11">
        <f t="shared" si="359"/>
        <v>2.3333333333333335</v>
      </c>
      <c r="AG722" s="8">
        <v>8.0156473521799998E-2</v>
      </c>
      <c r="AH722" s="9">
        <v>0.48567000320805548</v>
      </c>
      <c r="AI722" s="1">
        <f t="shared" si="360"/>
        <v>4</v>
      </c>
      <c r="AJ722" s="1">
        <f t="shared" si="361"/>
        <v>3</v>
      </c>
      <c r="AK722" s="11">
        <f t="shared" si="362"/>
        <v>3.5</v>
      </c>
      <c r="AL722" s="10">
        <v>0</v>
      </c>
      <c r="AM722" s="4">
        <f t="shared" si="363"/>
        <v>0</v>
      </c>
      <c r="AN722" s="98">
        <v>0.94562647799999999</v>
      </c>
      <c r="AO722" s="4">
        <f t="shared" si="364"/>
        <v>0</v>
      </c>
      <c r="AS722" s="9">
        <v>1.0166028097062501</v>
      </c>
      <c r="AV722" s="1" t="str">
        <f t="shared" si="365"/>
        <v/>
      </c>
      <c r="AW722" s="1" t="str">
        <f t="shared" si="366"/>
        <v/>
      </c>
      <c r="AX722" s="1" t="str">
        <f t="shared" si="367"/>
        <v/>
      </c>
      <c r="AY722" s="1">
        <f t="shared" si="368"/>
        <v>0</v>
      </c>
      <c r="AZ722" s="1" t="str">
        <f t="shared" si="369"/>
        <v/>
      </c>
      <c r="BA722" s="1" t="str">
        <f t="shared" si="370"/>
        <v/>
      </c>
      <c r="BB722" s="9">
        <f t="shared" si="373"/>
        <v>1</v>
      </c>
      <c r="BC722" s="11">
        <f t="shared" si="371"/>
        <v>0</v>
      </c>
      <c r="BD722" s="98">
        <v>52.763400879999999</v>
      </c>
      <c r="BE722" s="4">
        <f t="shared" si="372"/>
        <v>3</v>
      </c>
    </row>
    <row r="723" spans="1:57" x14ac:dyDescent="0.35">
      <c r="A723" s="4">
        <v>53061052206</v>
      </c>
      <c r="B723" s="97">
        <v>9.3762259709690063</v>
      </c>
      <c r="C723" s="4">
        <f t="shared" si="343"/>
        <v>0</v>
      </c>
      <c r="D723" s="98">
        <v>1.056945642795514</v>
      </c>
      <c r="E723" s="4">
        <f t="shared" si="344"/>
        <v>0</v>
      </c>
      <c r="F723" s="98">
        <v>66.474488325165765</v>
      </c>
      <c r="G723" s="4">
        <f t="shared" si="345"/>
        <v>3</v>
      </c>
      <c r="H723" s="98">
        <v>4.0385774562989756</v>
      </c>
      <c r="I723" s="4">
        <f t="shared" si="346"/>
        <v>0</v>
      </c>
      <c r="J723" s="98">
        <v>10.810810810810811</v>
      </c>
      <c r="K723" s="97">
        <v>6.0060060060060056</v>
      </c>
      <c r="L723" s="1">
        <f t="shared" si="347"/>
        <v>1</v>
      </c>
      <c r="M723" s="1">
        <f t="shared" si="348"/>
        <v>0</v>
      </c>
      <c r="N723" s="11">
        <f t="shared" si="349"/>
        <v>0.5</v>
      </c>
      <c r="O723" s="98">
        <v>6.8065908199293839</v>
      </c>
      <c r="P723" s="4">
        <f t="shared" si="350"/>
        <v>0</v>
      </c>
      <c r="Q723" s="6">
        <v>23223</v>
      </c>
      <c r="R723" s="7">
        <v>0</v>
      </c>
      <c r="S723" s="1">
        <f t="shared" si="351"/>
        <v>0</v>
      </c>
      <c r="T723" s="1">
        <f t="shared" si="352"/>
        <v>0</v>
      </c>
      <c r="U723" s="11">
        <f t="shared" si="353"/>
        <v>0</v>
      </c>
      <c r="V723" s="98">
        <v>0</v>
      </c>
      <c r="W723" s="4">
        <f t="shared" si="354"/>
        <v>0</v>
      </c>
      <c r="X723" s="98">
        <v>0</v>
      </c>
      <c r="Y723" s="4">
        <f t="shared" si="355"/>
        <v>0</v>
      </c>
      <c r="Z723" s="9">
        <v>3.5814405740000002</v>
      </c>
      <c r="AA723" s="9">
        <v>3.6200164680000002</v>
      </c>
      <c r="AB723" s="9">
        <v>3.672084098</v>
      </c>
      <c r="AC723" s="1">
        <f t="shared" si="356"/>
        <v>0</v>
      </c>
      <c r="AD723" s="1">
        <f t="shared" si="357"/>
        <v>0</v>
      </c>
      <c r="AE723" s="1">
        <f t="shared" si="358"/>
        <v>0</v>
      </c>
      <c r="AF723" s="11">
        <f t="shared" si="359"/>
        <v>0</v>
      </c>
      <c r="AG723" s="8">
        <v>1.41975057095</v>
      </c>
      <c r="AH723" s="9">
        <v>2.7370444079763478</v>
      </c>
      <c r="AI723" s="1">
        <f t="shared" si="360"/>
        <v>0</v>
      </c>
      <c r="AJ723" s="1">
        <f t="shared" si="361"/>
        <v>0</v>
      </c>
      <c r="AK723" s="11">
        <f t="shared" si="362"/>
        <v>0</v>
      </c>
      <c r="AL723" s="10">
        <v>0</v>
      </c>
      <c r="AM723" s="4">
        <f t="shared" si="363"/>
        <v>0</v>
      </c>
      <c r="AN723" s="98">
        <v>0.34883720899999998</v>
      </c>
      <c r="AO723" s="4">
        <f t="shared" si="364"/>
        <v>0</v>
      </c>
      <c r="AS723" s="9">
        <v>1.6519795657726599</v>
      </c>
      <c r="AV723" s="1" t="str">
        <f t="shared" si="365"/>
        <v/>
      </c>
      <c r="AW723" s="1" t="str">
        <f t="shared" si="366"/>
        <v/>
      </c>
      <c r="AX723" s="1" t="str">
        <f t="shared" si="367"/>
        <v/>
      </c>
      <c r="AY723" s="1">
        <f t="shared" si="368"/>
        <v>0</v>
      </c>
      <c r="AZ723" s="1" t="str">
        <f t="shared" si="369"/>
        <v/>
      </c>
      <c r="BA723" s="1" t="str">
        <f t="shared" si="370"/>
        <v/>
      </c>
      <c r="BB723" s="9">
        <f t="shared" si="373"/>
        <v>1</v>
      </c>
      <c r="BC723" s="11">
        <f t="shared" si="371"/>
        <v>0</v>
      </c>
      <c r="BD723" s="98">
        <v>67.676970639999993</v>
      </c>
      <c r="BE723" s="4">
        <f t="shared" si="372"/>
        <v>1</v>
      </c>
    </row>
    <row r="724" spans="1:57" x14ac:dyDescent="0.35">
      <c r="A724" s="4">
        <v>53061052207</v>
      </c>
      <c r="B724" s="97">
        <v>15.637731118771541</v>
      </c>
      <c r="C724" s="4">
        <f t="shared" si="343"/>
        <v>0</v>
      </c>
      <c r="D724" s="98">
        <v>1.2525389302640491</v>
      </c>
      <c r="E724" s="4">
        <f t="shared" si="344"/>
        <v>0</v>
      </c>
      <c r="F724" s="98">
        <v>79.096441947565538</v>
      </c>
      <c r="G724" s="4">
        <f t="shared" si="345"/>
        <v>3</v>
      </c>
      <c r="H724" s="98">
        <v>14.932562620423891</v>
      </c>
      <c r="I724" s="4">
        <f t="shared" si="346"/>
        <v>0</v>
      </c>
      <c r="J724" s="98">
        <v>16.805896805896801</v>
      </c>
      <c r="K724" s="97">
        <v>7.2727272727272734</v>
      </c>
      <c r="L724" s="1">
        <f t="shared" si="347"/>
        <v>2</v>
      </c>
      <c r="M724" s="1">
        <f t="shared" si="348"/>
        <v>0</v>
      </c>
      <c r="N724" s="11">
        <f t="shared" si="349"/>
        <v>1</v>
      </c>
      <c r="O724" s="98">
        <v>17.486597287921789</v>
      </c>
      <c r="P724" s="4">
        <f t="shared" si="350"/>
        <v>2</v>
      </c>
      <c r="Q724" s="6">
        <v>21839</v>
      </c>
      <c r="R724" s="7">
        <v>0</v>
      </c>
      <c r="S724" s="1">
        <f t="shared" si="351"/>
        <v>0</v>
      </c>
      <c r="T724" s="1">
        <f t="shared" si="352"/>
        <v>0</v>
      </c>
      <c r="U724" s="11">
        <f t="shared" si="353"/>
        <v>0</v>
      </c>
      <c r="V724" s="98">
        <v>0</v>
      </c>
      <c r="W724" s="4">
        <f t="shared" si="354"/>
        <v>0</v>
      </c>
      <c r="X724" s="98">
        <v>0</v>
      </c>
      <c r="Y724" s="4">
        <f t="shared" si="355"/>
        <v>0</v>
      </c>
      <c r="Z724" s="9">
        <v>1.9465819019999999</v>
      </c>
      <c r="AA724" s="9">
        <v>1.8528628760000001</v>
      </c>
      <c r="AB724" s="9">
        <v>1.794229957</v>
      </c>
      <c r="AC724" s="1">
        <f t="shared" si="356"/>
        <v>0</v>
      </c>
      <c r="AD724" s="1">
        <f t="shared" si="357"/>
        <v>0</v>
      </c>
      <c r="AE724" s="1">
        <f t="shared" si="358"/>
        <v>0</v>
      </c>
      <c r="AF724" s="11">
        <f t="shared" si="359"/>
        <v>0</v>
      </c>
      <c r="AG724" s="8">
        <v>1.6650182149999999</v>
      </c>
      <c r="AH724" s="9">
        <v>2.3848634355998599</v>
      </c>
      <c r="AI724" s="1">
        <f t="shared" si="360"/>
        <v>0</v>
      </c>
      <c r="AJ724" s="1">
        <f t="shared" si="361"/>
        <v>0</v>
      </c>
      <c r="AK724" s="11">
        <f t="shared" si="362"/>
        <v>0</v>
      </c>
      <c r="AL724" s="10">
        <v>0</v>
      </c>
      <c r="AM724" s="4">
        <f t="shared" si="363"/>
        <v>0</v>
      </c>
      <c r="AN724" s="98">
        <v>1.329923274</v>
      </c>
      <c r="AO724" s="4">
        <f t="shared" si="364"/>
        <v>1</v>
      </c>
      <c r="AR724" s="9">
        <v>0.77656477438136828</v>
      </c>
      <c r="AS724" s="9">
        <v>1.1040868454661501</v>
      </c>
      <c r="AV724" s="1" t="str">
        <f t="shared" si="365"/>
        <v/>
      </c>
      <c r="AW724" s="1" t="str">
        <f t="shared" si="366"/>
        <v/>
      </c>
      <c r="AX724" s="1">
        <f t="shared" si="367"/>
        <v>3</v>
      </c>
      <c r="AY724" s="1">
        <f t="shared" si="368"/>
        <v>0</v>
      </c>
      <c r="AZ724" s="1" t="str">
        <f t="shared" si="369"/>
        <v/>
      </c>
      <c r="BA724" s="1" t="str">
        <f t="shared" si="370"/>
        <v/>
      </c>
      <c r="BB724" s="9">
        <f t="shared" si="373"/>
        <v>0.5</v>
      </c>
      <c r="BC724" s="11">
        <f t="shared" si="371"/>
        <v>1.5</v>
      </c>
      <c r="BD724" s="98">
        <v>63.298620890000002</v>
      </c>
      <c r="BE724" s="4">
        <f t="shared" si="372"/>
        <v>1</v>
      </c>
    </row>
    <row r="725" spans="1:57" x14ac:dyDescent="0.35">
      <c r="A725" s="4">
        <v>53061052208</v>
      </c>
      <c r="B725" s="97">
        <v>37.215696075981</v>
      </c>
      <c r="C725" s="4">
        <f t="shared" si="343"/>
        <v>2</v>
      </c>
      <c r="D725" s="98">
        <v>11.49786019971469</v>
      </c>
      <c r="E725" s="4">
        <f t="shared" si="344"/>
        <v>2</v>
      </c>
      <c r="F725" s="98">
        <v>76.409618573797673</v>
      </c>
      <c r="G725" s="4">
        <f t="shared" si="345"/>
        <v>3</v>
      </c>
      <c r="H725" s="98">
        <v>57.493368700265258</v>
      </c>
      <c r="I725" s="4">
        <f t="shared" si="346"/>
        <v>3</v>
      </c>
      <c r="J725" s="98">
        <v>31.81818181818182</v>
      </c>
      <c r="K725" s="97">
        <v>16.36363636363636</v>
      </c>
      <c r="L725" s="1">
        <f t="shared" si="347"/>
        <v>4</v>
      </c>
      <c r="M725" s="1">
        <f t="shared" si="348"/>
        <v>2</v>
      </c>
      <c r="N725" s="11">
        <f t="shared" si="349"/>
        <v>3</v>
      </c>
      <c r="O725" s="98">
        <v>34.895568008150789</v>
      </c>
      <c r="P725" s="4">
        <f t="shared" si="350"/>
        <v>4</v>
      </c>
      <c r="Q725" s="6">
        <v>33660</v>
      </c>
      <c r="R725" s="7">
        <v>4300</v>
      </c>
      <c r="S725" s="1">
        <f t="shared" si="351"/>
        <v>0</v>
      </c>
      <c r="T725" s="1">
        <f t="shared" si="352"/>
        <v>1</v>
      </c>
      <c r="U725" s="11">
        <f t="shared" si="353"/>
        <v>0.5</v>
      </c>
      <c r="V725" s="98">
        <v>0</v>
      </c>
      <c r="W725" s="4">
        <f t="shared" si="354"/>
        <v>0</v>
      </c>
      <c r="X725" s="98">
        <v>0</v>
      </c>
      <c r="Y725" s="4">
        <f t="shared" si="355"/>
        <v>0</v>
      </c>
      <c r="Z725" s="9">
        <v>0.38188339999999998</v>
      </c>
      <c r="AA725" s="9">
        <v>0.53042623300000002</v>
      </c>
      <c r="AB725" s="9">
        <v>0.44926404399999997</v>
      </c>
      <c r="AC725" s="1">
        <f t="shared" si="356"/>
        <v>4</v>
      </c>
      <c r="AD725" s="1">
        <f t="shared" si="357"/>
        <v>3</v>
      </c>
      <c r="AE725" s="1">
        <f t="shared" si="358"/>
        <v>3</v>
      </c>
      <c r="AF725" s="11">
        <f t="shared" si="359"/>
        <v>3.3333333333333335</v>
      </c>
      <c r="AG725" s="8">
        <v>0.121672029505</v>
      </c>
      <c r="AH725" s="9">
        <v>0.19466740167494909</v>
      </c>
      <c r="AI725" s="1">
        <f t="shared" si="360"/>
        <v>4</v>
      </c>
      <c r="AJ725" s="1">
        <f t="shared" si="361"/>
        <v>4</v>
      </c>
      <c r="AK725" s="11">
        <f t="shared" si="362"/>
        <v>4</v>
      </c>
      <c r="AL725" s="10">
        <v>1</v>
      </c>
      <c r="AM725" s="4">
        <f t="shared" si="363"/>
        <v>4</v>
      </c>
      <c r="AN725" s="98">
        <v>6.8330362449999997</v>
      </c>
      <c r="AO725" s="4">
        <f t="shared" si="364"/>
        <v>2</v>
      </c>
      <c r="AQ725" s="9">
        <v>0.80034722222222221</v>
      </c>
      <c r="AR725" s="9">
        <v>0.90538573508005826</v>
      </c>
      <c r="AS725" s="9">
        <v>0.85121328224776505</v>
      </c>
      <c r="AV725" s="1" t="str">
        <f t="shared" si="365"/>
        <v/>
      </c>
      <c r="AW725" s="1">
        <f t="shared" si="366"/>
        <v>2</v>
      </c>
      <c r="AX725" s="1">
        <f t="shared" si="367"/>
        <v>0</v>
      </c>
      <c r="AY725" s="1">
        <f t="shared" si="368"/>
        <v>1</v>
      </c>
      <c r="AZ725" s="1" t="str">
        <f t="shared" si="369"/>
        <v/>
      </c>
      <c r="BA725" s="1" t="str">
        <f t="shared" si="370"/>
        <v/>
      </c>
      <c r="BB725" s="9">
        <f t="shared" si="373"/>
        <v>0.33333333333333331</v>
      </c>
      <c r="BC725" s="11">
        <f t="shared" si="371"/>
        <v>1</v>
      </c>
      <c r="BD725" s="98">
        <v>37.073443230000002</v>
      </c>
      <c r="BE725" s="4">
        <f t="shared" si="372"/>
        <v>4</v>
      </c>
    </row>
    <row r="726" spans="1:57" x14ac:dyDescent="0.35">
      <c r="A726" s="4">
        <v>53061052209</v>
      </c>
      <c r="B726" s="97">
        <v>44.958129797627358</v>
      </c>
      <c r="C726" s="4">
        <f t="shared" si="343"/>
        <v>3</v>
      </c>
      <c r="D726" s="98">
        <v>8.6444363899963754</v>
      </c>
      <c r="E726" s="4">
        <f t="shared" si="344"/>
        <v>2</v>
      </c>
      <c r="F726" s="98">
        <v>90.115248226950357</v>
      </c>
      <c r="G726" s="4">
        <f t="shared" si="345"/>
        <v>4</v>
      </c>
      <c r="H726" s="98">
        <v>55.872291904218933</v>
      </c>
      <c r="I726" s="4">
        <f t="shared" si="346"/>
        <v>3</v>
      </c>
      <c r="J726" s="98">
        <v>27.411167512690358</v>
      </c>
      <c r="K726" s="97">
        <v>17.766497461928939</v>
      </c>
      <c r="L726" s="1">
        <f t="shared" si="347"/>
        <v>4</v>
      </c>
      <c r="M726" s="1">
        <f t="shared" si="348"/>
        <v>2</v>
      </c>
      <c r="N726" s="11">
        <f t="shared" si="349"/>
        <v>3</v>
      </c>
      <c r="O726" s="98">
        <v>37.92</v>
      </c>
      <c r="P726" s="4">
        <f t="shared" si="350"/>
        <v>4</v>
      </c>
      <c r="Q726" s="6">
        <v>34863</v>
      </c>
      <c r="R726" s="7">
        <v>7523</v>
      </c>
      <c r="S726" s="1">
        <f t="shared" si="351"/>
        <v>0</v>
      </c>
      <c r="T726" s="1">
        <f t="shared" si="352"/>
        <v>1</v>
      </c>
      <c r="U726" s="11">
        <f t="shared" si="353"/>
        <v>0.5</v>
      </c>
      <c r="V726" s="98">
        <v>0</v>
      </c>
      <c r="W726" s="4">
        <f t="shared" si="354"/>
        <v>0</v>
      </c>
      <c r="X726" s="98">
        <v>0</v>
      </c>
      <c r="Y726" s="4">
        <f t="shared" si="355"/>
        <v>0</v>
      </c>
      <c r="Z726" s="9">
        <v>0.75110358200000005</v>
      </c>
      <c r="AA726" s="9">
        <v>1.1411154800000001</v>
      </c>
      <c r="AB726" s="9">
        <v>0.60519852799999996</v>
      </c>
      <c r="AC726" s="1">
        <f t="shared" si="356"/>
        <v>2</v>
      </c>
      <c r="AD726" s="1">
        <f t="shared" si="357"/>
        <v>1</v>
      </c>
      <c r="AE726" s="1">
        <f t="shared" si="358"/>
        <v>2</v>
      </c>
      <c r="AF726" s="11">
        <f t="shared" si="359"/>
        <v>1.6666666666666667</v>
      </c>
      <c r="AG726" s="8">
        <v>0.12530241956900001</v>
      </c>
      <c r="AH726" s="9">
        <v>0.38539661092903499</v>
      </c>
      <c r="AI726" s="1">
        <f t="shared" si="360"/>
        <v>4</v>
      </c>
      <c r="AJ726" s="1">
        <f t="shared" si="361"/>
        <v>4</v>
      </c>
      <c r="AK726" s="11">
        <f t="shared" si="362"/>
        <v>4</v>
      </c>
      <c r="AL726" s="10">
        <v>1</v>
      </c>
      <c r="AM726" s="4">
        <f t="shared" si="363"/>
        <v>4</v>
      </c>
      <c r="AN726" s="98">
        <v>15.02946955</v>
      </c>
      <c r="AO726" s="4">
        <f t="shared" si="364"/>
        <v>4</v>
      </c>
      <c r="AQ726" s="9">
        <v>0.87673611111111116</v>
      </c>
      <c r="AR726" s="9">
        <v>0.85371179039301315</v>
      </c>
      <c r="AS726" s="9">
        <v>1.0051085568326901</v>
      </c>
      <c r="AV726" s="1" t="str">
        <f t="shared" si="365"/>
        <v/>
      </c>
      <c r="AW726" s="1">
        <f t="shared" si="366"/>
        <v>1</v>
      </c>
      <c r="AX726" s="1">
        <f t="shared" si="367"/>
        <v>1</v>
      </c>
      <c r="AY726" s="1">
        <f t="shared" si="368"/>
        <v>0</v>
      </c>
      <c r="AZ726" s="1" t="str">
        <f t="shared" si="369"/>
        <v/>
      </c>
      <c r="BA726" s="1" t="str">
        <f t="shared" si="370"/>
        <v/>
      </c>
      <c r="BB726" s="9">
        <f t="shared" si="373"/>
        <v>0.33333333333333331</v>
      </c>
      <c r="BC726" s="11">
        <f t="shared" si="371"/>
        <v>0.66666666666666663</v>
      </c>
      <c r="BD726" s="98">
        <v>48.728366809999997</v>
      </c>
      <c r="BE726" s="4">
        <f t="shared" si="372"/>
        <v>3</v>
      </c>
    </row>
    <row r="727" spans="1:57" x14ac:dyDescent="0.35">
      <c r="A727" s="4">
        <v>53061052301</v>
      </c>
      <c r="B727" s="97">
        <v>15.8969465648855</v>
      </c>
      <c r="C727" s="4">
        <f t="shared" si="343"/>
        <v>0</v>
      </c>
      <c r="D727" s="98">
        <v>4.294846184578506</v>
      </c>
      <c r="E727" s="4">
        <f t="shared" si="344"/>
        <v>1</v>
      </c>
      <c r="F727" s="98">
        <v>73.691099476439788</v>
      </c>
      <c r="G727" s="4">
        <f t="shared" si="345"/>
        <v>3</v>
      </c>
      <c r="H727" s="98">
        <v>5.7386363636363642</v>
      </c>
      <c r="I727" s="4">
        <f t="shared" si="346"/>
        <v>0</v>
      </c>
      <c r="J727" s="98">
        <v>16.05797101449275</v>
      </c>
      <c r="K727" s="97">
        <v>13.44927536231884</v>
      </c>
      <c r="L727" s="1">
        <f t="shared" si="347"/>
        <v>2</v>
      </c>
      <c r="M727" s="1">
        <f t="shared" si="348"/>
        <v>1</v>
      </c>
      <c r="N727" s="11">
        <f t="shared" si="349"/>
        <v>1.5</v>
      </c>
      <c r="O727" s="98">
        <v>16.164122137404579</v>
      </c>
      <c r="P727" s="4">
        <f t="shared" si="350"/>
        <v>2</v>
      </c>
      <c r="Q727" s="6">
        <v>48098</v>
      </c>
      <c r="R727" s="7">
        <v>57</v>
      </c>
      <c r="S727" s="1">
        <f t="shared" si="351"/>
        <v>0</v>
      </c>
      <c r="T727" s="1">
        <f t="shared" si="352"/>
        <v>0</v>
      </c>
      <c r="U727" s="11">
        <f t="shared" si="353"/>
        <v>0</v>
      </c>
      <c r="V727" s="98">
        <v>0</v>
      </c>
      <c r="W727" s="4">
        <f t="shared" si="354"/>
        <v>0</v>
      </c>
      <c r="X727" s="98">
        <v>0</v>
      </c>
      <c r="Y727" s="4">
        <f t="shared" si="355"/>
        <v>0</v>
      </c>
      <c r="Z727" s="9">
        <v>2.8532489839999999</v>
      </c>
      <c r="AA727" s="9">
        <v>2.6588458140000002</v>
      </c>
      <c r="AB727" s="9">
        <v>2.5681066640000001</v>
      </c>
      <c r="AC727" s="1">
        <f t="shared" si="356"/>
        <v>0</v>
      </c>
      <c r="AD727" s="1">
        <f t="shared" si="357"/>
        <v>0</v>
      </c>
      <c r="AE727" s="1">
        <f t="shared" si="358"/>
        <v>0</v>
      </c>
      <c r="AF727" s="11">
        <f t="shared" si="359"/>
        <v>0</v>
      </c>
      <c r="AG727" s="8">
        <v>0.72470749675299995</v>
      </c>
      <c r="AH727" s="9">
        <v>2.061722771585464</v>
      </c>
      <c r="AI727" s="1">
        <f t="shared" si="360"/>
        <v>0</v>
      </c>
      <c r="AJ727" s="1">
        <f t="shared" si="361"/>
        <v>0</v>
      </c>
      <c r="AK727" s="11">
        <f t="shared" si="362"/>
        <v>0</v>
      </c>
      <c r="AL727" s="10">
        <v>0</v>
      </c>
      <c r="AM727" s="4">
        <f t="shared" si="363"/>
        <v>0</v>
      </c>
      <c r="AN727" s="98">
        <v>0.51753881499999999</v>
      </c>
      <c r="AO727" s="4">
        <f t="shared" si="364"/>
        <v>0</v>
      </c>
      <c r="AS727" s="9">
        <v>0.90996168582375403</v>
      </c>
      <c r="AV727" s="1" t="str">
        <f t="shared" si="365"/>
        <v/>
      </c>
      <c r="AW727" s="1" t="str">
        <f t="shared" si="366"/>
        <v/>
      </c>
      <c r="AX727" s="1" t="str">
        <f t="shared" si="367"/>
        <v/>
      </c>
      <c r="AY727" s="1">
        <f t="shared" si="368"/>
        <v>0</v>
      </c>
      <c r="AZ727" s="1" t="str">
        <f t="shared" si="369"/>
        <v/>
      </c>
      <c r="BA727" s="1" t="str">
        <f t="shared" si="370"/>
        <v/>
      </c>
      <c r="BB727" s="9">
        <f t="shared" si="373"/>
        <v>1</v>
      </c>
      <c r="BC727" s="11">
        <f t="shared" si="371"/>
        <v>0</v>
      </c>
      <c r="BD727" s="98">
        <v>69.139731359999999</v>
      </c>
      <c r="BE727" s="4">
        <f t="shared" si="372"/>
        <v>0</v>
      </c>
    </row>
    <row r="728" spans="1:57" x14ac:dyDescent="0.35">
      <c r="A728" s="4">
        <v>53061052302</v>
      </c>
      <c r="B728" s="97">
        <v>8.2639193336256014</v>
      </c>
      <c r="C728" s="4">
        <f t="shared" si="343"/>
        <v>0</v>
      </c>
      <c r="D728" s="98">
        <v>1.7415862555895509</v>
      </c>
      <c r="E728" s="4">
        <f t="shared" si="344"/>
        <v>0</v>
      </c>
      <c r="F728" s="98">
        <v>67.649660867000875</v>
      </c>
      <c r="G728" s="4">
        <f t="shared" si="345"/>
        <v>3</v>
      </c>
      <c r="H728" s="98">
        <v>9.0365448504983394</v>
      </c>
      <c r="I728" s="4">
        <f t="shared" si="346"/>
        <v>0</v>
      </c>
      <c r="J728" s="98">
        <v>19.58620689655173</v>
      </c>
      <c r="K728" s="97">
        <v>12.413793103448279</v>
      </c>
      <c r="L728" s="1">
        <f t="shared" si="347"/>
        <v>2</v>
      </c>
      <c r="M728" s="1">
        <f t="shared" si="348"/>
        <v>1</v>
      </c>
      <c r="N728" s="11">
        <f t="shared" si="349"/>
        <v>1.5</v>
      </c>
      <c r="O728" s="98">
        <v>14.9448123620309</v>
      </c>
      <c r="P728" s="4">
        <f t="shared" si="350"/>
        <v>1</v>
      </c>
      <c r="Q728" s="6">
        <v>78862</v>
      </c>
      <c r="R728" s="7">
        <v>414</v>
      </c>
      <c r="S728" s="1">
        <f t="shared" si="351"/>
        <v>1</v>
      </c>
      <c r="T728" s="1">
        <f t="shared" si="352"/>
        <v>0</v>
      </c>
      <c r="U728" s="11">
        <f t="shared" si="353"/>
        <v>0.5</v>
      </c>
      <c r="V728" s="98">
        <v>0</v>
      </c>
      <c r="W728" s="4">
        <f t="shared" si="354"/>
        <v>0</v>
      </c>
      <c r="X728" s="98">
        <v>0</v>
      </c>
      <c r="Y728" s="4">
        <f t="shared" si="355"/>
        <v>0</v>
      </c>
      <c r="Z728" s="9">
        <v>1.5428479530000001</v>
      </c>
      <c r="AA728" s="9">
        <v>1.744317157</v>
      </c>
      <c r="AB728" s="9">
        <v>1.4896757490000001</v>
      </c>
      <c r="AC728" s="1">
        <f t="shared" si="356"/>
        <v>0</v>
      </c>
      <c r="AD728" s="1">
        <f t="shared" si="357"/>
        <v>0</v>
      </c>
      <c r="AE728" s="1">
        <f t="shared" si="358"/>
        <v>0</v>
      </c>
      <c r="AF728" s="11">
        <f t="shared" si="359"/>
        <v>0</v>
      </c>
      <c r="AG728" s="8">
        <v>1.4588196791600001</v>
      </c>
      <c r="AH728" s="9">
        <v>1.4512824769666359</v>
      </c>
      <c r="AI728" s="1">
        <f t="shared" si="360"/>
        <v>0</v>
      </c>
      <c r="AJ728" s="1">
        <f t="shared" si="361"/>
        <v>0</v>
      </c>
      <c r="AK728" s="11">
        <f t="shared" si="362"/>
        <v>0</v>
      </c>
      <c r="AL728" s="10">
        <v>0</v>
      </c>
      <c r="AM728" s="4">
        <f t="shared" si="363"/>
        <v>0</v>
      </c>
      <c r="AN728" s="98">
        <v>0.14430014399999999</v>
      </c>
      <c r="AO728" s="4">
        <f t="shared" si="364"/>
        <v>0</v>
      </c>
      <c r="AS728" s="9">
        <v>0.91826309067688305</v>
      </c>
      <c r="AV728" s="1" t="str">
        <f t="shared" si="365"/>
        <v/>
      </c>
      <c r="AW728" s="1" t="str">
        <f t="shared" si="366"/>
        <v/>
      </c>
      <c r="AX728" s="1" t="str">
        <f t="shared" si="367"/>
        <v/>
      </c>
      <c r="AY728" s="1">
        <f t="shared" si="368"/>
        <v>0</v>
      </c>
      <c r="AZ728" s="1" t="str">
        <f t="shared" si="369"/>
        <v/>
      </c>
      <c r="BA728" s="1" t="str">
        <f t="shared" si="370"/>
        <v/>
      </c>
      <c r="BB728" s="9">
        <f t="shared" si="373"/>
        <v>1</v>
      </c>
      <c r="BC728" s="11">
        <f t="shared" si="371"/>
        <v>0</v>
      </c>
      <c r="BD728" s="98">
        <v>67.553284439999999</v>
      </c>
      <c r="BE728" s="4">
        <f t="shared" si="372"/>
        <v>1</v>
      </c>
    </row>
    <row r="729" spans="1:57" x14ac:dyDescent="0.35">
      <c r="A729" s="4">
        <v>53061052401</v>
      </c>
      <c r="B729" s="97">
        <v>16.55108645399908</v>
      </c>
      <c r="C729" s="4">
        <f t="shared" si="343"/>
        <v>0</v>
      </c>
      <c r="D729" s="98">
        <v>1.2471938139186829</v>
      </c>
      <c r="E729" s="4">
        <f t="shared" si="344"/>
        <v>0</v>
      </c>
      <c r="F729" s="98">
        <v>75.30984996738421</v>
      </c>
      <c r="G729" s="4">
        <f t="shared" si="345"/>
        <v>3</v>
      </c>
      <c r="H729" s="98">
        <v>34.07990314769976</v>
      </c>
      <c r="I729" s="4">
        <f t="shared" si="346"/>
        <v>2</v>
      </c>
      <c r="J729" s="98">
        <v>22.25</v>
      </c>
      <c r="K729" s="97">
        <v>13.0625</v>
      </c>
      <c r="L729" s="1">
        <f t="shared" si="347"/>
        <v>3</v>
      </c>
      <c r="M729" s="1">
        <f t="shared" si="348"/>
        <v>1</v>
      </c>
      <c r="N729" s="11">
        <f t="shared" si="349"/>
        <v>2</v>
      </c>
      <c r="O729" s="98">
        <v>16.551383399209492</v>
      </c>
      <c r="P729" s="4">
        <f t="shared" si="350"/>
        <v>2</v>
      </c>
      <c r="Q729" s="6">
        <v>127614</v>
      </c>
      <c r="R729" s="7">
        <v>8383</v>
      </c>
      <c r="S729" s="1">
        <f t="shared" si="351"/>
        <v>1</v>
      </c>
      <c r="T729" s="1">
        <f t="shared" si="352"/>
        <v>1</v>
      </c>
      <c r="U729" s="11">
        <f t="shared" si="353"/>
        <v>1</v>
      </c>
      <c r="V729" s="98">
        <v>0</v>
      </c>
      <c r="W729" s="4">
        <f t="shared" si="354"/>
        <v>0</v>
      </c>
      <c r="X729" s="98">
        <v>0</v>
      </c>
      <c r="Y729" s="4">
        <f t="shared" si="355"/>
        <v>0</v>
      </c>
      <c r="Z729" s="9">
        <v>0.343288486</v>
      </c>
      <c r="AA729" s="9">
        <v>0.33969916100000003</v>
      </c>
      <c r="AB729" s="9">
        <v>0.29999243599999997</v>
      </c>
      <c r="AC729" s="1">
        <f t="shared" si="356"/>
        <v>4</v>
      </c>
      <c r="AD729" s="1">
        <f t="shared" si="357"/>
        <v>4</v>
      </c>
      <c r="AE729" s="1">
        <f t="shared" si="358"/>
        <v>3</v>
      </c>
      <c r="AF729" s="11">
        <f t="shared" si="359"/>
        <v>3.6666666666666665</v>
      </c>
      <c r="AG729" s="8">
        <v>0.17919363897000001</v>
      </c>
      <c r="AH729" s="9">
        <v>0.3576031568737596</v>
      </c>
      <c r="AI729" s="1">
        <f t="shared" si="360"/>
        <v>3</v>
      </c>
      <c r="AJ729" s="1">
        <f t="shared" si="361"/>
        <v>4</v>
      </c>
      <c r="AK729" s="11">
        <f t="shared" si="362"/>
        <v>3.5</v>
      </c>
      <c r="AL729" s="10">
        <v>0</v>
      </c>
      <c r="AM729" s="4">
        <f t="shared" si="363"/>
        <v>0</v>
      </c>
      <c r="AN729" s="98">
        <v>9.5717884130000002</v>
      </c>
      <c r="AO729" s="4">
        <f t="shared" si="364"/>
        <v>3</v>
      </c>
      <c r="AQ729" s="9">
        <v>0.46440972222222221</v>
      </c>
      <c r="AR729" s="9">
        <v>0.75982532751091703</v>
      </c>
      <c r="AS729" s="9">
        <v>0.98148148148148096</v>
      </c>
      <c r="AV729" s="1" t="str">
        <f t="shared" si="365"/>
        <v/>
      </c>
      <c r="AW729" s="1">
        <f t="shared" si="366"/>
        <v>4</v>
      </c>
      <c r="AX729" s="1">
        <f t="shared" si="367"/>
        <v>3</v>
      </c>
      <c r="AY729" s="1">
        <f t="shared" si="368"/>
        <v>0</v>
      </c>
      <c r="AZ729" s="1" t="str">
        <f t="shared" si="369"/>
        <v/>
      </c>
      <c r="BA729" s="1" t="str">
        <f t="shared" si="370"/>
        <v/>
      </c>
      <c r="BB729" s="9">
        <f t="shared" si="373"/>
        <v>0.33333333333333331</v>
      </c>
      <c r="BC729" s="11">
        <f t="shared" si="371"/>
        <v>2.333333333333333</v>
      </c>
      <c r="BD729" s="98">
        <v>64.178682559999999</v>
      </c>
      <c r="BE729" s="4">
        <f t="shared" si="372"/>
        <v>1</v>
      </c>
    </row>
    <row r="730" spans="1:57" x14ac:dyDescent="0.35">
      <c r="A730" s="4">
        <v>53061052402</v>
      </c>
      <c r="B730" s="97">
        <v>17.086286971400639</v>
      </c>
      <c r="C730" s="4">
        <f t="shared" si="343"/>
        <v>0</v>
      </c>
      <c r="D730" s="98">
        <v>3.2901554404145079</v>
      </c>
      <c r="E730" s="4">
        <f t="shared" si="344"/>
        <v>0</v>
      </c>
      <c r="F730" s="98">
        <v>76.027397260273972</v>
      </c>
      <c r="G730" s="4">
        <f t="shared" si="345"/>
        <v>3</v>
      </c>
      <c r="H730" s="98">
        <v>62.813522355507089</v>
      </c>
      <c r="I730" s="4">
        <f t="shared" si="346"/>
        <v>4</v>
      </c>
      <c r="J730" s="98">
        <v>32.795698924731177</v>
      </c>
      <c r="K730" s="97">
        <v>12.63440860215054</v>
      </c>
      <c r="L730" s="1">
        <f t="shared" si="347"/>
        <v>4</v>
      </c>
      <c r="M730" s="1">
        <f t="shared" si="348"/>
        <v>1</v>
      </c>
      <c r="N730" s="11">
        <f t="shared" si="349"/>
        <v>2.5</v>
      </c>
      <c r="O730" s="98">
        <v>27.71938401368859</v>
      </c>
      <c r="P730" s="4">
        <f t="shared" si="350"/>
        <v>3</v>
      </c>
      <c r="Q730" s="6">
        <v>133414</v>
      </c>
      <c r="R730" s="7">
        <v>6642</v>
      </c>
      <c r="S730" s="1">
        <f t="shared" si="351"/>
        <v>1</v>
      </c>
      <c r="T730" s="1">
        <f t="shared" si="352"/>
        <v>1</v>
      </c>
      <c r="U730" s="11">
        <f t="shared" si="353"/>
        <v>1</v>
      </c>
      <c r="V730" s="98">
        <v>0</v>
      </c>
      <c r="W730" s="4">
        <f t="shared" si="354"/>
        <v>0</v>
      </c>
      <c r="X730" s="98">
        <v>0</v>
      </c>
      <c r="Y730" s="4">
        <f t="shared" si="355"/>
        <v>0</v>
      </c>
      <c r="Z730" s="9">
        <v>0.33883555500000001</v>
      </c>
      <c r="AA730" s="9">
        <v>0.216003734</v>
      </c>
      <c r="AB730" s="9">
        <v>0.184274995</v>
      </c>
      <c r="AC730" s="1">
        <f t="shared" si="356"/>
        <v>4</v>
      </c>
      <c r="AD730" s="1">
        <f t="shared" si="357"/>
        <v>4</v>
      </c>
      <c r="AE730" s="1">
        <f t="shared" si="358"/>
        <v>4</v>
      </c>
      <c r="AF730" s="11">
        <f t="shared" si="359"/>
        <v>4</v>
      </c>
      <c r="AG730" s="8">
        <v>0.206739520535</v>
      </c>
      <c r="AH730" s="9">
        <v>0.37803890778637211</v>
      </c>
      <c r="AI730" s="1">
        <f t="shared" si="360"/>
        <v>3</v>
      </c>
      <c r="AJ730" s="1">
        <f t="shared" si="361"/>
        <v>4</v>
      </c>
      <c r="AK730" s="11">
        <f t="shared" si="362"/>
        <v>3.5</v>
      </c>
      <c r="AL730" s="10">
        <v>0</v>
      </c>
      <c r="AM730" s="4">
        <f t="shared" si="363"/>
        <v>0</v>
      </c>
      <c r="AN730" s="98">
        <v>18.823529409999999</v>
      </c>
      <c r="AO730" s="4">
        <f t="shared" si="364"/>
        <v>4</v>
      </c>
      <c r="AQ730" s="9">
        <v>0.46875</v>
      </c>
      <c r="AR730" s="9">
        <v>0.77074235807860259</v>
      </c>
      <c r="AS730" s="9">
        <v>0.97190293742017797</v>
      </c>
      <c r="AV730" s="1" t="str">
        <f t="shared" si="365"/>
        <v/>
      </c>
      <c r="AW730" s="1">
        <f t="shared" si="366"/>
        <v>4</v>
      </c>
      <c r="AX730" s="1">
        <f t="shared" si="367"/>
        <v>3</v>
      </c>
      <c r="AY730" s="1">
        <f t="shared" si="368"/>
        <v>0</v>
      </c>
      <c r="AZ730" s="1" t="str">
        <f t="shared" si="369"/>
        <v/>
      </c>
      <c r="BA730" s="1" t="str">
        <f t="shared" si="370"/>
        <v/>
      </c>
      <c r="BB730" s="9">
        <f t="shared" si="373"/>
        <v>0.33333333333333331</v>
      </c>
      <c r="BC730" s="11">
        <f t="shared" si="371"/>
        <v>2.333333333333333</v>
      </c>
      <c r="BD730" s="98">
        <v>57.522243160000002</v>
      </c>
      <c r="BE730" s="4">
        <f t="shared" si="372"/>
        <v>2</v>
      </c>
    </row>
    <row r="731" spans="1:57" x14ac:dyDescent="0.35">
      <c r="A731" s="4">
        <v>53061052502</v>
      </c>
      <c r="B731" s="97">
        <v>9.5199839325165687</v>
      </c>
      <c r="C731" s="4">
        <f t="shared" si="343"/>
        <v>0</v>
      </c>
      <c r="D731" s="98">
        <v>1.7075773745997871</v>
      </c>
      <c r="E731" s="4">
        <f t="shared" si="344"/>
        <v>0</v>
      </c>
      <c r="F731" s="98">
        <v>71.904761904761898</v>
      </c>
      <c r="G731" s="4">
        <f t="shared" si="345"/>
        <v>3</v>
      </c>
      <c r="H731" s="98">
        <v>18.393922951709168</v>
      </c>
      <c r="I731" s="4">
        <f t="shared" si="346"/>
        <v>1</v>
      </c>
      <c r="J731" s="98">
        <v>17.89772727272727</v>
      </c>
      <c r="K731" s="97">
        <v>8.5227272727272716</v>
      </c>
      <c r="L731" s="1">
        <f t="shared" si="347"/>
        <v>2</v>
      </c>
      <c r="M731" s="1">
        <f t="shared" si="348"/>
        <v>0</v>
      </c>
      <c r="N731" s="11">
        <f t="shared" si="349"/>
        <v>1</v>
      </c>
      <c r="O731" s="98">
        <v>8.4869353858618588</v>
      </c>
      <c r="P731" s="4">
        <f t="shared" si="350"/>
        <v>1</v>
      </c>
      <c r="Q731" s="6">
        <v>121913</v>
      </c>
      <c r="R731" s="7">
        <v>6245</v>
      </c>
      <c r="S731" s="1">
        <f t="shared" si="351"/>
        <v>1</v>
      </c>
      <c r="T731" s="1">
        <f t="shared" si="352"/>
        <v>1</v>
      </c>
      <c r="U731" s="11">
        <f t="shared" si="353"/>
        <v>1</v>
      </c>
      <c r="V731" s="98">
        <v>0</v>
      </c>
      <c r="W731" s="4">
        <f t="shared" si="354"/>
        <v>0</v>
      </c>
      <c r="X731" s="98">
        <v>0</v>
      </c>
      <c r="Y731" s="4">
        <f t="shared" si="355"/>
        <v>0</v>
      </c>
      <c r="Z731" s="9">
        <v>0.66984124</v>
      </c>
      <c r="AA731" s="9">
        <v>0.65363862299999997</v>
      </c>
      <c r="AB731" s="9">
        <v>0.61868169299999998</v>
      </c>
      <c r="AC731" s="1">
        <f t="shared" si="356"/>
        <v>2</v>
      </c>
      <c r="AD731" s="1">
        <f t="shared" si="357"/>
        <v>2</v>
      </c>
      <c r="AE731" s="1">
        <f t="shared" si="358"/>
        <v>2</v>
      </c>
      <c r="AF731" s="11">
        <f t="shared" si="359"/>
        <v>2</v>
      </c>
      <c r="AG731" s="8">
        <v>0.53065765296699996</v>
      </c>
      <c r="AH731" s="9">
        <v>0.50934460368737366</v>
      </c>
      <c r="AI731" s="1">
        <f t="shared" si="360"/>
        <v>1</v>
      </c>
      <c r="AJ731" s="1">
        <f t="shared" si="361"/>
        <v>3</v>
      </c>
      <c r="AK731" s="11">
        <f t="shared" si="362"/>
        <v>2</v>
      </c>
      <c r="AL731" s="10">
        <v>0</v>
      </c>
      <c r="AM731" s="4">
        <f t="shared" si="363"/>
        <v>0</v>
      </c>
      <c r="AN731" s="98">
        <v>10.56</v>
      </c>
      <c r="AO731" s="4">
        <f t="shared" si="364"/>
        <v>4</v>
      </c>
      <c r="AR731" s="9">
        <v>0.70742358078602618</v>
      </c>
      <c r="AS731" s="9">
        <v>1.1130268199233699</v>
      </c>
      <c r="AT731" s="9">
        <v>0.95355318160705993</v>
      </c>
      <c r="AV731" s="1" t="str">
        <f t="shared" si="365"/>
        <v/>
      </c>
      <c r="AW731" s="1" t="str">
        <f t="shared" si="366"/>
        <v/>
      </c>
      <c r="AX731" s="1">
        <f t="shared" si="367"/>
        <v>4</v>
      </c>
      <c r="AY731" s="1">
        <f t="shared" si="368"/>
        <v>0</v>
      </c>
      <c r="AZ731" s="1">
        <f t="shared" si="369"/>
        <v>0</v>
      </c>
      <c r="BA731" s="1" t="str">
        <f t="shared" si="370"/>
        <v/>
      </c>
      <c r="BB731" s="9">
        <f t="shared" si="373"/>
        <v>0.5</v>
      </c>
      <c r="BC731" s="11">
        <f t="shared" si="371"/>
        <v>2</v>
      </c>
      <c r="BD731" s="98">
        <v>66.09961509</v>
      </c>
      <c r="BE731" s="4">
        <f t="shared" si="372"/>
        <v>1</v>
      </c>
    </row>
    <row r="732" spans="1:57" x14ac:dyDescent="0.35">
      <c r="A732" s="4">
        <v>53061052503</v>
      </c>
      <c r="B732" s="97">
        <v>20.0280931756994</v>
      </c>
      <c r="C732" s="4">
        <f t="shared" si="343"/>
        <v>1</v>
      </c>
      <c r="D732" s="98">
        <v>2.43161094224924</v>
      </c>
      <c r="E732" s="4">
        <f t="shared" si="344"/>
        <v>0</v>
      </c>
      <c r="F732" s="98">
        <v>68.966725043782844</v>
      </c>
      <c r="G732" s="4">
        <f t="shared" si="345"/>
        <v>3</v>
      </c>
      <c r="H732" s="98">
        <v>19.260563380281688</v>
      </c>
      <c r="I732" s="4">
        <f t="shared" si="346"/>
        <v>1</v>
      </c>
      <c r="J732" s="98">
        <v>15.98513011152416</v>
      </c>
      <c r="K732" s="97">
        <v>5.3903345724907066</v>
      </c>
      <c r="L732" s="1">
        <f t="shared" si="347"/>
        <v>2</v>
      </c>
      <c r="M732" s="1">
        <f t="shared" si="348"/>
        <v>0</v>
      </c>
      <c r="N732" s="11">
        <f t="shared" si="349"/>
        <v>1</v>
      </c>
      <c r="O732" s="98">
        <v>12.65703886344957</v>
      </c>
      <c r="P732" s="4">
        <f t="shared" si="350"/>
        <v>1</v>
      </c>
      <c r="Q732" s="6">
        <v>101721</v>
      </c>
      <c r="R732" s="7">
        <v>4776</v>
      </c>
      <c r="S732" s="1">
        <f t="shared" si="351"/>
        <v>1</v>
      </c>
      <c r="T732" s="1">
        <f t="shared" si="352"/>
        <v>1</v>
      </c>
      <c r="U732" s="11">
        <f t="shared" si="353"/>
        <v>1</v>
      </c>
      <c r="V732" s="98">
        <v>0</v>
      </c>
      <c r="W732" s="4">
        <f t="shared" si="354"/>
        <v>0</v>
      </c>
      <c r="X732" s="98">
        <v>0</v>
      </c>
      <c r="Y732" s="4">
        <f t="shared" si="355"/>
        <v>0</v>
      </c>
      <c r="Z732" s="9">
        <v>0.73518716799999995</v>
      </c>
      <c r="AA732" s="9">
        <v>0.72782908199999996</v>
      </c>
      <c r="AB732" s="9">
        <v>0.50848297799999997</v>
      </c>
      <c r="AC732" s="1">
        <f t="shared" si="356"/>
        <v>2</v>
      </c>
      <c r="AD732" s="1">
        <f t="shared" si="357"/>
        <v>2</v>
      </c>
      <c r="AE732" s="1">
        <f t="shared" si="358"/>
        <v>2</v>
      </c>
      <c r="AF732" s="11">
        <f t="shared" si="359"/>
        <v>2</v>
      </c>
      <c r="AG732" s="8">
        <v>0.78410092699699996</v>
      </c>
      <c r="AH732" s="9">
        <v>0.47633892639476938</v>
      </c>
      <c r="AI732" s="1">
        <f t="shared" si="360"/>
        <v>0</v>
      </c>
      <c r="AJ732" s="1">
        <f t="shared" si="361"/>
        <v>3</v>
      </c>
      <c r="AK732" s="11">
        <f t="shared" si="362"/>
        <v>1.5</v>
      </c>
      <c r="AL732" s="10">
        <v>0</v>
      </c>
      <c r="AM732" s="4">
        <f t="shared" si="363"/>
        <v>0</v>
      </c>
      <c r="AN732" s="98">
        <v>4.5468898009999998</v>
      </c>
      <c r="AO732" s="4">
        <f t="shared" si="364"/>
        <v>2</v>
      </c>
      <c r="AR732" s="9">
        <v>1.0218340611353709</v>
      </c>
      <c r="AS732" s="9">
        <v>0.98595146871008899</v>
      </c>
      <c r="AT732" s="9">
        <v>1</v>
      </c>
      <c r="AV732" s="1" t="str">
        <f t="shared" si="365"/>
        <v/>
      </c>
      <c r="AW732" s="1" t="str">
        <f t="shared" si="366"/>
        <v/>
      </c>
      <c r="AX732" s="1">
        <f t="shared" si="367"/>
        <v>0</v>
      </c>
      <c r="AY732" s="1">
        <f t="shared" si="368"/>
        <v>0</v>
      </c>
      <c r="AZ732" s="1">
        <f t="shared" si="369"/>
        <v>0</v>
      </c>
      <c r="BA732" s="1" t="str">
        <f t="shared" si="370"/>
        <v/>
      </c>
      <c r="BB732" s="9">
        <f t="shared" si="373"/>
        <v>0.5</v>
      </c>
      <c r="BC732" s="11">
        <f t="shared" si="371"/>
        <v>0</v>
      </c>
      <c r="BD732" s="98">
        <v>57.742226680000002</v>
      </c>
      <c r="BE732" s="4">
        <f t="shared" si="372"/>
        <v>2</v>
      </c>
    </row>
    <row r="733" spans="1:57" x14ac:dyDescent="0.35">
      <c r="A733" s="4">
        <v>53061052504</v>
      </c>
      <c r="B733" s="97">
        <v>9.283196239717979</v>
      </c>
      <c r="C733" s="4">
        <f t="shared" si="343"/>
        <v>0</v>
      </c>
      <c r="D733" s="98">
        <v>2.5106382978723398</v>
      </c>
      <c r="E733" s="4">
        <f t="shared" si="344"/>
        <v>0</v>
      </c>
      <c r="F733" s="98">
        <v>79.07501410039481</v>
      </c>
      <c r="G733" s="4">
        <f t="shared" si="345"/>
        <v>3</v>
      </c>
      <c r="H733" s="98">
        <v>13.296703296703299</v>
      </c>
      <c r="I733" s="4">
        <f t="shared" si="346"/>
        <v>0</v>
      </c>
      <c r="J733" s="98">
        <v>20.322580645161288</v>
      </c>
      <c r="K733" s="97">
        <v>6.559139784946237</v>
      </c>
      <c r="L733" s="1">
        <f t="shared" si="347"/>
        <v>3</v>
      </c>
      <c r="M733" s="1">
        <f t="shared" si="348"/>
        <v>0</v>
      </c>
      <c r="N733" s="11">
        <f t="shared" si="349"/>
        <v>1.5</v>
      </c>
      <c r="O733" s="98">
        <v>20.447409733124019</v>
      </c>
      <c r="P733" s="4">
        <f t="shared" si="350"/>
        <v>2</v>
      </c>
      <c r="Q733" s="6">
        <v>114413</v>
      </c>
      <c r="R733" s="7">
        <v>2171</v>
      </c>
      <c r="S733" s="1">
        <f t="shared" si="351"/>
        <v>1</v>
      </c>
      <c r="T733" s="1">
        <f t="shared" si="352"/>
        <v>1</v>
      </c>
      <c r="U733" s="11">
        <f t="shared" si="353"/>
        <v>1</v>
      </c>
      <c r="V733" s="98">
        <v>0</v>
      </c>
      <c r="W733" s="4">
        <f t="shared" si="354"/>
        <v>0</v>
      </c>
      <c r="X733" s="98">
        <v>0</v>
      </c>
      <c r="Y733" s="4">
        <f t="shared" si="355"/>
        <v>0</v>
      </c>
      <c r="Z733" s="9">
        <v>1.0596879299999999</v>
      </c>
      <c r="AA733" s="9">
        <v>0.78951644399999998</v>
      </c>
      <c r="AB733" s="9">
        <v>0.83240620399999998</v>
      </c>
      <c r="AC733" s="1">
        <f t="shared" si="356"/>
        <v>1</v>
      </c>
      <c r="AD733" s="1">
        <f t="shared" si="357"/>
        <v>2</v>
      </c>
      <c r="AE733" s="1">
        <f t="shared" si="358"/>
        <v>1</v>
      </c>
      <c r="AF733" s="11">
        <f t="shared" si="359"/>
        <v>1.3333333333333333</v>
      </c>
      <c r="AG733" s="8">
        <v>1.05992673136</v>
      </c>
      <c r="AH733" s="9">
        <v>1.127363028424234</v>
      </c>
      <c r="AI733" s="1">
        <f t="shared" si="360"/>
        <v>0</v>
      </c>
      <c r="AJ733" s="1">
        <f t="shared" si="361"/>
        <v>0</v>
      </c>
      <c r="AK733" s="11">
        <f t="shared" si="362"/>
        <v>0</v>
      </c>
      <c r="AL733" s="10">
        <v>0</v>
      </c>
      <c r="AM733" s="4">
        <f t="shared" si="363"/>
        <v>0</v>
      </c>
      <c r="AN733" s="98">
        <v>15.031982940000001</v>
      </c>
      <c r="AO733" s="4">
        <f t="shared" si="364"/>
        <v>4</v>
      </c>
      <c r="AQ733" s="9">
        <v>0.76388888888888884</v>
      </c>
      <c r="AR733" s="9">
        <v>1.10844250363901</v>
      </c>
      <c r="AS733" s="9">
        <v>1.0127713920817301</v>
      </c>
      <c r="AV733" s="1" t="str">
        <f t="shared" si="365"/>
        <v/>
      </c>
      <c r="AW733" s="1">
        <f t="shared" si="366"/>
        <v>3</v>
      </c>
      <c r="AX733" s="1">
        <f t="shared" si="367"/>
        <v>0</v>
      </c>
      <c r="AY733" s="1">
        <f t="shared" si="368"/>
        <v>0</v>
      </c>
      <c r="AZ733" s="1" t="str">
        <f t="shared" si="369"/>
        <v/>
      </c>
      <c r="BA733" s="1" t="str">
        <f t="shared" si="370"/>
        <v/>
      </c>
      <c r="BB733" s="9">
        <f t="shared" si="373"/>
        <v>0.33333333333333331</v>
      </c>
      <c r="BC733" s="11">
        <f t="shared" si="371"/>
        <v>1</v>
      </c>
      <c r="BD733" s="98">
        <v>65.018444279999997</v>
      </c>
      <c r="BE733" s="4">
        <f t="shared" si="372"/>
        <v>1</v>
      </c>
    </row>
    <row r="734" spans="1:57" x14ac:dyDescent="0.35">
      <c r="A734" s="4">
        <v>53061052603</v>
      </c>
      <c r="B734" s="97">
        <v>15.582916506348599</v>
      </c>
      <c r="C734" s="4">
        <f t="shared" si="343"/>
        <v>0</v>
      </c>
      <c r="D734" s="98">
        <v>2.2681247468610768</v>
      </c>
      <c r="E734" s="4">
        <f t="shared" si="344"/>
        <v>0</v>
      </c>
      <c r="F734" s="98">
        <v>66.043249561659849</v>
      </c>
      <c r="G734" s="4">
        <f t="shared" si="345"/>
        <v>3</v>
      </c>
      <c r="H734" s="98">
        <v>25.846501128668169</v>
      </c>
      <c r="I734" s="4">
        <f t="shared" si="346"/>
        <v>1</v>
      </c>
      <c r="J734" s="98">
        <v>27.15909090909091</v>
      </c>
      <c r="K734" s="97">
        <v>10.45454545454545</v>
      </c>
      <c r="L734" s="1">
        <f t="shared" si="347"/>
        <v>4</v>
      </c>
      <c r="M734" s="1">
        <f t="shared" si="348"/>
        <v>1</v>
      </c>
      <c r="N734" s="11">
        <f t="shared" si="349"/>
        <v>2.5</v>
      </c>
      <c r="O734" s="98">
        <v>22.243864433190499</v>
      </c>
      <c r="P734" s="4">
        <f t="shared" si="350"/>
        <v>2</v>
      </c>
      <c r="Q734" s="6">
        <v>73061</v>
      </c>
      <c r="R734" s="7">
        <v>2220</v>
      </c>
      <c r="S734" s="1">
        <f t="shared" si="351"/>
        <v>0</v>
      </c>
      <c r="T734" s="1">
        <f t="shared" si="352"/>
        <v>1</v>
      </c>
      <c r="U734" s="11">
        <f t="shared" si="353"/>
        <v>0.5</v>
      </c>
      <c r="V734" s="98">
        <v>0</v>
      </c>
      <c r="W734" s="4">
        <f t="shared" si="354"/>
        <v>0</v>
      </c>
      <c r="X734" s="98">
        <v>0</v>
      </c>
      <c r="Y734" s="4">
        <f t="shared" si="355"/>
        <v>0</v>
      </c>
      <c r="Z734" s="9">
        <v>1.5677140359999999</v>
      </c>
      <c r="AA734" s="9">
        <v>1.5071576959999999</v>
      </c>
      <c r="AB734" s="9">
        <v>1.038138757</v>
      </c>
      <c r="AC734" s="1">
        <f t="shared" si="356"/>
        <v>0</v>
      </c>
      <c r="AD734" s="1">
        <f t="shared" si="357"/>
        <v>0</v>
      </c>
      <c r="AE734" s="1">
        <f t="shared" si="358"/>
        <v>0</v>
      </c>
      <c r="AF734" s="11">
        <f t="shared" si="359"/>
        <v>0</v>
      </c>
      <c r="AG734" s="8">
        <v>0.21455874027300001</v>
      </c>
      <c r="AH734" s="9">
        <v>0.46828171968950688</v>
      </c>
      <c r="AI734" s="1">
        <f t="shared" si="360"/>
        <v>3</v>
      </c>
      <c r="AJ734" s="1">
        <f t="shared" si="361"/>
        <v>3</v>
      </c>
      <c r="AK734" s="11">
        <f t="shared" si="362"/>
        <v>3</v>
      </c>
      <c r="AL734" s="10">
        <v>0</v>
      </c>
      <c r="AM734" s="4">
        <f t="shared" si="363"/>
        <v>0</v>
      </c>
      <c r="AN734" s="98">
        <v>5.111821086</v>
      </c>
      <c r="AO734" s="4">
        <f t="shared" si="364"/>
        <v>2</v>
      </c>
      <c r="AR734" s="9">
        <v>1.0152838427947599</v>
      </c>
      <c r="AS734" s="9">
        <v>0.89527458492975698</v>
      </c>
      <c r="AV734" s="1" t="str">
        <f t="shared" si="365"/>
        <v/>
      </c>
      <c r="AW734" s="1" t="str">
        <f t="shared" si="366"/>
        <v/>
      </c>
      <c r="AX734" s="1">
        <f t="shared" si="367"/>
        <v>0</v>
      </c>
      <c r="AY734" s="1">
        <f t="shared" si="368"/>
        <v>1</v>
      </c>
      <c r="AZ734" s="1" t="str">
        <f t="shared" si="369"/>
        <v/>
      </c>
      <c r="BA734" s="1" t="str">
        <f t="shared" si="370"/>
        <v/>
      </c>
      <c r="BB734" s="9">
        <f t="shared" si="373"/>
        <v>0.5</v>
      </c>
      <c r="BC734" s="11">
        <f t="shared" si="371"/>
        <v>0.5</v>
      </c>
      <c r="BD734" s="98">
        <v>58.85921355</v>
      </c>
      <c r="BE734" s="4">
        <f t="shared" si="372"/>
        <v>2</v>
      </c>
    </row>
    <row r="735" spans="1:57" x14ac:dyDescent="0.35">
      <c r="A735" s="4">
        <v>53061052604</v>
      </c>
      <c r="B735" s="97">
        <v>24.31413612565445</v>
      </c>
      <c r="C735" s="4">
        <f t="shared" si="343"/>
        <v>1</v>
      </c>
      <c r="D735" s="98">
        <v>1.966480446927374</v>
      </c>
      <c r="E735" s="4">
        <f t="shared" si="344"/>
        <v>0</v>
      </c>
      <c r="F735" s="98">
        <v>62.434895833333343</v>
      </c>
      <c r="G735" s="4">
        <f t="shared" si="345"/>
        <v>2</v>
      </c>
      <c r="H735" s="98">
        <v>32.425213675213683</v>
      </c>
      <c r="I735" s="4">
        <f t="shared" si="346"/>
        <v>2</v>
      </c>
      <c r="J735" s="98">
        <v>19.251336898395721</v>
      </c>
      <c r="K735" s="97">
        <v>10.42780748663102</v>
      </c>
      <c r="L735" s="1">
        <f t="shared" si="347"/>
        <v>2</v>
      </c>
      <c r="M735" s="1">
        <f t="shared" si="348"/>
        <v>1</v>
      </c>
      <c r="N735" s="11">
        <f t="shared" si="349"/>
        <v>1.5</v>
      </c>
      <c r="O735" s="98">
        <v>17.38219895287958</v>
      </c>
      <c r="P735" s="4">
        <f t="shared" si="350"/>
        <v>2</v>
      </c>
      <c r="Q735" s="6">
        <v>93467</v>
      </c>
      <c r="R735" s="7">
        <v>5340</v>
      </c>
      <c r="S735" s="1">
        <f t="shared" si="351"/>
        <v>1</v>
      </c>
      <c r="T735" s="1">
        <f t="shared" si="352"/>
        <v>1</v>
      </c>
      <c r="U735" s="11">
        <f t="shared" si="353"/>
        <v>1</v>
      </c>
      <c r="V735" s="98">
        <v>0</v>
      </c>
      <c r="W735" s="4">
        <f t="shared" si="354"/>
        <v>0</v>
      </c>
      <c r="X735" s="98">
        <v>0</v>
      </c>
      <c r="Y735" s="4">
        <f t="shared" si="355"/>
        <v>0</v>
      </c>
      <c r="Z735" s="9">
        <v>0.48964741000000001</v>
      </c>
      <c r="AA735" s="9">
        <v>0.49980029399999998</v>
      </c>
      <c r="AB735" s="9">
        <v>0.47047776600000002</v>
      </c>
      <c r="AC735" s="1">
        <f t="shared" si="356"/>
        <v>3</v>
      </c>
      <c r="AD735" s="1">
        <f t="shared" si="357"/>
        <v>3</v>
      </c>
      <c r="AE735" s="1">
        <f t="shared" si="358"/>
        <v>3</v>
      </c>
      <c r="AF735" s="11">
        <f t="shared" si="359"/>
        <v>3</v>
      </c>
      <c r="AG735" s="8">
        <v>0.55184280341299996</v>
      </c>
      <c r="AH735" s="9">
        <v>0.64541087274901976</v>
      </c>
      <c r="AI735" s="1">
        <f t="shared" si="360"/>
        <v>1</v>
      </c>
      <c r="AJ735" s="1">
        <f t="shared" si="361"/>
        <v>2</v>
      </c>
      <c r="AK735" s="11">
        <f t="shared" si="362"/>
        <v>1.5</v>
      </c>
      <c r="AL735" s="10">
        <v>0</v>
      </c>
      <c r="AM735" s="4">
        <f t="shared" si="363"/>
        <v>0</v>
      </c>
      <c r="AN735" s="98">
        <v>6.9541778980000002</v>
      </c>
      <c r="AO735" s="4">
        <f t="shared" si="364"/>
        <v>2</v>
      </c>
      <c r="AQ735" s="9">
        <v>0.29427083333333331</v>
      </c>
      <c r="AR735" s="9">
        <v>0.83624454148471616</v>
      </c>
      <c r="AS735" s="9">
        <v>1.03575989782886</v>
      </c>
      <c r="AV735" s="1" t="str">
        <f t="shared" si="365"/>
        <v/>
      </c>
      <c r="AW735" s="1">
        <f t="shared" si="366"/>
        <v>4</v>
      </c>
      <c r="AX735" s="1">
        <f t="shared" si="367"/>
        <v>2</v>
      </c>
      <c r="AY735" s="1">
        <f t="shared" si="368"/>
        <v>0</v>
      </c>
      <c r="AZ735" s="1" t="str">
        <f t="shared" si="369"/>
        <v/>
      </c>
      <c r="BA735" s="1" t="str">
        <f t="shared" si="370"/>
        <v/>
      </c>
      <c r="BB735" s="9">
        <f t="shared" si="373"/>
        <v>0.33333333333333331</v>
      </c>
      <c r="BC735" s="11">
        <f t="shared" si="371"/>
        <v>2</v>
      </c>
      <c r="BD735" s="98">
        <v>62.164962670000001</v>
      </c>
      <c r="BE735" s="4">
        <f t="shared" si="372"/>
        <v>1</v>
      </c>
    </row>
    <row r="736" spans="1:57" x14ac:dyDescent="0.35">
      <c r="A736" s="4">
        <v>53061052605</v>
      </c>
      <c r="B736" s="97">
        <v>18.327432136233352</v>
      </c>
      <c r="C736" s="4">
        <f t="shared" si="343"/>
        <v>0</v>
      </c>
      <c r="D736" s="98">
        <v>2.3391812865497079</v>
      </c>
      <c r="E736" s="4">
        <f t="shared" si="344"/>
        <v>0</v>
      </c>
      <c r="F736" s="98">
        <v>71.805322464636774</v>
      </c>
      <c r="G736" s="4">
        <f t="shared" si="345"/>
        <v>3</v>
      </c>
      <c r="H736" s="98">
        <v>24.77022058823529</v>
      </c>
      <c r="I736" s="4">
        <f t="shared" si="346"/>
        <v>1</v>
      </c>
      <c r="J736" s="98">
        <v>22.610722610722611</v>
      </c>
      <c r="K736" s="97">
        <v>11.65501165501165</v>
      </c>
      <c r="L736" s="1">
        <f t="shared" si="347"/>
        <v>3</v>
      </c>
      <c r="M736" s="1">
        <f t="shared" si="348"/>
        <v>1</v>
      </c>
      <c r="N736" s="11">
        <f t="shared" si="349"/>
        <v>2</v>
      </c>
      <c r="O736" s="98">
        <v>14.16287303995953</v>
      </c>
      <c r="P736" s="4">
        <f t="shared" si="350"/>
        <v>1</v>
      </c>
      <c r="Q736" s="6">
        <v>59522</v>
      </c>
      <c r="R736" s="7">
        <v>2036</v>
      </c>
      <c r="S736" s="1">
        <f t="shared" si="351"/>
        <v>0</v>
      </c>
      <c r="T736" s="1">
        <f t="shared" si="352"/>
        <v>1</v>
      </c>
      <c r="U736" s="11">
        <f t="shared" si="353"/>
        <v>0.5</v>
      </c>
      <c r="V736" s="98">
        <v>0</v>
      </c>
      <c r="W736" s="4">
        <f t="shared" si="354"/>
        <v>0</v>
      </c>
      <c r="X736" s="98">
        <v>0</v>
      </c>
      <c r="Y736" s="4">
        <f t="shared" si="355"/>
        <v>0</v>
      </c>
      <c r="Z736" s="9">
        <v>2.0207522899999999</v>
      </c>
      <c r="AA736" s="9">
        <v>1.9666677319999999</v>
      </c>
      <c r="AB736" s="9">
        <v>0.59243543700000001</v>
      </c>
      <c r="AC736" s="1">
        <f t="shared" si="356"/>
        <v>0</v>
      </c>
      <c r="AD736" s="1">
        <f t="shared" si="357"/>
        <v>0</v>
      </c>
      <c r="AE736" s="1">
        <f t="shared" si="358"/>
        <v>2</v>
      </c>
      <c r="AF736" s="11">
        <f t="shared" si="359"/>
        <v>0.66666666666666663</v>
      </c>
      <c r="AG736" s="8">
        <v>0.19004251919099999</v>
      </c>
      <c r="AH736" s="9">
        <v>0.33244248003000221</v>
      </c>
      <c r="AI736" s="1">
        <f t="shared" si="360"/>
        <v>3</v>
      </c>
      <c r="AJ736" s="1">
        <f t="shared" si="361"/>
        <v>4</v>
      </c>
      <c r="AK736" s="11">
        <f t="shared" si="362"/>
        <v>3.5</v>
      </c>
      <c r="AL736" s="10">
        <v>0</v>
      </c>
      <c r="AM736" s="4">
        <f t="shared" si="363"/>
        <v>0</v>
      </c>
      <c r="AN736" s="98">
        <v>8.7383177570000008</v>
      </c>
      <c r="AO736" s="4">
        <f t="shared" si="364"/>
        <v>3</v>
      </c>
      <c r="AQ736" s="9">
        <v>0.67881944444444442</v>
      </c>
      <c r="AR736" s="9">
        <v>0.90975254730713251</v>
      </c>
      <c r="AS736" s="9">
        <v>0.785440613026819</v>
      </c>
      <c r="AT736" s="9">
        <v>1.134695773339526</v>
      </c>
      <c r="AV736" s="1" t="str">
        <f t="shared" si="365"/>
        <v/>
      </c>
      <c r="AW736" s="1">
        <f t="shared" si="366"/>
        <v>4</v>
      </c>
      <c r="AX736" s="1">
        <f t="shared" si="367"/>
        <v>0</v>
      </c>
      <c r="AY736" s="1">
        <f t="shared" si="368"/>
        <v>3</v>
      </c>
      <c r="AZ736" s="1">
        <f t="shared" si="369"/>
        <v>0</v>
      </c>
      <c r="BA736" s="1" t="str">
        <f t="shared" si="370"/>
        <v/>
      </c>
      <c r="BB736" s="9">
        <f t="shared" si="373"/>
        <v>0.33333333333333331</v>
      </c>
      <c r="BC736" s="11">
        <f t="shared" si="371"/>
        <v>2.333333333333333</v>
      </c>
      <c r="BD736" s="98">
        <v>61.996724749999998</v>
      </c>
      <c r="BE736" s="4">
        <f t="shared" si="372"/>
        <v>1</v>
      </c>
    </row>
    <row r="737" spans="1:57" x14ac:dyDescent="0.35">
      <c r="A737" s="4">
        <v>53061052606</v>
      </c>
      <c r="B737" s="97">
        <v>18.6161449752883</v>
      </c>
      <c r="C737" s="4">
        <f t="shared" si="343"/>
        <v>0</v>
      </c>
      <c r="D737" s="98">
        <v>1.3371150729335499</v>
      </c>
      <c r="E737" s="4">
        <f t="shared" si="344"/>
        <v>0</v>
      </c>
      <c r="F737" s="98">
        <v>71.550960118168391</v>
      </c>
      <c r="G737" s="4">
        <f t="shared" si="345"/>
        <v>3</v>
      </c>
      <c r="H737" s="98">
        <v>25.581395348837209</v>
      </c>
      <c r="I737" s="4">
        <f t="shared" si="346"/>
        <v>1</v>
      </c>
      <c r="J737" s="98">
        <v>25.87570621468927</v>
      </c>
      <c r="K737" s="97">
        <v>15.25423728813559</v>
      </c>
      <c r="L737" s="1">
        <f t="shared" si="347"/>
        <v>4</v>
      </c>
      <c r="M737" s="1">
        <f t="shared" si="348"/>
        <v>2</v>
      </c>
      <c r="N737" s="11">
        <f t="shared" si="349"/>
        <v>3</v>
      </c>
      <c r="O737" s="98">
        <v>14.59827174112889</v>
      </c>
      <c r="P737" s="4">
        <f t="shared" si="350"/>
        <v>1</v>
      </c>
      <c r="Q737" s="6">
        <v>64175</v>
      </c>
      <c r="R737" s="7">
        <v>0</v>
      </c>
      <c r="S737" s="1">
        <f t="shared" si="351"/>
        <v>0</v>
      </c>
      <c r="T737" s="1">
        <f t="shared" si="352"/>
        <v>0</v>
      </c>
      <c r="U737" s="11">
        <f t="shared" si="353"/>
        <v>0</v>
      </c>
      <c r="V737" s="98">
        <v>0</v>
      </c>
      <c r="W737" s="4">
        <f t="shared" si="354"/>
        <v>0</v>
      </c>
      <c r="X737" s="98">
        <v>0</v>
      </c>
      <c r="Y737" s="4">
        <f t="shared" si="355"/>
        <v>0</v>
      </c>
      <c r="Z737" s="9">
        <v>2.0380061989999998</v>
      </c>
      <c r="AA737" s="9">
        <v>2.0873714539999999</v>
      </c>
      <c r="AB737" s="9">
        <v>0.97239377500000002</v>
      </c>
      <c r="AC737" s="1">
        <f t="shared" si="356"/>
        <v>0</v>
      </c>
      <c r="AD737" s="1">
        <f t="shared" si="357"/>
        <v>0</v>
      </c>
      <c r="AE737" s="1">
        <f t="shared" si="358"/>
        <v>1</v>
      </c>
      <c r="AF737" s="11">
        <f t="shared" si="359"/>
        <v>0.33333333333333331</v>
      </c>
      <c r="AG737" s="8">
        <v>0.27780838363400001</v>
      </c>
      <c r="AH737" s="9">
        <v>1.3226686624180339</v>
      </c>
      <c r="AI737" s="1">
        <f t="shared" si="360"/>
        <v>3</v>
      </c>
      <c r="AJ737" s="1">
        <f t="shared" si="361"/>
        <v>0</v>
      </c>
      <c r="AK737" s="11">
        <f t="shared" si="362"/>
        <v>1.5</v>
      </c>
      <c r="AL737" s="10">
        <v>0</v>
      </c>
      <c r="AM737" s="4">
        <f t="shared" si="363"/>
        <v>0</v>
      </c>
      <c r="AN737" s="98">
        <v>8.0342795930000008</v>
      </c>
      <c r="AO737" s="4">
        <f t="shared" si="364"/>
        <v>3</v>
      </c>
      <c r="AR737" s="9">
        <v>1.033478893740903</v>
      </c>
      <c r="AS737" s="9">
        <v>1.01085568326947</v>
      </c>
      <c r="AT737" s="9">
        <v>1.130980027868091</v>
      </c>
      <c r="AV737" s="1" t="str">
        <f t="shared" si="365"/>
        <v/>
      </c>
      <c r="AW737" s="1" t="str">
        <f t="shared" si="366"/>
        <v/>
      </c>
      <c r="AX737" s="1">
        <f t="shared" si="367"/>
        <v>0</v>
      </c>
      <c r="AY737" s="1">
        <f t="shared" si="368"/>
        <v>0</v>
      </c>
      <c r="AZ737" s="1">
        <f t="shared" si="369"/>
        <v>0</v>
      </c>
      <c r="BA737" s="1" t="str">
        <f t="shared" si="370"/>
        <v/>
      </c>
      <c r="BB737" s="9">
        <f t="shared" si="373"/>
        <v>0.5</v>
      </c>
      <c r="BC737" s="11">
        <f t="shared" si="371"/>
        <v>0</v>
      </c>
      <c r="BD737" s="98">
        <v>56.529491299999997</v>
      </c>
      <c r="BE737" s="4">
        <f t="shared" si="372"/>
        <v>2</v>
      </c>
    </row>
    <row r="738" spans="1:57" x14ac:dyDescent="0.35">
      <c r="A738" s="4">
        <v>53061052607</v>
      </c>
      <c r="B738" s="97">
        <v>12.84417549167928</v>
      </c>
      <c r="C738" s="4">
        <f t="shared" si="343"/>
        <v>0</v>
      </c>
      <c r="D738" s="98">
        <v>3.8940054936177089</v>
      </c>
      <c r="E738" s="4">
        <f t="shared" si="344"/>
        <v>0</v>
      </c>
      <c r="F738" s="98">
        <v>67.613089509143407</v>
      </c>
      <c r="G738" s="4">
        <f t="shared" si="345"/>
        <v>3</v>
      </c>
      <c r="H738" s="98">
        <v>10.80188679245283</v>
      </c>
      <c r="I738" s="4">
        <f t="shared" si="346"/>
        <v>0</v>
      </c>
      <c r="J738" s="98">
        <v>12.40875912408759</v>
      </c>
      <c r="K738" s="97">
        <v>5.9854014598540148</v>
      </c>
      <c r="L738" s="1">
        <f t="shared" si="347"/>
        <v>1</v>
      </c>
      <c r="M738" s="1">
        <f t="shared" si="348"/>
        <v>0</v>
      </c>
      <c r="N738" s="11">
        <f t="shared" si="349"/>
        <v>0.5</v>
      </c>
      <c r="O738" s="98">
        <v>6.8696450428396574</v>
      </c>
      <c r="P738" s="4">
        <f t="shared" si="350"/>
        <v>0</v>
      </c>
      <c r="Q738" s="6">
        <v>93138</v>
      </c>
      <c r="R738" s="7">
        <v>0</v>
      </c>
      <c r="S738" s="1">
        <f t="shared" si="351"/>
        <v>1</v>
      </c>
      <c r="T738" s="1">
        <f t="shared" si="352"/>
        <v>0</v>
      </c>
      <c r="U738" s="11">
        <f t="shared" si="353"/>
        <v>0.5</v>
      </c>
      <c r="V738" s="98">
        <v>0</v>
      </c>
      <c r="W738" s="4">
        <f t="shared" si="354"/>
        <v>0</v>
      </c>
      <c r="X738" s="98">
        <v>0</v>
      </c>
      <c r="Y738" s="4">
        <f t="shared" si="355"/>
        <v>0</v>
      </c>
      <c r="Z738" s="9">
        <v>1.207944452</v>
      </c>
      <c r="AA738" s="9">
        <v>1.2059807339999999</v>
      </c>
      <c r="AB738" s="9">
        <v>1.0854366120000001</v>
      </c>
      <c r="AC738" s="1">
        <f t="shared" si="356"/>
        <v>0</v>
      </c>
      <c r="AD738" s="1">
        <f t="shared" si="357"/>
        <v>0</v>
      </c>
      <c r="AE738" s="1">
        <f t="shared" si="358"/>
        <v>0</v>
      </c>
      <c r="AF738" s="11">
        <f t="shared" si="359"/>
        <v>0</v>
      </c>
      <c r="AG738" s="8">
        <v>0.65559072649299999</v>
      </c>
      <c r="AH738" s="9">
        <v>0.85072456431230714</v>
      </c>
      <c r="AI738" s="1">
        <f t="shared" si="360"/>
        <v>0</v>
      </c>
      <c r="AJ738" s="1">
        <f t="shared" si="361"/>
        <v>1</v>
      </c>
      <c r="AK738" s="11">
        <f t="shared" si="362"/>
        <v>0.5</v>
      </c>
      <c r="AL738" s="10">
        <v>0</v>
      </c>
      <c r="AM738" s="4">
        <f t="shared" si="363"/>
        <v>0</v>
      </c>
      <c r="AN738" s="98">
        <v>9.0508806259999997</v>
      </c>
      <c r="AO738" s="4">
        <f t="shared" si="364"/>
        <v>3</v>
      </c>
      <c r="AS738" s="9">
        <v>1.19987228607918</v>
      </c>
      <c r="AT738" s="9">
        <v>1.0102183000464471</v>
      </c>
      <c r="AV738" s="1" t="str">
        <f t="shared" si="365"/>
        <v/>
      </c>
      <c r="AW738" s="1" t="str">
        <f t="shared" si="366"/>
        <v/>
      </c>
      <c r="AX738" s="1" t="str">
        <f t="shared" si="367"/>
        <v/>
      </c>
      <c r="AY738" s="1">
        <f t="shared" si="368"/>
        <v>0</v>
      </c>
      <c r="AZ738" s="1">
        <f t="shared" si="369"/>
        <v>0</v>
      </c>
      <c r="BA738" s="1" t="str">
        <f t="shared" si="370"/>
        <v/>
      </c>
      <c r="BB738" s="9">
        <f t="shared" si="373"/>
        <v>1</v>
      </c>
      <c r="BC738" s="11">
        <f t="shared" si="371"/>
        <v>0</v>
      </c>
      <c r="BD738" s="98">
        <v>63.293449760000001</v>
      </c>
      <c r="BE738" s="4">
        <f t="shared" si="372"/>
        <v>1</v>
      </c>
    </row>
    <row r="739" spans="1:57" x14ac:dyDescent="0.35">
      <c r="A739" s="4">
        <v>53061052701</v>
      </c>
      <c r="B739" s="97">
        <v>12.11465657111952</v>
      </c>
      <c r="C739" s="4">
        <f t="shared" si="343"/>
        <v>0</v>
      </c>
      <c r="D739" s="98">
        <v>0</v>
      </c>
      <c r="E739" s="4">
        <f t="shared" si="344"/>
        <v>0</v>
      </c>
      <c r="F739" s="98">
        <v>77.414561664190202</v>
      </c>
      <c r="G739" s="4">
        <f t="shared" si="345"/>
        <v>3</v>
      </c>
      <c r="H739" s="98">
        <v>11.311475409836071</v>
      </c>
      <c r="I739" s="4">
        <f t="shared" si="346"/>
        <v>0</v>
      </c>
      <c r="J739" s="98">
        <v>14.159292035398231</v>
      </c>
      <c r="K739" s="97">
        <v>9.3805309734513269</v>
      </c>
      <c r="L739" s="1">
        <f t="shared" si="347"/>
        <v>1</v>
      </c>
      <c r="M739" s="1">
        <f t="shared" si="348"/>
        <v>0</v>
      </c>
      <c r="N739" s="11">
        <f t="shared" si="349"/>
        <v>0.5</v>
      </c>
      <c r="O739" s="98">
        <v>15.68946796959826</v>
      </c>
      <c r="P739" s="4">
        <f t="shared" si="350"/>
        <v>1</v>
      </c>
      <c r="Q739" s="6">
        <v>43440</v>
      </c>
      <c r="R739" s="7">
        <v>0</v>
      </c>
      <c r="S739" s="1">
        <f t="shared" si="351"/>
        <v>0</v>
      </c>
      <c r="T739" s="1">
        <f t="shared" si="352"/>
        <v>0</v>
      </c>
      <c r="U739" s="11">
        <f t="shared" si="353"/>
        <v>0</v>
      </c>
      <c r="V739" s="98">
        <v>0</v>
      </c>
      <c r="W739" s="4">
        <f t="shared" si="354"/>
        <v>0</v>
      </c>
      <c r="X739" s="98">
        <v>0</v>
      </c>
      <c r="Y739" s="4">
        <f t="shared" si="355"/>
        <v>0</v>
      </c>
      <c r="Z739" s="9">
        <v>3.1300792849999999</v>
      </c>
      <c r="AA739" s="9">
        <v>2.4604020869999998</v>
      </c>
      <c r="AB739" s="9">
        <v>2.740676202</v>
      </c>
      <c r="AC739" s="1">
        <f t="shared" si="356"/>
        <v>0</v>
      </c>
      <c r="AD739" s="1">
        <f t="shared" si="357"/>
        <v>0</v>
      </c>
      <c r="AE739" s="1">
        <f t="shared" si="358"/>
        <v>0</v>
      </c>
      <c r="AF739" s="11">
        <f t="shared" si="359"/>
        <v>0</v>
      </c>
      <c r="AG739" s="8">
        <v>0.84729293002299999</v>
      </c>
      <c r="AH739" s="9">
        <v>2.768256456323821</v>
      </c>
      <c r="AI739" s="1">
        <f t="shared" si="360"/>
        <v>0</v>
      </c>
      <c r="AJ739" s="1">
        <f t="shared" si="361"/>
        <v>0</v>
      </c>
      <c r="AK739" s="11">
        <f t="shared" si="362"/>
        <v>0</v>
      </c>
      <c r="AL739" s="10">
        <v>0</v>
      </c>
      <c r="AM739" s="4">
        <f t="shared" si="363"/>
        <v>0</v>
      </c>
      <c r="AN739" s="98">
        <v>3.6741214059999998</v>
      </c>
      <c r="AO739" s="4">
        <f t="shared" si="364"/>
        <v>1</v>
      </c>
      <c r="AV739" s="1" t="str">
        <f t="shared" si="365"/>
        <v/>
      </c>
      <c r="AW739" s="1" t="str">
        <f t="shared" si="366"/>
        <v/>
      </c>
      <c r="AX739" s="1" t="str">
        <f t="shared" si="367"/>
        <v/>
      </c>
      <c r="AY739" s="1" t="str">
        <f t="shared" si="368"/>
        <v/>
      </c>
      <c r="AZ739" s="1" t="str">
        <f t="shared" si="369"/>
        <v/>
      </c>
      <c r="BA739" s="1" t="str">
        <f t="shared" si="370"/>
        <v/>
      </c>
      <c r="BB739" s="9">
        <f t="shared" si="373"/>
        <v>1</v>
      </c>
      <c r="BC739" s="11">
        <f t="shared" si="371"/>
        <v>0</v>
      </c>
      <c r="BD739" s="98">
        <v>68.250118799999996</v>
      </c>
      <c r="BE739" s="4">
        <f t="shared" si="372"/>
        <v>0</v>
      </c>
    </row>
    <row r="740" spans="1:57" x14ac:dyDescent="0.35">
      <c r="A740" s="4">
        <v>53061052705</v>
      </c>
      <c r="B740" s="97">
        <v>25.817575083426028</v>
      </c>
      <c r="C740" s="4">
        <f t="shared" si="343"/>
        <v>1</v>
      </c>
      <c r="D740" s="98">
        <v>4.6646197449220601</v>
      </c>
      <c r="E740" s="4">
        <f t="shared" si="344"/>
        <v>1</v>
      </c>
      <c r="F740" s="98">
        <v>68.435609334485733</v>
      </c>
      <c r="G740" s="4">
        <f t="shared" si="345"/>
        <v>3</v>
      </c>
      <c r="H740" s="98">
        <v>10.45439016057397</v>
      </c>
      <c r="I740" s="4">
        <f t="shared" si="346"/>
        <v>0</v>
      </c>
      <c r="J740" s="98">
        <v>17.059891107078041</v>
      </c>
      <c r="K740" s="97">
        <v>8.3484573502722323</v>
      </c>
      <c r="L740" s="1">
        <f t="shared" si="347"/>
        <v>2</v>
      </c>
      <c r="M740" s="1">
        <f t="shared" si="348"/>
        <v>0</v>
      </c>
      <c r="N740" s="11">
        <f t="shared" si="349"/>
        <v>1</v>
      </c>
      <c r="O740" s="98">
        <v>10.232091051104661</v>
      </c>
      <c r="P740" s="4">
        <f t="shared" si="350"/>
        <v>1</v>
      </c>
      <c r="Q740" s="6">
        <v>75642</v>
      </c>
      <c r="R740" s="7">
        <v>4750</v>
      </c>
      <c r="S740" s="1">
        <f t="shared" si="351"/>
        <v>1</v>
      </c>
      <c r="T740" s="1">
        <f t="shared" si="352"/>
        <v>1</v>
      </c>
      <c r="U740" s="11">
        <f t="shared" si="353"/>
        <v>1</v>
      </c>
      <c r="V740" s="98">
        <v>0</v>
      </c>
      <c r="W740" s="4">
        <f t="shared" si="354"/>
        <v>0</v>
      </c>
      <c r="X740" s="98">
        <v>0</v>
      </c>
      <c r="Y740" s="4">
        <f t="shared" si="355"/>
        <v>0</v>
      </c>
      <c r="Z740" s="9">
        <v>0.86158579400000002</v>
      </c>
      <c r="AA740" s="9">
        <v>1.0898422290000001</v>
      </c>
      <c r="AB740" s="9">
        <v>1.8693395799999999</v>
      </c>
      <c r="AC740" s="1">
        <f t="shared" si="356"/>
        <v>1</v>
      </c>
      <c r="AD740" s="1">
        <f t="shared" si="357"/>
        <v>1</v>
      </c>
      <c r="AE740" s="1">
        <f t="shared" si="358"/>
        <v>0</v>
      </c>
      <c r="AF740" s="11">
        <f t="shared" si="359"/>
        <v>0.66666666666666663</v>
      </c>
      <c r="AG740" s="8">
        <v>0.200735895607</v>
      </c>
      <c r="AH740" s="9">
        <v>1.146786804964514</v>
      </c>
      <c r="AI740" s="1">
        <f t="shared" si="360"/>
        <v>3</v>
      </c>
      <c r="AJ740" s="1">
        <f t="shared" si="361"/>
        <v>0</v>
      </c>
      <c r="AK740" s="11">
        <f t="shared" si="362"/>
        <v>1.5</v>
      </c>
      <c r="AL740" s="10">
        <v>0</v>
      </c>
      <c r="AM740" s="4">
        <f t="shared" si="363"/>
        <v>0</v>
      </c>
      <c r="AN740" s="98">
        <v>13.661402860000001</v>
      </c>
      <c r="AO740" s="4">
        <f t="shared" si="364"/>
        <v>4</v>
      </c>
      <c r="AS740" s="9">
        <v>1.0651340996168499</v>
      </c>
      <c r="AT740" s="9">
        <v>1.175568973525313</v>
      </c>
      <c r="AU740" s="9">
        <v>0.75910746812386154</v>
      </c>
      <c r="AV740" s="1" t="str">
        <f t="shared" si="365"/>
        <v/>
      </c>
      <c r="AW740" s="1" t="str">
        <f t="shared" si="366"/>
        <v/>
      </c>
      <c r="AX740" s="1" t="str">
        <f t="shared" si="367"/>
        <v/>
      </c>
      <c r="AY740" s="1">
        <f t="shared" si="368"/>
        <v>0</v>
      </c>
      <c r="AZ740" s="1">
        <f t="shared" si="369"/>
        <v>0</v>
      </c>
      <c r="BA740" s="1">
        <f t="shared" si="370"/>
        <v>3</v>
      </c>
      <c r="BB740" s="9">
        <f t="shared" si="373"/>
        <v>1</v>
      </c>
      <c r="BC740" s="11">
        <f t="shared" si="371"/>
        <v>0</v>
      </c>
      <c r="BD740" s="98">
        <v>63.98877169</v>
      </c>
      <c r="BE740" s="4">
        <f t="shared" si="372"/>
        <v>1</v>
      </c>
    </row>
    <row r="741" spans="1:57" x14ac:dyDescent="0.35">
      <c r="A741" s="4">
        <v>53061052706</v>
      </c>
      <c r="B741" s="97">
        <v>33.418083584935637</v>
      </c>
      <c r="C741" s="4">
        <f t="shared" si="343"/>
        <v>2</v>
      </c>
      <c r="D741" s="98">
        <v>5.7320319432120677</v>
      </c>
      <c r="E741" s="4">
        <f t="shared" si="344"/>
        <v>1</v>
      </c>
      <c r="F741" s="98">
        <v>69.97742663656885</v>
      </c>
      <c r="G741" s="4">
        <f t="shared" si="345"/>
        <v>3</v>
      </c>
      <c r="H741" s="98">
        <v>18.707149853085209</v>
      </c>
      <c r="I741" s="4">
        <f t="shared" si="346"/>
        <v>1</v>
      </c>
      <c r="J741" s="98">
        <v>19.61995249406176</v>
      </c>
      <c r="K741" s="97">
        <v>13.2541567695962</v>
      </c>
      <c r="L741" s="1">
        <f t="shared" si="347"/>
        <v>2</v>
      </c>
      <c r="M741" s="1">
        <f t="shared" si="348"/>
        <v>1</v>
      </c>
      <c r="N741" s="11">
        <f t="shared" si="349"/>
        <v>1.5</v>
      </c>
      <c r="O741" s="98">
        <v>12.4979841960974</v>
      </c>
      <c r="P741" s="4">
        <f t="shared" si="350"/>
        <v>1</v>
      </c>
      <c r="Q741" s="6">
        <v>93534</v>
      </c>
      <c r="R741" s="7">
        <v>2292</v>
      </c>
      <c r="S741" s="1">
        <f t="shared" si="351"/>
        <v>1</v>
      </c>
      <c r="T741" s="1">
        <f t="shared" si="352"/>
        <v>1</v>
      </c>
      <c r="U741" s="11">
        <f t="shared" si="353"/>
        <v>1</v>
      </c>
      <c r="V741" s="98">
        <v>0</v>
      </c>
      <c r="W741" s="4">
        <f t="shared" si="354"/>
        <v>0</v>
      </c>
      <c r="X741" s="98">
        <v>0</v>
      </c>
      <c r="Y741" s="4">
        <f t="shared" si="355"/>
        <v>0</v>
      </c>
      <c r="Z741" s="9">
        <v>0.70566300900000001</v>
      </c>
      <c r="AA741" s="9">
        <v>0.82258686000000003</v>
      </c>
      <c r="AB741" s="9">
        <v>0.66743066799999995</v>
      </c>
      <c r="AC741" s="1">
        <f t="shared" si="356"/>
        <v>2</v>
      </c>
      <c r="AD741" s="1">
        <f t="shared" si="357"/>
        <v>1</v>
      </c>
      <c r="AE741" s="1">
        <f t="shared" si="358"/>
        <v>2</v>
      </c>
      <c r="AF741" s="11">
        <f t="shared" si="359"/>
        <v>1.6666666666666667</v>
      </c>
      <c r="AG741" s="8">
        <v>0.700767761318</v>
      </c>
      <c r="AH741" s="9">
        <v>1.056212658134265</v>
      </c>
      <c r="AI741" s="1">
        <f t="shared" si="360"/>
        <v>0</v>
      </c>
      <c r="AJ741" s="1">
        <f t="shared" si="361"/>
        <v>0</v>
      </c>
      <c r="AK741" s="11">
        <f t="shared" si="362"/>
        <v>0</v>
      </c>
      <c r="AL741" s="10">
        <v>0</v>
      </c>
      <c r="AM741" s="4">
        <f t="shared" si="363"/>
        <v>0</v>
      </c>
      <c r="AN741" s="98">
        <v>6.2435500519999998</v>
      </c>
      <c r="AO741" s="4">
        <f t="shared" si="364"/>
        <v>2</v>
      </c>
      <c r="AR741" s="9">
        <v>1.0211062590975259</v>
      </c>
      <c r="AS741" s="9">
        <v>1.0089399744572101</v>
      </c>
      <c r="AT741" s="9">
        <v>1.1416627960984671</v>
      </c>
      <c r="AV741" s="1" t="str">
        <f t="shared" si="365"/>
        <v/>
      </c>
      <c r="AW741" s="1" t="str">
        <f t="shared" si="366"/>
        <v/>
      </c>
      <c r="AX741" s="1">
        <f t="shared" si="367"/>
        <v>0</v>
      </c>
      <c r="AY741" s="1">
        <f t="shared" si="368"/>
        <v>0</v>
      </c>
      <c r="AZ741" s="1">
        <f t="shared" si="369"/>
        <v>0</v>
      </c>
      <c r="BA741" s="1" t="str">
        <f t="shared" si="370"/>
        <v/>
      </c>
      <c r="BB741" s="9">
        <f t="shared" si="373"/>
        <v>0.5</v>
      </c>
      <c r="BC741" s="11">
        <f t="shared" si="371"/>
        <v>0</v>
      </c>
      <c r="BD741" s="98">
        <v>55.309679340000002</v>
      </c>
      <c r="BE741" s="4">
        <f t="shared" si="372"/>
        <v>2</v>
      </c>
    </row>
    <row r="742" spans="1:57" x14ac:dyDescent="0.35">
      <c r="A742" s="4">
        <v>53061052707</v>
      </c>
      <c r="B742" s="97">
        <v>18.37304142519854</v>
      </c>
      <c r="C742" s="4">
        <f t="shared" si="343"/>
        <v>0</v>
      </c>
      <c r="D742" s="98">
        <v>1.2715712988192549</v>
      </c>
      <c r="E742" s="4">
        <f t="shared" si="344"/>
        <v>0</v>
      </c>
      <c r="F742" s="98">
        <v>68.886576482830392</v>
      </c>
      <c r="G742" s="4">
        <f t="shared" si="345"/>
        <v>3</v>
      </c>
      <c r="H742" s="98">
        <v>16.666666666666661</v>
      </c>
      <c r="I742" s="4">
        <f t="shared" si="346"/>
        <v>1</v>
      </c>
      <c r="J742" s="98">
        <v>10.446735395189</v>
      </c>
      <c r="K742" s="97">
        <v>6.0481099656357387</v>
      </c>
      <c r="L742" s="1">
        <f t="shared" si="347"/>
        <v>1</v>
      </c>
      <c r="M742" s="1">
        <f t="shared" si="348"/>
        <v>0</v>
      </c>
      <c r="N742" s="11">
        <f t="shared" si="349"/>
        <v>0.5</v>
      </c>
      <c r="O742" s="98">
        <v>6.7611075338055384</v>
      </c>
      <c r="P742" s="4">
        <f t="shared" si="350"/>
        <v>0</v>
      </c>
      <c r="Q742" s="6">
        <v>82965</v>
      </c>
      <c r="R742" s="7">
        <v>1303</v>
      </c>
      <c r="S742" s="1">
        <f t="shared" si="351"/>
        <v>1</v>
      </c>
      <c r="T742" s="1">
        <f t="shared" si="352"/>
        <v>1</v>
      </c>
      <c r="U742" s="11">
        <f t="shared" si="353"/>
        <v>1</v>
      </c>
      <c r="V742" s="98">
        <v>0</v>
      </c>
      <c r="W742" s="4">
        <f t="shared" si="354"/>
        <v>0</v>
      </c>
      <c r="X742" s="98">
        <v>0</v>
      </c>
      <c r="Y742" s="4">
        <f t="shared" si="355"/>
        <v>0</v>
      </c>
      <c r="Z742" s="9">
        <v>1.2629388370000001</v>
      </c>
      <c r="AA742" s="9">
        <v>1.2638459019999999</v>
      </c>
      <c r="AB742" s="9">
        <v>1.287145569</v>
      </c>
      <c r="AC742" s="1">
        <f t="shared" si="356"/>
        <v>0</v>
      </c>
      <c r="AD742" s="1">
        <f t="shared" si="357"/>
        <v>0</v>
      </c>
      <c r="AE742" s="1">
        <f t="shared" si="358"/>
        <v>0</v>
      </c>
      <c r="AF742" s="11">
        <f t="shared" si="359"/>
        <v>0</v>
      </c>
      <c r="AG742" s="8">
        <v>0.54626777104400004</v>
      </c>
      <c r="AH742" s="9">
        <v>0.78482837921181292</v>
      </c>
      <c r="AI742" s="1">
        <f t="shared" si="360"/>
        <v>1</v>
      </c>
      <c r="AJ742" s="1">
        <f t="shared" si="361"/>
        <v>2</v>
      </c>
      <c r="AK742" s="11">
        <f t="shared" si="362"/>
        <v>1.5</v>
      </c>
      <c r="AL742" s="10">
        <v>0</v>
      </c>
      <c r="AM742" s="4">
        <f t="shared" si="363"/>
        <v>0</v>
      </c>
      <c r="AN742" s="98">
        <v>24.127906979999999</v>
      </c>
      <c r="AO742" s="4">
        <f t="shared" si="364"/>
        <v>4</v>
      </c>
      <c r="AR742" s="9">
        <v>0.98689956331877726</v>
      </c>
      <c r="AS742" s="9">
        <v>0.98148148148148096</v>
      </c>
      <c r="AT742" s="9">
        <v>1.2136553646075241</v>
      </c>
      <c r="AV742" s="1" t="str">
        <f t="shared" si="365"/>
        <v/>
      </c>
      <c r="AW742" s="1" t="str">
        <f t="shared" si="366"/>
        <v/>
      </c>
      <c r="AX742" s="1">
        <f t="shared" si="367"/>
        <v>0</v>
      </c>
      <c r="AY742" s="1">
        <f t="shared" si="368"/>
        <v>0</v>
      </c>
      <c r="AZ742" s="1">
        <f t="shared" si="369"/>
        <v>0</v>
      </c>
      <c r="BA742" s="1" t="str">
        <f t="shared" si="370"/>
        <v/>
      </c>
      <c r="BB742" s="9">
        <f t="shared" si="373"/>
        <v>0.5</v>
      </c>
      <c r="BC742" s="11">
        <f t="shared" si="371"/>
        <v>0</v>
      </c>
      <c r="BD742" s="98">
        <v>61.851960099999999</v>
      </c>
      <c r="BE742" s="4">
        <f t="shared" si="372"/>
        <v>1</v>
      </c>
    </row>
    <row r="743" spans="1:57" x14ac:dyDescent="0.35">
      <c r="A743" s="4">
        <v>53061052708</v>
      </c>
      <c r="B743" s="97">
        <v>25.236649401678878</v>
      </c>
      <c r="C743" s="4">
        <f t="shared" si="343"/>
        <v>1</v>
      </c>
      <c r="D743" s="98">
        <v>5.9588911936639644</v>
      </c>
      <c r="E743" s="4">
        <f t="shared" si="344"/>
        <v>1</v>
      </c>
      <c r="F743" s="98">
        <v>74.593082400813842</v>
      </c>
      <c r="G743" s="4">
        <f t="shared" si="345"/>
        <v>3</v>
      </c>
      <c r="H743" s="98">
        <v>11.75178473366282</v>
      </c>
      <c r="I743" s="4">
        <f t="shared" si="346"/>
        <v>0</v>
      </c>
      <c r="J743" s="98">
        <v>12.39130434782609</v>
      </c>
      <c r="K743" s="97">
        <v>4.0760869565217392</v>
      </c>
      <c r="L743" s="1">
        <f t="shared" si="347"/>
        <v>1</v>
      </c>
      <c r="M743" s="1">
        <f t="shared" si="348"/>
        <v>0</v>
      </c>
      <c r="N743" s="11">
        <f t="shared" si="349"/>
        <v>0.5</v>
      </c>
      <c r="O743" s="98">
        <v>10.446156602759361</v>
      </c>
      <c r="P743" s="4">
        <f t="shared" si="350"/>
        <v>1</v>
      </c>
      <c r="Q743" s="6">
        <v>78943</v>
      </c>
      <c r="R743" s="7">
        <v>4827</v>
      </c>
      <c r="S743" s="1">
        <f t="shared" si="351"/>
        <v>1</v>
      </c>
      <c r="T743" s="1">
        <f t="shared" si="352"/>
        <v>1</v>
      </c>
      <c r="U743" s="11">
        <f t="shared" si="353"/>
        <v>1</v>
      </c>
      <c r="V743" s="98">
        <v>0</v>
      </c>
      <c r="W743" s="4">
        <f t="shared" si="354"/>
        <v>0</v>
      </c>
      <c r="X743" s="98">
        <v>0</v>
      </c>
      <c r="Y743" s="4">
        <f t="shared" si="355"/>
        <v>0</v>
      </c>
      <c r="Z743" s="9">
        <v>0.783821616</v>
      </c>
      <c r="AA743" s="9">
        <v>0.97423029299999997</v>
      </c>
      <c r="AB743" s="9">
        <v>0.79365344000000004</v>
      </c>
      <c r="AC743" s="1">
        <f t="shared" si="356"/>
        <v>2</v>
      </c>
      <c r="AD743" s="1">
        <f t="shared" si="357"/>
        <v>1</v>
      </c>
      <c r="AE743" s="1">
        <f t="shared" si="358"/>
        <v>1</v>
      </c>
      <c r="AF743" s="11">
        <f t="shared" si="359"/>
        <v>1.3333333333333333</v>
      </c>
      <c r="AG743" s="8">
        <v>0.12129141379699999</v>
      </c>
      <c r="AH743" s="9">
        <v>0.67506531294489391</v>
      </c>
      <c r="AI743" s="1">
        <f t="shared" si="360"/>
        <v>4</v>
      </c>
      <c r="AJ743" s="1">
        <f t="shared" si="361"/>
        <v>2</v>
      </c>
      <c r="AK743" s="11">
        <f t="shared" si="362"/>
        <v>3</v>
      </c>
      <c r="AL743" s="10">
        <v>0</v>
      </c>
      <c r="AM743" s="4">
        <f t="shared" si="363"/>
        <v>0</v>
      </c>
      <c r="AN743" s="98">
        <v>2.7923211170000002</v>
      </c>
      <c r="AO743" s="4">
        <f t="shared" si="364"/>
        <v>1</v>
      </c>
      <c r="AR743" s="9">
        <v>1.0007278020378461</v>
      </c>
      <c r="AS743" s="9">
        <v>0.98212005108556799</v>
      </c>
      <c r="AT743" s="9">
        <v>1.0836042731072919</v>
      </c>
      <c r="AV743" s="1" t="str">
        <f t="shared" si="365"/>
        <v/>
      </c>
      <c r="AW743" s="1" t="str">
        <f t="shared" si="366"/>
        <v/>
      </c>
      <c r="AX743" s="1">
        <f t="shared" si="367"/>
        <v>0</v>
      </c>
      <c r="AY743" s="1">
        <f t="shared" si="368"/>
        <v>0</v>
      </c>
      <c r="AZ743" s="1">
        <f t="shared" si="369"/>
        <v>0</v>
      </c>
      <c r="BA743" s="1" t="str">
        <f t="shared" si="370"/>
        <v/>
      </c>
      <c r="BB743" s="9">
        <f t="shared" si="373"/>
        <v>0.5</v>
      </c>
      <c r="BC743" s="11">
        <f t="shared" si="371"/>
        <v>0</v>
      </c>
      <c r="BD743" s="98">
        <v>59.952454539999998</v>
      </c>
      <c r="BE743" s="4">
        <f t="shared" si="372"/>
        <v>2</v>
      </c>
    </row>
    <row r="744" spans="1:57" x14ac:dyDescent="0.35">
      <c r="A744" s="4">
        <v>53061052709</v>
      </c>
      <c r="B744" s="97">
        <v>21.80548370408691</v>
      </c>
      <c r="C744" s="4">
        <f t="shared" si="343"/>
        <v>1</v>
      </c>
      <c r="D744" s="98">
        <v>4.6238030095759237</v>
      </c>
      <c r="E744" s="4">
        <f t="shared" si="344"/>
        <v>1</v>
      </c>
      <c r="F744" s="98">
        <v>78.050713153724246</v>
      </c>
      <c r="G744" s="4">
        <f t="shared" si="345"/>
        <v>3</v>
      </c>
      <c r="H744" s="98">
        <v>20.972886762360449</v>
      </c>
      <c r="I744" s="4">
        <f t="shared" si="346"/>
        <v>1</v>
      </c>
      <c r="J744" s="98">
        <v>15.64516129032258</v>
      </c>
      <c r="K744" s="97">
        <v>10.88709677419355</v>
      </c>
      <c r="L744" s="1">
        <f t="shared" si="347"/>
        <v>2</v>
      </c>
      <c r="M744" s="1">
        <f t="shared" si="348"/>
        <v>1</v>
      </c>
      <c r="N744" s="11">
        <f t="shared" si="349"/>
        <v>1.5</v>
      </c>
      <c r="O744" s="98">
        <v>13.131839499739449</v>
      </c>
      <c r="P744" s="4">
        <f t="shared" si="350"/>
        <v>1</v>
      </c>
      <c r="Q744" s="6">
        <v>57884</v>
      </c>
      <c r="R744" s="7">
        <v>1718</v>
      </c>
      <c r="S744" s="1">
        <f t="shared" si="351"/>
        <v>0</v>
      </c>
      <c r="T744" s="1">
        <f t="shared" si="352"/>
        <v>1</v>
      </c>
      <c r="U744" s="11">
        <f t="shared" si="353"/>
        <v>0.5</v>
      </c>
      <c r="V744" s="98">
        <v>0</v>
      </c>
      <c r="W744" s="4">
        <f t="shared" si="354"/>
        <v>0</v>
      </c>
      <c r="X744" s="98">
        <v>0</v>
      </c>
      <c r="Y744" s="4">
        <f t="shared" si="355"/>
        <v>0</v>
      </c>
      <c r="Z744" s="9">
        <v>2.2531707999999999</v>
      </c>
      <c r="AA744" s="9">
        <v>2.2807312999999998</v>
      </c>
      <c r="AB744" s="9">
        <v>2.2130320550000002</v>
      </c>
      <c r="AC744" s="1">
        <f t="shared" si="356"/>
        <v>0</v>
      </c>
      <c r="AD744" s="1">
        <f t="shared" si="357"/>
        <v>0</v>
      </c>
      <c r="AE744" s="1">
        <f t="shared" si="358"/>
        <v>0</v>
      </c>
      <c r="AF744" s="11">
        <f t="shared" si="359"/>
        <v>0</v>
      </c>
      <c r="AG744" s="8">
        <v>0.83539455047699995</v>
      </c>
      <c r="AH744" s="9">
        <v>1.2478895613769041</v>
      </c>
      <c r="AI744" s="1">
        <f t="shared" si="360"/>
        <v>0</v>
      </c>
      <c r="AJ744" s="1">
        <f t="shared" si="361"/>
        <v>0</v>
      </c>
      <c r="AK744" s="11">
        <f t="shared" si="362"/>
        <v>0</v>
      </c>
      <c r="AL744" s="10">
        <v>0</v>
      </c>
      <c r="AM744" s="4">
        <f t="shared" si="363"/>
        <v>0</v>
      </c>
      <c r="AN744" s="98">
        <v>1.838879159</v>
      </c>
      <c r="AO744" s="4">
        <f t="shared" si="364"/>
        <v>1</v>
      </c>
      <c r="AR744" s="9">
        <v>1.4788937409024749</v>
      </c>
      <c r="AS744" s="9">
        <v>1.0689655172413699</v>
      </c>
      <c r="AT744" s="9">
        <v>1.135624709707385</v>
      </c>
      <c r="AV744" s="1" t="str">
        <f t="shared" si="365"/>
        <v/>
      </c>
      <c r="AW744" s="1" t="str">
        <f t="shared" si="366"/>
        <v/>
      </c>
      <c r="AX744" s="1">
        <f t="shared" si="367"/>
        <v>0</v>
      </c>
      <c r="AY744" s="1">
        <f t="shared" si="368"/>
        <v>0</v>
      </c>
      <c r="AZ744" s="1">
        <f t="shared" si="369"/>
        <v>0</v>
      </c>
      <c r="BA744" s="1" t="str">
        <f t="shared" si="370"/>
        <v/>
      </c>
      <c r="BB744" s="9">
        <f t="shared" si="373"/>
        <v>0.5</v>
      </c>
      <c r="BC744" s="11">
        <f t="shared" si="371"/>
        <v>0</v>
      </c>
      <c r="BD744" s="98">
        <v>60.351481649999997</v>
      </c>
      <c r="BE744" s="4">
        <f t="shared" si="372"/>
        <v>2</v>
      </c>
    </row>
    <row r="745" spans="1:57" x14ac:dyDescent="0.35">
      <c r="A745" s="4">
        <v>53061052803</v>
      </c>
      <c r="B745" s="97">
        <v>31.58715310258809</v>
      </c>
      <c r="C745" s="4">
        <f t="shared" si="343"/>
        <v>2</v>
      </c>
      <c r="D745" s="98">
        <v>6.6061522945032776</v>
      </c>
      <c r="E745" s="4">
        <f t="shared" si="344"/>
        <v>1</v>
      </c>
      <c r="F745" s="98">
        <v>77.260859245193444</v>
      </c>
      <c r="G745" s="4">
        <f t="shared" si="345"/>
        <v>3</v>
      </c>
      <c r="H745" s="98">
        <v>22.8202846975089</v>
      </c>
      <c r="I745" s="4">
        <f t="shared" si="346"/>
        <v>1</v>
      </c>
      <c r="J745" s="98">
        <v>25.40909090909091</v>
      </c>
      <c r="K745" s="97">
        <v>9.5454545454545467</v>
      </c>
      <c r="L745" s="1">
        <f t="shared" si="347"/>
        <v>4</v>
      </c>
      <c r="M745" s="1">
        <f t="shared" si="348"/>
        <v>0</v>
      </c>
      <c r="N745" s="11">
        <f t="shared" si="349"/>
        <v>2</v>
      </c>
      <c r="O745" s="98">
        <v>15.84484924623116</v>
      </c>
      <c r="P745" s="4">
        <f t="shared" si="350"/>
        <v>1</v>
      </c>
      <c r="Q745" s="6">
        <v>57615</v>
      </c>
      <c r="R745" s="7">
        <v>11901</v>
      </c>
      <c r="S745" s="1">
        <f t="shared" si="351"/>
        <v>0</v>
      </c>
      <c r="T745" s="1">
        <f t="shared" si="352"/>
        <v>1</v>
      </c>
      <c r="U745" s="11">
        <f t="shared" si="353"/>
        <v>0.5</v>
      </c>
      <c r="V745" s="98">
        <v>0</v>
      </c>
      <c r="W745" s="4">
        <f t="shared" si="354"/>
        <v>0</v>
      </c>
      <c r="X745" s="98">
        <v>0</v>
      </c>
      <c r="Y745" s="4">
        <f t="shared" si="355"/>
        <v>0</v>
      </c>
      <c r="Z745" s="9">
        <v>1.26918832</v>
      </c>
      <c r="AA745" s="9">
        <v>0.46816181400000001</v>
      </c>
      <c r="AB745" s="9">
        <v>0.79106253199999998</v>
      </c>
      <c r="AC745" s="1">
        <f t="shared" si="356"/>
        <v>0</v>
      </c>
      <c r="AD745" s="1">
        <f t="shared" si="357"/>
        <v>3</v>
      </c>
      <c r="AE745" s="1">
        <f t="shared" si="358"/>
        <v>1</v>
      </c>
      <c r="AF745" s="11">
        <f t="shared" si="359"/>
        <v>1.3333333333333333</v>
      </c>
      <c r="AG745" s="8">
        <v>0.69157006209100003</v>
      </c>
      <c r="AH745" s="9">
        <v>0.86899458114369055</v>
      </c>
      <c r="AI745" s="1">
        <f t="shared" si="360"/>
        <v>0</v>
      </c>
      <c r="AJ745" s="1">
        <f t="shared" si="361"/>
        <v>1</v>
      </c>
      <c r="AK745" s="11">
        <f t="shared" si="362"/>
        <v>0.5</v>
      </c>
      <c r="AL745" s="10">
        <v>0</v>
      </c>
      <c r="AM745" s="4">
        <f t="shared" si="363"/>
        <v>0</v>
      </c>
      <c r="AN745" s="98">
        <v>24.571957430000001</v>
      </c>
      <c r="AO745" s="4">
        <f t="shared" si="364"/>
        <v>4</v>
      </c>
      <c r="AR745" s="9">
        <v>1.003639010189229</v>
      </c>
      <c r="AS745" s="9">
        <v>0.96743295019157005</v>
      </c>
      <c r="AT745" s="9">
        <v>0.77705527171388755</v>
      </c>
      <c r="AV745" s="1" t="str">
        <f t="shared" si="365"/>
        <v/>
      </c>
      <c r="AW745" s="1" t="str">
        <f t="shared" si="366"/>
        <v/>
      </c>
      <c r="AX745" s="1">
        <f t="shared" si="367"/>
        <v>0</v>
      </c>
      <c r="AY745" s="1">
        <f t="shared" si="368"/>
        <v>0</v>
      </c>
      <c r="AZ745" s="1">
        <f t="shared" si="369"/>
        <v>3</v>
      </c>
      <c r="BA745" s="1" t="str">
        <f t="shared" si="370"/>
        <v/>
      </c>
      <c r="BB745" s="9">
        <f t="shared" si="373"/>
        <v>0.5</v>
      </c>
      <c r="BC745" s="11">
        <f t="shared" si="371"/>
        <v>0</v>
      </c>
      <c r="BD745" s="98">
        <v>54.410395860000001</v>
      </c>
      <c r="BE745" s="4">
        <f t="shared" si="372"/>
        <v>2</v>
      </c>
    </row>
    <row r="746" spans="1:57" x14ac:dyDescent="0.35">
      <c r="A746" s="4">
        <v>53061052804</v>
      </c>
      <c r="B746" s="97">
        <v>23.427649904706058</v>
      </c>
      <c r="C746" s="4">
        <f t="shared" si="343"/>
        <v>1</v>
      </c>
      <c r="D746" s="98">
        <v>8.1371784879189413</v>
      </c>
      <c r="E746" s="4">
        <f t="shared" si="344"/>
        <v>2</v>
      </c>
      <c r="F746" s="98">
        <v>81.183109554388011</v>
      </c>
      <c r="G746" s="4">
        <f t="shared" si="345"/>
        <v>4</v>
      </c>
      <c r="H746" s="98">
        <v>29.620520028109631</v>
      </c>
      <c r="I746" s="4">
        <f t="shared" si="346"/>
        <v>1</v>
      </c>
      <c r="J746" s="98">
        <v>22.47386759581882</v>
      </c>
      <c r="K746" s="97">
        <v>12.89198606271777</v>
      </c>
      <c r="L746" s="1">
        <f t="shared" si="347"/>
        <v>3</v>
      </c>
      <c r="M746" s="1">
        <f t="shared" si="348"/>
        <v>1</v>
      </c>
      <c r="N746" s="11">
        <f t="shared" si="349"/>
        <v>2</v>
      </c>
      <c r="O746" s="98">
        <v>17.608022415572929</v>
      </c>
      <c r="P746" s="4">
        <f t="shared" si="350"/>
        <v>2</v>
      </c>
      <c r="Q746" s="6">
        <v>75158</v>
      </c>
      <c r="R746" s="7">
        <v>13665</v>
      </c>
      <c r="S746" s="1">
        <f t="shared" si="351"/>
        <v>1</v>
      </c>
      <c r="T746" s="1">
        <f t="shared" si="352"/>
        <v>2</v>
      </c>
      <c r="U746" s="11">
        <f t="shared" si="353"/>
        <v>1.5</v>
      </c>
      <c r="V746" s="98">
        <v>0</v>
      </c>
      <c r="W746" s="4">
        <f t="shared" si="354"/>
        <v>0</v>
      </c>
      <c r="X746" s="98">
        <v>0</v>
      </c>
      <c r="Y746" s="4">
        <f t="shared" si="355"/>
        <v>0</v>
      </c>
      <c r="Z746" s="9">
        <v>0.80538949000000004</v>
      </c>
      <c r="AA746" s="9">
        <v>0.61607444</v>
      </c>
      <c r="AB746" s="9">
        <v>0.55313653600000001</v>
      </c>
      <c r="AC746" s="1">
        <f t="shared" si="356"/>
        <v>1</v>
      </c>
      <c r="AD746" s="1">
        <f t="shared" si="357"/>
        <v>2</v>
      </c>
      <c r="AE746" s="1">
        <f t="shared" si="358"/>
        <v>2</v>
      </c>
      <c r="AF746" s="11">
        <f t="shared" si="359"/>
        <v>1.6666666666666667</v>
      </c>
      <c r="AG746" s="8">
        <v>1.2175246560499999</v>
      </c>
      <c r="AH746" s="9">
        <v>0.51769024975595335</v>
      </c>
      <c r="AI746" s="1">
        <f t="shared" si="360"/>
        <v>0</v>
      </c>
      <c r="AJ746" s="1">
        <f t="shared" si="361"/>
        <v>3</v>
      </c>
      <c r="AK746" s="11">
        <f t="shared" si="362"/>
        <v>1.5</v>
      </c>
      <c r="AL746" s="10">
        <v>0</v>
      </c>
      <c r="AM746" s="4">
        <f t="shared" si="363"/>
        <v>0</v>
      </c>
      <c r="AN746" s="98">
        <v>13.357531760000001</v>
      </c>
      <c r="AO746" s="4">
        <f t="shared" si="364"/>
        <v>4</v>
      </c>
      <c r="AR746" s="9">
        <v>0.94177583697234357</v>
      </c>
      <c r="AS746" s="9">
        <v>0.94508301404853101</v>
      </c>
      <c r="AT746" s="9">
        <v>1.03111936832327</v>
      </c>
      <c r="AV746" s="1" t="str">
        <f t="shared" si="365"/>
        <v/>
      </c>
      <c r="AW746" s="1" t="str">
        <f t="shared" si="366"/>
        <v/>
      </c>
      <c r="AX746" s="1">
        <f t="shared" si="367"/>
        <v>0</v>
      </c>
      <c r="AY746" s="1">
        <f t="shared" si="368"/>
        <v>0</v>
      </c>
      <c r="AZ746" s="1">
        <f t="shared" si="369"/>
        <v>0</v>
      </c>
      <c r="BA746" s="1" t="str">
        <f t="shared" si="370"/>
        <v/>
      </c>
      <c r="BB746" s="9">
        <f t="shared" si="373"/>
        <v>0.5</v>
      </c>
      <c r="BC746" s="11">
        <f t="shared" si="371"/>
        <v>0</v>
      </c>
      <c r="BD746" s="98">
        <v>52.450377009999997</v>
      </c>
      <c r="BE746" s="4">
        <f t="shared" si="372"/>
        <v>3</v>
      </c>
    </row>
    <row r="747" spans="1:57" x14ac:dyDescent="0.35">
      <c r="A747" s="4">
        <v>53061052805</v>
      </c>
      <c r="B747" s="97">
        <v>26.97586370089919</v>
      </c>
      <c r="C747" s="4">
        <f t="shared" si="343"/>
        <v>1</v>
      </c>
      <c r="D747" s="98">
        <v>4.6482412060301508</v>
      </c>
      <c r="E747" s="4">
        <f t="shared" si="344"/>
        <v>1</v>
      </c>
      <c r="F747" s="98">
        <v>82.664176781823841</v>
      </c>
      <c r="G747" s="4">
        <f t="shared" si="345"/>
        <v>4</v>
      </c>
      <c r="H747" s="98">
        <v>29.988789237668161</v>
      </c>
      <c r="I747" s="4">
        <f t="shared" si="346"/>
        <v>1</v>
      </c>
      <c r="J747" s="98">
        <v>29.857549857549859</v>
      </c>
      <c r="K747" s="97">
        <v>15.042735042735041</v>
      </c>
      <c r="L747" s="1">
        <f t="shared" si="347"/>
        <v>4</v>
      </c>
      <c r="M747" s="1">
        <f t="shared" si="348"/>
        <v>2</v>
      </c>
      <c r="N747" s="11">
        <f t="shared" si="349"/>
        <v>3</v>
      </c>
      <c r="O747" s="98">
        <v>18.84305589455699</v>
      </c>
      <c r="P747" s="4">
        <f t="shared" si="350"/>
        <v>2</v>
      </c>
      <c r="Q747" s="6">
        <v>81151</v>
      </c>
      <c r="R747" s="7">
        <v>21948</v>
      </c>
      <c r="S747" s="1">
        <f t="shared" si="351"/>
        <v>1</v>
      </c>
      <c r="T747" s="1">
        <f t="shared" si="352"/>
        <v>2</v>
      </c>
      <c r="U747" s="11">
        <f t="shared" si="353"/>
        <v>1.5</v>
      </c>
      <c r="V747" s="98">
        <v>0</v>
      </c>
      <c r="W747" s="4">
        <f t="shared" si="354"/>
        <v>0</v>
      </c>
      <c r="X747" s="98">
        <v>0</v>
      </c>
      <c r="Y747" s="4">
        <f t="shared" si="355"/>
        <v>0</v>
      </c>
      <c r="Z747" s="9">
        <v>0.445509828</v>
      </c>
      <c r="AA747" s="9">
        <v>0.42176134599999998</v>
      </c>
      <c r="AB747" s="9">
        <v>0.28953784100000002</v>
      </c>
      <c r="AC747" s="1">
        <f t="shared" si="356"/>
        <v>3</v>
      </c>
      <c r="AD747" s="1">
        <f t="shared" si="357"/>
        <v>3</v>
      </c>
      <c r="AE747" s="1">
        <f t="shared" si="358"/>
        <v>3</v>
      </c>
      <c r="AF747" s="11">
        <f t="shared" si="359"/>
        <v>3</v>
      </c>
      <c r="AG747" s="8">
        <v>1.29182749321</v>
      </c>
      <c r="AH747" s="9">
        <v>0.52291987167240273</v>
      </c>
      <c r="AI747" s="1">
        <f t="shared" si="360"/>
        <v>0</v>
      </c>
      <c r="AJ747" s="1">
        <f t="shared" si="361"/>
        <v>3</v>
      </c>
      <c r="AK747" s="11">
        <f t="shared" si="362"/>
        <v>1.5</v>
      </c>
      <c r="AL747" s="10">
        <v>0</v>
      </c>
      <c r="AM747" s="4">
        <f t="shared" si="363"/>
        <v>0</v>
      </c>
      <c r="AN747" s="98">
        <v>49.257142860000002</v>
      </c>
      <c r="AO747" s="4">
        <f t="shared" si="364"/>
        <v>4</v>
      </c>
      <c r="AP747" s="8">
        <v>1.9318996415770611</v>
      </c>
      <c r="AQ747" s="9">
        <v>1.2612847222222221</v>
      </c>
      <c r="AR747" s="9">
        <v>0.91994177583697234</v>
      </c>
      <c r="AS747" s="9">
        <v>1.03448275862068</v>
      </c>
      <c r="AT747" s="9">
        <v>0.79749187180678127</v>
      </c>
      <c r="AV747" s="1">
        <f t="shared" si="365"/>
        <v>0</v>
      </c>
      <c r="AW747" s="1">
        <f t="shared" si="366"/>
        <v>0</v>
      </c>
      <c r="AX747" s="1">
        <f t="shared" si="367"/>
        <v>0</v>
      </c>
      <c r="AY747" s="1">
        <f t="shared" si="368"/>
        <v>0</v>
      </c>
      <c r="AZ747" s="1">
        <f t="shared" si="369"/>
        <v>3</v>
      </c>
      <c r="BA747" s="1" t="str">
        <f t="shared" si="370"/>
        <v/>
      </c>
      <c r="BB747" s="9">
        <f t="shared" si="373"/>
        <v>0.25</v>
      </c>
      <c r="BC747" s="11">
        <f t="shared" si="371"/>
        <v>0</v>
      </c>
      <c r="BD747" s="98">
        <v>51.881215230000002</v>
      </c>
      <c r="BE747" s="4">
        <f t="shared" si="372"/>
        <v>3</v>
      </c>
    </row>
    <row r="748" spans="1:57" x14ac:dyDescent="0.35">
      <c r="A748" s="4">
        <v>53061052806</v>
      </c>
      <c r="B748" s="97">
        <v>31.157789447361839</v>
      </c>
      <c r="C748" s="4">
        <f t="shared" si="343"/>
        <v>2</v>
      </c>
      <c r="D748" s="98">
        <v>6.4191486468108252</v>
      </c>
      <c r="E748" s="4">
        <f t="shared" si="344"/>
        <v>1</v>
      </c>
      <c r="F748" s="98">
        <v>86.563146997929607</v>
      </c>
      <c r="G748" s="4">
        <f t="shared" si="345"/>
        <v>4</v>
      </c>
      <c r="H748" s="98">
        <v>26.909378709932721</v>
      </c>
      <c r="I748" s="4">
        <f t="shared" si="346"/>
        <v>1</v>
      </c>
      <c r="J748" s="98">
        <v>21.56862745098039</v>
      </c>
      <c r="K748" s="97">
        <v>8.235294117647058</v>
      </c>
      <c r="L748" s="1">
        <f t="shared" si="347"/>
        <v>3</v>
      </c>
      <c r="M748" s="1">
        <f t="shared" si="348"/>
        <v>0</v>
      </c>
      <c r="N748" s="11">
        <f t="shared" si="349"/>
        <v>1.5</v>
      </c>
      <c r="O748" s="98">
        <v>15.54541999239833</v>
      </c>
      <c r="P748" s="4">
        <f t="shared" si="350"/>
        <v>1</v>
      </c>
      <c r="Q748" s="6">
        <v>79867</v>
      </c>
      <c r="R748" s="7">
        <v>7399</v>
      </c>
      <c r="S748" s="1">
        <f t="shared" si="351"/>
        <v>1</v>
      </c>
      <c r="T748" s="1">
        <f t="shared" si="352"/>
        <v>1</v>
      </c>
      <c r="U748" s="11">
        <f t="shared" si="353"/>
        <v>1</v>
      </c>
      <c r="V748" s="98">
        <v>0</v>
      </c>
      <c r="W748" s="4">
        <f t="shared" si="354"/>
        <v>0</v>
      </c>
      <c r="X748" s="98">
        <v>0</v>
      </c>
      <c r="Y748" s="4">
        <f t="shared" si="355"/>
        <v>0</v>
      </c>
      <c r="Z748" s="9">
        <v>0.82677229699999999</v>
      </c>
      <c r="AA748" s="9">
        <v>0.79919216599999998</v>
      </c>
      <c r="AB748" s="9">
        <v>0.67977462300000002</v>
      </c>
      <c r="AC748" s="1">
        <f t="shared" si="356"/>
        <v>1</v>
      </c>
      <c r="AD748" s="1">
        <f t="shared" si="357"/>
        <v>2</v>
      </c>
      <c r="AE748" s="1">
        <f t="shared" si="358"/>
        <v>2</v>
      </c>
      <c r="AF748" s="11">
        <f t="shared" si="359"/>
        <v>1.6666666666666667</v>
      </c>
      <c r="AG748" s="8">
        <v>0.725494812411</v>
      </c>
      <c r="AH748" s="9">
        <v>0.39897969681681172</v>
      </c>
      <c r="AI748" s="1">
        <f t="shared" si="360"/>
        <v>0</v>
      </c>
      <c r="AJ748" s="1">
        <f t="shared" si="361"/>
        <v>4</v>
      </c>
      <c r="AK748" s="11">
        <f t="shared" si="362"/>
        <v>2</v>
      </c>
      <c r="AL748" s="10">
        <v>0</v>
      </c>
      <c r="AM748" s="4">
        <f t="shared" si="363"/>
        <v>0</v>
      </c>
      <c r="AN748" s="98">
        <v>48.851063830000001</v>
      </c>
      <c r="AO748" s="4">
        <f t="shared" si="364"/>
        <v>4</v>
      </c>
      <c r="AS748" s="9">
        <v>0.92975734355044704</v>
      </c>
      <c r="AV748" s="1" t="str">
        <f t="shared" si="365"/>
        <v/>
      </c>
      <c r="AW748" s="1" t="str">
        <f t="shared" si="366"/>
        <v/>
      </c>
      <c r="AX748" s="1" t="str">
        <f t="shared" si="367"/>
        <v/>
      </c>
      <c r="AY748" s="1">
        <f t="shared" si="368"/>
        <v>0</v>
      </c>
      <c r="AZ748" s="1" t="str">
        <f t="shared" si="369"/>
        <v/>
      </c>
      <c r="BA748" s="1" t="str">
        <f t="shared" si="370"/>
        <v/>
      </c>
      <c r="BB748" s="9">
        <f t="shared" si="373"/>
        <v>1</v>
      </c>
      <c r="BC748" s="11">
        <f t="shared" si="371"/>
        <v>0</v>
      </c>
      <c r="BD748" s="98">
        <v>51.758548359999999</v>
      </c>
      <c r="BE748" s="4">
        <f t="shared" si="372"/>
        <v>3</v>
      </c>
    </row>
    <row r="749" spans="1:57" x14ac:dyDescent="0.35">
      <c r="A749" s="4">
        <v>53061052903</v>
      </c>
      <c r="B749" s="97">
        <v>26.12735100838432</v>
      </c>
      <c r="C749" s="4">
        <f t="shared" si="343"/>
        <v>1</v>
      </c>
      <c r="D749" s="98">
        <v>5.6179775280898872</v>
      </c>
      <c r="E749" s="4">
        <f t="shared" si="344"/>
        <v>1</v>
      </c>
      <c r="F749" s="98">
        <v>87.414965986394549</v>
      </c>
      <c r="G749" s="4">
        <f t="shared" si="345"/>
        <v>4</v>
      </c>
      <c r="H749" s="98">
        <v>73.017683970336563</v>
      </c>
      <c r="I749" s="4">
        <f t="shared" si="346"/>
        <v>4</v>
      </c>
      <c r="J749" s="98">
        <v>51.491712707182323</v>
      </c>
      <c r="K749" s="97">
        <v>17.569060773480668</v>
      </c>
      <c r="L749" s="1">
        <f t="shared" si="347"/>
        <v>4</v>
      </c>
      <c r="M749" s="1">
        <f t="shared" si="348"/>
        <v>2</v>
      </c>
      <c r="N749" s="11">
        <f t="shared" si="349"/>
        <v>3</v>
      </c>
      <c r="O749" s="98">
        <v>39.879852125693162</v>
      </c>
      <c r="P749" s="4">
        <f t="shared" si="350"/>
        <v>4</v>
      </c>
      <c r="Q749" s="6">
        <v>93836</v>
      </c>
      <c r="R749" s="7">
        <v>31853</v>
      </c>
      <c r="S749" s="1">
        <f t="shared" si="351"/>
        <v>1</v>
      </c>
      <c r="T749" s="1">
        <f t="shared" si="352"/>
        <v>2</v>
      </c>
      <c r="U749" s="11">
        <f t="shared" si="353"/>
        <v>1.5</v>
      </c>
      <c r="V749" s="98">
        <v>0</v>
      </c>
      <c r="W749" s="4">
        <f t="shared" si="354"/>
        <v>0</v>
      </c>
      <c r="X749" s="98">
        <v>0</v>
      </c>
      <c r="Y749" s="4">
        <f t="shared" si="355"/>
        <v>0</v>
      </c>
      <c r="Z749" s="9">
        <v>0.53200028799999999</v>
      </c>
      <c r="AA749" s="9">
        <v>0.54088698300000004</v>
      </c>
      <c r="AB749" s="9">
        <v>0.38516572599999999</v>
      </c>
      <c r="AC749" s="1">
        <f t="shared" si="356"/>
        <v>3</v>
      </c>
      <c r="AD749" s="1">
        <f t="shared" si="357"/>
        <v>3</v>
      </c>
      <c r="AE749" s="1">
        <f t="shared" si="358"/>
        <v>3</v>
      </c>
      <c r="AF749" s="11">
        <f t="shared" si="359"/>
        <v>3</v>
      </c>
      <c r="AG749" s="8">
        <v>0.19340177919599999</v>
      </c>
      <c r="AH749" s="9">
        <v>0.24020279184830229</v>
      </c>
      <c r="AI749" s="1">
        <f t="shared" si="360"/>
        <v>3</v>
      </c>
      <c r="AJ749" s="1">
        <f t="shared" si="361"/>
        <v>4</v>
      </c>
      <c r="AK749" s="11">
        <f t="shared" si="362"/>
        <v>3.5</v>
      </c>
      <c r="AL749" s="10">
        <v>0</v>
      </c>
      <c r="AM749" s="4">
        <f t="shared" si="363"/>
        <v>0</v>
      </c>
      <c r="AN749" s="98">
        <v>42.409638549999997</v>
      </c>
      <c r="AO749" s="4">
        <f t="shared" si="364"/>
        <v>4</v>
      </c>
      <c r="AQ749" s="9">
        <v>0.78211805555555558</v>
      </c>
      <c r="AR749" s="9">
        <v>0.92285298398835514</v>
      </c>
      <c r="AS749" s="9">
        <v>0.80012771392081705</v>
      </c>
      <c r="AV749" s="1" t="str">
        <f t="shared" si="365"/>
        <v/>
      </c>
      <c r="AW749" s="1">
        <f t="shared" si="366"/>
        <v>3</v>
      </c>
      <c r="AX749" s="1">
        <f t="shared" si="367"/>
        <v>0</v>
      </c>
      <c r="AY749" s="1">
        <f t="shared" si="368"/>
        <v>2</v>
      </c>
      <c r="AZ749" s="1" t="str">
        <f t="shared" si="369"/>
        <v/>
      </c>
      <c r="BA749" s="1" t="str">
        <f t="shared" si="370"/>
        <v/>
      </c>
      <c r="BB749" s="9">
        <f t="shared" si="373"/>
        <v>0.33333333333333331</v>
      </c>
      <c r="BC749" s="11">
        <f t="shared" si="371"/>
        <v>1.6666666666666665</v>
      </c>
      <c r="BD749" s="98">
        <v>41.753952890000001</v>
      </c>
      <c r="BE749" s="4">
        <f t="shared" si="372"/>
        <v>4</v>
      </c>
    </row>
    <row r="750" spans="1:57" x14ac:dyDescent="0.35">
      <c r="A750" s="4">
        <v>53061052904</v>
      </c>
      <c r="B750" s="97">
        <v>27.46713409290096</v>
      </c>
      <c r="C750" s="4">
        <f t="shared" si="343"/>
        <v>1</v>
      </c>
      <c r="D750" s="98">
        <v>6.3022866703848299</v>
      </c>
      <c r="E750" s="4">
        <f t="shared" si="344"/>
        <v>1</v>
      </c>
      <c r="F750" s="98">
        <v>86.630488406512086</v>
      </c>
      <c r="G750" s="4">
        <f t="shared" si="345"/>
        <v>4</v>
      </c>
      <c r="H750" s="98">
        <v>32.107496463932108</v>
      </c>
      <c r="I750" s="4">
        <f t="shared" si="346"/>
        <v>2</v>
      </c>
      <c r="J750" s="98">
        <v>28.504672897196262</v>
      </c>
      <c r="K750" s="97">
        <v>12.38317757009346</v>
      </c>
      <c r="L750" s="1">
        <f t="shared" si="347"/>
        <v>4</v>
      </c>
      <c r="M750" s="1">
        <f t="shared" si="348"/>
        <v>1</v>
      </c>
      <c r="N750" s="11">
        <f t="shared" si="349"/>
        <v>2.5</v>
      </c>
      <c r="O750" s="98">
        <v>26.174142480211081</v>
      </c>
      <c r="P750" s="4">
        <f t="shared" si="350"/>
        <v>3</v>
      </c>
      <c r="Q750" s="6">
        <v>83037</v>
      </c>
      <c r="R750" s="7">
        <v>7642</v>
      </c>
      <c r="S750" s="1">
        <f t="shared" si="351"/>
        <v>1</v>
      </c>
      <c r="T750" s="1">
        <f t="shared" si="352"/>
        <v>1</v>
      </c>
      <c r="U750" s="11">
        <f t="shared" si="353"/>
        <v>1</v>
      </c>
      <c r="V750" s="98">
        <v>0</v>
      </c>
      <c r="W750" s="4">
        <f t="shared" si="354"/>
        <v>0</v>
      </c>
      <c r="X750" s="98">
        <v>0</v>
      </c>
      <c r="Y750" s="4">
        <f t="shared" si="355"/>
        <v>0</v>
      </c>
      <c r="Z750" s="9">
        <v>0.39764544499999999</v>
      </c>
      <c r="AA750" s="9">
        <v>0.771222254</v>
      </c>
      <c r="AB750" s="9">
        <v>0.806860417</v>
      </c>
      <c r="AC750" s="1">
        <f t="shared" si="356"/>
        <v>4</v>
      </c>
      <c r="AD750" s="1">
        <f t="shared" si="357"/>
        <v>2</v>
      </c>
      <c r="AE750" s="1">
        <f t="shared" si="358"/>
        <v>1</v>
      </c>
      <c r="AF750" s="11">
        <f t="shared" si="359"/>
        <v>2.3333333333333335</v>
      </c>
      <c r="AG750" s="8">
        <v>0.146392423158</v>
      </c>
      <c r="AH750" s="9">
        <v>0.33745399815245419</v>
      </c>
      <c r="AI750" s="1">
        <f t="shared" si="360"/>
        <v>4</v>
      </c>
      <c r="AJ750" s="1">
        <f t="shared" si="361"/>
        <v>4</v>
      </c>
      <c r="AK750" s="11">
        <f t="shared" si="362"/>
        <v>4</v>
      </c>
      <c r="AL750" s="10">
        <v>0</v>
      </c>
      <c r="AM750" s="4">
        <f t="shared" si="363"/>
        <v>0</v>
      </c>
      <c r="AN750" s="98">
        <v>36.448598130000001</v>
      </c>
      <c r="AO750" s="4">
        <f t="shared" si="364"/>
        <v>4</v>
      </c>
      <c r="AQ750" s="9">
        <v>0.77864583333333337</v>
      </c>
      <c r="AR750" s="9">
        <v>0.9577874818049491</v>
      </c>
      <c r="AS750" s="9">
        <v>0.83716475095785403</v>
      </c>
      <c r="AT750" s="9">
        <v>1.0074314909428701</v>
      </c>
      <c r="AV750" s="1" t="str">
        <f t="shared" si="365"/>
        <v/>
      </c>
      <c r="AW750" s="1">
        <f t="shared" si="366"/>
        <v>3</v>
      </c>
      <c r="AX750" s="1">
        <f t="shared" si="367"/>
        <v>0</v>
      </c>
      <c r="AY750" s="1">
        <f t="shared" si="368"/>
        <v>2</v>
      </c>
      <c r="AZ750" s="1">
        <f t="shared" si="369"/>
        <v>0</v>
      </c>
      <c r="BA750" s="1" t="str">
        <f t="shared" si="370"/>
        <v/>
      </c>
      <c r="BB750" s="9">
        <f t="shared" si="373"/>
        <v>0.33333333333333331</v>
      </c>
      <c r="BC750" s="11">
        <f t="shared" si="371"/>
        <v>1.6666666666666665</v>
      </c>
      <c r="BD750" s="98">
        <v>50.239390849999999</v>
      </c>
      <c r="BE750" s="4">
        <f t="shared" si="372"/>
        <v>3</v>
      </c>
    </row>
    <row r="751" spans="1:57" x14ac:dyDescent="0.35">
      <c r="A751" s="4">
        <v>53061052905</v>
      </c>
      <c r="B751" s="97">
        <v>32.521657691407157</v>
      </c>
      <c r="C751" s="4">
        <f t="shared" si="343"/>
        <v>2</v>
      </c>
      <c r="D751" s="98">
        <v>5.4317897371714654</v>
      </c>
      <c r="E751" s="4">
        <f t="shared" si="344"/>
        <v>1</v>
      </c>
      <c r="F751" s="98">
        <v>90.210740992522105</v>
      </c>
      <c r="G751" s="4">
        <f t="shared" si="345"/>
        <v>4</v>
      </c>
      <c r="H751" s="98">
        <v>67.609539656128675</v>
      </c>
      <c r="I751" s="4">
        <f t="shared" si="346"/>
        <v>4</v>
      </c>
      <c r="J751" s="98">
        <v>42.406417112299472</v>
      </c>
      <c r="K751" s="97">
        <v>20.588235294117649</v>
      </c>
      <c r="L751" s="1">
        <f t="shared" si="347"/>
        <v>4</v>
      </c>
      <c r="M751" s="1">
        <f t="shared" si="348"/>
        <v>3</v>
      </c>
      <c r="N751" s="11">
        <f t="shared" si="349"/>
        <v>3.5</v>
      </c>
      <c r="O751" s="98">
        <v>47.749273959341721</v>
      </c>
      <c r="P751" s="4">
        <f t="shared" si="350"/>
        <v>4</v>
      </c>
      <c r="Q751" s="6">
        <v>87264</v>
      </c>
      <c r="R751" s="7">
        <v>31530</v>
      </c>
      <c r="S751" s="1">
        <f t="shared" si="351"/>
        <v>1</v>
      </c>
      <c r="T751" s="1">
        <f t="shared" si="352"/>
        <v>2</v>
      </c>
      <c r="U751" s="11">
        <f t="shared" si="353"/>
        <v>1.5</v>
      </c>
      <c r="V751" s="98">
        <v>0</v>
      </c>
      <c r="W751" s="4">
        <f t="shared" si="354"/>
        <v>0</v>
      </c>
      <c r="X751" s="98">
        <v>0</v>
      </c>
      <c r="Y751" s="4">
        <f t="shared" si="355"/>
        <v>0</v>
      </c>
      <c r="Z751" s="9">
        <v>0.46667666800000002</v>
      </c>
      <c r="AA751" s="9">
        <v>0.46686377200000001</v>
      </c>
      <c r="AB751" s="9">
        <v>0.38455748000000001</v>
      </c>
      <c r="AC751" s="1">
        <f t="shared" si="356"/>
        <v>3</v>
      </c>
      <c r="AD751" s="1">
        <f t="shared" si="357"/>
        <v>3</v>
      </c>
      <c r="AE751" s="1">
        <f t="shared" si="358"/>
        <v>3</v>
      </c>
      <c r="AF751" s="11">
        <f t="shared" si="359"/>
        <v>3</v>
      </c>
      <c r="AG751" s="8">
        <v>0.76808786461900003</v>
      </c>
      <c r="AH751" s="9">
        <v>0.28297867700887003</v>
      </c>
      <c r="AI751" s="1">
        <f t="shared" si="360"/>
        <v>0</v>
      </c>
      <c r="AJ751" s="1">
        <f t="shared" si="361"/>
        <v>4</v>
      </c>
      <c r="AK751" s="11">
        <f t="shared" si="362"/>
        <v>2</v>
      </c>
      <c r="AL751" s="10">
        <v>0</v>
      </c>
      <c r="AM751" s="4">
        <f t="shared" si="363"/>
        <v>0</v>
      </c>
      <c r="AN751" s="98">
        <v>65.476797550000001</v>
      </c>
      <c r="AO751" s="4">
        <f t="shared" si="364"/>
        <v>4</v>
      </c>
      <c r="AQ751" s="9">
        <v>0.58420138888888884</v>
      </c>
      <c r="AR751" s="9">
        <v>0.83333333333333337</v>
      </c>
      <c r="AS751" s="9">
        <v>0.93933588761174902</v>
      </c>
      <c r="AV751" s="1" t="str">
        <f t="shared" si="365"/>
        <v/>
      </c>
      <c r="AW751" s="1">
        <f t="shared" si="366"/>
        <v>4</v>
      </c>
      <c r="AX751" s="1">
        <f t="shared" si="367"/>
        <v>2</v>
      </c>
      <c r="AY751" s="1">
        <f t="shared" si="368"/>
        <v>0</v>
      </c>
      <c r="AZ751" s="1" t="str">
        <f t="shared" si="369"/>
        <v/>
      </c>
      <c r="BA751" s="1" t="str">
        <f t="shared" si="370"/>
        <v/>
      </c>
      <c r="BB751" s="9">
        <f t="shared" si="373"/>
        <v>0.33333333333333331</v>
      </c>
      <c r="BC751" s="11">
        <f t="shared" si="371"/>
        <v>2</v>
      </c>
      <c r="BD751" s="98">
        <v>43.52413292</v>
      </c>
      <c r="BE751" s="4">
        <f t="shared" si="372"/>
        <v>4</v>
      </c>
    </row>
    <row r="752" spans="1:57" x14ac:dyDescent="0.35">
      <c r="A752" s="4">
        <v>53061052906</v>
      </c>
      <c r="B752" s="97">
        <v>22.668045501551191</v>
      </c>
      <c r="C752" s="4">
        <f t="shared" si="343"/>
        <v>1</v>
      </c>
      <c r="D752" s="98">
        <v>4.0292229355767102</v>
      </c>
      <c r="E752" s="4">
        <f t="shared" si="344"/>
        <v>1</v>
      </c>
      <c r="F752" s="98">
        <v>81.099236641221367</v>
      </c>
      <c r="G752" s="4">
        <f t="shared" si="345"/>
        <v>4</v>
      </c>
      <c r="H752" s="98">
        <v>33.446905167518452</v>
      </c>
      <c r="I752" s="4">
        <f t="shared" si="346"/>
        <v>2</v>
      </c>
      <c r="J752" s="98">
        <v>22.513661202185791</v>
      </c>
      <c r="K752" s="97">
        <v>7.8142076502732234</v>
      </c>
      <c r="L752" s="1">
        <f t="shared" si="347"/>
        <v>3</v>
      </c>
      <c r="M752" s="1">
        <f t="shared" si="348"/>
        <v>0</v>
      </c>
      <c r="N752" s="11">
        <f t="shared" si="349"/>
        <v>1.5</v>
      </c>
      <c r="O752" s="98">
        <v>25.40406133443846</v>
      </c>
      <c r="P752" s="4">
        <f t="shared" si="350"/>
        <v>3</v>
      </c>
      <c r="Q752" s="6">
        <v>83894</v>
      </c>
      <c r="R752" s="7">
        <v>8773</v>
      </c>
      <c r="S752" s="1">
        <f t="shared" si="351"/>
        <v>1</v>
      </c>
      <c r="T752" s="1">
        <f t="shared" si="352"/>
        <v>1</v>
      </c>
      <c r="U752" s="11">
        <f t="shared" si="353"/>
        <v>1</v>
      </c>
      <c r="V752" s="98">
        <v>0</v>
      </c>
      <c r="W752" s="4">
        <f t="shared" si="354"/>
        <v>0</v>
      </c>
      <c r="X752" s="98">
        <v>0</v>
      </c>
      <c r="Y752" s="4">
        <f t="shared" si="355"/>
        <v>0</v>
      </c>
      <c r="Z752" s="9">
        <v>0.78400932000000001</v>
      </c>
      <c r="AA752" s="9">
        <v>0.46108761799999998</v>
      </c>
      <c r="AB752" s="9">
        <v>0.55314898599999995</v>
      </c>
      <c r="AC752" s="1">
        <f t="shared" si="356"/>
        <v>2</v>
      </c>
      <c r="AD752" s="1">
        <f t="shared" si="357"/>
        <v>3</v>
      </c>
      <c r="AE752" s="1">
        <f t="shared" si="358"/>
        <v>2</v>
      </c>
      <c r="AF752" s="11">
        <f t="shared" si="359"/>
        <v>2.3333333333333335</v>
      </c>
      <c r="AG752" s="8">
        <v>0.37560385602399998</v>
      </c>
      <c r="AH752" s="9">
        <v>0.33868261227303942</v>
      </c>
      <c r="AI752" s="1">
        <f t="shared" si="360"/>
        <v>2</v>
      </c>
      <c r="AJ752" s="1">
        <f t="shared" si="361"/>
        <v>4</v>
      </c>
      <c r="AK752" s="11">
        <f t="shared" si="362"/>
        <v>3</v>
      </c>
      <c r="AL752" s="10">
        <v>0</v>
      </c>
      <c r="AM752" s="4">
        <f t="shared" si="363"/>
        <v>0</v>
      </c>
      <c r="AN752" s="98">
        <v>59.976456740000003</v>
      </c>
      <c r="AO752" s="4">
        <f t="shared" si="364"/>
        <v>4</v>
      </c>
      <c r="AQ752" s="9">
        <v>0.59114583333333337</v>
      </c>
      <c r="AR752" s="9">
        <v>0.84425036390101893</v>
      </c>
      <c r="AS752" s="9">
        <v>0.91507024265644898</v>
      </c>
      <c r="AT752" s="9">
        <v>0.94426381792847192</v>
      </c>
      <c r="AV752" s="1" t="str">
        <f t="shared" si="365"/>
        <v/>
      </c>
      <c r="AW752" s="1">
        <f t="shared" si="366"/>
        <v>4</v>
      </c>
      <c r="AX752" s="1">
        <f t="shared" si="367"/>
        <v>2</v>
      </c>
      <c r="AY752" s="1">
        <f t="shared" si="368"/>
        <v>0</v>
      </c>
      <c r="AZ752" s="1">
        <f t="shared" si="369"/>
        <v>0</v>
      </c>
      <c r="BA752" s="1" t="str">
        <f t="shared" si="370"/>
        <v/>
      </c>
      <c r="BB752" s="9">
        <f t="shared" si="373"/>
        <v>0.33333333333333331</v>
      </c>
      <c r="BC752" s="11">
        <f t="shared" si="371"/>
        <v>2</v>
      </c>
      <c r="BD752" s="98">
        <v>53.648798730000003</v>
      </c>
      <c r="BE752" s="4">
        <f t="shared" si="372"/>
        <v>3</v>
      </c>
    </row>
    <row r="753" spans="1:57" x14ac:dyDescent="0.35">
      <c r="A753" s="4">
        <v>53061053101</v>
      </c>
      <c r="B753" s="97">
        <v>18.287142208087239</v>
      </c>
      <c r="C753" s="4">
        <f t="shared" si="343"/>
        <v>0</v>
      </c>
      <c r="D753" s="98">
        <v>3.7893700787401579</v>
      </c>
      <c r="E753" s="4">
        <f t="shared" si="344"/>
        <v>0</v>
      </c>
      <c r="F753" s="98">
        <v>85.911401597676104</v>
      </c>
      <c r="G753" s="4">
        <f t="shared" si="345"/>
        <v>4</v>
      </c>
      <c r="H753" s="98">
        <v>44.110429447852759</v>
      </c>
      <c r="I753" s="4">
        <f t="shared" si="346"/>
        <v>2</v>
      </c>
      <c r="J753" s="98">
        <v>22.78145695364238</v>
      </c>
      <c r="K753" s="97">
        <v>13.50993377483444</v>
      </c>
      <c r="L753" s="1">
        <f t="shared" si="347"/>
        <v>3</v>
      </c>
      <c r="M753" s="1">
        <f t="shared" si="348"/>
        <v>1</v>
      </c>
      <c r="N753" s="11">
        <f t="shared" si="349"/>
        <v>2</v>
      </c>
      <c r="O753" s="98">
        <v>19.557784362890359</v>
      </c>
      <c r="P753" s="4">
        <f t="shared" si="350"/>
        <v>2</v>
      </c>
      <c r="Q753" s="6">
        <v>38957</v>
      </c>
      <c r="R753" s="7">
        <v>0</v>
      </c>
      <c r="S753" s="1">
        <f t="shared" si="351"/>
        <v>0</v>
      </c>
      <c r="T753" s="1">
        <f t="shared" si="352"/>
        <v>0</v>
      </c>
      <c r="U753" s="11">
        <f t="shared" si="353"/>
        <v>0</v>
      </c>
      <c r="V753" s="98">
        <v>0</v>
      </c>
      <c r="W753" s="4">
        <f t="shared" si="354"/>
        <v>0</v>
      </c>
      <c r="X753" s="98">
        <v>0</v>
      </c>
      <c r="Y753" s="4">
        <f t="shared" si="355"/>
        <v>0</v>
      </c>
      <c r="Z753" s="9">
        <v>2.0369704510000002</v>
      </c>
      <c r="AA753" s="9">
        <v>2.095322425</v>
      </c>
      <c r="AB753" s="9">
        <v>0.97736369599999995</v>
      </c>
      <c r="AC753" s="1">
        <f t="shared" si="356"/>
        <v>0</v>
      </c>
      <c r="AD753" s="1">
        <f t="shared" si="357"/>
        <v>0</v>
      </c>
      <c r="AE753" s="1">
        <f t="shared" si="358"/>
        <v>1</v>
      </c>
      <c r="AF753" s="11">
        <f t="shared" si="359"/>
        <v>0.33333333333333331</v>
      </c>
      <c r="AG753" s="8">
        <v>1.6221208406800001</v>
      </c>
      <c r="AH753" s="9">
        <v>2.2476869326417659</v>
      </c>
      <c r="AI753" s="1">
        <f t="shared" si="360"/>
        <v>0</v>
      </c>
      <c r="AJ753" s="1">
        <f t="shared" si="361"/>
        <v>0</v>
      </c>
      <c r="AK753" s="11">
        <f t="shared" si="362"/>
        <v>0</v>
      </c>
      <c r="AL753" s="10">
        <v>0</v>
      </c>
      <c r="AM753" s="4">
        <f t="shared" si="363"/>
        <v>0</v>
      </c>
      <c r="AN753" s="98">
        <v>2.841823056</v>
      </c>
      <c r="AO753" s="4">
        <f t="shared" si="364"/>
        <v>1</v>
      </c>
      <c r="AQ753" s="9">
        <v>0.9453125</v>
      </c>
      <c r="AR753" s="9">
        <v>1.034934497816594</v>
      </c>
      <c r="AS753" s="9">
        <v>0.84802043422732998</v>
      </c>
      <c r="AT753" s="9">
        <v>0.99210404087320014</v>
      </c>
      <c r="AV753" s="1" t="str">
        <f t="shared" si="365"/>
        <v/>
      </c>
      <c r="AW753" s="1">
        <f t="shared" si="366"/>
        <v>0</v>
      </c>
      <c r="AX753" s="1">
        <f t="shared" si="367"/>
        <v>0</v>
      </c>
      <c r="AY753" s="1">
        <f t="shared" si="368"/>
        <v>2</v>
      </c>
      <c r="AZ753" s="1">
        <f t="shared" si="369"/>
        <v>0</v>
      </c>
      <c r="BA753" s="1" t="str">
        <f t="shared" si="370"/>
        <v/>
      </c>
      <c r="BB753" s="9">
        <f t="shared" si="373"/>
        <v>0.33333333333333331</v>
      </c>
      <c r="BC753" s="11">
        <f t="shared" si="371"/>
        <v>0.66666666666666663</v>
      </c>
      <c r="BD753" s="98">
        <v>51.406587889999997</v>
      </c>
      <c r="BE753" s="4">
        <f t="shared" si="372"/>
        <v>3</v>
      </c>
    </row>
    <row r="754" spans="1:57" x14ac:dyDescent="0.35">
      <c r="A754" s="4">
        <v>53061053102</v>
      </c>
      <c r="B754" s="97">
        <v>14.745258460394201</v>
      </c>
      <c r="C754" s="4">
        <f t="shared" si="343"/>
        <v>0</v>
      </c>
      <c r="D754" s="98">
        <v>2.4131842260153031</v>
      </c>
      <c r="E754" s="4">
        <f t="shared" si="344"/>
        <v>0</v>
      </c>
      <c r="F754" s="98">
        <v>84.417588068912323</v>
      </c>
      <c r="G754" s="4">
        <f t="shared" si="345"/>
        <v>4</v>
      </c>
      <c r="H754" s="98">
        <v>18.439716312056738</v>
      </c>
      <c r="I754" s="4">
        <f t="shared" si="346"/>
        <v>1</v>
      </c>
      <c r="J754" s="98">
        <v>22.456140350877192</v>
      </c>
      <c r="K754" s="97">
        <v>7.9699248120300759</v>
      </c>
      <c r="L754" s="1">
        <f t="shared" si="347"/>
        <v>3</v>
      </c>
      <c r="M754" s="1">
        <f t="shared" si="348"/>
        <v>0</v>
      </c>
      <c r="N754" s="11">
        <f t="shared" si="349"/>
        <v>1.5</v>
      </c>
      <c r="O754" s="98">
        <v>13.644825018615039</v>
      </c>
      <c r="P754" s="4">
        <f t="shared" si="350"/>
        <v>1</v>
      </c>
      <c r="Q754" s="6">
        <v>41052</v>
      </c>
      <c r="R754" s="7">
        <v>1202</v>
      </c>
      <c r="S754" s="1">
        <f t="shared" si="351"/>
        <v>0</v>
      </c>
      <c r="T754" s="1">
        <f t="shared" si="352"/>
        <v>1</v>
      </c>
      <c r="U754" s="11">
        <f t="shared" si="353"/>
        <v>0.5</v>
      </c>
      <c r="V754" s="98">
        <v>0</v>
      </c>
      <c r="W754" s="4">
        <f t="shared" si="354"/>
        <v>0</v>
      </c>
      <c r="X754" s="98">
        <v>0</v>
      </c>
      <c r="Y754" s="4">
        <f t="shared" si="355"/>
        <v>0</v>
      </c>
      <c r="Z754" s="9">
        <v>2.4601586090000001</v>
      </c>
      <c r="AA754" s="9">
        <v>2.4630239020000002</v>
      </c>
      <c r="AB754" s="9">
        <v>1.1112475879999999</v>
      </c>
      <c r="AC754" s="1">
        <f t="shared" si="356"/>
        <v>0</v>
      </c>
      <c r="AD754" s="1">
        <f t="shared" si="357"/>
        <v>0</v>
      </c>
      <c r="AE754" s="1">
        <f t="shared" si="358"/>
        <v>0</v>
      </c>
      <c r="AF754" s="11">
        <f t="shared" si="359"/>
        <v>0</v>
      </c>
      <c r="AG754" s="8">
        <v>0.55147429184800001</v>
      </c>
      <c r="AH754" s="9">
        <v>1.51633290535899</v>
      </c>
      <c r="AI754" s="1">
        <f t="shared" si="360"/>
        <v>1</v>
      </c>
      <c r="AJ754" s="1">
        <f t="shared" si="361"/>
        <v>0</v>
      </c>
      <c r="AK754" s="11">
        <f t="shared" si="362"/>
        <v>0.5</v>
      </c>
      <c r="AL754" s="10">
        <v>0</v>
      </c>
      <c r="AM754" s="4">
        <f t="shared" si="363"/>
        <v>0</v>
      </c>
      <c r="AN754" s="98">
        <v>8.7350835320000009</v>
      </c>
      <c r="AO754" s="4">
        <f t="shared" si="364"/>
        <v>3</v>
      </c>
      <c r="AR754" s="9">
        <v>0.88500727802037849</v>
      </c>
      <c r="AS754" s="9">
        <v>0.78160919540229801</v>
      </c>
      <c r="AV754" s="1" t="str">
        <f t="shared" si="365"/>
        <v/>
      </c>
      <c r="AW754" s="1" t="str">
        <f t="shared" si="366"/>
        <v/>
      </c>
      <c r="AX754" s="1">
        <f t="shared" si="367"/>
        <v>1</v>
      </c>
      <c r="AY754" s="1">
        <f t="shared" si="368"/>
        <v>3</v>
      </c>
      <c r="AZ754" s="1" t="str">
        <f t="shared" si="369"/>
        <v/>
      </c>
      <c r="BA754" s="1" t="str">
        <f t="shared" si="370"/>
        <v/>
      </c>
      <c r="BB754" s="9">
        <f t="shared" si="373"/>
        <v>0.5</v>
      </c>
      <c r="BC754" s="11">
        <f t="shared" si="371"/>
        <v>2</v>
      </c>
      <c r="BD754" s="98">
        <v>58.925826630000003</v>
      </c>
      <c r="BE754" s="4">
        <f t="shared" si="372"/>
        <v>2</v>
      </c>
    </row>
    <row r="755" spans="1:57" x14ac:dyDescent="0.35">
      <c r="A755" s="4">
        <v>53061053201</v>
      </c>
      <c r="B755" s="97">
        <v>10.74515300163513</v>
      </c>
      <c r="C755" s="4">
        <f t="shared" si="343"/>
        <v>0</v>
      </c>
      <c r="D755" s="98">
        <v>0.84116773874319639</v>
      </c>
      <c r="E755" s="4">
        <f t="shared" si="344"/>
        <v>0</v>
      </c>
      <c r="F755" s="98">
        <v>72.724477244772444</v>
      </c>
      <c r="G755" s="4">
        <f t="shared" si="345"/>
        <v>3</v>
      </c>
      <c r="H755" s="98">
        <v>19.669327251995441</v>
      </c>
      <c r="I755" s="4">
        <f t="shared" si="346"/>
        <v>1</v>
      </c>
      <c r="J755" s="98">
        <v>23.768115942028981</v>
      </c>
      <c r="K755" s="97">
        <v>15.362318840579711</v>
      </c>
      <c r="L755" s="1">
        <f t="shared" si="347"/>
        <v>3</v>
      </c>
      <c r="M755" s="1">
        <f t="shared" si="348"/>
        <v>2</v>
      </c>
      <c r="N755" s="11">
        <f t="shared" si="349"/>
        <v>2.5</v>
      </c>
      <c r="O755" s="98">
        <v>15.65608716248224</v>
      </c>
      <c r="P755" s="4">
        <f t="shared" si="350"/>
        <v>1</v>
      </c>
      <c r="Q755" s="6">
        <v>33347</v>
      </c>
      <c r="R755" s="7">
        <v>0</v>
      </c>
      <c r="S755" s="1">
        <f t="shared" si="351"/>
        <v>0</v>
      </c>
      <c r="T755" s="1">
        <f t="shared" si="352"/>
        <v>0</v>
      </c>
      <c r="U755" s="11">
        <f t="shared" si="353"/>
        <v>0</v>
      </c>
      <c r="V755" s="98">
        <v>0</v>
      </c>
      <c r="W755" s="4">
        <f t="shared" si="354"/>
        <v>0</v>
      </c>
      <c r="X755" s="98">
        <v>0</v>
      </c>
      <c r="Y755" s="4">
        <f t="shared" si="355"/>
        <v>0</v>
      </c>
      <c r="Z755" s="9">
        <v>3.3769552169999999</v>
      </c>
      <c r="AA755" s="9">
        <v>3.04738994</v>
      </c>
      <c r="AB755" s="9">
        <v>2.492850105</v>
      </c>
      <c r="AC755" s="1">
        <f t="shared" si="356"/>
        <v>0</v>
      </c>
      <c r="AD755" s="1">
        <f t="shared" si="357"/>
        <v>0</v>
      </c>
      <c r="AE755" s="1">
        <f t="shared" si="358"/>
        <v>0</v>
      </c>
      <c r="AF755" s="11">
        <f t="shared" si="359"/>
        <v>0</v>
      </c>
      <c r="AG755" s="8">
        <v>1.2348492869300001</v>
      </c>
      <c r="AH755" s="9">
        <v>3.7963919530917032</v>
      </c>
      <c r="AI755" s="1">
        <f t="shared" si="360"/>
        <v>0</v>
      </c>
      <c r="AJ755" s="1">
        <f t="shared" si="361"/>
        <v>0</v>
      </c>
      <c r="AK755" s="11">
        <f t="shared" si="362"/>
        <v>0</v>
      </c>
      <c r="AL755" s="10">
        <v>0</v>
      </c>
      <c r="AM755" s="4">
        <f t="shared" si="363"/>
        <v>0</v>
      </c>
      <c r="AN755" s="98">
        <v>0.42656916499999997</v>
      </c>
      <c r="AO755" s="4">
        <f t="shared" si="364"/>
        <v>0</v>
      </c>
      <c r="AP755" s="8">
        <v>0.74641577060931896</v>
      </c>
      <c r="AQ755" s="9">
        <v>0.85329861111111116</v>
      </c>
      <c r="AR755" s="9">
        <v>1.0414847161572049</v>
      </c>
      <c r="AS755" s="9">
        <v>0.39846743295019099</v>
      </c>
      <c r="AV755" s="1">
        <f t="shared" si="365"/>
        <v>4</v>
      </c>
      <c r="AW755" s="1">
        <f t="shared" si="366"/>
        <v>1</v>
      </c>
      <c r="AX755" s="1">
        <f t="shared" si="367"/>
        <v>0</v>
      </c>
      <c r="AY755" s="1">
        <f t="shared" si="368"/>
        <v>4</v>
      </c>
      <c r="AZ755" s="1" t="str">
        <f t="shared" si="369"/>
        <v/>
      </c>
      <c r="BA755" s="1" t="str">
        <f t="shared" si="370"/>
        <v/>
      </c>
      <c r="BB755" s="9">
        <f t="shared" si="373"/>
        <v>0.25</v>
      </c>
      <c r="BC755" s="11">
        <f t="shared" si="371"/>
        <v>2.25</v>
      </c>
      <c r="BD755" s="98">
        <v>73.369404419999995</v>
      </c>
      <c r="BE755" s="4">
        <f t="shared" si="372"/>
        <v>0</v>
      </c>
    </row>
    <row r="756" spans="1:57" x14ac:dyDescent="0.35">
      <c r="A756" s="4">
        <v>53061053202</v>
      </c>
      <c r="B756" s="97">
        <v>12.340425531914891</v>
      </c>
      <c r="C756" s="4">
        <f t="shared" si="343"/>
        <v>0</v>
      </c>
      <c r="D756" s="98">
        <v>0.30952907362370108</v>
      </c>
      <c r="E756" s="4">
        <f t="shared" si="344"/>
        <v>0</v>
      </c>
      <c r="F756" s="98">
        <v>73.888888888888886</v>
      </c>
      <c r="G756" s="4">
        <f t="shared" si="345"/>
        <v>3</v>
      </c>
      <c r="H756" s="98">
        <v>7.9275198187995484</v>
      </c>
      <c r="I756" s="4">
        <f t="shared" si="346"/>
        <v>0</v>
      </c>
      <c r="J756" s="98">
        <v>13.970149253731339</v>
      </c>
      <c r="K756" s="97">
        <v>8.0597014925373127</v>
      </c>
      <c r="L756" s="1">
        <f t="shared" si="347"/>
        <v>1</v>
      </c>
      <c r="M756" s="1">
        <f t="shared" si="348"/>
        <v>0</v>
      </c>
      <c r="N756" s="11">
        <f t="shared" si="349"/>
        <v>0.5</v>
      </c>
      <c r="O756" s="98">
        <v>11.95441840464416</v>
      </c>
      <c r="P756" s="4">
        <f t="shared" si="350"/>
        <v>1</v>
      </c>
      <c r="Q756" s="6">
        <v>33546</v>
      </c>
      <c r="R756" s="7">
        <v>0</v>
      </c>
      <c r="S756" s="1">
        <f t="shared" si="351"/>
        <v>0</v>
      </c>
      <c r="T756" s="1">
        <f t="shared" si="352"/>
        <v>0</v>
      </c>
      <c r="U756" s="11">
        <f t="shared" si="353"/>
        <v>0</v>
      </c>
      <c r="V756" s="98">
        <v>0</v>
      </c>
      <c r="W756" s="4">
        <f t="shared" si="354"/>
        <v>0</v>
      </c>
      <c r="X756" s="98">
        <v>0</v>
      </c>
      <c r="Y756" s="4">
        <f t="shared" si="355"/>
        <v>0</v>
      </c>
      <c r="Z756" s="9">
        <v>5.7514021570000002</v>
      </c>
      <c r="AA756" s="9">
        <v>6.0090988230000004</v>
      </c>
      <c r="AB756" s="9">
        <v>2.5477491080000001</v>
      </c>
      <c r="AC756" s="1">
        <f t="shared" si="356"/>
        <v>0</v>
      </c>
      <c r="AD756" s="1">
        <f t="shared" si="357"/>
        <v>0</v>
      </c>
      <c r="AE756" s="1">
        <f t="shared" si="358"/>
        <v>0</v>
      </c>
      <c r="AF756" s="11">
        <f t="shared" si="359"/>
        <v>0</v>
      </c>
      <c r="AG756" s="8">
        <v>0.21185059668699999</v>
      </c>
      <c r="AH756" s="9">
        <v>5.2080254557137984</v>
      </c>
      <c r="AI756" s="1">
        <f t="shared" si="360"/>
        <v>3</v>
      </c>
      <c r="AJ756" s="1">
        <f t="shared" si="361"/>
        <v>0</v>
      </c>
      <c r="AK756" s="11">
        <f t="shared" si="362"/>
        <v>1.5</v>
      </c>
      <c r="AL756" s="10">
        <v>0</v>
      </c>
      <c r="AM756" s="4">
        <f t="shared" si="363"/>
        <v>0</v>
      </c>
      <c r="AN756" s="98">
        <v>0</v>
      </c>
      <c r="AO756" s="4">
        <f t="shared" si="364"/>
        <v>0</v>
      </c>
      <c r="AR756" s="9">
        <v>1.056040756914119</v>
      </c>
      <c r="AS756" s="9">
        <v>1.1704980842911801</v>
      </c>
      <c r="AV756" s="1" t="str">
        <f t="shared" si="365"/>
        <v/>
      </c>
      <c r="AW756" s="1" t="str">
        <f t="shared" si="366"/>
        <v/>
      </c>
      <c r="AX756" s="1">
        <f t="shared" si="367"/>
        <v>0</v>
      </c>
      <c r="AY756" s="1">
        <f t="shared" si="368"/>
        <v>0</v>
      </c>
      <c r="AZ756" s="1" t="str">
        <f t="shared" si="369"/>
        <v/>
      </c>
      <c r="BA756" s="1" t="str">
        <f t="shared" si="370"/>
        <v/>
      </c>
      <c r="BB756" s="9">
        <f t="shared" si="373"/>
        <v>0.5</v>
      </c>
      <c r="BC756" s="11">
        <f t="shared" si="371"/>
        <v>0</v>
      </c>
      <c r="BD756" s="98">
        <v>70.833013370000003</v>
      </c>
      <c r="BE756" s="4">
        <f t="shared" si="372"/>
        <v>0</v>
      </c>
    </row>
    <row r="757" spans="1:57" x14ac:dyDescent="0.35">
      <c r="A757" s="4">
        <v>53061053301</v>
      </c>
      <c r="B757" s="97">
        <v>10.17955401100493</v>
      </c>
      <c r="C757" s="4">
        <f t="shared" si="343"/>
        <v>0</v>
      </c>
      <c r="D757" s="98">
        <v>1.460781200381073</v>
      </c>
      <c r="E757" s="4">
        <f t="shared" si="344"/>
        <v>0</v>
      </c>
      <c r="F757" s="98">
        <v>80.030789531559265</v>
      </c>
      <c r="G757" s="4">
        <f t="shared" si="345"/>
        <v>4</v>
      </c>
      <c r="H757" s="98">
        <v>31.844888366627501</v>
      </c>
      <c r="I757" s="4">
        <f t="shared" si="346"/>
        <v>2</v>
      </c>
      <c r="J757" s="98">
        <v>20.348837209302321</v>
      </c>
      <c r="K757" s="97">
        <v>10.27131782945737</v>
      </c>
      <c r="L757" s="1">
        <f t="shared" si="347"/>
        <v>3</v>
      </c>
      <c r="M757" s="1">
        <f t="shared" si="348"/>
        <v>1</v>
      </c>
      <c r="N757" s="11">
        <f t="shared" si="349"/>
        <v>2</v>
      </c>
      <c r="O757" s="98">
        <v>19.71914264597191</v>
      </c>
      <c r="P757" s="4">
        <f t="shared" si="350"/>
        <v>2</v>
      </c>
      <c r="Q757" s="6">
        <v>30341</v>
      </c>
      <c r="R757" s="7">
        <v>1448</v>
      </c>
      <c r="S757" s="1">
        <f t="shared" si="351"/>
        <v>0</v>
      </c>
      <c r="T757" s="1">
        <f t="shared" si="352"/>
        <v>1</v>
      </c>
      <c r="U757" s="11">
        <f t="shared" si="353"/>
        <v>0.5</v>
      </c>
      <c r="V757" s="98">
        <v>0</v>
      </c>
      <c r="W757" s="4">
        <f t="shared" si="354"/>
        <v>0</v>
      </c>
      <c r="X757" s="98">
        <v>0</v>
      </c>
      <c r="Y757" s="4">
        <f t="shared" si="355"/>
        <v>0</v>
      </c>
      <c r="Z757" s="9">
        <v>0.49759131400000001</v>
      </c>
      <c r="AA757" s="9">
        <v>0.488354393</v>
      </c>
      <c r="AB757" s="9">
        <v>0.498932349</v>
      </c>
      <c r="AC757" s="1">
        <f t="shared" si="356"/>
        <v>3</v>
      </c>
      <c r="AD757" s="1">
        <f t="shared" si="357"/>
        <v>3</v>
      </c>
      <c r="AE757" s="1">
        <f t="shared" si="358"/>
        <v>3</v>
      </c>
      <c r="AF757" s="11">
        <f t="shared" si="359"/>
        <v>3</v>
      </c>
      <c r="AG757" s="8">
        <v>0.42371449830800001</v>
      </c>
      <c r="AH757" s="9">
        <v>0.43048173070944989</v>
      </c>
      <c r="AI757" s="1">
        <f t="shared" si="360"/>
        <v>2</v>
      </c>
      <c r="AJ757" s="1">
        <f t="shared" si="361"/>
        <v>3</v>
      </c>
      <c r="AK757" s="11">
        <f t="shared" si="362"/>
        <v>2.5</v>
      </c>
      <c r="AL757" s="10">
        <v>0</v>
      </c>
      <c r="AM757" s="4">
        <f t="shared" si="363"/>
        <v>0</v>
      </c>
      <c r="AN757" s="98">
        <v>8.5866261399999999</v>
      </c>
      <c r="AO757" s="4">
        <f t="shared" si="364"/>
        <v>3</v>
      </c>
      <c r="AP757" s="8">
        <v>0.9623655913978495</v>
      </c>
      <c r="AQ757" s="9">
        <v>0.4296875</v>
      </c>
      <c r="AR757" s="9">
        <v>0.83260553129548764</v>
      </c>
      <c r="AS757" s="9">
        <v>0.83971902937420095</v>
      </c>
      <c r="AV757" s="1">
        <f t="shared" si="365"/>
        <v>0</v>
      </c>
      <c r="AW757" s="1">
        <f t="shared" si="366"/>
        <v>4</v>
      </c>
      <c r="AX757" s="1">
        <f t="shared" si="367"/>
        <v>2</v>
      </c>
      <c r="AY757" s="1">
        <f t="shared" si="368"/>
        <v>2</v>
      </c>
      <c r="AZ757" s="1" t="str">
        <f t="shared" si="369"/>
        <v/>
      </c>
      <c r="BA757" s="1" t="str">
        <f t="shared" si="370"/>
        <v/>
      </c>
      <c r="BB757" s="9">
        <f t="shared" si="373"/>
        <v>0.25</v>
      </c>
      <c r="BC757" s="11">
        <f t="shared" si="371"/>
        <v>2</v>
      </c>
      <c r="BD757" s="98">
        <v>61.938396859999997</v>
      </c>
      <c r="BE757" s="4">
        <f t="shared" si="372"/>
        <v>1</v>
      </c>
    </row>
    <row r="758" spans="1:57" x14ac:dyDescent="0.35">
      <c r="A758" s="4">
        <v>53061053302</v>
      </c>
      <c r="B758" s="97">
        <v>9.6901408450704238</v>
      </c>
      <c r="C758" s="4">
        <f t="shared" si="343"/>
        <v>0</v>
      </c>
      <c r="D758" s="98">
        <v>0.25722200237435688</v>
      </c>
      <c r="E758" s="4">
        <f t="shared" si="344"/>
        <v>0</v>
      </c>
      <c r="F758" s="98">
        <v>79.012345679012341</v>
      </c>
      <c r="G758" s="4">
        <f t="shared" si="345"/>
        <v>3</v>
      </c>
      <c r="H758" s="98">
        <v>11.08220603537981</v>
      </c>
      <c r="I758" s="4">
        <f t="shared" si="346"/>
        <v>0</v>
      </c>
      <c r="J758" s="98">
        <v>14.69879518072289</v>
      </c>
      <c r="K758" s="97">
        <v>9.1566265060240966</v>
      </c>
      <c r="L758" s="1">
        <f t="shared" si="347"/>
        <v>1</v>
      </c>
      <c r="M758" s="1">
        <f t="shared" si="348"/>
        <v>0</v>
      </c>
      <c r="N758" s="11">
        <f t="shared" si="349"/>
        <v>0.5</v>
      </c>
      <c r="O758" s="98">
        <v>9.7230073487846234</v>
      </c>
      <c r="P758" s="4">
        <f t="shared" si="350"/>
        <v>1</v>
      </c>
      <c r="Q758" s="6">
        <v>33041</v>
      </c>
      <c r="R758" s="7">
        <v>0</v>
      </c>
      <c r="S758" s="1">
        <f t="shared" si="351"/>
        <v>0</v>
      </c>
      <c r="T758" s="1">
        <f t="shared" si="352"/>
        <v>0</v>
      </c>
      <c r="U758" s="11">
        <f t="shared" si="353"/>
        <v>0</v>
      </c>
      <c r="V758" s="98">
        <v>0</v>
      </c>
      <c r="W758" s="4">
        <f t="shared" si="354"/>
        <v>0</v>
      </c>
      <c r="X758" s="98">
        <v>0</v>
      </c>
      <c r="Y758" s="4">
        <f t="shared" si="355"/>
        <v>0</v>
      </c>
      <c r="Z758" s="9">
        <v>1.70591223</v>
      </c>
      <c r="AA758" s="9">
        <v>1.5776044840000001</v>
      </c>
      <c r="AB758" s="9">
        <v>1.301978343</v>
      </c>
      <c r="AC758" s="1">
        <f t="shared" si="356"/>
        <v>0</v>
      </c>
      <c r="AD758" s="1">
        <f t="shared" si="357"/>
        <v>0</v>
      </c>
      <c r="AE758" s="1">
        <f t="shared" si="358"/>
        <v>0</v>
      </c>
      <c r="AF758" s="11">
        <f t="shared" si="359"/>
        <v>0</v>
      </c>
      <c r="AG758" s="8">
        <v>0.97877010252100005</v>
      </c>
      <c r="AH758" s="9">
        <v>2.658610214883006</v>
      </c>
      <c r="AI758" s="1">
        <f t="shared" si="360"/>
        <v>0</v>
      </c>
      <c r="AJ758" s="1">
        <f t="shared" si="361"/>
        <v>0</v>
      </c>
      <c r="AK758" s="11">
        <f t="shared" si="362"/>
        <v>0</v>
      </c>
      <c r="AL758" s="10">
        <v>0</v>
      </c>
      <c r="AM758" s="4">
        <f t="shared" si="363"/>
        <v>0</v>
      </c>
      <c r="AN758" s="98">
        <v>2.0454545450000001</v>
      </c>
      <c r="AO758" s="4">
        <f t="shared" si="364"/>
        <v>1</v>
      </c>
      <c r="AR758" s="9">
        <v>0.57059679767103344</v>
      </c>
      <c r="AV758" s="1" t="str">
        <f t="shared" si="365"/>
        <v/>
      </c>
      <c r="AW758" s="1" t="str">
        <f t="shared" si="366"/>
        <v/>
      </c>
      <c r="AX758" s="1">
        <f t="shared" si="367"/>
        <v>4</v>
      </c>
      <c r="AY758" s="1" t="str">
        <f t="shared" si="368"/>
        <v/>
      </c>
      <c r="AZ758" s="1" t="str">
        <f t="shared" si="369"/>
        <v/>
      </c>
      <c r="BA758" s="1" t="str">
        <f t="shared" si="370"/>
        <v/>
      </c>
      <c r="BB758" s="9">
        <f t="shared" si="373"/>
        <v>1</v>
      </c>
      <c r="BC758" s="11">
        <f t="shared" si="371"/>
        <v>4</v>
      </c>
      <c r="BD758" s="98">
        <v>66.658990990000007</v>
      </c>
      <c r="BE758" s="4">
        <f t="shared" si="372"/>
        <v>1</v>
      </c>
    </row>
    <row r="759" spans="1:57" x14ac:dyDescent="0.35">
      <c r="A759" s="4">
        <v>53061053400</v>
      </c>
      <c r="B759" s="97">
        <v>8.0229696472518466</v>
      </c>
      <c r="C759" s="4">
        <f t="shared" si="343"/>
        <v>0</v>
      </c>
      <c r="D759" s="98">
        <v>1.5473558918551269</v>
      </c>
      <c r="E759" s="4">
        <f t="shared" si="344"/>
        <v>0</v>
      </c>
      <c r="F759" s="98">
        <v>77.931034482758619</v>
      </c>
      <c r="G759" s="4">
        <f t="shared" si="345"/>
        <v>3</v>
      </c>
      <c r="H759" s="98">
        <v>14.83541956420955</v>
      </c>
      <c r="I759" s="4">
        <f t="shared" si="346"/>
        <v>0</v>
      </c>
      <c r="J759" s="98">
        <v>8.7759815242494223</v>
      </c>
      <c r="K759" s="97">
        <v>4.3879907621247112</v>
      </c>
      <c r="L759" s="1">
        <f t="shared" si="347"/>
        <v>0</v>
      </c>
      <c r="M759" s="1">
        <f t="shared" si="348"/>
        <v>0</v>
      </c>
      <c r="N759" s="11">
        <f t="shared" si="349"/>
        <v>0</v>
      </c>
      <c r="O759" s="98">
        <v>14.076632132872881</v>
      </c>
      <c r="P759" s="4">
        <f t="shared" si="350"/>
        <v>1</v>
      </c>
      <c r="Q759" s="6">
        <v>31148</v>
      </c>
      <c r="R759" s="7">
        <v>0</v>
      </c>
      <c r="S759" s="1">
        <f t="shared" si="351"/>
        <v>0</v>
      </c>
      <c r="T759" s="1">
        <f t="shared" si="352"/>
        <v>0</v>
      </c>
      <c r="U759" s="11">
        <f t="shared" si="353"/>
        <v>0</v>
      </c>
      <c r="V759" s="98">
        <v>0</v>
      </c>
      <c r="W759" s="4">
        <f t="shared" si="354"/>
        <v>0</v>
      </c>
      <c r="X759" s="98">
        <v>0</v>
      </c>
      <c r="Y759" s="4">
        <f t="shared" si="355"/>
        <v>0</v>
      </c>
      <c r="Z759" s="9">
        <v>4.2438236040000001</v>
      </c>
      <c r="AA759" s="9">
        <v>4.1607182729999996</v>
      </c>
      <c r="AB759" s="9">
        <v>2.1889519310000001</v>
      </c>
      <c r="AC759" s="1">
        <f t="shared" si="356"/>
        <v>0</v>
      </c>
      <c r="AD759" s="1">
        <f t="shared" si="357"/>
        <v>0</v>
      </c>
      <c r="AE759" s="1">
        <f t="shared" si="358"/>
        <v>0</v>
      </c>
      <c r="AF759" s="11">
        <f t="shared" si="359"/>
        <v>0</v>
      </c>
      <c r="AG759" s="8">
        <v>1.5053406331900001</v>
      </c>
      <c r="AH759" s="9">
        <v>4.1256804402795249</v>
      </c>
      <c r="AI759" s="1">
        <f t="shared" si="360"/>
        <v>0</v>
      </c>
      <c r="AJ759" s="1">
        <f t="shared" si="361"/>
        <v>0</v>
      </c>
      <c r="AK759" s="11">
        <f t="shared" si="362"/>
        <v>0</v>
      </c>
      <c r="AL759" s="10">
        <v>0</v>
      </c>
      <c r="AM759" s="4">
        <f t="shared" si="363"/>
        <v>0</v>
      </c>
      <c r="AN759" s="98">
        <v>1.4797136040000001</v>
      </c>
      <c r="AO759" s="4">
        <f t="shared" si="364"/>
        <v>1</v>
      </c>
      <c r="AS759" s="9">
        <v>0.92273307790549097</v>
      </c>
      <c r="AT759" s="9">
        <v>1.0836042731072919</v>
      </c>
      <c r="AV759" s="1" t="str">
        <f t="shared" si="365"/>
        <v/>
      </c>
      <c r="AW759" s="1" t="str">
        <f t="shared" si="366"/>
        <v/>
      </c>
      <c r="AX759" s="1" t="str">
        <f t="shared" si="367"/>
        <v/>
      </c>
      <c r="AY759" s="1">
        <f t="shared" si="368"/>
        <v>0</v>
      </c>
      <c r="AZ759" s="1">
        <f t="shared" si="369"/>
        <v>0</v>
      </c>
      <c r="BA759" s="1" t="str">
        <f t="shared" si="370"/>
        <v/>
      </c>
      <c r="BB759" s="9">
        <f t="shared" si="373"/>
        <v>1</v>
      </c>
      <c r="BC759" s="11">
        <f t="shared" si="371"/>
        <v>0</v>
      </c>
      <c r="BD759" s="98">
        <v>66.792056849999994</v>
      </c>
      <c r="BE759" s="4">
        <f t="shared" si="372"/>
        <v>1</v>
      </c>
    </row>
    <row r="760" spans="1:57" x14ac:dyDescent="0.35">
      <c r="A760" s="4">
        <v>53061053504</v>
      </c>
      <c r="B760" s="97">
        <v>26.961971229169642</v>
      </c>
      <c r="C760" s="4">
        <f t="shared" si="343"/>
        <v>1</v>
      </c>
      <c r="D760" s="98">
        <v>3.6668175645088281</v>
      </c>
      <c r="E760" s="4">
        <f t="shared" si="344"/>
        <v>0</v>
      </c>
      <c r="F760" s="98">
        <v>83.566506577573605</v>
      </c>
      <c r="G760" s="4">
        <f t="shared" si="345"/>
        <v>4</v>
      </c>
      <c r="H760" s="98">
        <v>53.034580098800276</v>
      </c>
      <c r="I760" s="4">
        <f t="shared" si="346"/>
        <v>3</v>
      </c>
      <c r="J760" s="98">
        <v>28.97727272727273</v>
      </c>
      <c r="K760" s="97">
        <v>15.530303030303029</v>
      </c>
      <c r="L760" s="1">
        <f t="shared" si="347"/>
        <v>4</v>
      </c>
      <c r="M760" s="1">
        <f t="shared" si="348"/>
        <v>2</v>
      </c>
      <c r="N760" s="11">
        <f t="shared" si="349"/>
        <v>3</v>
      </c>
      <c r="O760" s="98">
        <v>26.783156688627901</v>
      </c>
      <c r="P760" s="4">
        <f t="shared" si="350"/>
        <v>3</v>
      </c>
      <c r="Q760" s="6">
        <v>41894</v>
      </c>
      <c r="R760" s="7">
        <v>4707</v>
      </c>
      <c r="S760" s="1">
        <f t="shared" si="351"/>
        <v>0</v>
      </c>
      <c r="T760" s="1">
        <f t="shared" si="352"/>
        <v>1</v>
      </c>
      <c r="U760" s="11">
        <f t="shared" si="353"/>
        <v>0.5</v>
      </c>
      <c r="V760" s="98">
        <v>0</v>
      </c>
      <c r="W760" s="4">
        <f t="shared" si="354"/>
        <v>0</v>
      </c>
      <c r="X760" s="98">
        <v>0</v>
      </c>
      <c r="Y760" s="4">
        <f t="shared" si="355"/>
        <v>0</v>
      </c>
      <c r="Z760" s="9">
        <v>0.45941453999999998</v>
      </c>
      <c r="AA760" s="9">
        <v>0.40716212299999999</v>
      </c>
      <c r="AB760" s="9">
        <v>0.361257151</v>
      </c>
      <c r="AC760" s="1">
        <f t="shared" si="356"/>
        <v>3</v>
      </c>
      <c r="AD760" s="1">
        <f t="shared" si="357"/>
        <v>3</v>
      </c>
      <c r="AE760" s="1">
        <f t="shared" si="358"/>
        <v>3</v>
      </c>
      <c r="AF760" s="11">
        <f t="shared" si="359"/>
        <v>3</v>
      </c>
      <c r="AG760" s="8">
        <v>0.458060324385</v>
      </c>
      <c r="AH760" s="9">
        <v>0.4141418940265218</v>
      </c>
      <c r="AI760" s="1">
        <f t="shared" si="360"/>
        <v>1</v>
      </c>
      <c r="AJ760" s="1">
        <f t="shared" si="361"/>
        <v>3</v>
      </c>
      <c r="AK760" s="11">
        <f t="shared" si="362"/>
        <v>2</v>
      </c>
      <c r="AL760" s="10">
        <v>0</v>
      </c>
      <c r="AM760" s="4">
        <f t="shared" si="363"/>
        <v>0</v>
      </c>
      <c r="AN760" s="98">
        <v>11.474245120000001</v>
      </c>
      <c r="AO760" s="4">
        <f t="shared" si="364"/>
        <v>4</v>
      </c>
      <c r="AP760" s="8">
        <v>0.83781362007168458</v>
      </c>
      <c r="AQ760" s="9">
        <v>0.93489583333333337</v>
      </c>
      <c r="AR760" s="9">
        <v>0.96652110625909748</v>
      </c>
      <c r="AS760" s="9">
        <v>0.78416347381864604</v>
      </c>
      <c r="AV760" s="1">
        <f t="shared" si="365"/>
        <v>2</v>
      </c>
      <c r="AW760" s="1">
        <f t="shared" si="366"/>
        <v>0</v>
      </c>
      <c r="AX760" s="1">
        <f t="shared" si="367"/>
        <v>0</v>
      </c>
      <c r="AY760" s="1">
        <f t="shared" si="368"/>
        <v>3</v>
      </c>
      <c r="AZ760" s="1" t="str">
        <f t="shared" si="369"/>
        <v/>
      </c>
      <c r="BA760" s="1" t="str">
        <f t="shared" si="370"/>
        <v/>
      </c>
      <c r="BB760" s="9">
        <f t="shared" si="373"/>
        <v>0.25</v>
      </c>
      <c r="BC760" s="11">
        <f t="shared" si="371"/>
        <v>1.25</v>
      </c>
      <c r="BD760" s="98">
        <v>50.205749160000003</v>
      </c>
      <c r="BE760" s="4">
        <f t="shared" si="372"/>
        <v>3</v>
      </c>
    </row>
    <row r="761" spans="1:57" x14ac:dyDescent="0.35">
      <c r="A761" s="4">
        <v>53061053505</v>
      </c>
      <c r="B761" s="97">
        <v>12.81823037208474</v>
      </c>
      <c r="C761" s="4">
        <f t="shared" si="343"/>
        <v>0</v>
      </c>
      <c r="D761" s="98">
        <v>2.6583710407239818</v>
      </c>
      <c r="E761" s="4">
        <f t="shared" si="344"/>
        <v>0</v>
      </c>
      <c r="F761" s="98">
        <v>78.315683308119006</v>
      </c>
      <c r="G761" s="4">
        <f t="shared" si="345"/>
        <v>3</v>
      </c>
      <c r="H761" s="98">
        <v>9.1674925668979181</v>
      </c>
      <c r="I761" s="4">
        <f t="shared" si="346"/>
        <v>0</v>
      </c>
      <c r="J761" s="98">
        <v>17.661691542288558</v>
      </c>
      <c r="K761" s="97">
        <v>11.44278606965174</v>
      </c>
      <c r="L761" s="1">
        <f t="shared" si="347"/>
        <v>2</v>
      </c>
      <c r="M761" s="1">
        <f t="shared" si="348"/>
        <v>1</v>
      </c>
      <c r="N761" s="11">
        <f t="shared" si="349"/>
        <v>1.5</v>
      </c>
      <c r="O761" s="98">
        <v>14.84388938447815</v>
      </c>
      <c r="P761" s="4">
        <f t="shared" si="350"/>
        <v>1</v>
      </c>
      <c r="Q761" s="6">
        <v>32062</v>
      </c>
      <c r="R761" s="7">
        <v>0</v>
      </c>
      <c r="S761" s="1">
        <f t="shared" si="351"/>
        <v>0</v>
      </c>
      <c r="T761" s="1">
        <f t="shared" si="352"/>
        <v>0</v>
      </c>
      <c r="U761" s="11">
        <f t="shared" si="353"/>
        <v>0</v>
      </c>
      <c r="V761" s="98">
        <v>0</v>
      </c>
      <c r="W761" s="4">
        <f t="shared" si="354"/>
        <v>0</v>
      </c>
      <c r="X761" s="98">
        <v>0</v>
      </c>
      <c r="Y761" s="4">
        <f t="shared" si="355"/>
        <v>0</v>
      </c>
      <c r="Z761" s="9">
        <v>2.6886357670000001</v>
      </c>
      <c r="AA761" s="9">
        <v>2.8206143610000001</v>
      </c>
      <c r="AB761" s="9">
        <v>2.7821675030000002</v>
      </c>
      <c r="AC761" s="1">
        <f t="shared" si="356"/>
        <v>0</v>
      </c>
      <c r="AD761" s="1">
        <f t="shared" si="357"/>
        <v>0</v>
      </c>
      <c r="AE761" s="1">
        <f t="shared" si="358"/>
        <v>0</v>
      </c>
      <c r="AF761" s="11">
        <f t="shared" si="359"/>
        <v>0</v>
      </c>
      <c r="AG761" s="8">
        <v>1.77402082797</v>
      </c>
      <c r="AH761" s="9">
        <v>2.6919176016490631</v>
      </c>
      <c r="AI761" s="1">
        <f t="shared" si="360"/>
        <v>0</v>
      </c>
      <c r="AJ761" s="1">
        <f t="shared" si="361"/>
        <v>0</v>
      </c>
      <c r="AK761" s="11">
        <f t="shared" si="362"/>
        <v>0</v>
      </c>
      <c r="AL761" s="10">
        <v>0</v>
      </c>
      <c r="AM761" s="4">
        <f t="shared" si="363"/>
        <v>0</v>
      </c>
      <c r="AN761" s="98">
        <v>0.94339622599999995</v>
      </c>
      <c r="AO761" s="4">
        <f t="shared" si="364"/>
        <v>0</v>
      </c>
      <c r="AQ761" s="9">
        <v>1.0581597222222221</v>
      </c>
      <c r="AS761" s="9">
        <v>0.84738186462324305</v>
      </c>
      <c r="AV761" s="1" t="str">
        <f t="shared" si="365"/>
        <v/>
      </c>
      <c r="AW761" s="1">
        <f t="shared" si="366"/>
        <v>0</v>
      </c>
      <c r="AX761" s="1" t="str">
        <f t="shared" si="367"/>
        <v/>
      </c>
      <c r="AY761" s="1">
        <f t="shared" si="368"/>
        <v>2</v>
      </c>
      <c r="AZ761" s="1" t="str">
        <f t="shared" si="369"/>
        <v/>
      </c>
      <c r="BA761" s="1" t="str">
        <f t="shared" si="370"/>
        <v/>
      </c>
      <c r="BB761" s="9">
        <f t="shared" si="373"/>
        <v>0.5</v>
      </c>
      <c r="BC761" s="11">
        <f t="shared" si="371"/>
        <v>1</v>
      </c>
      <c r="BD761" s="98">
        <v>63.031553479999999</v>
      </c>
      <c r="BE761" s="4">
        <f t="shared" si="372"/>
        <v>1</v>
      </c>
    </row>
    <row r="762" spans="1:57" x14ac:dyDescent="0.35">
      <c r="A762" s="4">
        <v>53061053506</v>
      </c>
      <c r="B762" s="97">
        <v>4.8232129131437356</v>
      </c>
      <c r="C762" s="4">
        <f t="shared" si="343"/>
        <v>0</v>
      </c>
      <c r="D762" s="98">
        <v>4.0617384240454912E-2</v>
      </c>
      <c r="E762" s="4">
        <f t="shared" si="344"/>
        <v>0</v>
      </c>
      <c r="F762" s="98">
        <v>83.673990802248341</v>
      </c>
      <c r="G762" s="4">
        <f t="shared" si="345"/>
        <v>4</v>
      </c>
      <c r="H762" s="98">
        <v>10.42209484106305</v>
      </c>
      <c r="I762" s="4">
        <f t="shared" si="346"/>
        <v>0</v>
      </c>
      <c r="J762" s="98">
        <v>14.12371134020619</v>
      </c>
      <c r="K762" s="97">
        <v>8.1958762886597931</v>
      </c>
      <c r="L762" s="1">
        <f t="shared" si="347"/>
        <v>1</v>
      </c>
      <c r="M762" s="1">
        <f t="shared" si="348"/>
        <v>0</v>
      </c>
      <c r="N762" s="11">
        <f t="shared" si="349"/>
        <v>0.5</v>
      </c>
      <c r="O762" s="98">
        <v>13.22027365581037</v>
      </c>
      <c r="P762" s="4">
        <f t="shared" si="350"/>
        <v>1</v>
      </c>
      <c r="Q762" s="6">
        <v>17670</v>
      </c>
      <c r="R762" s="7">
        <v>0</v>
      </c>
      <c r="S762" s="1">
        <f t="shared" si="351"/>
        <v>0</v>
      </c>
      <c r="T762" s="1">
        <f t="shared" si="352"/>
        <v>0</v>
      </c>
      <c r="U762" s="11">
        <f t="shared" si="353"/>
        <v>0</v>
      </c>
      <c r="V762" s="98">
        <v>0</v>
      </c>
      <c r="W762" s="4">
        <f t="shared" si="354"/>
        <v>0</v>
      </c>
      <c r="X762" s="98">
        <v>0</v>
      </c>
      <c r="Y762" s="4">
        <f t="shared" si="355"/>
        <v>0</v>
      </c>
      <c r="Z762" s="9">
        <v>2.5978528289999998</v>
      </c>
      <c r="AA762" s="9">
        <v>2.6504408759999998</v>
      </c>
      <c r="AB762" s="9">
        <v>2.0619837130000001</v>
      </c>
      <c r="AC762" s="1">
        <f t="shared" si="356"/>
        <v>0</v>
      </c>
      <c r="AD762" s="1">
        <f t="shared" si="357"/>
        <v>0</v>
      </c>
      <c r="AE762" s="1">
        <f t="shared" si="358"/>
        <v>0</v>
      </c>
      <c r="AF762" s="11">
        <f t="shared" si="359"/>
        <v>0</v>
      </c>
      <c r="AG762" s="8">
        <v>1.34152747626</v>
      </c>
      <c r="AH762" s="9">
        <v>5.3356268287715469</v>
      </c>
      <c r="AI762" s="1">
        <f t="shared" si="360"/>
        <v>0</v>
      </c>
      <c r="AJ762" s="1">
        <f t="shared" si="361"/>
        <v>0</v>
      </c>
      <c r="AK762" s="11">
        <f t="shared" si="362"/>
        <v>0</v>
      </c>
      <c r="AL762" s="10">
        <v>0</v>
      </c>
      <c r="AM762" s="4">
        <f t="shared" si="363"/>
        <v>0</v>
      </c>
      <c r="AN762" s="98">
        <v>1.8410852710000001</v>
      </c>
      <c r="AO762" s="4">
        <f t="shared" si="364"/>
        <v>1</v>
      </c>
      <c r="AS762" s="9">
        <v>0.88633461047254103</v>
      </c>
      <c r="AV762" s="1" t="str">
        <f t="shared" si="365"/>
        <v/>
      </c>
      <c r="AW762" s="1" t="str">
        <f t="shared" si="366"/>
        <v/>
      </c>
      <c r="AX762" s="1" t="str">
        <f t="shared" si="367"/>
        <v/>
      </c>
      <c r="AY762" s="1">
        <f t="shared" si="368"/>
        <v>1</v>
      </c>
      <c r="AZ762" s="1" t="str">
        <f t="shared" si="369"/>
        <v/>
      </c>
      <c r="BA762" s="1" t="str">
        <f t="shared" si="370"/>
        <v/>
      </c>
      <c r="BB762" s="9">
        <f t="shared" si="373"/>
        <v>1</v>
      </c>
      <c r="BC762" s="11">
        <f t="shared" si="371"/>
        <v>1</v>
      </c>
      <c r="BD762" s="98">
        <v>62.868111450000001</v>
      </c>
      <c r="BE762" s="4">
        <f t="shared" si="372"/>
        <v>1</v>
      </c>
    </row>
    <row r="763" spans="1:57" x14ac:dyDescent="0.35">
      <c r="A763" s="4">
        <v>53061053507</v>
      </c>
      <c r="B763" s="97">
        <v>22.840761975217308</v>
      </c>
      <c r="C763" s="4">
        <f t="shared" si="343"/>
        <v>1</v>
      </c>
      <c r="D763" s="98">
        <v>3.7123876514263379</v>
      </c>
      <c r="E763" s="4">
        <f t="shared" si="344"/>
        <v>0</v>
      </c>
      <c r="F763" s="98">
        <v>72.307264124686881</v>
      </c>
      <c r="G763" s="4">
        <f t="shared" si="345"/>
        <v>3</v>
      </c>
      <c r="H763" s="98">
        <v>13.35857220118983</v>
      </c>
      <c r="I763" s="4">
        <f t="shared" si="346"/>
        <v>0</v>
      </c>
      <c r="J763" s="98">
        <v>14.06779661016949</v>
      </c>
      <c r="K763" s="97">
        <v>6.2146892655367232</v>
      </c>
      <c r="L763" s="1">
        <f t="shared" si="347"/>
        <v>1</v>
      </c>
      <c r="M763" s="1">
        <f t="shared" si="348"/>
        <v>0</v>
      </c>
      <c r="N763" s="11">
        <f t="shared" si="349"/>
        <v>0.5</v>
      </c>
      <c r="O763" s="98">
        <v>11.430706014194991</v>
      </c>
      <c r="P763" s="4">
        <f t="shared" si="350"/>
        <v>1</v>
      </c>
      <c r="Q763" s="6">
        <v>43385</v>
      </c>
      <c r="R763" s="7">
        <v>613</v>
      </c>
      <c r="S763" s="1">
        <f t="shared" si="351"/>
        <v>0</v>
      </c>
      <c r="T763" s="1">
        <f t="shared" si="352"/>
        <v>0</v>
      </c>
      <c r="U763" s="11">
        <f t="shared" si="353"/>
        <v>0</v>
      </c>
      <c r="V763" s="98">
        <v>0</v>
      </c>
      <c r="W763" s="4">
        <f t="shared" si="354"/>
        <v>0</v>
      </c>
      <c r="X763" s="98">
        <v>0</v>
      </c>
      <c r="Y763" s="4">
        <f t="shared" si="355"/>
        <v>0</v>
      </c>
      <c r="Z763" s="9">
        <v>1.482093914</v>
      </c>
      <c r="AA763" s="9">
        <v>1.543908501</v>
      </c>
      <c r="AB763" s="9">
        <v>8.5087913000000001E-2</v>
      </c>
      <c r="AC763" s="1">
        <f t="shared" si="356"/>
        <v>0</v>
      </c>
      <c r="AD763" s="1">
        <f t="shared" si="357"/>
        <v>0</v>
      </c>
      <c r="AE763" s="1">
        <f t="shared" si="358"/>
        <v>4</v>
      </c>
      <c r="AF763" s="11">
        <f t="shared" si="359"/>
        <v>1.3333333333333333</v>
      </c>
      <c r="AG763" s="8">
        <v>0.21778916269900001</v>
      </c>
      <c r="AH763" s="9">
        <v>0.67699427029025849</v>
      </c>
      <c r="AI763" s="1">
        <f t="shared" si="360"/>
        <v>3</v>
      </c>
      <c r="AJ763" s="1">
        <f t="shared" si="361"/>
        <v>2</v>
      </c>
      <c r="AK763" s="11">
        <f t="shared" si="362"/>
        <v>2.5</v>
      </c>
      <c r="AL763" s="10">
        <v>0</v>
      </c>
      <c r="AM763" s="4">
        <f t="shared" si="363"/>
        <v>0</v>
      </c>
      <c r="AN763" s="98">
        <v>3.285302594</v>
      </c>
      <c r="AO763" s="4">
        <f t="shared" si="364"/>
        <v>1</v>
      </c>
      <c r="AS763" s="9">
        <v>1.1309067688378001</v>
      </c>
      <c r="AT763" s="9">
        <v>1.0227589410125411</v>
      </c>
      <c r="AV763" s="1" t="str">
        <f t="shared" si="365"/>
        <v/>
      </c>
      <c r="AW763" s="1" t="str">
        <f t="shared" si="366"/>
        <v/>
      </c>
      <c r="AX763" s="1" t="str">
        <f t="shared" si="367"/>
        <v/>
      </c>
      <c r="AY763" s="1">
        <f t="shared" si="368"/>
        <v>0</v>
      </c>
      <c r="AZ763" s="1">
        <f t="shared" si="369"/>
        <v>0</v>
      </c>
      <c r="BA763" s="1" t="str">
        <f t="shared" si="370"/>
        <v/>
      </c>
      <c r="BB763" s="9">
        <f t="shared" si="373"/>
        <v>1</v>
      </c>
      <c r="BC763" s="11">
        <f t="shared" si="371"/>
        <v>0</v>
      </c>
      <c r="BD763" s="98">
        <v>61.335452060000001</v>
      </c>
      <c r="BE763" s="4">
        <f t="shared" si="372"/>
        <v>1</v>
      </c>
    </row>
    <row r="764" spans="1:57" x14ac:dyDescent="0.35">
      <c r="A764" s="4">
        <v>53061053508</v>
      </c>
      <c r="B764" s="97">
        <v>7.2778561354019748</v>
      </c>
      <c r="C764" s="4">
        <f t="shared" si="343"/>
        <v>0</v>
      </c>
      <c r="D764" s="98">
        <v>1.8570102135561739</v>
      </c>
      <c r="E764" s="4">
        <f t="shared" si="344"/>
        <v>0</v>
      </c>
      <c r="F764" s="98">
        <v>78.079934074989694</v>
      </c>
      <c r="G764" s="4">
        <f t="shared" si="345"/>
        <v>3</v>
      </c>
      <c r="H764" s="98">
        <v>17.575264442636289</v>
      </c>
      <c r="I764" s="4">
        <f t="shared" si="346"/>
        <v>1</v>
      </c>
      <c r="J764" s="98">
        <v>21.666666666666671</v>
      </c>
      <c r="K764" s="97">
        <v>11.25</v>
      </c>
      <c r="L764" s="1">
        <f t="shared" si="347"/>
        <v>3</v>
      </c>
      <c r="M764" s="1">
        <f t="shared" si="348"/>
        <v>1</v>
      </c>
      <c r="N764" s="11">
        <f t="shared" si="349"/>
        <v>2</v>
      </c>
      <c r="O764" s="98">
        <v>16.068866571018649</v>
      </c>
      <c r="P764" s="4">
        <f t="shared" si="350"/>
        <v>2</v>
      </c>
      <c r="Q764" s="6">
        <v>41689</v>
      </c>
      <c r="R764" s="7">
        <v>5004</v>
      </c>
      <c r="S764" s="1">
        <f t="shared" si="351"/>
        <v>0</v>
      </c>
      <c r="T764" s="1">
        <f t="shared" si="352"/>
        <v>1</v>
      </c>
      <c r="U764" s="11">
        <f t="shared" si="353"/>
        <v>0.5</v>
      </c>
      <c r="V764" s="98">
        <v>0</v>
      </c>
      <c r="W764" s="4">
        <f t="shared" si="354"/>
        <v>0</v>
      </c>
      <c r="X764" s="98">
        <v>0</v>
      </c>
      <c r="Y764" s="4">
        <f t="shared" si="355"/>
        <v>0</v>
      </c>
      <c r="Z764" s="9">
        <v>0.77270444000000005</v>
      </c>
      <c r="AA764" s="9">
        <v>0.71911207899999996</v>
      </c>
      <c r="AB764" s="9">
        <v>0.485641879</v>
      </c>
      <c r="AC764" s="1">
        <f t="shared" si="356"/>
        <v>2</v>
      </c>
      <c r="AD764" s="1">
        <f t="shared" si="357"/>
        <v>2</v>
      </c>
      <c r="AE764" s="1">
        <f t="shared" si="358"/>
        <v>3</v>
      </c>
      <c r="AF764" s="11">
        <f t="shared" si="359"/>
        <v>2.3333333333333335</v>
      </c>
      <c r="AG764" s="8">
        <v>0.36469652098200001</v>
      </c>
      <c r="AH764" s="9">
        <v>1.4054623201446139</v>
      </c>
      <c r="AI764" s="1">
        <f t="shared" si="360"/>
        <v>2</v>
      </c>
      <c r="AJ764" s="1">
        <f t="shared" si="361"/>
        <v>0</v>
      </c>
      <c r="AK764" s="11">
        <f t="shared" si="362"/>
        <v>1</v>
      </c>
      <c r="AL764" s="10">
        <v>0</v>
      </c>
      <c r="AM764" s="4">
        <f t="shared" si="363"/>
        <v>0</v>
      </c>
      <c r="AN764" s="98">
        <v>8.2362728789999995</v>
      </c>
      <c r="AO764" s="4">
        <f t="shared" si="364"/>
        <v>3</v>
      </c>
      <c r="AR764" s="9">
        <v>0.81877729257641918</v>
      </c>
      <c r="AS764" s="9">
        <v>1.0453384418901599</v>
      </c>
      <c r="AV764" s="1" t="str">
        <f t="shared" si="365"/>
        <v/>
      </c>
      <c r="AW764" s="1" t="str">
        <f t="shared" si="366"/>
        <v/>
      </c>
      <c r="AX764" s="1">
        <f t="shared" si="367"/>
        <v>2</v>
      </c>
      <c r="AY764" s="1">
        <f t="shared" si="368"/>
        <v>0</v>
      </c>
      <c r="AZ764" s="1" t="str">
        <f t="shared" si="369"/>
        <v/>
      </c>
      <c r="BA764" s="1" t="str">
        <f t="shared" si="370"/>
        <v/>
      </c>
      <c r="BB764" s="9">
        <f t="shared" si="373"/>
        <v>0.5</v>
      </c>
      <c r="BC764" s="11">
        <f t="shared" si="371"/>
        <v>1</v>
      </c>
      <c r="BD764" s="98">
        <v>54.793730940000003</v>
      </c>
      <c r="BE764" s="4">
        <f t="shared" si="372"/>
        <v>2</v>
      </c>
    </row>
    <row r="765" spans="1:57" x14ac:dyDescent="0.35">
      <c r="A765" s="4">
        <v>53061053509</v>
      </c>
      <c r="B765" s="97">
        <v>19.782930439072519</v>
      </c>
      <c r="C765" s="4">
        <f t="shared" si="343"/>
        <v>0</v>
      </c>
      <c r="D765" s="98">
        <v>4.6157950907150482</v>
      </c>
      <c r="E765" s="4">
        <f t="shared" si="344"/>
        <v>1</v>
      </c>
      <c r="F765" s="98">
        <v>86.867636867636861</v>
      </c>
      <c r="G765" s="4">
        <f t="shared" si="345"/>
        <v>4</v>
      </c>
      <c r="H765" s="98">
        <v>48.290863890615292</v>
      </c>
      <c r="I765" s="4">
        <f t="shared" si="346"/>
        <v>3</v>
      </c>
      <c r="J765" s="98">
        <v>27.129337539432179</v>
      </c>
      <c r="K765" s="97">
        <v>12.61829652996845</v>
      </c>
      <c r="L765" s="1">
        <f t="shared" si="347"/>
        <v>4</v>
      </c>
      <c r="M765" s="1">
        <f t="shared" si="348"/>
        <v>1</v>
      </c>
      <c r="N765" s="11">
        <f t="shared" si="349"/>
        <v>2.5</v>
      </c>
      <c r="O765" s="98">
        <v>25.333004440059199</v>
      </c>
      <c r="P765" s="4">
        <f t="shared" si="350"/>
        <v>3</v>
      </c>
      <c r="Q765" s="6">
        <v>49417</v>
      </c>
      <c r="R765" s="7">
        <v>11519</v>
      </c>
      <c r="S765" s="1">
        <f t="shared" si="351"/>
        <v>0</v>
      </c>
      <c r="T765" s="1">
        <f t="shared" si="352"/>
        <v>1</v>
      </c>
      <c r="U765" s="11">
        <f t="shared" si="353"/>
        <v>0.5</v>
      </c>
      <c r="V765" s="98">
        <v>0</v>
      </c>
      <c r="W765" s="4">
        <f t="shared" si="354"/>
        <v>0</v>
      </c>
      <c r="X765" s="98">
        <v>0</v>
      </c>
      <c r="Y765" s="4">
        <f t="shared" si="355"/>
        <v>0</v>
      </c>
      <c r="Z765" s="9">
        <v>0.84852588100000004</v>
      </c>
      <c r="AA765" s="9">
        <v>0.93531133300000002</v>
      </c>
      <c r="AB765" s="9">
        <v>0.58259658000000003</v>
      </c>
      <c r="AC765" s="1">
        <f t="shared" si="356"/>
        <v>1</v>
      </c>
      <c r="AD765" s="1">
        <f t="shared" si="357"/>
        <v>1</v>
      </c>
      <c r="AE765" s="1">
        <f t="shared" si="358"/>
        <v>2</v>
      </c>
      <c r="AF765" s="11">
        <f t="shared" si="359"/>
        <v>1.3333333333333333</v>
      </c>
      <c r="AG765" s="8">
        <v>0.37917125065000001</v>
      </c>
      <c r="AH765" s="9">
        <v>1.2390374051522719</v>
      </c>
      <c r="AI765" s="1">
        <f t="shared" si="360"/>
        <v>2</v>
      </c>
      <c r="AJ765" s="1">
        <f t="shared" si="361"/>
        <v>0</v>
      </c>
      <c r="AK765" s="11">
        <f t="shared" si="362"/>
        <v>1</v>
      </c>
      <c r="AL765" s="10">
        <v>0</v>
      </c>
      <c r="AM765" s="4">
        <f t="shared" si="363"/>
        <v>0</v>
      </c>
      <c r="AN765" s="98">
        <v>7.4</v>
      </c>
      <c r="AO765" s="4">
        <f t="shared" si="364"/>
        <v>3</v>
      </c>
      <c r="AQ765" s="9">
        <v>0.3498263888888889</v>
      </c>
      <c r="AR765" s="9">
        <v>0.90975254730713251</v>
      </c>
      <c r="AS765" s="9">
        <v>0.86590038314176199</v>
      </c>
      <c r="AV765" s="1" t="str">
        <f t="shared" si="365"/>
        <v/>
      </c>
      <c r="AW765" s="1">
        <f t="shared" si="366"/>
        <v>4</v>
      </c>
      <c r="AX765" s="1">
        <f t="shared" si="367"/>
        <v>0</v>
      </c>
      <c r="AY765" s="1">
        <f t="shared" si="368"/>
        <v>1</v>
      </c>
      <c r="AZ765" s="1" t="str">
        <f t="shared" si="369"/>
        <v/>
      </c>
      <c r="BA765" s="1" t="str">
        <f t="shared" si="370"/>
        <v/>
      </c>
      <c r="BB765" s="9">
        <f t="shared" si="373"/>
        <v>0.33333333333333331</v>
      </c>
      <c r="BC765" s="11">
        <f t="shared" si="371"/>
        <v>1.6666666666666665</v>
      </c>
      <c r="BD765" s="98">
        <v>52.23805024</v>
      </c>
      <c r="BE765" s="4">
        <f t="shared" si="372"/>
        <v>3</v>
      </c>
    </row>
    <row r="766" spans="1:57" x14ac:dyDescent="0.35">
      <c r="A766" s="4">
        <v>53061053602</v>
      </c>
      <c r="B766" s="97">
        <v>14.179586563307501</v>
      </c>
      <c r="C766" s="4">
        <f t="shared" si="343"/>
        <v>0</v>
      </c>
      <c r="D766" s="98">
        <v>3.1737949762389679</v>
      </c>
      <c r="E766" s="4">
        <f t="shared" si="344"/>
        <v>0</v>
      </c>
      <c r="F766" s="98">
        <v>81.234786457180803</v>
      </c>
      <c r="G766" s="4">
        <f t="shared" si="345"/>
        <v>4</v>
      </c>
      <c r="H766" s="98">
        <v>21.144389807778278</v>
      </c>
      <c r="I766" s="4">
        <f t="shared" si="346"/>
        <v>1</v>
      </c>
      <c r="J766" s="98">
        <v>21.41280353200883</v>
      </c>
      <c r="K766" s="97">
        <v>14.790286975717439</v>
      </c>
      <c r="L766" s="1">
        <f t="shared" si="347"/>
        <v>3</v>
      </c>
      <c r="M766" s="1">
        <f t="shared" si="348"/>
        <v>1</v>
      </c>
      <c r="N766" s="11">
        <f t="shared" si="349"/>
        <v>2</v>
      </c>
      <c r="O766" s="98">
        <v>24.730304020921871</v>
      </c>
      <c r="P766" s="4">
        <f t="shared" si="350"/>
        <v>3</v>
      </c>
      <c r="Q766" s="6">
        <v>12953</v>
      </c>
      <c r="R766" s="7">
        <v>0</v>
      </c>
      <c r="S766" s="1">
        <f t="shared" si="351"/>
        <v>0</v>
      </c>
      <c r="T766" s="1">
        <f t="shared" si="352"/>
        <v>0</v>
      </c>
      <c r="U766" s="11">
        <f t="shared" si="353"/>
        <v>0</v>
      </c>
      <c r="V766" s="98">
        <v>0</v>
      </c>
      <c r="W766" s="4">
        <f t="shared" si="354"/>
        <v>0</v>
      </c>
      <c r="X766" s="98">
        <v>0</v>
      </c>
      <c r="Y766" s="4">
        <f t="shared" si="355"/>
        <v>0</v>
      </c>
      <c r="Z766" s="9">
        <v>2.4283875199999998</v>
      </c>
      <c r="AA766" s="9">
        <v>2.4348560560000001</v>
      </c>
      <c r="AB766" s="9">
        <v>2.170093933</v>
      </c>
      <c r="AC766" s="1">
        <f t="shared" si="356"/>
        <v>0</v>
      </c>
      <c r="AD766" s="1">
        <f t="shared" si="357"/>
        <v>0</v>
      </c>
      <c r="AE766" s="1">
        <f t="shared" si="358"/>
        <v>0</v>
      </c>
      <c r="AF766" s="11">
        <f t="shared" si="359"/>
        <v>0</v>
      </c>
      <c r="AG766" s="8">
        <v>0.84668125019600005</v>
      </c>
      <c r="AH766" s="9">
        <v>7.9788605976286453</v>
      </c>
      <c r="AI766" s="1">
        <f t="shared" si="360"/>
        <v>0</v>
      </c>
      <c r="AJ766" s="1">
        <f t="shared" si="361"/>
        <v>0</v>
      </c>
      <c r="AK766" s="11">
        <f t="shared" si="362"/>
        <v>0</v>
      </c>
      <c r="AL766" s="10">
        <v>0</v>
      </c>
      <c r="AM766" s="4">
        <f t="shared" si="363"/>
        <v>0</v>
      </c>
      <c r="AN766" s="98">
        <v>5.1987767580000002</v>
      </c>
      <c r="AO766" s="4">
        <f t="shared" si="364"/>
        <v>2</v>
      </c>
      <c r="AR766" s="9">
        <v>0.82678311499272195</v>
      </c>
      <c r="AS766" s="9">
        <v>0.83716475095785403</v>
      </c>
      <c r="AV766" s="1" t="str">
        <f t="shared" si="365"/>
        <v/>
      </c>
      <c r="AW766" s="1" t="str">
        <f t="shared" si="366"/>
        <v/>
      </c>
      <c r="AX766" s="1">
        <f t="shared" si="367"/>
        <v>2</v>
      </c>
      <c r="AY766" s="1">
        <f t="shared" si="368"/>
        <v>2</v>
      </c>
      <c r="AZ766" s="1" t="str">
        <f t="shared" si="369"/>
        <v/>
      </c>
      <c r="BA766" s="1" t="str">
        <f t="shared" si="370"/>
        <v/>
      </c>
      <c r="BB766" s="9">
        <f t="shared" si="373"/>
        <v>0.5</v>
      </c>
      <c r="BC766" s="11">
        <f t="shared" si="371"/>
        <v>2</v>
      </c>
      <c r="BD766" s="98">
        <v>63.794246119999997</v>
      </c>
      <c r="BE766" s="4">
        <f t="shared" si="372"/>
        <v>1</v>
      </c>
    </row>
    <row r="767" spans="1:57" x14ac:dyDescent="0.35">
      <c r="A767" s="4">
        <v>53061053603</v>
      </c>
      <c r="B767" s="97">
        <v>11.737193763919819</v>
      </c>
      <c r="C767" s="4">
        <f t="shared" si="343"/>
        <v>0</v>
      </c>
      <c r="D767" s="98">
        <v>0.90605627086313789</v>
      </c>
      <c r="E767" s="4">
        <f t="shared" si="344"/>
        <v>0</v>
      </c>
      <c r="F767" s="98">
        <v>75.682382133995034</v>
      </c>
      <c r="G767" s="4">
        <f t="shared" si="345"/>
        <v>3</v>
      </c>
      <c r="H767" s="98">
        <v>9.0380890897353119</v>
      </c>
      <c r="I767" s="4">
        <f t="shared" si="346"/>
        <v>0</v>
      </c>
      <c r="J767" s="98">
        <v>20.78175895765472</v>
      </c>
      <c r="K767" s="97">
        <v>9.4462540716612384</v>
      </c>
      <c r="L767" s="1">
        <f t="shared" si="347"/>
        <v>3</v>
      </c>
      <c r="M767" s="1">
        <f t="shared" si="348"/>
        <v>0</v>
      </c>
      <c r="N767" s="11">
        <f t="shared" si="349"/>
        <v>1.5</v>
      </c>
      <c r="O767" s="98">
        <v>12.097319216039651</v>
      </c>
      <c r="P767" s="4">
        <f t="shared" si="350"/>
        <v>1</v>
      </c>
      <c r="Q767" s="6">
        <v>40578</v>
      </c>
      <c r="R767" s="7">
        <v>0</v>
      </c>
      <c r="S767" s="1">
        <f t="shared" si="351"/>
        <v>0</v>
      </c>
      <c r="T767" s="1">
        <f t="shared" si="352"/>
        <v>0</v>
      </c>
      <c r="U767" s="11">
        <f t="shared" si="353"/>
        <v>0</v>
      </c>
      <c r="V767" s="98">
        <v>0</v>
      </c>
      <c r="W767" s="4">
        <f t="shared" si="354"/>
        <v>0</v>
      </c>
      <c r="X767" s="98">
        <v>0</v>
      </c>
      <c r="Y767" s="4">
        <f t="shared" si="355"/>
        <v>0</v>
      </c>
      <c r="Z767" s="9">
        <v>2.8291091700000002</v>
      </c>
      <c r="AA767" s="9">
        <v>3.026325333</v>
      </c>
      <c r="AB767" s="9">
        <v>2.6106283659999998</v>
      </c>
      <c r="AC767" s="1">
        <f t="shared" si="356"/>
        <v>0</v>
      </c>
      <c r="AD767" s="1">
        <f t="shared" si="357"/>
        <v>0</v>
      </c>
      <c r="AE767" s="1">
        <f t="shared" si="358"/>
        <v>0</v>
      </c>
      <c r="AF767" s="11">
        <f t="shared" si="359"/>
        <v>0</v>
      </c>
      <c r="AG767" s="8">
        <v>1.4669903201900001</v>
      </c>
      <c r="AH767" s="9">
        <v>2.6674612937350779</v>
      </c>
      <c r="AI767" s="1">
        <f t="shared" si="360"/>
        <v>0</v>
      </c>
      <c r="AJ767" s="1">
        <f t="shared" si="361"/>
        <v>0</v>
      </c>
      <c r="AK767" s="11">
        <f t="shared" si="362"/>
        <v>0</v>
      </c>
      <c r="AL767" s="10">
        <v>0</v>
      </c>
      <c r="AM767" s="4">
        <f t="shared" si="363"/>
        <v>0</v>
      </c>
      <c r="AN767" s="98">
        <v>1.6414970449999999</v>
      </c>
      <c r="AO767" s="4">
        <f t="shared" si="364"/>
        <v>1</v>
      </c>
      <c r="AS767" s="9">
        <v>0.96743295019157005</v>
      </c>
      <c r="AV767" s="1" t="str">
        <f t="shared" si="365"/>
        <v/>
      </c>
      <c r="AW767" s="1" t="str">
        <f t="shared" si="366"/>
        <v/>
      </c>
      <c r="AX767" s="1" t="str">
        <f t="shared" si="367"/>
        <v/>
      </c>
      <c r="AY767" s="1">
        <f t="shared" si="368"/>
        <v>0</v>
      </c>
      <c r="AZ767" s="1" t="str">
        <f t="shared" si="369"/>
        <v/>
      </c>
      <c r="BA767" s="1" t="str">
        <f t="shared" si="370"/>
        <v/>
      </c>
      <c r="BB767" s="9">
        <f t="shared" si="373"/>
        <v>1</v>
      </c>
      <c r="BC767" s="11">
        <f t="shared" si="371"/>
        <v>0</v>
      </c>
      <c r="BD767" s="98">
        <v>66.801909039999998</v>
      </c>
      <c r="BE767" s="4">
        <f t="shared" si="372"/>
        <v>1</v>
      </c>
    </row>
    <row r="768" spans="1:57" x14ac:dyDescent="0.35">
      <c r="A768" s="4">
        <v>53061053604</v>
      </c>
      <c r="B768" s="97">
        <v>9.2801019324697389</v>
      </c>
      <c r="C768" s="4">
        <f t="shared" si="343"/>
        <v>0</v>
      </c>
      <c r="D768" s="98">
        <v>1.2268518518518521</v>
      </c>
      <c r="E768" s="4">
        <f t="shared" si="344"/>
        <v>0</v>
      </c>
      <c r="F768" s="98">
        <v>81.548347613219093</v>
      </c>
      <c r="G768" s="4">
        <f t="shared" si="345"/>
        <v>4</v>
      </c>
      <c r="H768" s="98">
        <v>29.1044776119403</v>
      </c>
      <c r="I768" s="4">
        <f t="shared" si="346"/>
        <v>1</v>
      </c>
      <c r="J768" s="98">
        <v>21.618497109826588</v>
      </c>
      <c r="K768" s="97">
        <v>8.6127167630057802</v>
      </c>
      <c r="L768" s="1">
        <f t="shared" si="347"/>
        <v>3</v>
      </c>
      <c r="M768" s="1">
        <f t="shared" si="348"/>
        <v>0</v>
      </c>
      <c r="N768" s="11">
        <f t="shared" si="349"/>
        <v>1.5</v>
      </c>
      <c r="O768" s="98">
        <v>21.078536272202012</v>
      </c>
      <c r="P768" s="4">
        <f t="shared" si="350"/>
        <v>2</v>
      </c>
      <c r="Q768" s="6">
        <v>40070</v>
      </c>
      <c r="R768" s="7">
        <v>0</v>
      </c>
      <c r="S768" s="1">
        <f t="shared" si="351"/>
        <v>0</v>
      </c>
      <c r="T768" s="1">
        <f t="shared" si="352"/>
        <v>0</v>
      </c>
      <c r="U768" s="11">
        <f t="shared" si="353"/>
        <v>0</v>
      </c>
      <c r="V768" s="98">
        <v>0</v>
      </c>
      <c r="W768" s="4">
        <f t="shared" si="354"/>
        <v>0</v>
      </c>
      <c r="X768" s="98">
        <v>0</v>
      </c>
      <c r="Y768" s="4">
        <f t="shared" si="355"/>
        <v>0</v>
      </c>
      <c r="Z768" s="9">
        <v>1.267702423</v>
      </c>
      <c r="AA768" s="9">
        <v>1.373146575</v>
      </c>
      <c r="AB768" s="9">
        <v>1.2478042279999999</v>
      </c>
      <c r="AC768" s="1">
        <f t="shared" si="356"/>
        <v>0</v>
      </c>
      <c r="AD768" s="1">
        <f t="shared" si="357"/>
        <v>0</v>
      </c>
      <c r="AE768" s="1">
        <f t="shared" si="358"/>
        <v>0</v>
      </c>
      <c r="AF768" s="11">
        <f t="shared" si="359"/>
        <v>0</v>
      </c>
      <c r="AG768" s="8">
        <v>0.94299178178499998</v>
      </c>
      <c r="AH768" s="9">
        <v>0.51320825284758931</v>
      </c>
      <c r="AI768" s="1">
        <f t="shared" si="360"/>
        <v>0</v>
      </c>
      <c r="AJ768" s="1">
        <f t="shared" si="361"/>
        <v>3</v>
      </c>
      <c r="AK768" s="11">
        <f t="shared" si="362"/>
        <v>1.5</v>
      </c>
      <c r="AL768" s="10">
        <v>0</v>
      </c>
      <c r="AM768" s="4">
        <f t="shared" si="363"/>
        <v>0</v>
      </c>
      <c r="AN768" s="98">
        <v>17.450495050000001</v>
      </c>
      <c r="AO768" s="4">
        <f t="shared" si="364"/>
        <v>4</v>
      </c>
      <c r="AQ768" s="9">
        <v>2.1927083333333339</v>
      </c>
      <c r="AR768" s="9">
        <v>0.62008733624454149</v>
      </c>
      <c r="AS768" s="9">
        <v>0.878033205619412</v>
      </c>
      <c r="AV768" s="1" t="str">
        <f t="shared" si="365"/>
        <v/>
      </c>
      <c r="AW768" s="1">
        <f t="shared" si="366"/>
        <v>0</v>
      </c>
      <c r="AX768" s="1">
        <f t="shared" si="367"/>
        <v>4</v>
      </c>
      <c r="AY768" s="1">
        <f t="shared" si="368"/>
        <v>1</v>
      </c>
      <c r="AZ768" s="1" t="str">
        <f t="shared" si="369"/>
        <v/>
      </c>
      <c r="BA768" s="1" t="str">
        <f t="shared" si="370"/>
        <v/>
      </c>
      <c r="BB768" s="9">
        <f t="shared" si="373"/>
        <v>0.33333333333333331</v>
      </c>
      <c r="BC768" s="11">
        <f t="shared" si="371"/>
        <v>1.6666666666666665</v>
      </c>
      <c r="BD768" s="98">
        <v>59.953011230000001</v>
      </c>
      <c r="BE768" s="4">
        <f t="shared" si="372"/>
        <v>2</v>
      </c>
    </row>
    <row r="769" spans="1:57" x14ac:dyDescent="0.35">
      <c r="A769" s="4">
        <v>53061053700</v>
      </c>
      <c r="B769" s="97">
        <v>11.68955605237943</v>
      </c>
      <c r="C769" s="4">
        <f t="shared" si="343"/>
        <v>0</v>
      </c>
      <c r="D769" s="98">
        <v>0.52718286655683688</v>
      </c>
      <c r="E769" s="4">
        <f t="shared" si="344"/>
        <v>0</v>
      </c>
      <c r="F769" s="98">
        <v>88.606522659889876</v>
      </c>
      <c r="G769" s="4">
        <f t="shared" si="345"/>
        <v>4</v>
      </c>
      <c r="H769" s="98">
        <v>24.345146379044689</v>
      </c>
      <c r="I769" s="4">
        <f t="shared" si="346"/>
        <v>1</v>
      </c>
      <c r="J769" s="98">
        <v>23.77510040160643</v>
      </c>
      <c r="K769" s="97">
        <v>13.413654618473901</v>
      </c>
      <c r="L769" s="1">
        <f t="shared" si="347"/>
        <v>3</v>
      </c>
      <c r="M769" s="1">
        <f t="shared" si="348"/>
        <v>1</v>
      </c>
      <c r="N769" s="11">
        <f t="shared" si="349"/>
        <v>2</v>
      </c>
      <c r="O769" s="98">
        <v>31.045542014111611</v>
      </c>
      <c r="P769" s="4">
        <f t="shared" si="350"/>
        <v>3</v>
      </c>
      <c r="Q769" s="6">
        <v>0</v>
      </c>
      <c r="R769" s="7">
        <v>0</v>
      </c>
      <c r="S769" s="1">
        <f t="shared" si="351"/>
        <v>0</v>
      </c>
      <c r="T769" s="1">
        <f t="shared" si="352"/>
        <v>0</v>
      </c>
      <c r="U769" s="11">
        <f t="shared" si="353"/>
        <v>0</v>
      </c>
      <c r="V769" s="98">
        <v>0</v>
      </c>
      <c r="W769" s="4">
        <f t="shared" si="354"/>
        <v>0</v>
      </c>
      <c r="X769" s="98">
        <v>0</v>
      </c>
      <c r="Y769" s="4">
        <f t="shared" si="355"/>
        <v>0</v>
      </c>
      <c r="Z769" s="9">
        <v>2.4310834680000002</v>
      </c>
      <c r="AA769" s="9">
        <v>2.486847751</v>
      </c>
      <c r="AB769" s="9">
        <v>1.144226961</v>
      </c>
      <c r="AC769" s="1">
        <f t="shared" si="356"/>
        <v>0</v>
      </c>
      <c r="AD769" s="1">
        <f t="shared" si="357"/>
        <v>0</v>
      </c>
      <c r="AE769" s="1">
        <f t="shared" si="358"/>
        <v>0</v>
      </c>
      <c r="AF769" s="11">
        <f t="shared" si="359"/>
        <v>0</v>
      </c>
      <c r="AG769" s="8">
        <v>1.4198233569400001</v>
      </c>
      <c r="AH769" s="9">
        <v>10.21457306704546</v>
      </c>
      <c r="AI769" s="1">
        <f t="shared" si="360"/>
        <v>0</v>
      </c>
      <c r="AJ769" s="1">
        <f t="shared" si="361"/>
        <v>0</v>
      </c>
      <c r="AK769" s="11">
        <f t="shared" si="362"/>
        <v>0</v>
      </c>
      <c r="AL769" s="10">
        <v>0</v>
      </c>
      <c r="AM769" s="4">
        <f t="shared" si="363"/>
        <v>0</v>
      </c>
      <c r="AN769" s="98">
        <v>10.1010101</v>
      </c>
      <c r="AO769" s="4">
        <f t="shared" si="364"/>
        <v>4</v>
      </c>
      <c r="AQ769" s="9">
        <v>0.42881944444444442</v>
      </c>
      <c r="AR769" s="9">
        <v>0.61717612809315869</v>
      </c>
      <c r="AS769" s="9">
        <v>0.67879948914431598</v>
      </c>
      <c r="AV769" s="1" t="str">
        <f t="shared" si="365"/>
        <v/>
      </c>
      <c r="AW769" s="1">
        <f t="shared" si="366"/>
        <v>4</v>
      </c>
      <c r="AX769" s="1">
        <f t="shared" si="367"/>
        <v>4</v>
      </c>
      <c r="AY769" s="1">
        <f t="shared" si="368"/>
        <v>4</v>
      </c>
      <c r="AZ769" s="1" t="str">
        <f t="shared" si="369"/>
        <v/>
      </c>
      <c r="BA769" s="1" t="str">
        <f t="shared" si="370"/>
        <v/>
      </c>
      <c r="BB769" s="9">
        <f t="shared" si="373"/>
        <v>0.33333333333333331</v>
      </c>
      <c r="BC769" s="11">
        <f t="shared" si="371"/>
        <v>4</v>
      </c>
      <c r="BD769" s="98">
        <v>56.44251027</v>
      </c>
      <c r="BE769" s="4">
        <f t="shared" si="372"/>
        <v>2</v>
      </c>
    </row>
    <row r="770" spans="1:57" x14ac:dyDescent="0.35">
      <c r="A770" s="4">
        <v>53061053801</v>
      </c>
      <c r="B770" s="97">
        <v>9.5934959349593498</v>
      </c>
      <c r="C770" s="4">
        <f t="shared" si="343"/>
        <v>0</v>
      </c>
      <c r="D770" s="98">
        <v>1.531914893617021</v>
      </c>
      <c r="E770" s="4">
        <f t="shared" si="344"/>
        <v>0</v>
      </c>
      <c r="F770" s="98">
        <v>73.933823529411768</v>
      </c>
      <c r="G770" s="4">
        <f t="shared" si="345"/>
        <v>3</v>
      </c>
      <c r="H770" s="98">
        <v>16.868327402135229</v>
      </c>
      <c r="I770" s="4">
        <f t="shared" si="346"/>
        <v>1</v>
      </c>
      <c r="J770" s="98">
        <v>20.206185567010309</v>
      </c>
      <c r="K770" s="97">
        <v>7.1477663230240553</v>
      </c>
      <c r="L770" s="1">
        <f t="shared" si="347"/>
        <v>3</v>
      </c>
      <c r="M770" s="1">
        <f t="shared" si="348"/>
        <v>0</v>
      </c>
      <c r="N770" s="11">
        <f t="shared" si="349"/>
        <v>1.5</v>
      </c>
      <c r="O770" s="98">
        <v>16.164085846237441</v>
      </c>
      <c r="P770" s="4">
        <f t="shared" si="350"/>
        <v>2</v>
      </c>
      <c r="Q770" s="6">
        <v>12591</v>
      </c>
      <c r="R770" s="7">
        <v>0</v>
      </c>
      <c r="S770" s="1">
        <f t="shared" si="351"/>
        <v>0</v>
      </c>
      <c r="T770" s="1">
        <f t="shared" si="352"/>
        <v>0</v>
      </c>
      <c r="U770" s="11">
        <f t="shared" si="353"/>
        <v>0</v>
      </c>
      <c r="V770" s="98">
        <v>0</v>
      </c>
      <c r="W770" s="4">
        <f t="shared" si="354"/>
        <v>0</v>
      </c>
      <c r="X770" s="98">
        <v>0</v>
      </c>
      <c r="Y770" s="4">
        <f t="shared" si="355"/>
        <v>0</v>
      </c>
      <c r="Z770" s="9">
        <v>4.9179450009999996</v>
      </c>
      <c r="AA770" s="9">
        <v>2.2971393170000001</v>
      </c>
      <c r="AB770" s="9">
        <v>2.2307156840000002</v>
      </c>
      <c r="AC770" s="1">
        <f t="shared" si="356"/>
        <v>0</v>
      </c>
      <c r="AD770" s="1">
        <f t="shared" si="357"/>
        <v>0</v>
      </c>
      <c r="AE770" s="1">
        <f t="shared" si="358"/>
        <v>0</v>
      </c>
      <c r="AF770" s="11">
        <f t="shared" si="359"/>
        <v>0</v>
      </c>
      <c r="AG770" s="8">
        <v>2.4788024471400001</v>
      </c>
      <c r="AH770" s="9">
        <v>6.2132533071522777</v>
      </c>
      <c r="AI770" s="1">
        <f t="shared" si="360"/>
        <v>0</v>
      </c>
      <c r="AJ770" s="1">
        <f t="shared" si="361"/>
        <v>0</v>
      </c>
      <c r="AK770" s="11">
        <f t="shared" si="362"/>
        <v>0</v>
      </c>
      <c r="AL770" s="10">
        <v>0</v>
      </c>
      <c r="AM770" s="4">
        <f t="shared" si="363"/>
        <v>0</v>
      </c>
      <c r="AN770" s="98">
        <v>6.7613251999999999E-2</v>
      </c>
      <c r="AO770" s="4">
        <f t="shared" si="364"/>
        <v>0</v>
      </c>
      <c r="AQ770" s="9">
        <v>0.5859375</v>
      </c>
      <c r="AR770" s="9">
        <v>0.83697234352256189</v>
      </c>
      <c r="AS770" s="9">
        <v>0.71328224776500604</v>
      </c>
      <c r="AV770" s="1" t="str">
        <f t="shared" si="365"/>
        <v/>
      </c>
      <c r="AW770" s="1">
        <f t="shared" si="366"/>
        <v>4</v>
      </c>
      <c r="AX770" s="1">
        <f t="shared" si="367"/>
        <v>2</v>
      </c>
      <c r="AY770" s="1">
        <f t="shared" si="368"/>
        <v>4</v>
      </c>
      <c r="AZ770" s="1" t="str">
        <f t="shared" si="369"/>
        <v/>
      </c>
      <c r="BA770" s="1" t="str">
        <f t="shared" si="370"/>
        <v/>
      </c>
      <c r="BB770" s="9">
        <f t="shared" si="373"/>
        <v>0.33333333333333331</v>
      </c>
      <c r="BC770" s="11">
        <f t="shared" si="371"/>
        <v>3.333333333333333</v>
      </c>
      <c r="BD770" s="98">
        <v>54.837798249999999</v>
      </c>
      <c r="BE770" s="4">
        <f t="shared" si="372"/>
        <v>2</v>
      </c>
    </row>
    <row r="771" spans="1:57" x14ac:dyDescent="0.35">
      <c r="A771" s="4">
        <v>53061053802</v>
      </c>
      <c r="B771" s="97">
        <v>18.954692007466491</v>
      </c>
      <c r="C771" s="4">
        <f t="shared" si="343"/>
        <v>0</v>
      </c>
      <c r="D771" s="98">
        <v>5.0666199158485279</v>
      </c>
      <c r="E771" s="4">
        <f t="shared" si="344"/>
        <v>1</v>
      </c>
      <c r="F771" s="98">
        <v>81.321410829607558</v>
      </c>
      <c r="G771" s="4">
        <f t="shared" si="345"/>
        <v>4</v>
      </c>
      <c r="H771" s="98">
        <v>23.456790123456791</v>
      </c>
      <c r="I771" s="4">
        <f t="shared" si="346"/>
        <v>1</v>
      </c>
      <c r="J771" s="98">
        <v>16.77272727272727</v>
      </c>
      <c r="K771" s="97">
        <v>8.1363636363636367</v>
      </c>
      <c r="L771" s="1">
        <f t="shared" si="347"/>
        <v>2</v>
      </c>
      <c r="M771" s="1">
        <f t="shared" si="348"/>
        <v>0</v>
      </c>
      <c r="N771" s="11">
        <f t="shared" si="349"/>
        <v>1</v>
      </c>
      <c r="O771" s="98">
        <v>18.87113226793608</v>
      </c>
      <c r="P771" s="4">
        <f t="shared" si="350"/>
        <v>2</v>
      </c>
      <c r="Q771" s="6">
        <v>12553</v>
      </c>
      <c r="R771" s="7">
        <v>0</v>
      </c>
      <c r="S771" s="1">
        <f t="shared" si="351"/>
        <v>0</v>
      </c>
      <c r="T771" s="1">
        <f t="shared" si="352"/>
        <v>0</v>
      </c>
      <c r="U771" s="11">
        <f t="shared" si="353"/>
        <v>0</v>
      </c>
      <c r="V771" s="98">
        <v>0</v>
      </c>
      <c r="W771" s="4">
        <f t="shared" si="354"/>
        <v>0</v>
      </c>
      <c r="X771" s="98">
        <v>0</v>
      </c>
      <c r="Y771" s="4">
        <f t="shared" si="355"/>
        <v>0</v>
      </c>
      <c r="Z771" s="9">
        <v>1.0018145490000001</v>
      </c>
      <c r="AA771" s="9">
        <v>0.85606336900000002</v>
      </c>
      <c r="AB771" s="9">
        <v>0.64161194899999996</v>
      </c>
      <c r="AC771" s="1">
        <f t="shared" si="356"/>
        <v>1</v>
      </c>
      <c r="AD771" s="1">
        <f t="shared" si="357"/>
        <v>1</v>
      </c>
      <c r="AE771" s="1">
        <f t="shared" si="358"/>
        <v>2</v>
      </c>
      <c r="AF771" s="11">
        <f t="shared" si="359"/>
        <v>1.3333333333333333</v>
      </c>
      <c r="AG771" s="8">
        <v>1.0634972357600001</v>
      </c>
      <c r="AH771" s="9">
        <v>0.69598096227150708</v>
      </c>
      <c r="AI771" s="1">
        <f t="shared" si="360"/>
        <v>0</v>
      </c>
      <c r="AJ771" s="1">
        <f t="shared" si="361"/>
        <v>2</v>
      </c>
      <c r="AK771" s="11">
        <f t="shared" si="362"/>
        <v>1</v>
      </c>
      <c r="AL771" s="10">
        <v>0</v>
      </c>
      <c r="AM771" s="4">
        <f t="shared" si="363"/>
        <v>0</v>
      </c>
      <c r="AN771" s="98">
        <v>18.448023429999999</v>
      </c>
      <c r="AO771" s="4">
        <f t="shared" si="364"/>
        <v>4</v>
      </c>
      <c r="AQ771" s="9">
        <v>0.6796875</v>
      </c>
      <c r="AR771" s="9">
        <v>0.8733624454148472</v>
      </c>
      <c r="AS771" s="9">
        <v>1.03065134099616</v>
      </c>
      <c r="AV771" s="1" t="str">
        <f t="shared" si="365"/>
        <v/>
      </c>
      <c r="AW771" s="1">
        <f t="shared" si="366"/>
        <v>4</v>
      </c>
      <c r="AX771" s="1">
        <f t="shared" si="367"/>
        <v>1</v>
      </c>
      <c r="AY771" s="1">
        <f t="shared" si="368"/>
        <v>0</v>
      </c>
      <c r="AZ771" s="1" t="str">
        <f t="shared" si="369"/>
        <v/>
      </c>
      <c r="BA771" s="1" t="str">
        <f t="shared" si="370"/>
        <v/>
      </c>
      <c r="BB771" s="9">
        <f t="shared" si="373"/>
        <v>0.33333333333333331</v>
      </c>
      <c r="BC771" s="11">
        <f t="shared" si="371"/>
        <v>1.6666666666666665</v>
      </c>
      <c r="BD771" s="98">
        <v>56.03019098</v>
      </c>
      <c r="BE771" s="4">
        <f t="shared" si="372"/>
        <v>2</v>
      </c>
    </row>
    <row r="772" spans="1:57" x14ac:dyDescent="0.35">
      <c r="A772" s="4">
        <v>53061053803</v>
      </c>
      <c r="B772" s="97">
        <v>12.9416773094934</v>
      </c>
      <c r="C772" s="4">
        <f t="shared" ref="C772:C774" si="374">IF(AND(B772&gt;=0,B772&lt;=20),0,IF(AND(B772&gt;20,B772&lt;=30),1,IF(AND(B772&gt;30,B772&lt;=40),2,IF(AND(B772&gt;40,B772&lt;=50),3,4))))</f>
        <v>0</v>
      </c>
      <c r="D772" s="98">
        <v>3.5413899955732622</v>
      </c>
      <c r="E772" s="4">
        <f t="shared" ref="E772:E774" si="375">IF(AND(D772&gt;=0, D772&lt;=4),0,IF(AND(D772&gt;4,D772&lt;=8),1,IF(AND(D772&gt;8,D772&lt;=12),2,IF(AND(D772&gt;12,D772&lt;=16),3,4))))</f>
        <v>0</v>
      </c>
      <c r="F772" s="98">
        <v>86.007364544976326</v>
      </c>
      <c r="G772" s="4">
        <f t="shared" ref="G772:G774" si="376">IF(AND(F772&gt;=0, F772&lt;=35),0,IF(AND(F772&gt;35,F772&lt;=50),1,IF(AND(F772&gt;50,F772&lt;=65),2,IF(AND(F772&gt;65,F772&lt;=80),3,4))))</f>
        <v>4</v>
      </c>
      <c r="H772" s="98">
        <v>24.289044289044291</v>
      </c>
      <c r="I772" s="4">
        <f t="shared" ref="I772:I774" si="377">IF(AND(H772&gt;=0, H772&lt;=15),0,IF(AND(H772&gt;15,H772&lt;=30),1,IF(AND(H772&gt;30,H772&lt;=45),2,IF(AND(H772&gt;45,H772&lt;=60),3,4))))</f>
        <v>1</v>
      </c>
      <c r="J772" s="98">
        <v>19.00237529691211</v>
      </c>
      <c r="K772" s="97">
        <v>11.35391923990499</v>
      </c>
      <c r="L772" s="1">
        <f t="shared" ref="L772:L774" si="378">IF(AND(J772&gt;=0, J772&lt;=10),0,IF(AND(J772&gt;10,J772&lt;=15),1,IF(AND(J772&gt;15,J772&lt;=20),2,IF(AND(J772&gt;20,J772&lt;=25),3,4))))</f>
        <v>2</v>
      </c>
      <c r="M772" s="1">
        <f t="shared" ref="M772:M774" si="379">IF(AND(K772&gt;=0, K772&lt;=10),0,IF(AND(K772&gt;10,K772&lt;=15),1,IF(AND(K772&gt;15,K772&lt;=20),2,IF(AND(K772&gt;20,K772&lt;=25),3,4))))</f>
        <v>1</v>
      </c>
      <c r="N772" s="11">
        <f t="shared" ref="N772:N774" si="380">SUM(L772:M772)/2</f>
        <v>1.5</v>
      </c>
      <c r="O772" s="98">
        <v>23.708920187793431</v>
      </c>
      <c r="P772" s="4">
        <f t="shared" ref="P772:P774" si="381">IF(AND(O772&gt;=0, O772&lt;=8),0,IF(AND(O772&gt;8,O772&lt;=16),1,IF(AND(O772&gt;16,O772&lt;=24),2,IF(AND(O772&gt;24,O772&lt;=32),3,4))))</f>
        <v>2</v>
      </c>
      <c r="Q772" s="6">
        <v>2505</v>
      </c>
      <c r="R772" s="7">
        <v>0</v>
      </c>
      <c r="S772" s="1">
        <f t="shared" ref="S772:S778" si="382">IF(AND(Q772&gt;=0, Q772&lt;=75000),0,IF(AND(Q772&gt;75000,Q772&lt;=200000),1,IF(AND(Q772&gt;200000,Q772&lt;=325000),2,IF(AND(Q772&gt;325000,Q772&lt;=450000),3,4))))</f>
        <v>0</v>
      </c>
      <c r="T772" s="1">
        <f t="shared" ref="T772:T774" si="383">IF(AND(R772&gt;=0, R772&lt;=1000),0,IF(AND(R772&gt;1000,R772&lt;=13000),1,IF(AND(R772&gt;13000,R772&lt;=43000),2,IF(AND(R772&gt;43000,R772&lt;=200000),3,4))))</f>
        <v>0</v>
      </c>
      <c r="U772" s="11">
        <f t="shared" ref="U772:U774" si="384">SUM(S772:T772)/2</f>
        <v>0</v>
      </c>
      <c r="V772" s="98">
        <v>0</v>
      </c>
      <c r="W772" s="4">
        <f t="shared" ref="W772:W774" si="385">IF(AND(V772&gt;=0, V772&lt;=6),0,IF(AND(V772&gt;6,V772&lt;=24),1,IF(AND(V772&gt;24,V772&lt;=42),2,IF(AND(V772&gt;42,V772&lt;=60),3,4))))</f>
        <v>0</v>
      </c>
      <c r="X772" s="98">
        <v>0</v>
      </c>
      <c r="Y772" s="4">
        <f t="shared" ref="Y772:Y774" si="386">IF(AND(X772&gt;=0, X772&lt;=6),0,IF(AND(X772&gt;6,X772&lt;=24),1,IF(AND(X772&gt;24,X772&lt;=42),2,IF(AND(X772&gt;42,X772&lt;=60),3,4))))</f>
        <v>0</v>
      </c>
      <c r="Z772" s="9">
        <v>1.887492122</v>
      </c>
      <c r="AA772" s="9">
        <v>1.0478926930000001</v>
      </c>
      <c r="AB772" s="9">
        <v>0.87524305599999996</v>
      </c>
      <c r="AC772" s="1">
        <f t="shared" ref="AC772:AC775" si="387">IF(AND(Z772&gt;1.2),0,IF(AND(Z772&lt;=1.2, Z772&gt;0.8),1, IF(AND(Z772&lt;=0.8,Z772&gt;0.6), 2, IF(AND(Z772&lt;=0.6,Z772&gt;0.4),3,4))))</f>
        <v>0</v>
      </c>
      <c r="AD772" s="1">
        <f t="shared" si="357"/>
        <v>1</v>
      </c>
      <c r="AE772" s="1">
        <f t="shared" ref="AE772:AE774" si="388">IF(AND(AB772&gt;1),0,IF(AND(AB772&lt;=1, AB772&gt;0.75),1, IF(AND(AB772&lt;=0.75,AB772&gt;0.5), 2, IF(AND(AB772&lt;=0.5,AB772&gt;0.25),3,4))))</f>
        <v>1</v>
      </c>
      <c r="AF772" s="11">
        <f t="shared" ref="AF772:AF774" si="389">SUM(AC772:AE772)/3</f>
        <v>0.66666666666666663</v>
      </c>
      <c r="AG772" s="8">
        <v>0.58643927296700005</v>
      </c>
      <c r="AH772" s="9">
        <v>4.3033096427989443</v>
      </c>
      <c r="AI772" s="1">
        <f t="shared" ref="AI772:AI775" si="390">IF(AND(AG772&gt;0.6),0,IF(AND(AG772&lt;=0.6, AG772&gt;0.45),1, IF(AND(AG772&lt;=0.45,AG772&gt;0.3), 2, IF(AND(AG772&lt;=0.3,AG772&gt;0.15),3,4))))</f>
        <v>1</v>
      </c>
      <c r="AJ772" s="1">
        <f t="shared" ref="AJ772:AJ774" si="391">IF(AND(AH772&gt;1),0,IF(AND(AH772&lt;=1, AH772&gt;0.8),1, IF(AND(AH772&lt;=0.8,AH772&gt;0.6), 2, IF(AND(AH772&lt;=0.6,AH772&gt;0.4),3,4))))</f>
        <v>0</v>
      </c>
      <c r="AK772" s="11">
        <f t="shared" ref="AK772:AK774" si="392">SUM(AI772:AJ772)/2</f>
        <v>0.5</v>
      </c>
      <c r="AL772" s="10">
        <v>0</v>
      </c>
      <c r="AM772" s="4">
        <f t="shared" ref="AM772:AM774" si="393">4*AL772</f>
        <v>0</v>
      </c>
      <c r="AN772" s="98">
        <v>6.9511025890000004</v>
      </c>
      <c r="AO772" s="4">
        <f t="shared" ref="AO772:AO774" si="394">IF(AND(AN772&gt;=0, AN772&lt;=1),0,IF(AND(AN772&gt;1,AN772&lt;=4),1,IF(AND(AN772&gt;4,AN772&lt;=7),2,IF(AND(AN772&gt;7,AN772&lt;=10),3,4))))</f>
        <v>2</v>
      </c>
      <c r="AP772" s="8">
        <v>0.29659498207885299</v>
      </c>
      <c r="AQ772" s="9">
        <v>0.59461805555555558</v>
      </c>
      <c r="AR772" s="9">
        <v>0.72125181950509465</v>
      </c>
      <c r="AS772" s="9">
        <v>0.87675606641123804</v>
      </c>
      <c r="AV772" s="1">
        <f t="shared" ref="AV772:AV774" si="395">IF(AND(AP772&gt;0.9),0,IF(AND(AP772&lt;=0.9, AP772&gt;0.85),1, IF(AND(AP772&lt;=0.85,AP772&gt;0.8), 2, IF(AND(AP772&lt;=0.8,AP772&gt;0.75),3,IF(AND(ISBLANK(AP772)),"",4)))))</f>
        <v>4</v>
      </c>
      <c r="AW772" s="1">
        <f t="shared" ref="AW772:AW774" si="396">IF(AND(AQ772&gt;0.9),0,IF(AND(AQ772&lt;=0.9, AQ772&gt;0.85),1, IF(AND(AQ772&lt;=0.85,AQ772&gt;0.8), 2, IF(AND(AQ772&lt;=0.8,AQ772&gt;0.75),3,IF(AND(ISBLANK(AQ772)),"",4)))))</f>
        <v>4</v>
      </c>
      <c r="AX772" s="1">
        <f t="shared" ref="AX772:AX774" si="397">IF(AND(AR772&gt;0.9),0,IF(AND(AR772&lt;=0.9, AR772&gt;0.85),1, IF(AND(AR772&lt;=0.85,AR772&gt;0.8), 2, IF(AND(AR772&lt;=0.8,AR772&gt;0.75),3,IF(AND(ISBLANK(AR772)),"",4)))))</f>
        <v>4</v>
      </c>
      <c r="AY772" s="1">
        <f t="shared" ref="AY772:AY774" si="398">IF(AND(AS772&gt;0.9),0,IF(AND(AS772&lt;=0.9, AS772&gt;0.85),1, IF(AND(AS772&lt;=0.85,AS772&gt;0.8), 2, IF(AND(AS772&lt;=0.8,AS772&gt;0.75),3,IF(AND(ISBLANK(AS772)),"",4)))))</f>
        <v>1</v>
      </c>
      <c r="AZ772" s="1" t="str">
        <f t="shared" ref="AZ772:AZ774" si="399">IF(AND(AT772&gt;0.9),0,IF(AND(AT772&lt;=0.9, AT772&gt;0.85),1, IF(AND(AT772&lt;=0.85,AT772&gt;0.8), 2, IF(AND(AT772&lt;=0.8,AT772&gt;0.75),3,IF(AND(ISBLANK(AT772)),"",4)))))</f>
        <v/>
      </c>
      <c r="BA772" s="1" t="str">
        <f t="shared" ref="BA772:BA774" si="400">IF(AND(AU772&gt;0.9),0,IF(AND(AU772&lt;=0.9, AU772&gt;0.85),1, IF(AND(AU772&lt;=0.85,AU772&gt;0.8), 2, IF(AND(AU772&lt;=0.8,AU772&gt;0.75),3,IF(AND(ISBLANK(AU772)),"",4)))))</f>
        <v/>
      </c>
      <c r="BB772" s="9">
        <f t="shared" si="373"/>
        <v>0.25</v>
      </c>
      <c r="BC772" s="11">
        <f t="shared" ref="BC772:BC774" si="401">BB772*SUM(AV772:AY772)</f>
        <v>3.25</v>
      </c>
      <c r="BD772" s="98">
        <v>58.408647819999999</v>
      </c>
      <c r="BE772" s="4">
        <f t="shared" ref="BE772:BE774" si="402">IF(AND(BD772&gt;68),0,IF(AND(BD772&lt;=68, BD772&gt;61),1, IF(AND(BD772&lt;=61,BD772&gt;54), 2, IF(AND(BD772&lt;=54,BD772&gt;47),3,4))))</f>
        <v>2</v>
      </c>
    </row>
    <row r="773" spans="1:57" x14ac:dyDescent="0.35">
      <c r="A773" s="4">
        <v>53061940001</v>
      </c>
      <c r="B773" s="97">
        <v>32.481450948062658</v>
      </c>
      <c r="C773" s="4">
        <f t="shared" si="374"/>
        <v>2</v>
      </c>
      <c r="D773" s="98">
        <v>2.6641128330141042</v>
      </c>
      <c r="E773" s="4">
        <f t="shared" si="375"/>
        <v>0</v>
      </c>
      <c r="F773" s="98">
        <v>77.817772778402698</v>
      </c>
      <c r="G773" s="4">
        <f t="shared" si="376"/>
        <v>3</v>
      </c>
      <c r="H773" s="98">
        <v>19.26358329591379</v>
      </c>
      <c r="I773" s="4">
        <f t="shared" si="377"/>
        <v>1</v>
      </c>
      <c r="J773" s="98">
        <v>15.309734513274339</v>
      </c>
      <c r="K773" s="97">
        <v>8.1858407079646014</v>
      </c>
      <c r="L773" s="1">
        <f t="shared" si="378"/>
        <v>2</v>
      </c>
      <c r="M773" s="1">
        <f t="shared" si="379"/>
        <v>0</v>
      </c>
      <c r="N773" s="11">
        <f t="shared" si="380"/>
        <v>1</v>
      </c>
      <c r="O773" s="98">
        <v>22.51413368806119</v>
      </c>
      <c r="P773" s="4">
        <f t="shared" si="381"/>
        <v>2</v>
      </c>
      <c r="Q773" s="6">
        <v>59960</v>
      </c>
      <c r="R773" s="7">
        <v>568</v>
      </c>
      <c r="S773" s="1">
        <f t="shared" si="382"/>
        <v>0</v>
      </c>
      <c r="T773" s="1">
        <f t="shared" si="383"/>
        <v>0</v>
      </c>
      <c r="U773" s="11">
        <f t="shared" si="384"/>
        <v>0</v>
      </c>
      <c r="V773" s="98">
        <v>0</v>
      </c>
      <c r="W773" s="4">
        <f t="shared" si="385"/>
        <v>0</v>
      </c>
      <c r="X773" s="98">
        <v>0</v>
      </c>
      <c r="Y773" s="4">
        <f t="shared" si="386"/>
        <v>0</v>
      </c>
      <c r="Z773" s="9">
        <v>2.302805668</v>
      </c>
      <c r="AA773" s="9">
        <v>1.4212603269999999</v>
      </c>
      <c r="AB773" s="9">
        <v>1.362118765</v>
      </c>
      <c r="AC773" s="1">
        <f t="shared" si="387"/>
        <v>0</v>
      </c>
      <c r="AD773" s="1">
        <f t="shared" si="357"/>
        <v>0</v>
      </c>
      <c r="AE773" s="1">
        <f t="shared" si="388"/>
        <v>0</v>
      </c>
      <c r="AF773" s="11">
        <f t="shared" si="389"/>
        <v>0</v>
      </c>
      <c r="AG773" s="8">
        <v>1.8993129680600001</v>
      </c>
      <c r="AH773" s="9">
        <v>1.910146004766158</v>
      </c>
      <c r="AI773" s="1">
        <f t="shared" si="390"/>
        <v>0</v>
      </c>
      <c r="AJ773" s="1">
        <f t="shared" si="391"/>
        <v>0</v>
      </c>
      <c r="AK773" s="11">
        <f t="shared" si="392"/>
        <v>0</v>
      </c>
      <c r="AL773" s="10">
        <v>0</v>
      </c>
      <c r="AM773" s="4">
        <f t="shared" si="393"/>
        <v>0</v>
      </c>
      <c r="AN773" s="98">
        <v>0.98248611699999999</v>
      </c>
      <c r="AO773" s="4">
        <f t="shared" si="394"/>
        <v>0</v>
      </c>
      <c r="AQ773" s="9">
        <v>0.80729166666666663</v>
      </c>
      <c r="AR773" s="9">
        <v>0.8253275109170306</v>
      </c>
      <c r="AS773" s="9">
        <v>0.85312899106002504</v>
      </c>
      <c r="AT773" s="9">
        <v>0.66186716209939622</v>
      </c>
      <c r="AU773" s="9">
        <v>0.63752276867030966</v>
      </c>
      <c r="AV773" s="1" t="str">
        <f t="shared" si="395"/>
        <v/>
      </c>
      <c r="AW773" s="1">
        <f t="shared" si="396"/>
        <v>2</v>
      </c>
      <c r="AX773" s="1">
        <f t="shared" si="397"/>
        <v>2</v>
      </c>
      <c r="AY773" s="1">
        <f t="shared" si="398"/>
        <v>1</v>
      </c>
      <c r="AZ773" s="1">
        <f t="shared" si="399"/>
        <v>4</v>
      </c>
      <c r="BA773" s="1">
        <f t="shared" si="400"/>
        <v>4</v>
      </c>
      <c r="BB773" s="9">
        <f t="shared" si="373"/>
        <v>0.33333333333333331</v>
      </c>
      <c r="BC773" s="11">
        <f t="shared" si="401"/>
        <v>1.6666666666666665</v>
      </c>
      <c r="BD773" s="98">
        <v>52.423673530000002</v>
      </c>
      <c r="BE773" s="4">
        <f t="shared" si="402"/>
        <v>3</v>
      </c>
    </row>
    <row r="774" spans="1:57" x14ac:dyDescent="0.35">
      <c r="A774" s="4">
        <v>53061940002</v>
      </c>
      <c r="B774" s="97">
        <v>35.202327426606722</v>
      </c>
      <c r="C774" s="4">
        <f t="shared" si="374"/>
        <v>2</v>
      </c>
      <c r="D774" s="98">
        <v>1.284916201117319</v>
      </c>
      <c r="E774" s="4">
        <f t="shared" si="375"/>
        <v>0</v>
      </c>
      <c r="F774" s="98">
        <v>80.632863133816244</v>
      </c>
      <c r="G774" s="4">
        <f t="shared" si="376"/>
        <v>4</v>
      </c>
      <c r="H774" s="98">
        <v>23.72159090909091</v>
      </c>
      <c r="I774" s="4">
        <f t="shared" si="377"/>
        <v>1</v>
      </c>
      <c r="J774" s="98">
        <v>17.23404255319149</v>
      </c>
      <c r="K774" s="97">
        <v>7.9432624113475194</v>
      </c>
      <c r="L774" s="1">
        <f t="shared" si="378"/>
        <v>2</v>
      </c>
      <c r="M774" s="1">
        <f t="shared" si="379"/>
        <v>0</v>
      </c>
      <c r="N774" s="11">
        <f t="shared" si="380"/>
        <v>1</v>
      </c>
      <c r="O774" s="98">
        <v>28.84871044934858</v>
      </c>
      <c r="P774" s="4">
        <f t="shared" si="381"/>
        <v>3</v>
      </c>
      <c r="Q774" s="6">
        <v>31066</v>
      </c>
      <c r="R774" s="7">
        <v>0</v>
      </c>
      <c r="S774" s="1">
        <f t="shared" si="382"/>
        <v>0</v>
      </c>
      <c r="T774" s="1">
        <f t="shared" si="383"/>
        <v>0</v>
      </c>
      <c r="U774" s="11">
        <f t="shared" si="384"/>
        <v>0</v>
      </c>
      <c r="V774" s="98">
        <v>0</v>
      </c>
      <c r="W774" s="4">
        <f t="shared" si="385"/>
        <v>0</v>
      </c>
      <c r="X774" s="98">
        <v>0</v>
      </c>
      <c r="Y774" s="4">
        <f t="shared" si="386"/>
        <v>0</v>
      </c>
      <c r="Z774" s="9">
        <v>4.8404207509999999</v>
      </c>
      <c r="AA774" s="9">
        <v>4.8945055870000003</v>
      </c>
      <c r="AB774" s="9">
        <v>3.4985669129999999</v>
      </c>
      <c r="AC774" s="1">
        <f t="shared" si="387"/>
        <v>0</v>
      </c>
      <c r="AD774" s="1">
        <f t="shared" si="357"/>
        <v>0</v>
      </c>
      <c r="AE774" s="1">
        <f t="shared" si="388"/>
        <v>0</v>
      </c>
      <c r="AF774" s="11">
        <f t="shared" si="389"/>
        <v>0</v>
      </c>
      <c r="AG774" s="8">
        <v>1.22600566302</v>
      </c>
      <c r="AH774" s="9">
        <v>5.2476608897062462</v>
      </c>
      <c r="AI774" s="1">
        <f t="shared" si="390"/>
        <v>0</v>
      </c>
      <c r="AJ774" s="1">
        <f t="shared" si="391"/>
        <v>0</v>
      </c>
      <c r="AK774" s="11">
        <f t="shared" si="392"/>
        <v>0</v>
      </c>
      <c r="AL774" s="10">
        <v>0</v>
      </c>
      <c r="AM774" s="4">
        <f t="shared" si="393"/>
        <v>0</v>
      </c>
      <c r="AN774" s="98">
        <v>17.273288090000001</v>
      </c>
      <c r="AO774" s="4">
        <f t="shared" si="394"/>
        <v>4</v>
      </c>
      <c r="AQ774" s="9">
        <v>0.85069444444444442</v>
      </c>
      <c r="AR774" s="9">
        <v>0.30058224163027658</v>
      </c>
      <c r="AS774" s="9">
        <v>0.39591315453384401</v>
      </c>
      <c r="AT774" s="9">
        <v>0.29307942405945192</v>
      </c>
      <c r="AV774" s="1" t="str">
        <f t="shared" si="395"/>
        <v/>
      </c>
      <c r="AW774" s="1">
        <f t="shared" si="396"/>
        <v>1</v>
      </c>
      <c r="AX774" s="1">
        <f t="shared" si="397"/>
        <v>4</v>
      </c>
      <c r="AY774" s="1">
        <f t="shared" si="398"/>
        <v>4</v>
      </c>
      <c r="AZ774" s="1">
        <f t="shared" si="399"/>
        <v>4</v>
      </c>
      <c r="BA774" s="1" t="str">
        <f t="shared" si="400"/>
        <v/>
      </c>
      <c r="BB774" s="9">
        <f t="shared" si="373"/>
        <v>0.33333333333333331</v>
      </c>
      <c r="BC774" s="11">
        <f t="shared" si="401"/>
        <v>3</v>
      </c>
      <c r="BD774" s="98">
        <v>71.90472432</v>
      </c>
      <c r="BE774" s="4">
        <f t="shared" si="402"/>
        <v>0</v>
      </c>
    </row>
    <row r="775" spans="1:57" s="12" customFormat="1" x14ac:dyDescent="0.35">
      <c r="A775" s="101">
        <v>53061990002</v>
      </c>
      <c r="B775" s="102" t="s">
        <v>73</v>
      </c>
      <c r="C775" s="102" t="s">
        <v>73</v>
      </c>
      <c r="D775" s="103" t="s">
        <v>73</v>
      </c>
      <c r="E775" s="101" t="s">
        <v>73</v>
      </c>
      <c r="F775" s="103" t="s">
        <v>73</v>
      </c>
      <c r="G775" s="101" t="s">
        <v>73</v>
      </c>
      <c r="H775" s="103" t="s">
        <v>73</v>
      </c>
      <c r="I775" s="104" t="s">
        <v>73</v>
      </c>
      <c r="J775" s="105" t="s">
        <v>73</v>
      </c>
      <c r="K775" s="105" t="s">
        <v>73</v>
      </c>
      <c r="L775" s="105" t="s">
        <v>73</v>
      </c>
      <c r="M775" s="105" t="s">
        <v>73</v>
      </c>
      <c r="N775" s="105" t="s">
        <v>73</v>
      </c>
      <c r="O775" s="103" t="s">
        <v>73</v>
      </c>
      <c r="P775" s="104" t="s">
        <v>73</v>
      </c>
      <c r="Q775" s="106">
        <v>0</v>
      </c>
      <c r="R775" s="111">
        <v>0</v>
      </c>
      <c r="S775" s="12">
        <f t="shared" si="382"/>
        <v>0</v>
      </c>
      <c r="T775" s="12" t="s">
        <v>73</v>
      </c>
      <c r="U775" s="105" t="s">
        <v>73</v>
      </c>
      <c r="V775" s="107">
        <v>0</v>
      </c>
      <c r="W775" s="101" t="s">
        <v>73</v>
      </c>
      <c r="X775" s="107">
        <v>0</v>
      </c>
      <c r="Y775" s="101" t="s">
        <v>73</v>
      </c>
      <c r="Z775" s="108">
        <v>2.4957542109999999</v>
      </c>
      <c r="AA775" s="108">
        <v>2.4303263899999998</v>
      </c>
      <c r="AB775" s="108">
        <v>2.3691605390000001</v>
      </c>
      <c r="AC775" s="12">
        <f t="shared" si="387"/>
        <v>0</v>
      </c>
      <c r="AD775" s="12">
        <f t="shared" si="357"/>
        <v>0</v>
      </c>
      <c r="AE775" s="12" t="s">
        <v>73</v>
      </c>
      <c r="AF775" s="105" t="s">
        <v>73</v>
      </c>
      <c r="AG775" s="109">
        <v>1.72566432652</v>
      </c>
      <c r="AH775" s="108">
        <v>4.3260089558079198</v>
      </c>
      <c r="AI775" s="12">
        <f t="shared" si="390"/>
        <v>0</v>
      </c>
      <c r="AJ775" s="12" t="s">
        <v>73</v>
      </c>
      <c r="AK775" s="105" t="s">
        <v>73</v>
      </c>
      <c r="AL775" s="110">
        <v>0</v>
      </c>
      <c r="AM775" s="101" t="s">
        <v>73</v>
      </c>
      <c r="AN775" s="107" t="s">
        <v>73</v>
      </c>
      <c r="AO775" s="101" t="s">
        <v>73</v>
      </c>
      <c r="AP775" s="109" t="s">
        <v>73</v>
      </c>
      <c r="AQ775" s="108" t="s">
        <v>73</v>
      </c>
      <c r="AR775" s="108" t="s">
        <v>73</v>
      </c>
      <c r="AS775" s="108" t="s">
        <v>73</v>
      </c>
      <c r="AT775" s="108" t="s">
        <v>73</v>
      </c>
      <c r="AU775" s="108" t="s">
        <v>73</v>
      </c>
      <c r="AV775" s="12" t="s">
        <v>73</v>
      </c>
      <c r="AW775" s="12" t="s">
        <v>73</v>
      </c>
      <c r="AX775" s="12" t="s">
        <v>73</v>
      </c>
      <c r="AY775" s="12" t="s">
        <v>73</v>
      </c>
      <c r="BB775" s="12" t="s">
        <v>73</v>
      </c>
      <c r="BC775" s="105" t="s">
        <v>73</v>
      </c>
      <c r="BD775" s="107">
        <v>0</v>
      </c>
      <c r="BE775" s="101" t="s">
        <v>73</v>
      </c>
    </row>
    <row r="776" spans="1:57" s="12" customFormat="1" x14ac:dyDescent="0.35">
      <c r="A776" s="101">
        <v>53061990100</v>
      </c>
      <c r="B776" s="102" t="s">
        <v>73</v>
      </c>
      <c r="C776" s="102" t="s">
        <v>73</v>
      </c>
      <c r="D776" s="103" t="s">
        <v>73</v>
      </c>
      <c r="E776" s="101" t="s">
        <v>73</v>
      </c>
      <c r="F776" s="103" t="s">
        <v>73</v>
      </c>
      <c r="G776" s="101" t="s">
        <v>73</v>
      </c>
      <c r="H776" s="103" t="s">
        <v>73</v>
      </c>
      <c r="I776" s="104" t="s">
        <v>73</v>
      </c>
      <c r="J776" s="105" t="s">
        <v>73</v>
      </c>
      <c r="K776" s="105" t="s">
        <v>73</v>
      </c>
      <c r="L776" s="105" t="s">
        <v>73</v>
      </c>
      <c r="M776" s="105" t="s">
        <v>73</v>
      </c>
      <c r="N776" s="105" t="s">
        <v>73</v>
      </c>
      <c r="O776" s="103" t="s">
        <v>73</v>
      </c>
      <c r="P776" s="104" t="s">
        <v>73</v>
      </c>
      <c r="Q776" s="106">
        <v>0</v>
      </c>
      <c r="R776" s="111">
        <v>0</v>
      </c>
      <c r="S776" s="12">
        <f t="shared" si="382"/>
        <v>0</v>
      </c>
      <c r="T776" s="12" t="s">
        <v>73</v>
      </c>
      <c r="U776" s="105" t="s">
        <v>73</v>
      </c>
      <c r="V776" s="107">
        <v>0</v>
      </c>
      <c r="W776" s="101" t="s">
        <v>73</v>
      </c>
      <c r="X776" s="107">
        <v>0</v>
      </c>
      <c r="Y776" s="101" t="s">
        <v>73</v>
      </c>
      <c r="Z776" s="110" t="s">
        <v>73</v>
      </c>
      <c r="AA776" s="12" t="s">
        <v>73</v>
      </c>
      <c r="AB776" s="12" t="s">
        <v>73</v>
      </c>
      <c r="AC776" s="12" t="s">
        <v>73</v>
      </c>
      <c r="AD776" s="12" t="s">
        <v>73</v>
      </c>
      <c r="AE776" s="12" t="s">
        <v>73</v>
      </c>
      <c r="AF776" s="105" t="s">
        <v>73</v>
      </c>
      <c r="AG776" s="110" t="s">
        <v>73</v>
      </c>
      <c r="AH776" s="12">
        <v>2.3350694865530301</v>
      </c>
      <c r="AI776" s="12" t="s">
        <v>73</v>
      </c>
      <c r="AJ776" s="12" t="s">
        <v>73</v>
      </c>
      <c r="AK776" s="105" t="s">
        <v>73</v>
      </c>
      <c r="AL776" s="110" t="s">
        <v>73</v>
      </c>
      <c r="AM776" s="101" t="s">
        <v>73</v>
      </c>
      <c r="AN776" s="107" t="s">
        <v>73</v>
      </c>
      <c r="AO776" s="101" t="s">
        <v>73</v>
      </c>
      <c r="AP776" s="109" t="s">
        <v>73</v>
      </c>
      <c r="AQ776" s="108" t="s">
        <v>73</v>
      </c>
      <c r="AR776" s="108" t="s">
        <v>73</v>
      </c>
      <c r="AS776" s="108" t="s">
        <v>73</v>
      </c>
      <c r="AT776" s="108" t="s">
        <v>73</v>
      </c>
      <c r="AU776" s="108" t="s">
        <v>73</v>
      </c>
      <c r="AV776" s="12" t="s">
        <v>73</v>
      </c>
      <c r="AW776" s="12" t="s">
        <v>73</v>
      </c>
      <c r="AX776" s="12" t="s">
        <v>73</v>
      </c>
      <c r="AY776" s="12" t="s">
        <v>73</v>
      </c>
      <c r="BB776" s="12" t="s">
        <v>73</v>
      </c>
      <c r="BC776" s="105" t="s">
        <v>73</v>
      </c>
      <c r="BD776" s="103" t="s">
        <v>73</v>
      </c>
      <c r="BE776" s="101" t="s">
        <v>73</v>
      </c>
    </row>
    <row r="777" spans="1:57" s="12" customFormat="1" x14ac:dyDescent="0.35">
      <c r="A777" s="101">
        <v>53033990100</v>
      </c>
      <c r="B777" s="102" t="s">
        <v>73</v>
      </c>
      <c r="C777" s="102" t="s">
        <v>73</v>
      </c>
      <c r="D777" s="103" t="s">
        <v>73</v>
      </c>
      <c r="E777" s="101" t="s">
        <v>73</v>
      </c>
      <c r="F777" s="103" t="s">
        <v>73</v>
      </c>
      <c r="G777" s="101" t="s">
        <v>73</v>
      </c>
      <c r="H777" s="103" t="s">
        <v>73</v>
      </c>
      <c r="I777" s="104" t="s">
        <v>73</v>
      </c>
      <c r="J777" s="105" t="s">
        <v>73</v>
      </c>
      <c r="K777" s="105" t="s">
        <v>73</v>
      </c>
      <c r="L777" s="105" t="s">
        <v>73</v>
      </c>
      <c r="M777" s="105" t="s">
        <v>73</v>
      </c>
      <c r="N777" s="105" t="s">
        <v>73</v>
      </c>
      <c r="O777" s="103" t="s">
        <v>73</v>
      </c>
      <c r="P777" s="104" t="s">
        <v>73</v>
      </c>
      <c r="Q777" s="106">
        <v>0</v>
      </c>
      <c r="R777" s="111">
        <v>0</v>
      </c>
      <c r="S777" s="12">
        <f t="shared" si="382"/>
        <v>0</v>
      </c>
      <c r="T777" s="12" t="s">
        <v>73</v>
      </c>
      <c r="U777" s="105" t="s">
        <v>73</v>
      </c>
      <c r="V777" s="107">
        <v>0</v>
      </c>
      <c r="W777" s="101" t="s">
        <v>73</v>
      </c>
      <c r="X777" s="107">
        <v>0</v>
      </c>
      <c r="Y777" s="101" t="s">
        <v>73</v>
      </c>
      <c r="Z777" s="110" t="s">
        <v>73</v>
      </c>
      <c r="AA777" s="12" t="s">
        <v>73</v>
      </c>
      <c r="AB777" s="12" t="s">
        <v>73</v>
      </c>
      <c r="AC777" s="12" t="s">
        <v>73</v>
      </c>
      <c r="AD777" s="12" t="s">
        <v>73</v>
      </c>
      <c r="AE777" s="12" t="s">
        <v>73</v>
      </c>
      <c r="AF777" s="105" t="s">
        <v>73</v>
      </c>
      <c r="AG777" s="110" t="s">
        <v>73</v>
      </c>
      <c r="AH777" s="12">
        <v>2.514876714472742</v>
      </c>
      <c r="AI777" s="12" t="s">
        <v>73</v>
      </c>
      <c r="AJ777" s="12" t="s">
        <v>73</v>
      </c>
      <c r="AK777" s="105" t="s">
        <v>73</v>
      </c>
      <c r="AL777" s="110" t="s">
        <v>73</v>
      </c>
      <c r="AM777" s="101" t="s">
        <v>73</v>
      </c>
      <c r="AN777" s="107" t="s">
        <v>73</v>
      </c>
      <c r="AO777" s="101" t="s">
        <v>73</v>
      </c>
      <c r="AP777" s="109" t="s">
        <v>73</v>
      </c>
      <c r="AQ777" s="108" t="s">
        <v>73</v>
      </c>
      <c r="AR777" s="108" t="s">
        <v>73</v>
      </c>
      <c r="AS777" s="108" t="s">
        <v>73</v>
      </c>
      <c r="AT777" s="108" t="s">
        <v>73</v>
      </c>
      <c r="AU777" s="108" t="s">
        <v>73</v>
      </c>
      <c r="AV777" s="12" t="s">
        <v>73</v>
      </c>
      <c r="AW777" s="12" t="s">
        <v>73</v>
      </c>
      <c r="AX777" s="12" t="s">
        <v>73</v>
      </c>
      <c r="AY777" s="12" t="s">
        <v>73</v>
      </c>
      <c r="BB777" s="12" t="s">
        <v>73</v>
      </c>
      <c r="BC777" s="105" t="s">
        <v>73</v>
      </c>
      <c r="BD777" s="103" t="s">
        <v>73</v>
      </c>
      <c r="BE777" s="101" t="s">
        <v>73</v>
      </c>
    </row>
    <row r="778" spans="1:57" s="12" customFormat="1" x14ac:dyDescent="0.35">
      <c r="A778" s="101">
        <v>53035990100</v>
      </c>
      <c r="B778" s="102" t="s">
        <v>73</v>
      </c>
      <c r="C778" s="102" t="s">
        <v>73</v>
      </c>
      <c r="D778" s="103" t="s">
        <v>73</v>
      </c>
      <c r="E778" s="101" t="s">
        <v>73</v>
      </c>
      <c r="F778" s="103" t="s">
        <v>73</v>
      </c>
      <c r="G778" s="101" t="s">
        <v>73</v>
      </c>
      <c r="H778" s="103" t="s">
        <v>73</v>
      </c>
      <c r="I778" s="104" t="s">
        <v>73</v>
      </c>
      <c r="J778" s="105" t="s">
        <v>73</v>
      </c>
      <c r="K778" s="105" t="s">
        <v>73</v>
      </c>
      <c r="L778" s="105" t="s">
        <v>73</v>
      </c>
      <c r="M778" s="105" t="s">
        <v>73</v>
      </c>
      <c r="N778" s="105" t="s">
        <v>73</v>
      </c>
      <c r="O778" s="103" t="s">
        <v>73</v>
      </c>
      <c r="P778" s="104" t="s">
        <v>73</v>
      </c>
      <c r="Q778" s="106">
        <v>0</v>
      </c>
      <c r="R778" s="111">
        <v>0</v>
      </c>
      <c r="S778" s="12">
        <f t="shared" si="382"/>
        <v>0</v>
      </c>
      <c r="T778" s="12" t="s">
        <v>73</v>
      </c>
      <c r="U778" s="105" t="s">
        <v>73</v>
      </c>
      <c r="V778" s="107">
        <v>0</v>
      </c>
      <c r="W778" s="101" t="s">
        <v>73</v>
      </c>
      <c r="X778" s="107">
        <v>0</v>
      </c>
      <c r="Y778" s="101" t="s">
        <v>73</v>
      </c>
      <c r="Z778" s="110" t="s">
        <v>73</v>
      </c>
      <c r="AA778" s="12" t="s">
        <v>73</v>
      </c>
      <c r="AB778" s="12" t="s">
        <v>73</v>
      </c>
      <c r="AC778" s="12" t="s">
        <v>73</v>
      </c>
      <c r="AD778" s="12" t="s">
        <v>73</v>
      </c>
      <c r="AE778" s="12" t="s">
        <v>73</v>
      </c>
      <c r="AF778" s="105" t="s">
        <v>73</v>
      </c>
      <c r="AG778" s="110" t="s">
        <v>73</v>
      </c>
      <c r="AH778" s="12">
        <v>3.1603764096590909</v>
      </c>
      <c r="AI778" s="12" t="s">
        <v>73</v>
      </c>
      <c r="AJ778" s="12" t="s">
        <v>73</v>
      </c>
      <c r="AK778" s="105" t="s">
        <v>73</v>
      </c>
      <c r="AL778" s="110" t="s">
        <v>73</v>
      </c>
      <c r="AM778" s="101" t="s">
        <v>73</v>
      </c>
      <c r="AN778" s="107" t="s">
        <v>73</v>
      </c>
      <c r="AO778" s="101" t="s">
        <v>73</v>
      </c>
      <c r="AP778" s="109" t="s">
        <v>73</v>
      </c>
      <c r="AQ778" s="108" t="s">
        <v>73</v>
      </c>
      <c r="AR778" s="108" t="s">
        <v>73</v>
      </c>
      <c r="AS778" s="108" t="s">
        <v>73</v>
      </c>
      <c r="AT778" s="108" t="s">
        <v>73</v>
      </c>
      <c r="AU778" s="108" t="s">
        <v>73</v>
      </c>
      <c r="AV778" s="12" t="s">
        <v>73</v>
      </c>
      <c r="AW778" s="12" t="s">
        <v>73</v>
      </c>
      <c r="AX778" s="12" t="s">
        <v>73</v>
      </c>
      <c r="AY778" s="12" t="s">
        <v>73</v>
      </c>
      <c r="BB778" s="12" t="s">
        <v>73</v>
      </c>
      <c r="BC778" s="105" t="s">
        <v>73</v>
      </c>
      <c r="BD778" s="103" t="s">
        <v>73</v>
      </c>
      <c r="BE778" s="101" t="s">
        <v>73</v>
      </c>
    </row>
  </sheetData>
  <autoFilter ref="A2:BE778" xr:uid="{11357134-292B-464D-826F-8E4F08E6BCB2}">
    <sortState xmlns:xlrd2="http://schemas.microsoft.com/office/spreadsheetml/2017/richdata2" ref="A3:BE775">
      <sortCondition ref="A2:A775"/>
    </sortState>
  </autoFilter>
  <mergeCells count="15">
    <mergeCell ref="B1:C1"/>
    <mergeCell ref="D1:E1"/>
    <mergeCell ref="F1:G1"/>
    <mergeCell ref="H1:I1"/>
    <mergeCell ref="J1:N1"/>
    <mergeCell ref="Q1:U1"/>
    <mergeCell ref="Z1:AF1"/>
    <mergeCell ref="AG1:AK1"/>
    <mergeCell ref="AP1:BC1"/>
    <mergeCell ref="O1:P1"/>
    <mergeCell ref="AN1:AO1"/>
    <mergeCell ref="BD1:BE1"/>
    <mergeCell ref="V1:W1"/>
    <mergeCell ref="X1:Y1"/>
    <mergeCell ref="AL1:AM1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BED5A-D2B2-403A-A6F5-77C1699D0649}">
  <sheetPr>
    <tabColor rgb="FF00B050"/>
  </sheetPr>
  <dimension ref="A1:I773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F13" sqref="F13"/>
    </sheetView>
  </sheetViews>
  <sheetFormatPr defaultColWidth="9.08984375" defaultRowHeight="14.5" x14ac:dyDescent="0.35"/>
  <cols>
    <col min="1" max="1" width="15.54296875" style="4" customWidth="1"/>
    <col min="2" max="2" width="14.36328125" style="1" bestFit="1" customWidth="1"/>
    <col min="3" max="3" width="20.26953125" style="1" bestFit="1" customWidth="1"/>
    <col min="4" max="4" width="26.6328125" style="1" bestFit="1" customWidth="1"/>
    <col min="5" max="6" width="9.08984375" style="1"/>
    <col min="7" max="7" width="9.08984375" style="1" bestFit="1" customWidth="1"/>
    <col min="8" max="8" width="9.90625" style="1" bestFit="1" customWidth="1"/>
    <col min="9" max="9" width="15.6328125" style="1" bestFit="1" customWidth="1"/>
    <col min="10" max="16384" width="9.08984375" style="1"/>
  </cols>
  <sheetData>
    <row r="1" spans="1:9" s="14" customFormat="1" x14ac:dyDescent="0.35">
      <c r="A1" s="13" t="s">
        <v>58</v>
      </c>
      <c r="B1" s="14" t="s">
        <v>90</v>
      </c>
      <c r="C1" s="14" t="s">
        <v>127</v>
      </c>
      <c r="D1" s="14" t="s">
        <v>128</v>
      </c>
      <c r="F1" s="152" t="s">
        <v>162</v>
      </c>
    </row>
    <row r="2" spans="1:9" x14ac:dyDescent="0.35">
      <c r="A2" s="4">
        <v>53033000100</v>
      </c>
      <c r="B2" s="2">
        <f>SUM('Data - Individual Indicators'!C3,'Data - Individual Indicators'!E3,'Data - Individual Indicators'!G3,'Data - Individual Indicators'!I3,0.5*'Data - Individual Indicators'!L3,0.5*'Data - Individual Indicators'!M3,'Data - Individual Indicators'!P3,0.5*'Data - Individual Indicators'!S3,0.5*'Data - Individual Indicators'!T3,'Data - Individual Indicators'!W3,'Data - Individual Indicators'!Y3,0.33*'Data - Individual Indicators'!AC3,0.33*'Data - Individual Indicators'!AD3,0.33*'Data - Individual Indicators'!AE3,0.5*'Data - Individual Indicators'!AI3,0.5*'Data - Individual Indicators'!AJ3,'Data - Individual Indicators'!AM3,'Data - Individual Indicators'!AO3,'Data - Individual Indicators'!BB3*SUM('Data - Individual Indicators'!AV3:AY3),'Data - Individual Indicators'!BE3)</f>
        <v>45.71</v>
      </c>
      <c r="C2" s="1">
        <f>IF(AND(B2&gt;=$I$3),3,IF(AND(B2&lt;$I$3,B2&gt;=$I$4),2,1))</f>
        <v>3</v>
      </c>
      <c r="D2" s="1" t="str">
        <f>IF(C2=3,"higher",IF(C2=2,"moderate","lower"))</f>
        <v>higher</v>
      </c>
      <c r="G2" s="2"/>
      <c r="H2" s="162"/>
      <c r="I2" s="168" t="s">
        <v>163</v>
      </c>
    </row>
    <row r="3" spans="1:9" x14ac:dyDescent="0.35">
      <c r="A3" s="4">
        <v>53033000200</v>
      </c>
      <c r="B3" s="2">
        <f>SUM('Data - Individual Indicators'!C4,'Data - Individual Indicators'!E4,'Data - Individual Indicators'!G4,'Data - Individual Indicators'!I4,0.5*'Data - Individual Indicators'!L4,0.5*'Data - Individual Indicators'!M4,'Data - Individual Indicators'!P4,0.5*'Data - Individual Indicators'!S4,0.5*'Data - Individual Indicators'!T4,'Data - Individual Indicators'!W4,'Data - Individual Indicators'!Y4,0.33*'Data - Individual Indicators'!AC4,0.33*'Data - Individual Indicators'!AD4,0.33*'Data - Individual Indicators'!AE4,0.5*'Data - Individual Indicators'!AI4,0.5*'Data - Individual Indicators'!AJ4,'Data - Individual Indicators'!AM4,'Data - Individual Indicators'!AO4,'Data - Individual Indicators'!BB4*SUM('Data - Individual Indicators'!AV4:AY4),'Data - Individual Indicators'!BE4)</f>
        <v>31.46</v>
      </c>
      <c r="C3" s="167">
        <f t="shared" ref="C3:C66" si="0">IF(AND(B3&gt;=$I$3),3,IF(AND(B3&lt;$I$3,B3&gt;=$I$4),2,1))</f>
        <v>2</v>
      </c>
      <c r="D3" s="1" t="str">
        <f t="shared" ref="D3:D66" si="1">IF(C3=3,"higher",IF(C3=2,"moderate","lower"))</f>
        <v>moderate</v>
      </c>
      <c r="H3" s="144" t="s">
        <v>147</v>
      </c>
      <c r="I3" s="161">
        <v>38.158333335999998</v>
      </c>
    </row>
    <row r="4" spans="1:9" x14ac:dyDescent="0.35">
      <c r="A4" s="4">
        <v>53033000300</v>
      </c>
      <c r="B4" s="2">
        <f>SUM('Data - Individual Indicators'!C5,'Data - Individual Indicators'!E5,'Data - Individual Indicators'!G5,'Data - Individual Indicators'!I5,0.5*'Data - Individual Indicators'!L5,0.5*'Data - Individual Indicators'!M5,'Data - Individual Indicators'!P5,0.5*'Data - Individual Indicators'!S5,0.5*'Data - Individual Indicators'!T5,'Data - Individual Indicators'!W5,'Data - Individual Indicators'!Y5,0.33*'Data - Individual Indicators'!AC5,0.33*'Data - Individual Indicators'!AD5,0.33*'Data - Individual Indicators'!AE5,0.5*'Data - Individual Indicators'!AI5,0.5*'Data - Individual Indicators'!AJ5,'Data - Individual Indicators'!AM5,'Data - Individual Indicators'!AO5,'Data - Individual Indicators'!BB5*SUM('Data - Individual Indicators'!AV5:AY5),'Data - Individual Indicators'!BE5)</f>
        <v>29.633333333333329</v>
      </c>
      <c r="C4" s="167">
        <f t="shared" si="0"/>
        <v>2</v>
      </c>
      <c r="D4" s="1" t="str">
        <f t="shared" si="1"/>
        <v>moderate</v>
      </c>
      <c r="H4" s="144" t="s">
        <v>148</v>
      </c>
      <c r="I4" s="161">
        <v>24.799999997999997</v>
      </c>
    </row>
    <row r="5" spans="1:9" x14ac:dyDescent="0.35">
      <c r="A5" s="4">
        <v>53033000401</v>
      </c>
      <c r="B5" s="2">
        <f>SUM('Data - Individual Indicators'!C6,'Data - Individual Indicators'!E6,'Data - Individual Indicators'!G6,'Data - Individual Indicators'!I6,0.5*'Data - Individual Indicators'!L6,0.5*'Data - Individual Indicators'!M6,'Data - Individual Indicators'!P6,0.5*'Data - Individual Indicators'!S6,0.5*'Data - Individual Indicators'!T6,'Data - Individual Indicators'!W6,'Data - Individual Indicators'!Y6,0.33*'Data - Individual Indicators'!AC6,0.33*'Data - Individual Indicators'!AD6,0.33*'Data - Individual Indicators'!AE6,0.5*'Data - Individual Indicators'!AI6,0.5*'Data - Individual Indicators'!AJ6,'Data - Individual Indicators'!AM6,'Data - Individual Indicators'!AO6,'Data - Individual Indicators'!BB6*SUM('Data - Individual Indicators'!AV6:AY6),'Data - Individual Indicators'!BE6)</f>
        <v>44.96</v>
      </c>
      <c r="C5" s="167">
        <f t="shared" si="0"/>
        <v>3</v>
      </c>
      <c r="D5" s="1" t="str">
        <f t="shared" si="1"/>
        <v>higher</v>
      </c>
      <c r="H5" s="144" t="s">
        <v>149</v>
      </c>
      <c r="I5" s="161">
        <v>2.5</v>
      </c>
    </row>
    <row r="6" spans="1:9" x14ac:dyDescent="0.35">
      <c r="A6" s="4">
        <v>53033000402</v>
      </c>
      <c r="B6" s="2">
        <f>SUM('Data - Individual Indicators'!C7,'Data - Individual Indicators'!E7,'Data - Individual Indicators'!G7,'Data - Individual Indicators'!I7,0.5*'Data - Individual Indicators'!L7,0.5*'Data - Individual Indicators'!M7,'Data - Individual Indicators'!P7,0.5*'Data - Individual Indicators'!S7,0.5*'Data - Individual Indicators'!T7,'Data - Individual Indicators'!W7,'Data - Individual Indicators'!Y7,0.33*'Data - Individual Indicators'!AC7,0.33*'Data - Individual Indicators'!AD7,0.33*'Data - Individual Indicators'!AE7,0.5*'Data - Individual Indicators'!AI7,0.5*'Data - Individual Indicators'!AJ7,'Data - Individual Indicators'!AM7,'Data - Individual Indicators'!AO7,'Data - Individual Indicators'!BB7*SUM('Data - Individual Indicators'!AV7:AY7),'Data - Individual Indicators'!BE7)</f>
        <v>24.969999999999995</v>
      </c>
      <c r="C6" s="167">
        <f t="shared" si="0"/>
        <v>2</v>
      </c>
      <c r="D6" s="1" t="str">
        <f t="shared" si="1"/>
        <v>moderate</v>
      </c>
    </row>
    <row r="7" spans="1:9" x14ac:dyDescent="0.35">
      <c r="A7" s="4">
        <v>53033000500</v>
      </c>
      <c r="B7" s="2">
        <f>SUM('Data - Individual Indicators'!C8,'Data - Individual Indicators'!E8,'Data - Individual Indicators'!G8,'Data - Individual Indicators'!I8,0.5*'Data - Individual Indicators'!L8,0.5*'Data - Individual Indicators'!M8,'Data - Individual Indicators'!P8,0.5*'Data - Individual Indicators'!S8,0.5*'Data - Individual Indicators'!T8,'Data - Individual Indicators'!W8,'Data - Individual Indicators'!Y8,0.33*'Data - Individual Indicators'!AC8,0.33*'Data - Individual Indicators'!AD8,0.33*'Data - Individual Indicators'!AE8,0.5*'Data - Individual Indicators'!AI8,0.5*'Data - Individual Indicators'!AJ8,'Data - Individual Indicators'!AM8,'Data - Individual Indicators'!AO8,'Data - Individual Indicators'!BB8*SUM('Data - Individual Indicators'!AV8:AY8),'Data - Individual Indicators'!BE8)</f>
        <v>7.82</v>
      </c>
      <c r="C7" s="167">
        <f t="shared" si="0"/>
        <v>1</v>
      </c>
      <c r="D7" s="1" t="str">
        <f t="shared" si="1"/>
        <v>lower</v>
      </c>
      <c r="H7" s="144" t="s">
        <v>160</v>
      </c>
      <c r="I7" s="144" t="s">
        <v>161</v>
      </c>
    </row>
    <row r="8" spans="1:9" x14ac:dyDescent="0.35">
      <c r="A8" s="4">
        <v>53033000600</v>
      </c>
      <c r="B8" s="2">
        <f>SUM('Data - Individual Indicators'!C9,'Data - Individual Indicators'!E9,'Data - Individual Indicators'!G9,'Data - Individual Indicators'!I9,0.5*'Data - Individual Indicators'!L9,0.5*'Data - Individual Indicators'!M9,'Data - Individual Indicators'!P9,0.5*'Data - Individual Indicators'!S9,0.5*'Data - Individual Indicators'!T9,'Data - Individual Indicators'!W9,'Data - Individual Indicators'!Y9,0.33*'Data - Individual Indicators'!AC9,0.33*'Data - Individual Indicators'!AD9,0.33*'Data - Individual Indicators'!AE9,0.5*'Data - Individual Indicators'!AI9,0.5*'Data - Individual Indicators'!AJ9,'Data - Individual Indicators'!AM9,'Data - Individual Indicators'!AO9,'Data - Individual Indicators'!BB9*SUM('Data - Individual Indicators'!AV9:AY9),'Data - Individual Indicators'!BE9)</f>
        <v>35.293333333333337</v>
      </c>
      <c r="C8" s="167">
        <f t="shared" si="0"/>
        <v>2</v>
      </c>
      <c r="D8" s="1" t="str">
        <f t="shared" si="1"/>
        <v>moderate</v>
      </c>
      <c r="G8" s="144" t="s">
        <v>147</v>
      </c>
      <c r="H8" s="145">
        <f>COUNTIF(C$2:C$773,3)</f>
        <v>97</v>
      </c>
      <c r="I8" s="146">
        <f>H8/H$11</f>
        <v>0.12564766839378239</v>
      </c>
    </row>
    <row r="9" spans="1:9" x14ac:dyDescent="0.35">
      <c r="A9" s="4">
        <v>53033000700</v>
      </c>
      <c r="B9" s="2">
        <f>SUM('Data - Individual Indicators'!C10,'Data - Individual Indicators'!E10,'Data - Individual Indicators'!G10,'Data - Individual Indicators'!I10,0.5*'Data - Individual Indicators'!L10,0.5*'Data - Individual Indicators'!M10,'Data - Individual Indicators'!P10,0.5*'Data - Individual Indicators'!S10,0.5*'Data - Individual Indicators'!T10,'Data - Individual Indicators'!W10,'Data - Individual Indicators'!Y10,0.33*'Data - Individual Indicators'!AC10,0.33*'Data - Individual Indicators'!AD10,0.33*'Data - Individual Indicators'!AE10,0.5*'Data - Individual Indicators'!AI10,0.5*'Data - Individual Indicators'!AJ10,'Data - Individual Indicators'!AM10,'Data - Individual Indicators'!AO10,'Data - Individual Indicators'!BB10*SUM('Data - Individual Indicators'!AV10:AY10),'Data - Individual Indicators'!BE10)</f>
        <v>37.46</v>
      </c>
      <c r="C9" s="167">
        <f t="shared" si="0"/>
        <v>2</v>
      </c>
      <c r="D9" s="1" t="str">
        <f t="shared" si="1"/>
        <v>moderate</v>
      </c>
      <c r="G9" s="144" t="s">
        <v>148</v>
      </c>
      <c r="H9" s="145">
        <f>COUNTIF(C$2:C$773,2)</f>
        <v>245</v>
      </c>
      <c r="I9" s="146">
        <f t="shared" ref="I9:I11" si="2">H9/H$11</f>
        <v>0.31735751295336789</v>
      </c>
    </row>
    <row r="10" spans="1:9" x14ac:dyDescent="0.35">
      <c r="A10" s="4">
        <v>53033000800</v>
      </c>
      <c r="B10" s="2">
        <f>SUM('Data - Individual Indicators'!C11,'Data - Individual Indicators'!E11,'Data - Individual Indicators'!G11,'Data - Individual Indicators'!I11,0.5*'Data - Individual Indicators'!L11,0.5*'Data - Individual Indicators'!M11,'Data - Individual Indicators'!P11,0.5*'Data - Individual Indicators'!S11,0.5*'Data - Individual Indicators'!T11,'Data - Individual Indicators'!W11,'Data - Individual Indicators'!Y11,0.33*'Data - Individual Indicators'!AC11,0.33*'Data - Individual Indicators'!AD11,0.33*'Data - Individual Indicators'!AE11,0.5*'Data - Individual Indicators'!AI11,0.5*'Data - Individual Indicators'!AJ11,'Data - Individual Indicators'!AM11,'Data - Individual Indicators'!AO11,'Data - Individual Indicators'!BB11*SUM('Data - Individual Indicators'!AV11:AY11),'Data - Individual Indicators'!BE11)</f>
        <v>13.98</v>
      </c>
      <c r="C10" s="167">
        <f t="shared" si="0"/>
        <v>1</v>
      </c>
      <c r="D10" s="1" t="str">
        <f t="shared" si="1"/>
        <v>lower</v>
      </c>
      <c r="G10" s="144" t="s">
        <v>149</v>
      </c>
      <c r="H10" s="145">
        <f>COUNTIF(C$2:C$773,1)</f>
        <v>430</v>
      </c>
      <c r="I10" s="146">
        <f t="shared" si="2"/>
        <v>0.55699481865284972</v>
      </c>
    </row>
    <row r="11" spans="1:9" x14ac:dyDescent="0.35">
      <c r="A11" s="4">
        <v>53033000900</v>
      </c>
      <c r="B11" s="2">
        <f>SUM('Data - Individual Indicators'!C12,'Data - Individual Indicators'!E12,'Data - Individual Indicators'!G12,'Data - Individual Indicators'!I12,0.5*'Data - Individual Indicators'!L12,0.5*'Data - Individual Indicators'!M12,'Data - Individual Indicators'!P12,0.5*'Data - Individual Indicators'!S12,0.5*'Data - Individual Indicators'!T12,'Data - Individual Indicators'!W12,'Data - Individual Indicators'!Y12,0.33*'Data - Individual Indicators'!AC12,0.33*'Data - Individual Indicators'!AD12,0.33*'Data - Individual Indicators'!AE12,0.5*'Data - Individual Indicators'!AI12,0.5*'Data - Individual Indicators'!AJ12,'Data - Individual Indicators'!AM12,'Data - Individual Indicators'!AO12,'Data - Individual Indicators'!BB12*SUM('Data - Individual Indicators'!AV12:AY12),'Data - Individual Indicators'!BE12)</f>
        <v>10.82</v>
      </c>
      <c r="C11" s="167">
        <f t="shared" si="0"/>
        <v>1</v>
      </c>
      <c r="D11" s="1" t="str">
        <f t="shared" si="1"/>
        <v>lower</v>
      </c>
      <c r="G11" s="144" t="s">
        <v>150</v>
      </c>
      <c r="H11" s="145">
        <f>COUNT(C$2:C$773)</f>
        <v>772</v>
      </c>
      <c r="I11" s="146">
        <f t="shared" si="2"/>
        <v>1</v>
      </c>
    </row>
    <row r="12" spans="1:9" x14ac:dyDescent="0.35">
      <c r="A12" s="4">
        <v>53033001000</v>
      </c>
      <c r="B12" s="2">
        <f>SUM('Data - Individual Indicators'!C13,'Data - Individual Indicators'!E13,'Data - Individual Indicators'!G13,'Data - Individual Indicators'!I13,0.5*'Data - Individual Indicators'!L13,0.5*'Data - Individual Indicators'!M13,'Data - Individual Indicators'!P13,0.5*'Data - Individual Indicators'!S13,0.5*'Data - Individual Indicators'!T13,'Data - Individual Indicators'!W13,'Data - Individual Indicators'!Y13,0.33*'Data - Individual Indicators'!AC13,0.33*'Data - Individual Indicators'!AD13,0.33*'Data - Individual Indicators'!AE13,0.5*'Data - Individual Indicators'!AI13,0.5*'Data - Individual Indicators'!AJ13,'Data - Individual Indicators'!AM13,'Data - Individual Indicators'!AO13,'Data - Individual Indicators'!BB13*SUM('Data - Individual Indicators'!AV13:AY13),'Data - Individual Indicators'!BE13)</f>
        <v>25.479999999999997</v>
      </c>
      <c r="C12" s="167">
        <f t="shared" si="0"/>
        <v>2</v>
      </c>
      <c r="D12" s="1" t="str">
        <f t="shared" si="1"/>
        <v>moderate</v>
      </c>
    </row>
    <row r="13" spans="1:9" x14ac:dyDescent="0.35">
      <c r="A13" s="4">
        <v>53033001100</v>
      </c>
      <c r="B13" s="2">
        <f>SUM('Data - Individual Indicators'!C14,'Data - Individual Indicators'!E14,'Data - Individual Indicators'!G14,'Data - Individual Indicators'!I14,0.5*'Data - Individual Indicators'!L14,0.5*'Data - Individual Indicators'!M14,'Data - Individual Indicators'!P14,0.5*'Data - Individual Indicators'!S14,0.5*'Data - Individual Indicators'!T14,'Data - Individual Indicators'!W14,'Data - Individual Indicators'!Y14,0.33*'Data - Individual Indicators'!AC14,0.33*'Data - Individual Indicators'!AD14,0.33*'Data - Individual Indicators'!AE14,0.5*'Data - Individual Indicators'!AI14,0.5*'Data - Individual Indicators'!AJ14,'Data - Individual Indicators'!AM14,'Data - Individual Indicators'!AO14,'Data - Individual Indicators'!BB14*SUM('Data - Individual Indicators'!AV14:AY14),'Data - Individual Indicators'!BE14)</f>
        <v>20.14</v>
      </c>
      <c r="C13" s="167">
        <f t="shared" si="0"/>
        <v>1</v>
      </c>
      <c r="D13" s="1" t="str">
        <f t="shared" si="1"/>
        <v>lower</v>
      </c>
      <c r="F13" s="154"/>
    </row>
    <row r="14" spans="1:9" x14ac:dyDescent="0.35">
      <c r="A14" s="4">
        <v>53033001200</v>
      </c>
      <c r="B14" s="2">
        <f>SUM('Data - Individual Indicators'!C15,'Data - Individual Indicators'!E15,'Data - Individual Indicators'!G15,'Data - Individual Indicators'!I15,0.5*'Data - Individual Indicators'!L15,0.5*'Data - Individual Indicators'!M15,'Data - Individual Indicators'!P15,0.5*'Data - Individual Indicators'!S15,0.5*'Data - Individual Indicators'!T15,'Data - Individual Indicators'!W15,'Data - Individual Indicators'!Y15,0.33*'Data - Individual Indicators'!AC15,0.33*'Data - Individual Indicators'!AD15,0.33*'Data - Individual Indicators'!AE15,0.5*'Data - Individual Indicators'!AI15,0.5*'Data - Individual Indicators'!AJ15,'Data - Individual Indicators'!AM15,'Data - Individual Indicators'!AO15,'Data - Individual Indicators'!BB15*SUM('Data - Individual Indicators'!AV15:AY15),'Data - Individual Indicators'!BE15)</f>
        <v>44.96</v>
      </c>
      <c r="C14" s="167">
        <f t="shared" si="0"/>
        <v>3</v>
      </c>
      <c r="D14" s="1" t="str">
        <f t="shared" si="1"/>
        <v>higher</v>
      </c>
    </row>
    <row r="15" spans="1:9" x14ac:dyDescent="0.35">
      <c r="A15" s="4">
        <v>53033001300</v>
      </c>
      <c r="B15" s="2">
        <f>SUM('Data - Individual Indicators'!C16,'Data - Individual Indicators'!E16,'Data - Individual Indicators'!G16,'Data - Individual Indicators'!I16,0.5*'Data - Individual Indicators'!L16,0.5*'Data - Individual Indicators'!M16,'Data - Individual Indicators'!P16,0.5*'Data - Individual Indicators'!S16,0.5*'Data - Individual Indicators'!T16,'Data - Individual Indicators'!W16,'Data - Individual Indicators'!Y16,0.33*'Data - Individual Indicators'!AC16,0.33*'Data - Individual Indicators'!AD16,0.33*'Data - Individual Indicators'!AE16,0.5*'Data - Individual Indicators'!AI16,0.5*'Data - Individual Indicators'!AJ16,'Data - Individual Indicators'!AM16,'Data - Individual Indicators'!AO16,'Data - Individual Indicators'!BB16*SUM('Data - Individual Indicators'!AV16:AY16),'Data - Individual Indicators'!BE16)</f>
        <v>40.966666666666661</v>
      </c>
      <c r="C15" s="167">
        <f t="shared" si="0"/>
        <v>3</v>
      </c>
      <c r="D15" s="1" t="str">
        <f t="shared" si="1"/>
        <v>higher</v>
      </c>
    </row>
    <row r="16" spans="1:9" x14ac:dyDescent="0.35">
      <c r="A16" s="4">
        <v>53033001400</v>
      </c>
      <c r="B16" s="2">
        <f>SUM('Data - Individual Indicators'!C17,'Data - Individual Indicators'!E17,'Data - Individual Indicators'!G17,'Data - Individual Indicators'!I17,0.5*'Data - Individual Indicators'!L17,0.5*'Data - Individual Indicators'!M17,'Data - Individual Indicators'!P17,0.5*'Data - Individual Indicators'!S17,0.5*'Data - Individual Indicators'!T17,'Data - Individual Indicators'!W17,'Data - Individual Indicators'!Y17,0.33*'Data - Individual Indicators'!AC17,0.33*'Data - Individual Indicators'!AD17,0.33*'Data - Individual Indicators'!AE17,0.5*'Data - Individual Indicators'!AI17,0.5*'Data - Individual Indicators'!AJ17,'Data - Individual Indicators'!AM17,'Data - Individual Indicators'!AO17,'Data - Individual Indicators'!BB17*SUM('Data - Individual Indicators'!AV17:AY17),'Data - Individual Indicators'!BE17)</f>
        <v>24.299999999999997</v>
      </c>
      <c r="C16" s="167">
        <f t="shared" si="0"/>
        <v>1</v>
      </c>
      <c r="D16" s="1" t="str">
        <f t="shared" si="1"/>
        <v>lower</v>
      </c>
    </row>
    <row r="17" spans="1:4" x14ac:dyDescent="0.35">
      <c r="A17" s="4">
        <v>53033001500</v>
      </c>
      <c r="B17" s="2">
        <f>SUM('Data - Individual Indicators'!C18,'Data - Individual Indicators'!E18,'Data - Individual Indicators'!G18,'Data - Individual Indicators'!I18,0.5*'Data - Individual Indicators'!L18,0.5*'Data - Individual Indicators'!M18,'Data - Individual Indicators'!P18,0.5*'Data - Individual Indicators'!S18,0.5*'Data - Individual Indicators'!T18,'Data - Individual Indicators'!W18,'Data - Individual Indicators'!Y18,0.33*'Data - Individual Indicators'!AC18,0.33*'Data - Individual Indicators'!AD18,0.33*'Data - Individual Indicators'!AE18,0.5*'Data - Individual Indicators'!AI18,0.5*'Data - Individual Indicators'!AJ18,'Data - Individual Indicators'!AM18,'Data - Individual Indicators'!AO18,'Data - Individual Indicators'!BB18*SUM('Data - Individual Indicators'!AV18:AY18),'Data - Individual Indicators'!BE18)</f>
        <v>12.986666666666666</v>
      </c>
      <c r="C17" s="167">
        <f t="shared" si="0"/>
        <v>1</v>
      </c>
      <c r="D17" s="1" t="str">
        <f t="shared" si="1"/>
        <v>lower</v>
      </c>
    </row>
    <row r="18" spans="1:4" x14ac:dyDescent="0.35">
      <c r="A18" s="4">
        <v>53033001600</v>
      </c>
      <c r="B18" s="2">
        <f>SUM('Data - Individual Indicators'!C19,'Data - Individual Indicators'!E19,'Data - Individual Indicators'!G19,'Data - Individual Indicators'!I19,0.5*'Data - Individual Indicators'!L19,0.5*'Data - Individual Indicators'!M19,'Data - Individual Indicators'!P19,0.5*'Data - Individual Indicators'!S19,0.5*'Data - Individual Indicators'!T19,'Data - Individual Indicators'!W19,'Data - Individual Indicators'!Y19,0.33*'Data - Individual Indicators'!AC19,0.33*'Data - Individual Indicators'!AD19,0.33*'Data - Individual Indicators'!AE19,0.5*'Data - Individual Indicators'!AI19,0.5*'Data - Individual Indicators'!AJ19,'Data - Individual Indicators'!AM19,'Data - Individual Indicators'!AO19,'Data - Individual Indicators'!BB19*SUM('Data - Individual Indicators'!AV19:AY19),'Data - Individual Indicators'!BE19)</f>
        <v>19.47</v>
      </c>
      <c r="C18" s="167">
        <f t="shared" si="0"/>
        <v>1</v>
      </c>
      <c r="D18" s="1" t="str">
        <f t="shared" si="1"/>
        <v>lower</v>
      </c>
    </row>
    <row r="19" spans="1:4" x14ac:dyDescent="0.35">
      <c r="A19" s="4">
        <v>53033001701</v>
      </c>
      <c r="B19" s="2">
        <f>SUM('Data - Individual Indicators'!C20,'Data - Individual Indicators'!E20,'Data - Individual Indicators'!G20,'Data - Individual Indicators'!I20,0.5*'Data - Individual Indicators'!L20,0.5*'Data - Individual Indicators'!M20,'Data - Individual Indicators'!P20,0.5*'Data - Individual Indicators'!S20,0.5*'Data - Individual Indicators'!T20,'Data - Individual Indicators'!W20,'Data - Individual Indicators'!Y20,0.33*'Data - Individual Indicators'!AC20,0.33*'Data - Individual Indicators'!AD20,0.33*'Data - Individual Indicators'!AE20,0.5*'Data - Individual Indicators'!AI20,0.5*'Data - Individual Indicators'!AJ20,'Data - Individual Indicators'!AM20,'Data - Individual Indicators'!AO20,'Data - Individual Indicators'!BB20*SUM('Data - Individual Indicators'!AV20:AY20),'Data - Individual Indicators'!BE20)</f>
        <v>30.46</v>
      </c>
      <c r="C19" s="167">
        <f t="shared" si="0"/>
        <v>2</v>
      </c>
      <c r="D19" s="1" t="str">
        <f t="shared" si="1"/>
        <v>moderate</v>
      </c>
    </row>
    <row r="20" spans="1:4" x14ac:dyDescent="0.35">
      <c r="A20" s="4">
        <v>53033001702</v>
      </c>
      <c r="B20" s="2">
        <f>SUM('Data - Individual Indicators'!C21,'Data - Individual Indicators'!E21,'Data - Individual Indicators'!G21,'Data - Individual Indicators'!I21,0.5*'Data - Individual Indicators'!L21,0.5*'Data - Individual Indicators'!M21,'Data - Individual Indicators'!P21,0.5*'Data - Individual Indicators'!S21,0.5*'Data - Individual Indicators'!T21,'Data - Individual Indicators'!W21,'Data - Individual Indicators'!Y21,0.33*'Data - Individual Indicators'!AC21,0.33*'Data - Individual Indicators'!AD21,0.33*'Data - Individual Indicators'!AE21,0.5*'Data - Individual Indicators'!AI21,0.5*'Data - Individual Indicators'!AJ21,'Data - Individual Indicators'!AM21,'Data - Individual Indicators'!AO21,'Data - Individual Indicators'!BB21*SUM('Data - Individual Indicators'!AV21:AY21),'Data - Individual Indicators'!BE21)</f>
        <v>27.96</v>
      </c>
      <c r="C20" s="167">
        <f t="shared" si="0"/>
        <v>2</v>
      </c>
      <c r="D20" s="1" t="str">
        <f t="shared" si="1"/>
        <v>moderate</v>
      </c>
    </row>
    <row r="21" spans="1:4" x14ac:dyDescent="0.35">
      <c r="A21" s="4">
        <v>53033001800</v>
      </c>
      <c r="B21" s="2">
        <f>SUM('Data - Individual Indicators'!C22,'Data - Individual Indicators'!E22,'Data - Individual Indicators'!G22,'Data - Individual Indicators'!I22,0.5*'Data - Individual Indicators'!L22,0.5*'Data - Individual Indicators'!M22,'Data - Individual Indicators'!P22,0.5*'Data - Individual Indicators'!S22,0.5*'Data - Individual Indicators'!T22,'Data - Individual Indicators'!W22,'Data - Individual Indicators'!Y22,0.33*'Data - Individual Indicators'!AC22,0.33*'Data - Individual Indicators'!AD22,0.33*'Data - Individual Indicators'!AE22,0.5*'Data - Individual Indicators'!AI22,0.5*'Data - Individual Indicators'!AJ22,'Data - Individual Indicators'!AM22,'Data - Individual Indicators'!AO22,'Data - Individual Indicators'!BB22*SUM('Data - Individual Indicators'!AV22:AY22),'Data - Individual Indicators'!BE22)</f>
        <v>30.72</v>
      </c>
      <c r="C21" s="167">
        <f t="shared" si="0"/>
        <v>2</v>
      </c>
      <c r="D21" s="1" t="str">
        <f t="shared" si="1"/>
        <v>moderate</v>
      </c>
    </row>
    <row r="22" spans="1:4" x14ac:dyDescent="0.35">
      <c r="A22" s="4">
        <v>53033001900</v>
      </c>
      <c r="B22" s="2">
        <f>SUM('Data - Individual Indicators'!C23,'Data - Individual Indicators'!E23,'Data - Individual Indicators'!G23,'Data - Individual Indicators'!I23,0.5*'Data - Individual Indicators'!L23,0.5*'Data - Individual Indicators'!M23,'Data - Individual Indicators'!P23,0.5*'Data - Individual Indicators'!S23,0.5*'Data - Individual Indicators'!T23,'Data - Individual Indicators'!W23,'Data - Individual Indicators'!Y23,0.33*'Data - Individual Indicators'!AC23,0.33*'Data - Individual Indicators'!AD23,0.33*'Data - Individual Indicators'!AE23,0.5*'Data - Individual Indicators'!AI23,0.5*'Data - Individual Indicators'!AJ23,'Data - Individual Indicators'!AM23,'Data - Individual Indicators'!AO23,'Data - Individual Indicators'!BB23*SUM('Data - Individual Indicators'!AV23:AY23),'Data - Individual Indicators'!BE23)</f>
        <v>22.3</v>
      </c>
      <c r="C22" s="167">
        <f t="shared" si="0"/>
        <v>1</v>
      </c>
      <c r="D22" s="1" t="str">
        <f t="shared" si="1"/>
        <v>lower</v>
      </c>
    </row>
    <row r="23" spans="1:4" x14ac:dyDescent="0.35">
      <c r="A23" s="4">
        <v>53033002000</v>
      </c>
      <c r="B23" s="2">
        <f>SUM('Data - Individual Indicators'!C24,'Data - Individual Indicators'!E24,'Data - Individual Indicators'!G24,'Data - Individual Indicators'!I24,0.5*'Data - Individual Indicators'!L24,0.5*'Data - Individual Indicators'!M24,'Data - Individual Indicators'!P24,0.5*'Data - Individual Indicators'!S24,0.5*'Data - Individual Indicators'!T24,'Data - Individual Indicators'!W24,'Data - Individual Indicators'!Y24,0.33*'Data - Individual Indicators'!AC24,0.33*'Data - Individual Indicators'!AD24,0.33*'Data - Individual Indicators'!AE24,0.5*'Data - Individual Indicators'!AI24,0.5*'Data - Individual Indicators'!AJ24,'Data - Individual Indicators'!AM24,'Data - Individual Indicators'!AO24,'Data - Individual Indicators'!BB24*SUM('Data - Individual Indicators'!AV24:AY24),'Data - Individual Indicators'!BE24)</f>
        <v>23.14</v>
      </c>
      <c r="C23" s="167">
        <f t="shared" si="0"/>
        <v>1</v>
      </c>
      <c r="D23" s="1" t="str">
        <f t="shared" si="1"/>
        <v>lower</v>
      </c>
    </row>
    <row r="24" spans="1:4" x14ac:dyDescent="0.35">
      <c r="A24" s="4">
        <v>53033002100</v>
      </c>
      <c r="B24" s="2">
        <f>SUM('Data - Individual Indicators'!C25,'Data - Individual Indicators'!E25,'Data - Individual Indicators'!G25,'Data - Individual Indicators'!I25,0.5*'Data - Individual Indicators'!L25,0.5*'Data - Individual Indicators'!M25,'Data - Individual Indicators'!P25,0.5*'Data - Individual Indicators'!S25,0.5*'Data - Individual Indicators'!T25,'Data - Individual Indicators'!W25,'Data - Individual Indicators'!Y25,0.33*'Data - Individual Indicators'!AC25,0.33*'Data - Individual Indicators'!AD25,0.33*'Data - Individual Indicators'!AE25,0.5*'Data - Individual Indicators'!AI25,0.5*'Data - Individual Indicators'!AJ25,'Data - Individual Indicators'!AM25,'Data - Individual Indicators'!AO25,'Data - Individual Indicators'!BB25*SUM('Data - Individual Indicators'!AV25:AY25),'Data - Individual Indicators'!BE25)</f>
        <v>20.3</v>
      </c>
      <c r="C24" s="167">
        <f t="shared" si="0"/>
        <v>1</v>
      </c>
      <c r="D24" s="1" t="str">
        <f t="shared" si="1"/>
        <v>lower</v>
      </c>
    </row>
    <row r="25" spans="1:4" x14ac:dyDescent="0.35">
      <c r="A25" s="4">
        <v>53033002200</v>
      </c>
      <c r="B25" s="2">
        <f>SUM('Data - Individual Indicators'!C26,'Data - Individual Indicators'!E26,'Data - Individual Indicators'!G26,'Data - Individual Indicators'!I26,0.5*'Data - Individual Indicators'!L26,0.5*'Data - Individual Indicators'!M26,'Data - Individual Indicators'!P26,0.5*'Data - Individual Indicators'!S26,0.5*'Data - Individual Indicators'!T26,'Data - Individual Indicators'!W26,'Data - Individual Indicators'!Y26,0.33*'Data - Individual Indicators'!AC26,0.33*'Data - Individual Indicators'!AD26,0.33*'Data - Individual Indicators'!AE26,0.5*'Data - Individual Indicators'!AI26,0.5*'Data - Individual Indicators'!AJ26,'Data - Individual Indicators'!AM26,'Data - Individual Indicators'!AO26,'Data - Individual Indicators'!BB26*SUM('Data - Individual Indicators'!AV26:AY26),'Data - Individual Indicators'!BE26)</f>
        <v>14.81</v>
      </c>
      <c r="C25" s="167">
        <f t="shared" si="0"/>
        <v>1</v>
      </c>
      <c r="D25" s="1" t="str">
        <f t="shared" si="1"/>
        <v>lower</v>
      </c>
    </row>
    <row r="26" spans="1:4" x14ac:dyDescent="0.35">
      <c r="A26" s="4">
        <v>53033002400</v>
      </c>
      <c r="B26" s="2">
        <f>SUM('Data - Individual Indicators'!C27,'Data - Individual Indicators'!E27,'Data - Individual Indicators'!G27,'Data - Individual Indicators'!I27,0.5*'Data - Individual Indicators'!L27,0.5*'Data - Individual Indicators'!M27,'Data - Individual Indicators'!P27,0.5*'Data - Individual Indicators'!S27,0.5*'Data - Individual Indicators'!T27,'Data - Individual Indicators'!W27,'Data - Individual Indicators'!Y27,0.33*'Data - Individual Indicators'!AC27,0.33*'Data - Individual Indicators'!AD27,0.33*'Data - Individual Indicators'!AE27,0.5*'Data - Individual Indicators'!AI27,0.5*'Data - Individual Indicators'!AJ27,'Data - Individual Indicators'!AM27,'Data - Individual Indicators'!AO27,'Data - Individual Indicators'!BB27*SUM('Data - Individual Indicators'!AV27:AY27),'Data - Individual Indicators'!BE27)</f>
        <v>16.633333333333333</v>
      </c>
      <c r="C26" s="167">
        <f t="shared" si="0"/>
        <v>1</v>
      </c>
      <c r="D26" s="1" t="str">
        <f t="shared" si="1"/>
        <v>lower</v>
      </c>
    </row>
    <row r="27" spans="1:4" x14ac:dyDescent="0.35">
      <c r="A27" s="4">
        <v>53033002500</v>
      </c>
      <c r="B27" s="2">
        <f>SUM('Data - Individual Indicators'!C28,'Data - Individual Indicators'!E28,'Data - Individual Indicators'!G28,'Data - Individual Indicators'!I28,0.5*'Data - Individual Indicators'!L28,0.5*'Data - Individual Indicators'!M28,'Data - Individual Indicators'!P28,0.5*'Data - Individual Indicators'!S28,0.5*'Data - Individual Indicators'!T28,'Data - Individual Indicators'!W28,'Data - Individual Indicators'!Y28,0.33*'Data - Individual Indicators'!AC28,0.33*'Data - Individual Indicators'!AD28,0.33*'Data - Individual Indicators'!AE28,0.5*'Data - Individual Indicators'!AI28,0.5*'Data - Individual Indicators'!AJ28,'Data - Individual Indicators'!AM28,'Data - Individual Indicators'!AO28,'Data - Individual Indicators'!BB28*SUM('Data - Individual Indicators'!AV28:AY28),'Data - Individual Indicators'!BE28)</f>
        <v>23.05</v>
      </c>
      <c r="C27" s="167">
        <f t="shared" si="0"/>
        <v>1</v>
      </c>
      <c r="D27" s="1" t="str">
        <f t="shared" si="1"/>
        <v>lower</v>
      </c>
    </row>
    <row r="28" spans="1:4" x14ac:dyDescent="0.35">
      <c r="A28" s="4">
        <v>53033002600</v>
      </c>
      <c r="B28" s="2">
        <f>SUM('Data - Individual Indicators'!C29,'Data - Individual Indicators'!E29,'Data - Individual Indicators'!G29,'Data - Individual Indicators'!I29,0.5*'Data - Individual Indicators'!L29,0.5*'Data - Individual Indicators'!M29,'Data - Individual Indicators'!P29,0.5*'Data - Individual Indicators'!S29,0.5*'Data - Individual Indicators'!T29,'Data - Individual Indicators'!W29,'Data - Individual Indicators'!Y29,0.33*'Data - Individual Indicators'!AC29,0.33*'Data - Individual Indicators'!AD29,0.33*'Data - Individual Indicators'!AE29,0.5*'Data - Individual Indicators'!AI29,0.5*'Data - Individual Indicators'!AJ29,'Data - Individual Indicators'!AM29,'Data - Individual Indicators'!AO29,'Data - Individual Indicators'!BB29*SUM('Data - Individual Indicators'!AV29:AY29),'Data - Individual Indicators'!BE29)</f>
        <v>22.3</v>
      </c>
      <c r="C28" s="167">
        <f t="shared" si="0"/>
        <v>1</v>
      </c>
      <c r="D28" s="1" t="str">
        <f t="shared" si="1"/>
        <v>lower</v>
      </c>
    </row>
    <row r="29" spans="1:4" x14ac:dyDescent="0.35">
      <c r="A29" s="4">
        <v>53033002700</v>
      </c>
      <c r="B29" s="2">
        <f>SUM('Data - Individual Indicators'!C30,'Data - Individual Indicators'!E30,'Data - Individual Indicators'!G30,'Data - Individual Indicators'!I30,0.5*'Data - Individual Indicators'!L30,0.5*'Data - Individual Indicators'!M30,'Data - Individual Indicators'!P30,0.5*'Data - Individual Indicators'!S30,0.5*'Data - Individual Indicators'!T30,'Data - Individual Indicators'!W30,'Data - Individual Indicators'!Y30,0.33*'Data - Individual Indicators'!AC30,0.33*'Data - Individual Indicators'!AD30,0.33*'Data - Individual Indicators'!AE30,0.5*'Data - Individual Indicators'!AI30,0.5*'Data - Individual Indicators'!AJ30,'Data - Individual Indicators'!AM30,'Data - Individual Indicators'!AO30,'Data - Individual Indicators'!BB30*SUM('Data - Individual Indicators'!AV30:AY30),'Data - Individual Indicators'!BE30)</f>
        <v>18.8</v>
      </c>
      <c r="C29" s="167">
        <f t="shared" si="0"/>
        <v>1</v>
      </c>
      <c r="D29" s="1" t="str">
        <f t="shared" si="1"/>
        <v>lower</v>
      </c>
    </row>
    <row r="30" spans="1:4" x14ac:dyDescent="0.35">
      <c r="A30" s="4">
        <v>53033002800</v>
      </c>
      <c r="B30" s="2">
        <f>SUM('Data - Individual Indicators'!C31,'Data - Individual Indicators'!E31,'Data - Individual Indicators'!G31,'Data - Individual Indicators'!I31,0.5*'Data - Individual Indicators'!L31,0.5*'Data - Individual Indicators'!M31,'Data - Individual Indicators'!P31,0.5*'Data - Individual Indicators'!S31,0.5*'Data - Individual Indicators'!T31,'Data - Individual Indicators'!W31,'Data - Individual Indicators'!Y31,0.33*'Data - Individual Indicators'!AC31,0.33*'Data - Individual Indicators'!AD31,0.33*'Data - Individual Indicators'!AE31,0.5*'Data - Individual Indicators'!AI31,0.5*'Data - Individual Indicators'!AJ31,'Data - Individual Indicators'!AM31,'Data - Individual Indicators'!AO31,'Data - Individual Indicators'!BB31*SUM('Data - Individual Indicators'!AV31:AY31),'Data - Individual Indicators'!BE31)</f>
        <v>22.13</v>
      </c>
      <c r="C30" s="167">
        <f t="shared" si="0"/>
        <v>1</v>
      </c>
      <c r="D30" s="1" t="str">
        <f t="shared" si="1"/>
        <v>lower</v>
      </c>
    </row>
    <row r="31" spans="1:4" x14ac:dyDescent="0.35">
      <c r="A31" s="4">
        <v>53033002900</v>
      </c>
      <c r="B31" s="2">
        <f>SUM('Data - Individual Indicators'!C32,'Data - Individual Indicators'!E32,'Data - Individual Indicators'!G32,'Data - Individual Indicators'!I32,0.5*'Data - Individual Indicators'!L32,0.5*'Data - Individual Indicators'!M32,'Data - Individual Indicators'!P32,0.5*'Data - Individual Indicators'!S32,0.5*'Data - Individual Indicators'!T32,'Data - Individual Indicators'!W32,'Data - Individual Indicators'!Y32,0.33*'Data - Individual Indicators'!AC32,0.33*'Data - Individual Indicators'!AD32,0.33*'Data - Individual Indicators'!AE32,0.5*'Data - Individual Indicators'!AI32,0.5*'Data - Individual Indicators'!AJ32,'Data - Individual Indicators'!AM32,'Data - Individual Indicators'!AO32,'Data - Individual Indicators'!BB32*SUM('Data - Individual Indicators'!AV32:AY32),'Data - Individual Indicators'!BE32)</f>
        <v>17.29666666666667</v>
      </c>
      <c r="C31" s="167">
        <f t="shared" si="0"/>
        <v>1</v>
      </c>
      <c r="D31" s="1" t="str">
        <f t="shared" si="1"/>
        <v>lower</v>
      </c>
    </row>
    <row r="32" spans="1:4" x14ac:dyDescent="0.35">
      <c r="A32" s="4">
        <v>53033003000</v>
      </c>
      <c r="B32" s="2">
        <f>SUM('Data - Individual Indicators'!C33,'Data - Individual Indicators'!E33,'Data - Individual Indicators'!G33,'Data - Individual Indicators'!I33,0.5*'Data - Individual Indicators'!L33,0.5*'Data - Individual Indicators'!M33,'Data - Individual Indicators'!P33,0.5*'Data - Individual Indicators'!S33,0.5*'Data - Individual Indicators'!T33,'Data - Individual Indicators'!W33,'Data - Individual Indicators'!Y33,0.33*'Data - Individual Indicators'!AC33,0.33*'Data - Individual Indicators'!AD33,0.33*'Data - Individual Indicators'!AE33,0.5*'Data - Individual Indicators'!AI33,0.5*'Data - Individual Indicators'!AJ33,'Data - Individual Indicators'!AM33,'Data - Individual Indicators'!AO33,'Data - Individual Indicators'!BB33*SUM('Data - Individual Indicators'!AV33:AY33),'Data - Individual Indicators'!BE33)</f>
        <v>24.63</v>
      </c>
      <c r="C32" s="167">
        <f t="shared" si="0"/>
        <v>1</v>
      </c>
      <c r="D32" s="1" t="str">
        <f t="shared" si="1"/>
        <v>lower</v>
      </c>
    </row>
    <row r="33" spans="1:4" x14ac:dyDescent="0.35">
      <c r="A33" s="4">
        <v>53033003100</v>
      </c>
      <c r="B33" s="2">
        <f>SUM('Data - Individual Indicators'!C34,'Data - Individual Indicators'!E34,'Data - Individual Indicators'!G34,'Data - Individual Indicators'!I34,0.5*'Data - Individual Indicators'!L34,0.5*'Data - Individual Indicators'!M34,'Data - Individual Indicators'!P34,0.5*'Data - Individual Indicators'!S34,0.5*'Data - Individual Indicators'!T34,'Data - Individual Indicators'!W34,'Data - Individual Indicators'!Y34,0.33*'Data - Individual Indicators'!AC34,0.33*'Data - Individual Indicators'!AD34,0.33*'Data - Individual Indicators'!AE34,0.5*'Data - Individual Indicators'!AI34,0.5*'Data - Individual Indicators'!AJ34,'Data - Individual Indicators'!AM34,'Data - Individual Indicators'!AO34,'Data - Individual Indicators'!BB34*SUM('Data - Individual Indicators'!AV34:AY34),'Data - Individual Indicators'!BE34)</f>
        <v>15.643333333333334</v>
      </c>
      <c r="C33" s="167">
        <f t="shared" si="0"/>
        <v>1</v>
      </c>
      <c r="D33" s="1" t="str">
        <f t="shared" si="1"/>
        <v>lower</v>
      </c>
    </row>
    <row r="34" spans="1:4" x14ac:dyDescent="0.35">
      <c r="A34" s="4">
        <v>53033003200</v>
      </c>
      <c r="B34" s="2">
        <f>SUM('Data - Individual Indicators'!C35,'Data - Individual Indicators'!E35,'Data - Individual Indicators'!G35,'Data - Individual Indicators'!I35,0.5*'Data - Individual Indicators'!L35,0.5*'Data - Individual Indicators'!M35,'Data - Individual Indicators'!P35,0.5*'Data - Individual Indicators'!S35,0.5*'Data - Individual Indicators'!T35,'Data - Individual Indicators'!W35,'Data - Individual Indicators'!Y35,0.33*'Data - Individual Indicators'!AC35,0.33*'Data - Individual Indicators'!AD35,0.33*'Data - Individual Indicators'!AE35,0.5*'Data - Individual Indicators'!AI35,0.5*'Data - Individual Indicators'!AJ35,'Data - Individual Indicators'!AM35,'Data - Individual Indicators'!AO35,'Data - Individual Indicators'!BB35*SUM('Data - Individual Indicators'!AV35:AY35),'Data - Individual Indicators'!BE35)</f>
        <v>21.3</v>
      </c>
      <c r="C34" s="167">
        <f t="shared" si="0"/>
        <v>1</v>
      </c>
      <c r="D34" s="1" t="str">
        <f t="shared" si="1"/>
        <v>lower</v>
      </c>
    </row>
    <row r="35" spans="1:4" x14ac:dyDescent="0.35">
      <c r="A35" s="4">
        <v>53033003300</v>
      </c>
      <c r="B35" s="2">
        <f>SUM('Data - Individual Indicators'!C36,'Data - Individual Indicators'!E36,'Data - Individual Indicators'!G36,'Data - Individual Indicators'!I36,0.5*'Data - Individual Indicators'!L36,0.5*'Data - Individual Indicators'!M36,'Data - Individual Indicators'!P36,0.5*'Data - Individual Indicators'!S36,0.5*'Data - Individual Indicators'!T36,'Data - Individual Indicators'!W36,'Data - Individual Indicators'!Y36,0.33*'Data - Individual Indicators'!AC36,0.33*'Data - Individual Indicators'!AD36,0.33*'Data - Individual Indicators'!AE36,0.5*'Data - Individual Indicators'!AI36,0.5*'Data - Individual Indicators'!AJ36,'Data - Individual Indicators'!AM36,'Data - Individual Indicators'!AO36,'Data - Individual Indicators'!BB36*SUM('Data - Individual Indicators'!AV36:AY36),'Data - Individual Indicators'!BE36)</f>
        <v>26.13</v>
      </c>
      <c r="C35" s="167">
        <f t="shared" si="0"/>
        <v>2</v>
      </c>
      <c r="D35" s="1" t="str">
        <f t="shared" si="1"/>
        <v>moderate</v>
      </c>
    </row>
    <row r="36" spans="1:4" x14ac:dyDescent="0.35">
      <c r="A36" s="4">
        <v>53033003400</v>
      </c>
      <c r="B36" s="2">
        <f>SUM('Data - Individual Indicators'!C37,'Data - Individual Indicators'!E37,'Data - Individual Indicators'!G37,'Data - Individual Indicators'!I37,0.5*'Data - Individual Indicators'!L37,0.5*'Data - Individual Indicators'!M37,'Data - Individual Indicators'!P37,0.5*'Data - Individual Indicators'!S37,0.5*'Data - Individual Indicators'!T37,'Data - Individual Indicators'!W37,'Data - Individual Indicators'!Y37,0.33*'Data - Individual Indicators'!AC37,0.33*'Data - Individual Indicators'!AD37,0.33*'Data - Individual Indicators'!AE37,0.5*'Data - Individual Indicators'!AI37,0.5*'Data - Individual Indicators'!AJ37,'Data - Individual Indicators'!AM37,'Data - Individual Indicators'!AO37,'Data - Individual Indicators'!BB37*SUM('Data - Individual Indicators'!AV37:AY37),'Data - Individual Indicators'!BE37)</f>
        <v>18.636666666666667</v>
      </c>
      <c r="C36" s="167">
        <f t="shared" si="0"/>
        <v>1</v>
      </c>
      <c r="D36" s="1" t="str">
        <f t="shared" si="1"/>
        <v>lower</v>
      </c>
    </row>
    <row r="37" spans="1:4" x14ac:dyDescent="0.35">
      <c r="A37" s="4">
        <v>53033003500</v>
      </c>
      <c r="B37" s="2">
        <f>SUM('Data - Individual Indicators'!C38,'Data - Individual Indicators'!E38,'Data - Individual Indicators'!G38,'Data - Individual Indicators'!I38,0.5*'Data - Individual Indicators'!L38,0.5*'Data - Individual Indicators'!M38,'Data - Individual Indicators'!P38,0.5*'Data - Individual Indicators'!S38,0.5*'Data - Individual Indicators'!T38,'Data - Individual Indicators'!W38,'Data - Individual Indicators'!Y38,0.33*'Data - Individual Indicators'!AC38,0.33*'Data - Individual Indicators'!AD38,0.33*'Data - Individual Indicators'!AE38,0.5*'Data - Individual Indicators'!AI38,0.5*'Data - Individual Indicators'!AJ38,'Data - Individual Indicators'!AM38,'Data - Individual Indicators'!AO38,'Data - Individual Indicators'!BB38*SUM('Data - Individual Indicators'!AV38:AY38),'Data - Individual Indicators'!BE38)</f>
        <v>18.89</v>
      </c>
      <c r="C37" s="167">
        <f t="shared" si="0"/>
        <v>1</v>
      </c>
      <c r="D37" s="1" t="str">
        <f t="shared" si="1"/>
        <v>lower</v>
      </c>
    </row>
    <row r="38" spans="1:4" x14ac:dyDescent="0.35">
      <c r="A38" s="4">
        <v>53033003600</v>
      </c>
      <c r="B38" s="2">
        <f>SUM('Data - Individual Indicators'!C39,'Data - Individual Indicators'!E39,'Data - Individual Indicators'!G39,'Data - Individual Indicators'!I39,0.5*'Data - Individual Indicators'!L39,0.5*'Data - Individual Indicators'!M39,'Data - Individual Indicators'!P39,0.5*'Data - Individual Indicators'!S39,0.5*'Data - Individual Indicators'!T39,'Data - Individual Indicators'!W39,'Data - Individual Indicators'!Y39,0.33*'Data - Individual Indicators'!AC39,0.33*'Data - Individual Indicators'!AD39,0.33*'Data - Individual Indicators'!AE39,0.5*'Data - Individual Indicators'!AI39,0.5*'Data - Individual Indicators'!AJ39,'Data - Individual Indicators'!AM39,'Data - Individual Indicators'!AO39,'Data - Individual Indicators'!BB39*SUM('Data - Individual Indicators'!AV39:AY39),'Data - Individual Indicators'!BE39)</f>
        <v>26.96</v>
      </c>
      <c r="C38" s="167">
        <f t="shared" si="0"/>
        <v>2</v>
      </c>
      <c r="D38" s="1" t="str">
        <f t="shared" si="1"/>
        <v>moderate</v>
      </c>
    </row>
    <row r="39" spans="1:4" x14ac:dyDescent="0.35">
      <c r="A39" s="4">
        <v>53033003800</v>
      </c>
      <c r="B39" s="2">
        <f>SUM('Data - Individual Indicators'!C40,'Data - Individual Indicators'!E40,'Data - Individual Indicators'!G40,'Data - Individual Indicators'!I40,0.5*'Data - Individual Indicators'!L40,0.5*'Data - Individual Indicators'!M40,'Data - Individual Indicators'!P40,0.5*'Data - Individual Indicators'!S40,0.5*'Data - Individual Indicators'!T40,'Data - Individual Indicators'!W40,'Data - Individual Indicators'!Y40,0.33*'Data - Individual Indicators'!AC40,0.33*'Data - Individual Indicators'!AD40,0.33*'Data - Individual Indicators'!AE40,0.5*'Data - Individual Indicators'!AI40,0.5*'Data - Individual Indicators'!AJ40,'Data - Individual Indicators'!AM40,'Data - Individual Indicators'!AO40,'Data - Individual Indicators'!BB40*SUM('Data - Individual Indicators'!AV40:AY40),'Data - Individual Indicators'!BE40)</f>
        <v>19.8</v>
      </c>
      <c r="C39" s="167">
        <f t="shared" si="0"/>
        <v>1</v>
      </c>
      <c r="D39" s="1" t="str">
        <f t="shared" si="1"/>
        <v>lower</v>
      </c>
    </row>
    <row r="40" spans="1:4" x14ac:dyDescent="0.35">
      <c r="A40" s="4">
        <v>53033003900</v>
      </c>
      <c r="B40" s="2">
        <f>SUM('Data - Individual Indicators'!C41,'Data - Individual Indicators'!E41,'Data - Individual Indicators'!G41,'Data - Individual Indicators'!I41,0.5*'Data - Individual Indicators'!L41,0.5*'Data - Individual Indicators'!M41,'Data - Individual Indicators'!P41,0.5*'Data - Individual Indicators'!S41,0.5*'Data - Individual Indicators'!T41,'Data - Individual Indicators'!W41,'Data - Individual Indicators'!Y41,0.33*'Data - Individual Indicators'!AC41,0.33*'Data - Individual Indicators'!AD41,0.33*'Data - Individual Indicators'!AE41,0.5*'Data - Individual Indicators'!AI41,0.5*'Data - Individual Indicators'!AJ41,'Data - Individual Indicators'!AM41,'Data - Individual Indicators'!AO41,'Data - Individual Indicators'!BB41*SUM('Data - Individual Indicators'!AV41:AY41),'Data - Individual Indicators'!BE41)</f>
        <v>15.8</v>
      </c>
      <c r="C40" s="167">
        <f t="shared" si="0"/>
        <v>1</v>
      </c>
      <c r="D40" s="1" t="str">
        <f t="shared" si="1"/>
        <v>lower</v>
      </c>
    </row>
    <row r="41" spans="1:4" x14ac:dyDescent="0.35">
      <c r="A41" s="4">
        <v>53033004000</v>
      </c>
      <c r="B41" s="2">
        <f>SUM('Data - Individual Indicators'!C42,'Data - Individual Indicators'!E42,'Data - Individual Indicators'!G42,'Data - Individual Indicators'!I42,0.5*'Data - Individual Indicators'!L42,0.5*'Data - Individual Indicators'!M42,'Data - Individual Indicators'!P42,0.5*'Data - Individual Indicators'!S42,0.5*'Data - Individual Indicators'!T42,'Data - Individual Indicators'!W42,'Data - Individual Indicators'!Y42,0.33*'Data - Individual Indicators'!AC42,0.33*'Data - Individual Indicators'!AD42,0.33*'Data - Individual Indicators'!AE42,0.5*'Data - Individual Indicators'!AI42,0.5*'Data - Individual Indicators'!AJ42,'Data - Individual Indicators'!AM42,'Data - Individual Indicators'!AO42,'Data - Individual Indicators'!BB42*SUM('Data - Individual Indicators'!AV42:AY42),'Data - Individual Indicators'!BE42)</f>
        <v>19.48</v>
      </c>
      <c r="C41" s="167">
        <f t="shared" si="0"/>
        <v>1</v>
      </c>
      <c r="D41" s="1" t="str">
        <f t="shared" si="1"/>
        <v>lower</v>
      </c>
    </row>
    <row r="42" spans="1:4" x14ac:dyDescent="0.35">
      <c r="A42" s="4">
        <v>53033004100</v>
      </c>
      <c r="B42" s="2">
        <f>SUM('Data - Individual Indicators'!C43,'Data - Individual Indicators'!E43,'Data - Individual Indicators'!G43,'Data - Individual Indicators'!I43,0.5*'Data - Individual Indicators'!L43,0.5*'Data - Individual Indicators'!M43,'Data - Individual Indicators'!P43,0.5*'Data - Individual Indicators'!S43,0.5*'Data - Individual Indicators'!T43,'Data - Individual Indicators'!W43,'Data - Individual Indicators'!Y43,0.33*'Data - Individual Indicators'!AC43,0.33*'Data - Individual Indicators'!AD43,0.33*'Data - Individual Indicators'!AE43,0.5*'Data - Individual Indicators'!AI43,0.5*'Data - Individual Indicators'!AJ43,'Data - Individual Indicators'!AM43,'Data - Individual Indicators'!AO43,'Data - Individual Indicators'!BB43*SUM('Data - Individual Indicators'!AV43:AY43),'Data - Individual Indicators'!BE43)</f>
        <v>15.97</v>
      </c>
      <c r="C42" s="167">
        <f t="shared" si="0"/>
        <v>1</v>
      </c>
      <c r="D42" s="1" t="str">
        <f t="shared" si="1"/>
        <v>lower</v>
      </c>
    </row>
    <row r="43" spans="1:4" x14ac:dyDescent="0.35">
      <c r="A43" s="4">
        <v>53033004200</v>
      </c>
      <c r="B43" s="2">
        <f>SUM('Data - Individual Indicators'!C44,'Data - Individual Indicators'!E44,'Data - Individual Indicators'!G44,'Data - Individual Indicators'!I44,0.5*'Data - Individual Indicators'!L44,0.5*'Data - Individual Indicators'!M44,'Data - Individual Indicators'!P44,0.5*'Data - Individual Indicators'!S44,0.5*'Data - Individual Indicators'!T44,'Data - Individual Indicators'!W44,'Data - Individual Indicators'!Y44,0.33*'Data - Individual Indicators'!AC44,0.33*'Data - Individual Indicators'!AD44,0.33*'Data - Individual Indicators'!AE44,0.5*'Data - Individual Indicators'!AI44,0.5*'Data - Individual Indicators'!AJ44,'Data - Individual Indicators'!AM44,'Data - Individual Indicators'!AO44,'Data - Individual Indicators'!BB44*SUM('Data - Individual Indicators'!AV44:AY44),'Data - Individual Indicators'!BE44)</f>
        <v>15.22</v>
      </c>
      <c r="C43" s="167">
        <f t="shared" si="0"/>
        <v>1</v>
      </c>
      <c r="D43" s="1" t="str">
        <f t="shared" si="1"/>
        <v>lower</v>
      </c>
    </row>
    <row r="44" spans="1:4" x14ac:dyDescent="0.35">
      <c r="A44" s="4">
        <v>53033004301</v>
      </c>
      <c r="B44" s="2">
        <f>SUM('Data - Individual Indicators'!C45,'Data - Individual Indicators'!E45,'Data - Individual Indicators'!G45,'Data - Individual Indicators'!I45,0.5*'Data - Individual Indicators'!L45,0.5*'Data - Individual Indicators'!M45,'Data - Individual Indicators'!P45,0.5*'Data - Individual Indicators'!S45,0.5*'Data - Individual Indicators'!T45,'Data - Individual Indicators'!W45,'Data - Individual Indicators'!Y45,0.33*'Data - Individual Indicators'!AC45,0.33*'Data - Individual Indicators'!AD45,0.33*'Data - Individual Indicators'!AE45,0.5*'Data - Individual Indicators'!AI45,0.5*'Data - Individual Indicators'!AJ45,'Data - Individual Indicators'!AM45,'Data - Individual Indicators'!AO45,'Data - Individual Indicators'!BB45*SUM('Data - Individual Indicators'!AV45:AY45),'Data - Individual Indicators'!BE45)</f>
        <v>31.88</v>
      </c>
      <c r="C44" s="167">
        <f t="shared" si="0"/>
        <v>2</v>
      </c>
      <c r="D44" s="1" t="str">
        <f t="shared" si="1"/>
        <v>moderate</v>
      </c>
    </row>
    <row r="45" spans="1:4" x14ac:dyDescent="0.35">
      <c r="A45" s="4">
        <v>53033004302</v>
      </c>
      <c r="B45" s="2">
        <f>SUM('Data - Individual Indicators'!C46,'Data - Individual Indicators'!E46,'Data - Individual Indicators'!G46,'Data - Individual Indicators'!I46,0.5*'Data - Individual Indicators'!L46,0.5*'Data - Individual Indicators'!M46,'Data - Individual Indicators'!P46,0.5*'Data - Individual Indicators'!S46,0.5*'Data - Individual Indicators'!T46,'Data - Individual Indicators'!W46,'Data - Individual Indicators'!Y46,0.33*'Data - Individual Indicators'!AC46,0.33*'Data - Individual Indicators'!AD46,0.33*'Data - Individual Indicators'!AE46,0.5*'Data - Individual Indicators'!AI46,0.5*'Data - Individual Indicators'!AJ46,'Data - Individual Indicators'!AM46,'Data - Individual Indicators'!AO46,'Data - Individual Indicators'!BB46*SUM('Data - Individual Indicators'!AV46:AY46),'Data - Individual Indicators'!BE46)</f>
        <v>43.129999999999995</v>
      </c>
      <c r="C45" s="167">
        <f t="shared" si="0"/>
        <v>3</v>
      </c>
      <c r="D45" s="1" t="str">
        <f t="shared" si="1"/>
        <v>higher</v>
      </c>
    </row>
    <row r="46" spans="1:4" x14ac:dyDescent="0.35">
      <c r="A46" s="4">
        <v>53033004400</v>
      </c>
      <c r="B46" s="2">
        <f>SUM('Data - Individual Indicators'!C47,'Data - Individual Indicators'!E47,'Data - Individual Indicators'!G47,'Data - Individual Indicators'!I47,0.5*'Data - Individual Indicators'!L47,0.5*'Data - Individual Indicators'!M47,'Data - Individual Indicators'!P47,0.5*'Data - Individual Indicators'!S47,0.5*'Data - Individual Indicators'!T47,'Data - Individual Indicators'!W47,'Data - Individual Indicators'!Y47,0.33*'Data - Individual Indicators'!AC47,0.33*'Data - Individual Indicators'!AD47,0.33*'Data - Individual Indicators'!AE47,0.5*'Data - Individual Indicators'!AI47,0.5*'Data - Individual Indicators'!AJ47,'Data - Individual Indicators'!AM47,'Data - Individual Indicators'!AO47,'Data - Individual Indicators'!BB47*SUM('Data - Individual Indicators'!AV47:AY47),'Data - Individual Indicators'!BE47)</f>
        <v>33.96</v>
      </c>
      <c r="C46" s="167">
        <f t="shared" si="0"/>
        <v>2</v>
      </c>
      <c r="D46" s="1" t="str">
        <f t="shared" si="1"/>
        <v>moderate</v>
      </c>
    </row>
    <row r="47" spans="1:4" x14ac:dyDescent="0.35">
      <c r="A47" s="4">
        <v>53033004500</v>
      </c>
      <c r="B47" s="2">
        <f>SUM('Data - Individual Indicators'!C48,'Data - Individual Indicators'!E48,'Data - Individual Indicators'!G48,'Data - Individual Indicators'!I48,0.5*'Data - Individual Indicators'!L48,0.5*'Data - Individual Indicators'!M48,'Data - Individual Indicators'!P48,0.5*'Data - Individual Indicators'!S48,0.5*'Data - Individual Indicators'!T48,'Data - Individual Indicators'!W48,'Data - Individual Indicators'!Y48,0.33*'Data - Individual Indicators'!AC48,0.33*'Data - Individual Indicators'!AD48,0.33*'Data - Individual Indicators'!AE48,0.5*'Data - Individual Indicators'!AI48,0.5*'Data - Individual Indicators'!AJ48,'Data - Individual Indicators'!AM48,'Data - Individual Indicators'!AO48,'Data - Individual Indicators'!BB48*SUM('Data - Individual Indicators'!AV48:AY48),'Data - Individual Indicators'!BE48)</f>
        <v>24.63</v>
      </c>
      <c r="C47" s="167">
        <f t="shared" si="0"/>
        <v>1</v>
      </c>
      <c r="D47" s="1" t="str">
        <f t="shared" si="1"/>
        <v>lower</v>
      </c>
    </row>
    <row r="48" spans="1:4" x14ac:dyDescent="0.35">
      <c r="A48" s="4">
        <v>53033004600</v>
      </c>
      <c r="B48" s="2">
        <f>SUM('Data - Individual Indicators'!C49,'Data - Individual Indicators'!E49,'Data - Individual Indicators'!G49,'Data - Individual Indicators'!I49,0.5*'Data - Individual Indicators'!L49,0.5*'Data - Individual Indicators'!M49,'Data - Individual Indicators'!P49,0.5*'Data - Individual Indicators'!S49,0.5*'Data - Individual Indicators'!T49,'Data - Individual Indicators'!W49,'Data - Individual Indicators'!Y49,0.33*'Data - Individual Indicators'!AC49,0.33*'Data - Individual Indicators'!AD49,0.33*'Data - Individual Indicators'!AE49,0.5*'Data - Individual Indicators'!AI49,0.5*'Data - Individual Indicators'!AJ49,'Data - Individual Indicators'!AM49,'Data - Individual Indicators'!AO49,'Data - Individual Indicators'!BB49*SUM('Data - Individual Indicators'!AV49:AY49),'Data - Individual Indicators'!BE49)</f>
        <v>15.8</v>
      </c>
      <c r="C48" s="167">
        <f t="shared" si="0"/>
        <v>1</v>
      </c>
      <c r="D48" s="1" t="str">
        <f t="shared" si="1"/>
        <v>lower</v>
      </c>
    </row>
    <row r="49" spans="1:4" x14ac:dyDescent="0.35">
      <c r="A49" s="4">
        <v>53033004700</v>
      </c>
      <c r="B49" s="2">
        <f>SUM('Data - Individual Indicators'!C50,'Data - Individual Indicators'!E50,'Data - Individual Indicators'!G50,'Data - Individual Indicators'!I50,0.5*'Data - Individual Indicators'!L50,0.5*'Data - Individual Indicators'!M50,'Data - Individual Indicators'!P50,0.5*'Data - Individual Indicators'!S50,0.5*'Data - Individual Indicators'!T50,'Data - Individual Indicators'!W50,'Data - Individual Indicators'!Y50,0.33*'Data - Individual Indicators'!AC50,0.33*'Data - Individual Indicators'!AD50,0.33*'Data - Individual Indicators'!AE50,0.5*'Data - Individual Indicators'!AI50,0.5*'Data - Individual Indicators'!AJ50,'Data - Individual Indicators'!AM50,'Data - Individual Indicators'!AO50,'Data - Individual Indicators'!BB50*SUM('Data - Individual Indicators'!AV50:AY50),'Data - Individual Indicators'!BE50)</f>
        <v>26.96</v>
      </c>
      <c r="C49" s="167">
        <f t="shared" si="0"/>
        <v>2</v>
      </c>
      <c r="D49" s="1" t="str">
        <f t="shared" si="1"/>
        <v>moderate</v>
      </c>
    </row>
    <row r="50" spans="1:4" x14ac:dyDescent="0.35">
      <c r="A50" s="4">
        <v>53033004800</v>
      </c>
      <c r="B50" s="2">
        <f>SUM('Data - Individual Indicators'!C51,'Data - Individual Indicators'!E51,'Data - Individual Indicators'!G51,'Data - Individual Indicators'!I51,0.5*'Data - Individual Indicators'!L51,0.5*'Data - Individual Indicators'!M51,'Data - Individual Indicators'!P51,0.5*'Data - Individual Indicators'!S51,0.5*'Data - Individual Indicators'!T51,'Data - Individual Indicators'!W51,'Data - Individual Indicators'!Y51,0.33*'Data - Individual Indicators'!AC51,0.33*'Data - Individual Indicators'!AD51,0.33*'Data - Individual Indicators'!AE51,0.5*'Data - Individual Indicators'!AI51,0.5*'Data - Individual Indicators'!AJ51,'Data - Individual Indicators'!AM51,'Data - Individual Indicators'!AO51,'Data - Individual Indicators'!BB51*SUM('Data - Individual Indicators'!AV51:AY51),'Data - Individual Indicators'!BE51)</f>
        <v>20.3</v>
      </c>
      <c r="C50" s="167">
        <f t="shared" si="0"/>
        <v>1</v>
      </c>
      <c r="D50" s="1" t="str">
        <f t="shared" si="1"/>
        <v>lower</v>
      </c>
    </row>
    <row r="51" spans="1:4" x14ac:dyDescent="0.35">
      <c r="A51" s="4">
        <v>53033004900</v>
      </c>
      <c r="B51" s="2">
        <f>SUM('Data - Individual Indicators'!C52,'Data - Individual Indicators'!E52,'Data - Individual Indicators'!G52,'Data - Individual Indicators'!I52,0.5*'Data - Individual Indicators'!L52,0.5*'Data - Individual Indicators'!M52,'Data - Individual Indicators'!P52,0.5*'Data - Individual Indicators'!S52,0.5*'Data - Individual Indicators'!T52,'Data - Individual Indicators'!W52,'Data - Individual Indicators'!Y52,0.33*'Data - Individual Indicators'!AC52,0.33*'Data - Individual Indicators'!AD52,0.33*'Data - Individual Indicators'!AE52,0.5*'Data - Individual Indicators'!AI52,0.5*'Data - Individual Indicators'!AJ52,'Data - Individual Indicators'!AM52,'Data - Individual Indicators'!AO52,'Data - Individual Indicators'!BB52*SUM('Data - Individual Indicators'!AV52:AY52),'Data - Individual Indicators'!BE52)</f>
        <v>25.63</v>
      </c>
      <c r="C51" s="167">
        <f t="shared" si="0"/>
        <v>2</v>
      </c>
      <c r="D51" s="1" t="str">
        <f t="shared" si="1"/>
        <v>moderate</v>
      </c>
    </row>
    <row r="52" spans="1:4" x14ac:dyDescent="0.35">
      <c r="A52" s="4">
        <v>53033005000</v>
      </c>
      <c r="B52" s="2">
        <f>SUM('Data - Individual Indicators'!C53,'Data - Individual Indicators'!E53,'Data - Individual Indicators'!G53,'Data - Individual Indicators'!I53,0.5*'Data - Individual Indicators'!L53,0.5*'Data - Individual Indicators'!M53,'Data - Individual Indicators'!P53,0.5*'Data - Individual Indicators'!S53,0.5*'Data - Individual Indicators'!T53,'Data - Individual Indicators'!W53,'Data - Individual Indicators'!Y53,0.33*'Data - Individual Indicators'!AC53,0.33*'Data - Individual Indicators'!AD53,0.33*'Data - Individual Indicators'!AE53,0.5*'Data - Individual Indicators'!AI53,0.5*'Data - Individual Indicators'!AJ53,'Data - Individual Indicators'!AM53,'Data - Individual Indicators'!AO53,'Data - Individual Indicators'!BB53*SUM('Data - Individual Indicators'!AV53:AY53),'Data - Individual Indicators'!BE53)</f>
        <v>28.96</v>
      </c>
      <c r="C52" s="167">
        <f t="shared" si="0"/>
        <v>2</v>
      </c>
      <c r="D52" s="1" t="str">
        <f t="shared" si="1"/>
        <v>moderate</v>
      </c>
    </row>
    <row r="53" spans="1:4" x14ac:dyDescent="0.35">
      <c r="A53" s="4">
        <v>53033005100</v>
      </c>
      <c r="B53" s="2">
        <f>SUM('Data - Individual Indicators'!C54,'Data - Individual Indicators'!E54,'Data - Individual Indicators'!G54,'Data - Individual Indicators'!I54,0.5*'Data - Individual Indicators'!L54,0.5*'Data - Individual Indicators'!M54,'Data - Individual Indicators'!P54,0.5*'Data - Individual Indicators'!S54,0.5*'Data - Individual Indicators'!T54,'Data - Individual Indicators'!W54,'Data - Individual Indicators'!Y54,0.33*'Data - Individual Indicators'!AC54,0.33*'Data - Individual Indicators'!AD54,0.33*'Data - Individual Indicators'!AE54,0.5*'Data - Individual Indicators'!AI54,0.5*'Data - Individual Indicators'!AJ54,'Data - Individual Indicators'!AM54,'Data - Individual Indicators'!AO54,'Data - Individual Indicators'!BB54*SUM('Data - Individual Indicators'!AV54:AY54),'Data - Individual Indicators'!BE54)</f>
        <v>21.96</v>
      </c>
      <c r="C53" s="167">
        <f t="shared" si="0"/>
        <v>1</v>
      </c>
      <c r="D53" s="1" t="str">
        <f t="shared" si="1"/>
        <v>lower</v>
      </c>
    </row>
    <row r="54" spans="1:4" x14ac:dyDescent="0.35">
      <c r="A54" s="4">
        <v>53033005200</v>
      </c>
      <c r="B54" s="2">
        <f>SUM('Data - Individual Indicators'!C55,'Data - Individual Indicators'!E55,'Data - Individual Indicators'!G55,'Data - Individual Indicators'!I55,0.5*'Data - Individual Indicators'!L55,0.5*'Data - Individual Indicators'!M55,'Data - Individual Indicators'!P55,0.5*'Data - Individual Indicators'!S55,0.5*'Data - Individual Indicators'!T55,'Data - Individual Indicators'!W55,'Data - Individual Indicators'!Y55,0.33*'Data - Individual Indicators'!AC55,0.33*'Data - Individual Indicators'!AD55,0.33*'Data - Individual Indicators'!AE55,0.5*'Data - Individual Indicators'!AI55,0.5*'Data - Individual Indicators'!AJ55,'Data - Individual Indicators'!AM55,'Data - Individual Indicators'!AO55,'Data - Individual Indicators'!BB55*SUM('Data - Individual Indicators'!AV55:AY55),'Data - Individual Indicators'!BE55)</f>
        <v>40.96</v>
      </c>
      <c r="C54" s="167">
        <f t="shared" si="0"/>
        <v>3</v>
      </c>
      <c r="D54" s="1" t="str">
        <f t="shared" si="1"/>
        <v>higher</v>
      </c>
    </row>
    <row r="55" spans="1:4" x14ac:dyDescent="0.35">
      <c r="A55" s="4">
        <v>53033005301</v>
      </c>
      <c r="B55" s="2">
        <f>SUM('Data - Individual Indicators'!C56,'Data - Individual Indicators'!E56,'Data - Individual Indicators'!G56,'Data - Individual Indicators'!I56,0.5*'Data - Individual Indicators'!L56,0.5*'Data - Individual Indicators'!M56,'Data - Individual Indicators'!P56,0.5*'Data - Individual Indicators'!S56,0.5*'Data - Individual Indicators'!T56,'Data - Individual Indicators'!W56,'Data - Individual Indicators'!Y56,0.33*'Data - Individual Indicators'!AC56,0.33*'Data - Individual Indicators'!AD56,0.33*'Data - Individual Indicators'!AE56,0.5*'Data - Individual Indicators'!AI56,0.5*'Data - Individual Indicators'!AJ56,'Data - Individual Indicators'!AM56,'Data - Individual Indicators'!AO56,'Data - Individual Indicators'!BB56*SUM('Data - Individual Indicators'!AV56:AY56),'Data - Individual Indicators'!BE56)</f>
        <v>47.21</v>
      </c>
      <c r="C55" s="167">
        <f t="shared" si="0"/>
        <v>3</v>
      </c>
      <c r="D55" s="1" t="str">
        <f t="shared" si="1"/>
        <v>higher</v>
      </c>
    </row>
    <row r="56" spans="1:4" x14ac:dyDescent="0.35">
      <c r="A56" s="4">
        <v>53033005302</v>
      </c>
      <c r="B56" s="2">
        <f>SUM('Data - Individual Indicators'!C57,'Data - Individual Indicators'!E57,'Data - Individual Indicators'!G57,'Data - Individual Indicators'!I57,0.5*'Data - Individual Indicators'!L57,0.5*'Data - Individual Indicators'!M57,'Data - Individual Indicators'!P57,0.5*'Data - Individual Indicators'!S57,0.5*'Data - Individual Indicators'!T57,'Data - Individual Indicators'!W57,'Data - Individual Indicators'!Y57,0.33*'Data - Individual Indicators'!AC57,0.33*'Data - Individual Indicators'!AD57,0.33*'Data - Individual Indicators'!AE57,0.5*'Data - Individual Indicators'!AI57,0.5*'Data - Individual Indicators'!AJ57,'Data - Individual Indicators'!AM57,'Data - Individual Indicators'!AO57,'Data - Individual Indicators'!BB57*SUM('Data - Individual Indicators'!AV57:AY57),'Data - Individual Indicators'!BE57)</f>
        <v>41.793333333333337</v>
      </c>
      <c r="C56" s="167">
        <f t="shared" si="0"/>
        <v>3</v>
      </c>
      <c r="D56" s="1" t="str">
        <f t="shared" si="1"/>
        <v>higher</v>
      </c>
    </row>
    <row r="57" spans="1:4" x14ac:dyDescent="0.35">
      <c r="A57" s="4">
        <v>53033005400</v>
      </c>
      <c r="B57" s="2">
        <f>SUM('Data - Individual Indicators'!C58,'Data - Individual Indicators'!E58,'Data - Individual Indicators'!G58,'Data - Individual Indicators'!I58,0.5*'Data - Individual Indicators'!L58,0.5*'Data - Individual Indicators'!M58,'Data - Individual Indicators'!P58,0.5*'Data - Individual Indicators'!S58,0.5*'Data - Individual Indicators'!T58,'Data - Individual Indicators'!W58,'Data - Individual Indicators'!Y58,0.33*'Data - Individual Indicators'!AC58,0.33*'Data - Individual Indicators'!AD58,0.33*'Data - Individual Indicators'!AE58,0.5*'Data - Individual Indicators'!AI58,0.5*'Data - Individual Indicators'!AJ58,'Data - Individual Indicators'!AM58,'Data - Individual Indicators'!AO58,'Data - Individual Indicators'!BB58*SUM('Data - Individual Indicators'!AV58:AY58),'Data - Individual Indicators'!BE58)</f>
        <v>21.8</v>
      </c>
      <c r="C57" s="167">
        <f t="shared" si="0"/>
        <v>1</v>
      </c>
      <c r="D57" s="1" t="str">
        <f t="shared" si="1"/>
        <v>lower</v>
      </c>
    </row>
    <row r="58" spans="1:4" x14ac:dyDescent="0.35">
      <c r="A58" s="4">
        <v>53033005600</v>
      </c>
      <c r="B58" s="2">
        <f>SUM('Data - Individual Indicators'!C59,'Data - Individual Indicators'!E59,'Data - Individual Indicators'!G59,'Data - Individual Indicators'!I59,0.5*'Data - Individual Indicators'!L59,0.5*'Data - Individual Indicators'!M59,'Data - Individual Indicators'!P59,0.5*'Data - Individual Indicators'!S59,0.5*'Data - Individual Indicators'!T59,'Data - Individual Indicators'!W59,'Data - Individual Indicators'!Y59,0.33*'Data - Individual Indicators'!AC59,0.33*'Data - Individual Indicators'!AD59,0.33*'Data - Individual Indicators'!AE59,0.5*'Data - Individual Indicators'!AI59,0.5*'Data - Individual Indicators'!AJ59,'Data - Individual Indicators'!AM59,'Data - Individual Indicators'!AO59,'Data - Individual Indicators'!BB59*SUM('Data - Individual Indicators'!AV59:AY59),'Data - Individual Indicators'!BE59)</f>
        <v>10.47</v>
      </c>
      <c r="C58" s="167">
        <f t="shared" si="0"/>
        <v>1</v>
      </c>
      <c r="D58" s="1" t="str">
        <f t="shared" si="1"/>
        <v>lower</v>
      </c>
    </row>
    <row r="59" spans="1:4" x14ac:dyDescent="0.35">
      <c r="A59" s="4">
        <v>53033005700</v>
      </c>
      <c r="B59" s="2">
        <f>SUM('Data - Individual Indicators'!C60,'Data - Individual Indicators'!E60,'Data - Individual Indicators'!G60,'Data - Individual Indicators'!I60,0.5*'Data - Individual Indicators'!L60,0.5*'Data - Individual Indicators'!M60,'Data - Individual Indicators'!P60,0.5*'Data - Individual Indicators'!S60,0.5*'Data - Individual Indicators'!T60,'Data - Individual Indicators'!W60,'Data - Individual Indicators'!Y60,0.33*'Data - Individual Indicators'!AC60,0.33*'Data - Individual Indicators'!AD60,0.33*'Data - Individual Indicators'!AE60,0.5*'Data - Individual Indicators'!AI60,0.5*'Data - Individual Indicators'!AJ60,'Data - Individual Indicators'!AM60,'Data - Individual Indicators'!AO60,'Data - Individual Indicators'!BB60*SUM('Data - Individual Indicators'!AV60:AY60),'Data - Individual Indicators'!BE60)</f>
        <v>16.14</v>
      </c>
      <c r="C59" s="167">
        <f t="shared" si="0"/>
        <v>1</v>
      </c>
      <c r="D59" s="1" t="str">
        <f t="shared" si="1"/>
        <v>lower</v>
      </c>
    </row>
    <row r="60" spans="1:4" x14ac:dyDescent="0.35">
      <c r="A60" s="4">
        <v>53033005801</v>
      </c>
      <c r="B60" s="2">
        <f>SUM('Data - Individual Indicators'!C61,'Data - Individual Indicators'!E61,'Data - Individual Indicators'!G61,'Data - Individual Indicators'!I61,0.5*'Data - Individual Indicators'!L61,0.5*'Data - Individual Indicators'!M61,'Data - Individual Indicators'!P61,0.5*'Data - Individual Indicators'!S61,0.5*'Data - Individual Indicators'!T61,'Data - Individual Indicators'!W61,'Data - Individual Indicators'!Y61,0.33*'Data - Individual Indicators'!AC61,0.33*'Data - Individual Indicators'!AD61,0.33*'Data - Individual Indicators'!AE61,0.5*'Data - Individual Indicators'!AI61,0.5*'Data - Individual Indicators'!AJ61,'Data - Individual Indicators'!AM61,'Data - Individual Indicators'!AO61,'Data - Individual Indicators'!BB61*SUM('Data - Individual Indicators'!AV61:AY61),'Data - Individual Indicators'!BE61)</f>
        <v>23.139999999999997</v>
      </c>
      <c r="C60" s="167">
        <f t="shared" si="0"/>
        <v>1</v>
      </c>
      <c r="D60" s="1" t="str">
        <f t="shared" si="1"/>
        <v>lower</v>
      </c>
    </row>
    <row r="61" spans="1:4" x14ac:dyDescent="0.35">
      <c r="A61" s="4">
        <v>53033005802</v>
      </c>
      <c r="B61" s="2">
        <f>SUM('Data - Individual Indicators'!C62,'Data - Individual Indicators'!E62,'Data - Individual Indicators'!G62,'Data - Individual Indicators'!I62,0.5*'Data - Individual Indicators'!L62,0.5*'Data - Individual Indicators'!M62,'Data - Individual Indicators'!P62,0.5*'Data - Individual Indicators'!S62,0.5*'Data - Individual Indicators'!T62,'Data - Individual Indicators'!W62,'Data - Individual Indicators'!Y62,0.33*'Data - Individual Indicators'!AC62,0.33*'Data - Individual Indicators'!AD62,0.33*'Data - Individual Indicators'!AE62,0.5*'Data - Individual Indicators'!AI62,0.5*'Data - Individual Indicators'!AJ62,'Data - Individual Indicators'!AM62,'Data - Individual Indicators'!AO62,'Data - Individual Indicators'!BB62*SUM('Data - Individual Indicators'!AV62:AY62),'Data - Individual Indicators'!BE62)</f>
        <v>30.14</v>
      </c>
      <c r="C61" s="167">
        <f t="shared" si="0"/>
        <v>2</v>
      </c>
      <c r="D61" s="1" t="str">
        <f t="shared" si="1"/>
        <v>moderate</v>
      </c>
    </row>
    <row r="62" spans="1:4" x14ac:dyDescent="0.35">
      <c r="A62" s="4">
        <v>53033005900</v>
      </c>
      <c r="B62" s="2">
        <f>SUM('Data - Individual Indicators'!C63,'Data - Individual Indicators'!E63,'Data - Individual Indicators'!G63,'Data - Individual Indicators'!I63,0.5*'Data - Individual Indicators'!L63,0.5*'Data - Individual Indicators'!M63,'Data - Individual Indicators'!P63,0.5*'Data - Individual Indicators'!S63,0.5*'Data - Individual Indicators'!T63,'Data - Individual Indicators'!W63,'Data - Individual Indicators'!Y63,0.33*'Data - Individual Indicators'!AC63,0.33*'Data - Individual Indicators'!AD63,0.33*'Data - Individual Indicators'!AE63,0.5*'Data - Individual Indicators'!AI63,0.5*'Data - Individual Indicators'!AJ63,'Data - Individual Indicators'!AM63,'Data - Individual Indicators'!AO63,'Data - Individual Indicators'!BB63*SUM('Data - Individual Indicators'!AV63:AY63),'Data - Individual Indicators'!BE63)</f>
        <v>22.47</v>
      </c>
      <c r="C62" s="167">
        <f t="shared" si="0"/>
        <v>1</v>
      </c>
      <c r="D62" s="1" t="str">
        <f t="shared" si="1"/>
        <v>lower</v>
      </c>
    </row>
    <row r="63" spans="1:4" x14ac:dyDescent="0.35">
      <c r="A63" s="4">
        <v>53033006000</v>
      </c>
      <c r="B63" s="2">
        <f>SUM('Data - Individual Indicators'!C64,'Data - Individual Indicators'!E64,'Data - Individual Indicators'!G64,'Data - Individual Indicators'!I64,0.5*'Data - Individual Indicators'!L64,0.5*'Data - Individual Indicators'!M64,'Data - Individual Indicators'!P64,0.5*'Data - Individual Indicators'!S64,0.5*'Data - Individual Indicators'!T64,'Data - Individual Indicators'!W64,'Data - Individual Indicators'!Y64,0.33*'Data - Individual Indicators'!AC64,0.33*'Data - Individual Indicators'!AD64,0.33*'Data - Individual Indicators'!AE64,0.5*'Data - Individual Indicators'!AI64,0.5*'Data - Individual Indicators'!AJ64,'Data - Individual Indicators'!AM64,'Data - Individual Indicators'!AO64,'Data - Individual Indicators'!BB64*SUM('Data - Individual Indicators'!AV64:AY64),'Data - Individual Indicators'!BE64)</f>
        <v>24.8</v>
      </c>
      <c r="C63" s="167">
        <f t="shared" si="0"/>
        <v>2</v>
      </c>
      <c r="D63" s="1" t="str">
        <f t="shared" si="1"/>
        <v>moderate</v>
      </c>
    </row>
    <row r="64" spans="1:4" x14ac:dyDescent="0.35">
      <c r="A64" s="4">
        <v>53033006100</v>
      </c>
      <c r="B64" s="2">
        <f>SUM('Data - Individual Indicators'!C65,'Data - Individual Indicators'!E65,'Data - Individual Indicators'!G65,'Data - Individual Indicators'!I65,0.5*'Data - Individual Indicators'!L65,0.5*'Data - Individual Indicators'!M65,'Data - Individual Indicators'!P65,0.5*'Data - Individual Indicators'!S65,0.5*'Data - Individual Indicators'!T65,'Data - Individual Indicators'!W65,'Data - Individual Indicators'!Y65,0.33*'Data - Individual Indicators'!AC65,0.33*'Data - Individual Indicators'!AD65,0.33*'Data - Individual Indicators'!AE65,0.5*'Data - Individual Indicators'!AI65,0.5*'Data - Individual Indicators'!AJ65,'Data - Individual Indicators'!AM65,'Data - Individual Indicators'!AO65,'Data - Individual Indicators'!BB65*SUM('Data - Individual Indicators'!AV65:AY65),'Data - Individual Indicators'!BE65)</f>
        <v>23.63</v>
      </c>
      <c r="C64" s="167">
        <f t="shared" si="0"/>
        <v>1</v>
      </c>
      <c r="D64" s="1" t="str">
        <f t="shared" si="1"/>
        <v>lower</v>
      </c>
    </row>
    <row r="65" spans="1:4" x14ac:dyDescent="0.35">
      <c r="A65" s="4">
        <v>53033006200</v>
      </c>
      <c r="B65" s="2">
        <f>SUM('Data - Individual Indicators'!C66,'Data - Individual Indicators'!E66,'Data - Individual Indicators'!G66,'Data - Individual Indicators'!I66,0.5*'Data - Individual Indicators'!L66,0.5*'Data - Individual Indicators'!M66,'Data - Individual Indicators'!P66,0.5*'Data - Individual Indicators'!S66,0.5*'Data - Individual Indicators'!T66,'Data - Individual Indicators'!W66,'Data - Individual Indicators'!Y66,0.33*'Data - Individual Indicators'!AC66,0.33*'Data - Individual Indicators'!AD66,0.33*'Data - Individual Indicators'!AE66,0.5*'Data - Individual Indicators'!AI66,0.5*'Data - Individual Indicators'!AJ66,'Data - Individual Indicators'!AM66,'Data - Individual Indicators'!AO66,'Data - Individual Indicators'!BB66*SUM('Data - Individual Indicators'!AV66:AY66),'Data - Individual Indicators'!BE66)</f>
        <v>13.98</v>
      </c>
      <c r="C65" s="167">
        <f t="shared" si="0"/>
        <v>1</v>
      </c>
      <c r="D65" s="1" t="str">
        <f t="shared" si="1"/>
        <v>lower</v>
      </c>
    </row>
    <row r="66" spans="1:4" x14ac:dyDescent="0.35">
      <c r="A66" s="4">
        <v>53033006300</v>
      </c>
      <c r="B66" s="2">
        <f>SUM('Data - Individual Indicators'!C67,'Data - Individual Indicators'!E67,'Data - Individual Indicators'!G67,'Data - Individual Indicators'!I67,0.5*'Data - Individual Indicators'!L67,0.5*'Data - Individual Indicators'!M67,'Data - Individual Indicators'!P67,0.5*'Data - Individual Indicators'!S67,0.5*'Data - Individual Indicators'!T67,'Data - Individual Indicators'!W67,'Data - Individual Indicators'!Y67,0.33*'Data - Individual Indicators'!AC67,0.33*'Data - Individual Indicators'!AD67,0.33*'Data - Individual Indicators'!AE67,0.5*'Data - Individual Indicators'!AI67,0.5*'Data - Individual Indicators'!AJ67,'Data - Individual Indicators'!AM67,'Data - Individual Indicators'!AO67,'Data - Individual Indicators'!BB67*SUM('Data - Individual Indicators'!AV67:AY67),'Data - Individual Indicators'!BE67)</f>
        <v>13.81</v>
      </c>
      <c r="C66" s="167">
        <f t="shared" si="0"/>
        <v>1</v>
      </c>
      <c r="D66" s="1" t="str">
        <f t="shared" si="1"/>
        <v>lower</v>
      </c>
    </row>
    <row r="67" spans="1:4" x14ac:dyDescent="0.35">
      <c r="A67" s="4">
        <v>53033006400</v>
      </c>
      <c r="B67" s="2">
        <f>SUM('Data - Individual Indicators'!C68,'Data - Individual Indicators'!E68,'Data - Individual Indicators'!G68,'Data - Individual Indicators'!I68,0.5*'Data - Individual Indicators'!L68,0.5*'Data - Individual Indicators'!M68,'Data - Individual Indicators'!P68,0.5*'Data - Individual Indicators'!S68,0.5*'Data - Individual Indicators'!T68,'Data - Individual Indicators'!W68,'Data - Individual Indicators'!Y68,0.33*'Data - Individual Indicators'!AC68,0.33*'Data - Individual Indicators'!AD68,0.33*'Data - Individual Indicators'!AE68,0.5*'Data - Individual Indicators'!AI68,0.5*'Data - Individual Indicators'!AJ68,'Data - Individual Indicators'!AM68,'Data - Individual Indicators'!AO68,'Data - Individual Indicators'!BB68*SUM('Data - Individual Indicators'!AV68:AY68),'Data - Individual Indicators'!BE68)</f>
        <v>17.47</v>
      </c>
      <c r="C67" s="167">
        <f t="shared" ref="C67:C130" si="3">IF(AND(B67&gt;=$I$3),3,IF(AND(B67&lt;$I$3,B67&gt;=$I$4),2,1))</f>
        <v>1</v>
      </c>
      <c r="D67" s="1" t="str">
        <f t="shared" ref="D67:D130" si="4">IF(C67=3,"higher",IF(C67=2,"moderate","lower"))</f>
        <v>lower</v>
      </c>
    </row>
    <row r="68" spans="1:4" x14ac:dyDescent="0.35">
      <c r="A68" s="4">
        <v>53033006500</v>
      </c>
      <c r="B68" s="2">
        <f>SUM('Data - Individual Indicators'!C69,'Data - Individual Indicators'!E69,'Data - Individual Indicators'!G69,'Data - Individual Indicators'!I69,0.5*'Data - Individual Indicators'!L69,0.5*'Data - Individual Indicators'!M69,'Data - Individual Indicators'!P69,0.5*'Data - Individual Indicators'!S69,0.5*'Data - Individual Indicators'!T69,'Data - Individual Indicators'!W69,'Data - Individual Indicators'!Y69,0.33*'Data - Individual Indicators'!AC69,0.33*'Data - Individual Indicators'!AD69,0.33*'Data - Individual Indicators'!AE69,0.5*'Data - Individual Indicators'!AI69,0.5*'Data - Individual Indicators'!AJ69,'Data - Individual Indicators'!AM69,'Data - Individual Indicators'!AO69,'Data - Individual Indicators'!BB69*SUM('Data - Individual Indicators'!AV69:AY69),'Data - Individual Indicators'!BE69)</f>
        <v>20.96</v>
      </c>
      <c r="C68" s="167">
        <f t="shared" si="3"/>
        <v>1</v>
      </c>
      <c r="D68" s="1" t="str">
        <f t="shared" si="4"/>
        <v>lower</v>
      </c>
    </row>
    <row r="69" spans="1:4" x14ac:dyDescent="0.35">
      <c r="A69" s="4">
        <v>53033006600</v>
      </c>
      <c r="B69" s="2">
        <f>SUM('Data - Individual Indicators'!C70,'Data - Individual Indicators'!E70,'Data - Individual Indicators'!G70,'Data - Individual Indicators'!I70,0.5*'Data - Individual Indicators'!L70,0.5*'Data - Individual Indicators'!M70,'Data - Individual Indicators'!P70,0.5*'Data - Individual Indicators'!S70,0.5*'Data - Individual Indicators'!T70,'Data - Individual Indicators'!W70,'Data - Individual Indicators'!Y70,0.33*'Data - Individual Indicators'!AC70,0.33*'Data - Individual Indicators'!AD70,0.33*'Data - Individual Indicators'!AE70,0.5*'Data - Individual Indicators'!AI70,0.5*'Data - Individual Indicators'!AJ70,'Data - Individual Indicators'!AM70,'Data - Individual Indicators'!AO70,'Data - Individual Indicators'!BB70*SUM('Data - Individual Indicators'!AV70:AY70),'Data - Individual Indicators'!BE70)</f>
        <v>25.96</v>
      </c>
      <c r="C69" s="167">
        <f t="shared" si="3"/>
        <v>2</v>
      </c>
      <c r="D69" s="1" t="str">
        <f t="shared" si="4"/>
        <v>moderate</v>
      </c>
    </row>
    <row r="70" spans="1:4" x14ac:dyDescent="0.35">
      <c r="A70" s="4">
        <v>53033006700</v>
      </c>
      <c r="B70" s="2">
        <f>SUM('Data - Individual Indicators'!C71,'Data - Individual Indicators'!E71,'Data - Individual Indicators'!G71,'Data - Individual Indicators'!I71,0.5*'Data - Individual Indicators'!L71,0.5*'Data - Individual Indicators'!M71,'Data - Individual Indicators'!P71,0.5*'Data - Individual Indicators'!S71,0.5*'Data - Individual Indicators'!T71,'Data - Individual Indicators'!W71,'Data - Individual Indicators'!Y71,0.33*'Data - Individual Indicators'!AC71,0.33*'Data - Individual Indicators'!AD71,0.33*'Data - Individual Indicators'!AE71,0.5*'Data - Individual Indicators'!AI71,0.5*'Data - Individual Indicators'!AJ71,'Data - Individual Indicators'!AM71,'Data - Individual Indicators'!AO71,'Data - Individual Indicators'!BB71*SUM('Data - Individual Indicators'!AV71:AY71),'Data - Individual Indicators'!BE71)</f>
        <v>31.46</v>
      </c>
      <c r="C70" s="167">
        <f t="shared" si="3"/>
        <v>2</v>
      </c>
      <c r="D70" s="1" t="str">
        <f t="shared" si="4"/>
        <v>moderate</v>
      </c>
    </row>
    <row r="71" spans="1:4" x14ac:dyDescent="0.35">
      <c r="A71" s="4">
        <v>53033006800</v>
      </c>
      <c r="B71" s="2">
        <f>SUM('Data - Individual Indicators'!C72,'Data - Individual Indicators'!E72,'Data - Individual Indicators'!G72,'Data - Individual Indicators'!I72,0.5*'Data - Individual Indicators'!L72,0.5*'Data - Individual Indicators'!M72,'Data - Individual Indicators'!P72,0.5*'Data - Individual Indicators'!S72,0.5*'Data - Individual Indicators'!T72,'Data - Individual Indicators'!W72,'Data - Individual Indicators'!Y72,0.33*'Data - Individual Indicators'!AC72,0.33*'Data - Individual Indicators'!AD72,0.33*'Data - Individual Indicators'!AE72,0.5*'Data - Individual Indicators'!AI72,0.5*'Data - Individual Indicators'!AJ72,'Data - Individual Indicators'!AM72,'Data - Individual Indicators'!AO72,'Data - Individual Indicators'!BB72*SUM('Data - Individual Indicators'!AV72:AY72),'Data - Individual Indicators'!BE72)</f>
        <v>17.96</v>
      </c>
      <c r="C71" s="167">
        <f t="shared" si="3"/>
        <v>1</v>
      </c>
      <c r="D71" s="1" t="str">
        <f t="shared" si="4"/>
        <v>lower</v>
      </c>
    </row>
    <row r="72" spans="1:4" x14ac:dyDescent="0.35">
      <c r="A72" s="4">
        <v>53033006900</v>
      </c>
      <c r="B72" s="2">
        <f>SUM('Data - Individual Indicators'!C73,'Data - Individual Indicators'!E73,'Data - Individual Indicators'!G73,'Data - Individual Indicators'!I73,0.5*'Data - Individual Indicators'!L73,0.5*'Data - Individual Indicators'!M73,'Data - Individual Indicators'!P73,0.5*'Data - Individual Indicators'!S73,0.5*'Data - Individual Indicators'!T73,'Data - Individual Indicators'!W73,'Data - Individual Indicators'!Y73,0.33*'Data - Individual Indicators'!AC73,0.33*'Data - Individual Indicators'!AD73,0.33*'Data - Individual Indicators'!AE73,0.5*'Data - Individual Indicators'!AI73,0.5*'Data - Individual Indicators'!AJ73,'Data - Individual Indicators'!AM73,'Data - Individual Indicators'!AO73,'Data - Individual Indicators'!BB73*SUM('Data - Individual Indicators'!AV73:AY73),'Data - Individual Indicators'!BE73)</f>
        <v>17.8</v>
      </c>
      <c r="C72" s="167">
        <f t="shared" si="3"/>
        <v>1</v>
      </c>
      <c r="D72" s="1" t="str">
        <f t="shared" si="4"/>
        <v>lower</v>
      </c>
    </row>
    <row r="73" spans="1:4" x14ac:dyDescent="0.35">
      <c r="A73" s="4">
        <v>53033007000</v>
      </c>
      <c r="B73" s="2">
        <f>SUM('Data - Individual Indicators'!C74,'Data - Individual Indicators'!E74,'Data - Individual Indicators'!G74,'Data - Individual Indicators'!I74,0.5*'Data - Individual Indicators'!L74,0.5*'Data - Individual Indicators'!M74,'Data - Individual Indicators'!P74,0.5*'Data - Individual Indicators'!S74,0.5*'Data - Individual Indicators'!T74,'Data - Individual Indicators'!W74,'Data - Individual Indicators'!Y74,0.33*'Data - Individual Indicators'!AC74,0.33*'Data - Individual Indicators'!AD74,0.33*'Data - Individual Indicators'!AE74,0.5*'Data - Individual Indicators'!AI74,0.5*'Data - Individual Indicators'!AJ74,'Data - Individual Indicators'!AM74,'Data - Individual Indicators'!AO74,'Data - Individual Indicators'!BB74*SUM('Data - Individual Indicators'!AV74:AY74),'Data - Individual Indicators'!BE74)</f>
        <v>28.96</v>
      </c>
      <c r="C73" s="167">
        <f t="shared" si="3"/>
        <v>2</v>
      </c>
      <c r="D73" s="1" t="str">
        <f t="shared" si="4"/>
        <v>moderate</v>
      </c>
    </row>
    <row r="74" spans="1:4" x14ac:dyDescent="0.35">
      <c r="A74" s="4">
        <v>53033007100</v>
      </c>
      <c r="B74" s="2">
        <f>SUM('Data - Individual Indicators'!C75,'Data - Individual Indicators'!E75,'Data - Individual Indicators'!G75,'Data - Individual Indicators'!I75,0.5*'Data - Individual Indicators'!L75,0.5*'Data - Individual Indicators'!M75,'Data - Individual Indicators'!P75,0.5*'Data - Individual Indicators'!S75,0.5*'Data - Individual Indicators'!T75,'Data - Individual Indicators'!W75,'Data - Individual Indicators'!Y75,0.33*'Data - Individual Indicators'!AC75,0.33*'Data - Individual Indicators'!AD75,0.33*'Data - Individual Indicators'!AE75,0.5*'Data - Individual Indicators'!AI75,0.5*'Data - Individual Indicators'!AJ75,'Data - Individual Indicators'!AM75,'Data - Individual Indicators'!AO75,'Data - Individual Indicators'!BB75*SUM('Data - Individual Indicators'!AV75:AY75),'Data - Individual Indicators'!BE75)</f>
        <v>31.96</v>
      </c>
      <c r="C74" s="167">
        <f t="shared" si="3"/>
        <v>2</v>
      </c>
      <c r="D74" s="1" t="str">
        <f t="shared" si="4"/>
        <v>moderate</v>
      </c>
    </row>
    <row r="75" spans="1:4" x14ac:dyDescent="0.35">
      <c r="A75" s="4">
        <v>53033007200</v>
      </c>
      <c r="B75" s="2">
        <f>SUM('Data - Individual Indicators'!C76,'Data - Individual Indicators'!E76,'Data - Individual Indicators'!G76,'Data - Individual Indicators'!I76,0.5*'Data - Individual Indicators'!L76,0.5*'Data - Individual Indicators'!M76,'Data - Individual Indicators'!P76,0.5*'Data - Individual Indicators'!S76,0.5*'Data - Individual Indicators'!T76,'Data - Individual Indicators'!W76,'Data - Individual Indicators'!Y76,0.33*'Data - Individual Indicators'!AC76,0.33*'Data - Individual Indicators'!AD76,0.33*'Data - Individual Indicators'!AE76,0.5*'Data - Individual Indicators'!AI76,0.5*'Data - Individual Indicators'!AJ76,'Data - Individual Indicators'!AM76,'Data - Individual Indicators'!AO76,'Data - Individual Indicators'!BB76*SUM('Data - Individual Indicators'!AV76:AY76),'Data - Individual Indicators'!BE76)</f>
        <v>37.46</v>
      </c>
      <c r="C75" s="167">
        <f t="shared" si="3"/>
        <v>2</v>
      </c>
      <c r="D75" s="1" t="str">
        <f t="shared" si="4"/>
        <v>moderate</v>
      </c>
    </row>
    <row r="76" spans="1:4" x14ac:dyDescent="0.35">
      <c r="A76" s="4">
        <v>53033007300</v>
      </c>
      <c r="B76" s="2">
        <f>SUM('Data - Individual Indicators'!C77,'Data - Individual Indicators'!E77,'Data - Individual Indicators'!G77,'Data - Individual Indicators'!I77,0.5*'Data - Individual Indicators'!L77,0.5*'Data - Individual Indicators'!M77,'Data - Individual Indicators'!P77,0.5*'Data - Individual Indicators'!S77,0.5*'Data - Individual Indicators'!T77,'Data - Individual Indicators'!W77,'Data - Individual Indicators'!Y77,0.33*'Data - Individual Indicators'!AC77,0.33*'Data - Individual Indicators'!AD77,0.33*'Data - Individual Indicators'!AE77,0.5*'Data - Individual Indicators'!AI77,0.5*'Data - Individual Indicators'!AJ77,'Data - Individual Indicators'!AM77,'Data - Individual Indicators'!AO77,'Data - Individual Indicators'!BB77*SUM('Data - Individual Indicators'!AV77:AY77),'Data - Individual Indicators'!BE77)</f>
        <v>35.46</v>
      </c>
      <c r="C76" s="167">
        <f t="shared" si="3"/>
        <v>2</v>
      </c>
      <c r="D76" s="1" t="str">
        <f t="shared" si="4"/>
        <v>moderate</v>
      </c>
    </row>
    <row r="77" spans="1:4" x14ac:dyDescent="0.35">
      <c r="A77" s="4">
        <v>53033007401</v>
      </c>
      <c r="B77" s="2">
        <f>SUM('Data - Individual Indicators'!C78,'Data - Individual Indicators'!E78,'Data - Individual Indicators'!G78,'Data - Individual Indicators'!I78,0.5*'Data - Individual Indicators'!L78,0.5*'Data - Individual Indicators'!M78,'Data - Individual Indicators'!P78,0.5*'Data - Individual Indicators'!S78,0.5*'Data - Individual Indicators'!T78,'Data - Individual Indicators'!W78,'Data - Individual Indicators'!Y78,0.33*'Data - Individual Indicators'!AC78,0.33*'Data - Individual Indicators'!AD78,0.33*'Data - Individual Indicators'!AE78,0.5*'Data - Individual Indicators'!AI78,0.5*'Data - Individual Indicators'!AJ78,'Data - Individual Indicators'!AM78,'Data - Individual Indicators'!AO78,'Data - Individual Indicators'!BB78*SUM('Data - Individual Indicators'!AV78:AY78),'Data - Individual Indicators'!BE78)</f>
        <v>28.96</v>
      </c>
      <c r="C77" s="167">
        <f t="shared" si="3"/>
        <v>2</v>
      </c>
      <c r="D77" s="1" t="str">
        <f t="shared" si="4"/>
        <v>moderate</v>
      </c>
    </row>
    <row r="78" spans="1:4" x14ac:dyDescent="0.35">
      <c r="A78" s="4">
        <v>53033007402</v>
      </c>
      <c r="B78" s="2">
        <f>SUM('Data - Individual Indicators'!C79,'Data - Individual Indicators'!E79,'Data - Individual Indicators'!G79,'Data - Individual Indicators'!I79,0.5*'Data - Individual Indicators'!L79,0.5*'Data - Individual Indicators'!M79,'Data - Individual Indicators'!P79,0.5*'Data - Individual Indicators'!S79,0.5*'Data - Individual Indicators'!T79,'Data - Individual Indicators'!W79,'Data - Individual Indicators'!Y79,0.33*'Data - Individual Indicators'!AC79,0.33*'Data - Individual Indicators'!AD79,0.33*'Data - Individual Indicators'!AE79,0.5*'Data - Individual Indicators'!AI79,0.5*'Data - Individual Indicators'!AJ79,'Data - Individual Indicators'!AM79,'Data - Individual Indicators'!AO79,'Data - Individual Indicators'!BB79*SUM('Data - Individual Indicators'!AV79:AY79),'Data - Individual Indicators'!BE79)</f>
        <v>36.96</v>
      </c>
      <c r="C78" s="167">
        <f t="shared" si="3"/>
        <v>2</v>
      </c>
      <c r="D78" s="1" t="str">
        <f t="shared" si="4"/>
        <v>moderate</v>
      </c>
    </row>
    <row r="79" spans="1:4" x14ac:dyDescent="0.35">
      <c r="A79" s="4">
        <v>53033007500</v>
      </c>
      <c r="B79" s="2">
        <f>SUM('Data - Individual Indicators'!C80,'Data - Individual Indicators'!E80,'Data - Individual Indicators'!G80,'Data - Individual Indicators'!I80,0.5*'Data - Individual Indicators'!L80,0.5*'Data - Individual Indicators'!M80,'Data - Individual Indicators'!P80,0.5*'Data - Individual Indicators'!S80,0.5*'Data - Individual Indicators'!T80,'Data - Individual Indicators'!W80,'Data - Individual Indicators'!Y80,0.33*'Data - Individual Indicators'!AC80,0.33*'Data - Individual Indicators'!AD80,0.33*'Data - Individual Indicators'!AE80,0.5*'Data - Individual Indicators'!AI80,0.5*'Data - Individual Indicators'!AJ80,'Data - Individual Indicators'!AM80,'Data - Individual Indicators'!AO80,'Data - Individual Indicators'!BB80*SUM('Data - Individual Indicators'!AV80:AY80),'Data - Individual Indicators'!BE80)</f>
        <v>30.96</v>
      </c>
      <c r="C79" s="167">
        <f t="shared" si="3"/>
        <v>2</v>
      </c>
      <c r="D79" s="1" t="str">
        <f t="shared" si="4"/>
        <v>moderate</v>
      </c>
    </row>
    <row r="80" spans="1:4" x14ac:dyDescent="0.35">
      <c r="A80" s="4">
        <v>53033007600</v>
      </c>
      <c r="B80" s="2">
        <f>SUM('Data - Individual Indicators'!C81,'Data - Individual Indicators'!E81,'Data - Individual Indicators'!G81,'Data - Individual Indicators'!I81,0.5*'Data - Individual Indicators'!L81,0.5*'Data - Individual Indicators'!M81,'Data - Individual Indicators'!P81,0.5*'Data - Individual Indicators'!S81,0.5*'Data - Individual Indicators'!T81,'Data - Individual Indicators'!W81,'Data - Individual Indicators'!Y81,0.33*'Data - Individual Indicators'!AC81,0.33*'Data - Individual Indicators'!AD81,0.33*'Data - Individual Indicators'!AE81,0.5*'Data - Individual Indicators'!AI81,0.5*'Data - Individual Indicators'!AJ81,'Data - Individual Indicators'!AM81,'Data - Individual Indicators'!AO81,'Data - Individual Indicators'!BB81*SUM('Data - Individual Indicators'!AV81:AY81),'Data - Individual Indicators'!BE81)</f>
        <v>26.96</v>
      </c>
      <c r="C80" s="167">
        <f t="shared" si="3"/>
        <v>2</v>
      </c>
      <c r="D80" s="1" t="str">
        <f t="shared" si="4"/>
        <v>moderate</v>
      </c>
    </row>
    <row r="81" spans="1:4" x14ac:dyDescent="0.35">
      <c r="A81" s="4">
        <v>53033007700</v>
      </c>
      <c r="B81" s="2">
        <f>SUM('Data - Individual Indicators'!C82,'Data - Individual Indicators'!E82,'Data - Individual Indicators'!G82,'Data - Individual Indicators'!I82,0.5*'Data - Individual Indicators'!L82,0.5*'Data - Individual Indicators'!M82,'Data - Individual Indicators'!P82,0.5*'Data - Individual Indicators'!S82,0.5*'Data - Individual Indicators'!T82,'Data - Individual Indicators'!W82,'Data - Individual Indicators'!Y82,0.33*'Data - Individual Indicators'!AC82,0.33*'Data - Individual Indicators'!AD82,0.33*'Data - Individual Indicators'!AE82,0.5*'Data - Individual Indicators'!AI82,0.5*'Data - Individual Indicators'!AJ82,'Data - Individual Indicators'!AM82,'Data - Individual Indicators'!AO82,'Data - Individual Indicators'!BB82*SUM('Data - Individual Indicators'!AV82:AY82),'Data - Individual Indicators'!BE82)</f>
        <v>26.63</v>
      </c>
      <c r="C81" s="167">
        <f t="shared" si="3"/>
        <v>2</v>
      </c>
      <c r="D81" s="1" t="str">
        <f t="shared" si="4"/>
        <v>moderate</v>
      </c>
    </row>
    <row r="82" spans="1:4" x14ac:dyDescent="0.35">
      <c r="A82" s="4">
        <v>53033007800</v>
      </c>
      <c r="B82" s="2">
        <f>SUM('Data - Individual Indicators'!C83,'Data - Individual Indicators'!E83,'Data - Individual Indicators'!G83,'Data - Individual Indicators'!I83,0.5*'Data - Individual Indicators'!L83,0.5*'Data - Individual Indicators'!M83,'Data - Individual Indicators'!P83,0.5*'Data - Individual Indicators'!S83,0.5*'Data - Individual Indicators'!T83,'Data - Individual Indicators'!W83,'Data - Individual Indicators'!Y83,0.33*'Data - Individual Indicators'!AC83,0.33*'Data - Individual Indicators'!AD83,0.33*'Data - Individual Indicators'!AE83,0.5*'Data - Individual Indicators'!AI83,0.5*'Data - Individual Indicators'!AJ83,'Data - Individual Indicators'!AM83,'Data - Individual Indicators'!AO83,'Data - Individual Indicators'!BB83*SUM('Data - Individual Indicators'!AV83:AY83),'Data - Individual Indicators'!BE83)</f>
        <v>13.81</v>
      </c>
      <c r="C82" s="167">
        <f t="shared" si="3"/>
        <v>1</v>
      </c>
      <c r="D82" s="1" t="str">
        <f t="shared" si="4"/>
        <v>lower</v>
      </c>
    </row>
    <row r="83" spans="1:4" x14ac:dyDescent="0.35">
      <c r="A83" s="4">
        <v>53033007900</v>
      </c>
      <c r="B83" s="2">
        <f>SUM('Data - Individual Indicators'!C84,'Data - Individual Indicators'!E84,'Data - Individual Indicators'!G84,'Data - Individual Indicators'!I84,0.5*'Data - Individual Indicators'!L84,0.5*'Data - Individual Indicators'!M84,'Data - Individual Indicators'!P84,0.5*'Data - Individual Indicators'!S84,0.5*'Data - Individual Indicators'!T84,'Data - Individual Indicators'!W84,'Data - Individual Indicators'!Y84,0.33*'Data - Individual Indicators'!AC84,0.33*'Data - Individual Indicators'!AD84,0.33*'Data - Individual Indicators'!AE84,0.5*'Data - Individual Indicators'!AI84,0.5*'Data - Individual Indicators'!AJ84,'Data - Individual Indicators'!AM84,'Data - Individual Indicators'!AO84,'Data - Individual Indicators'!BB84*SUM('Data - Individual Indicators'!AV84:AY84),'Data - Individual Indicators'!BE84)</f>
        <v>27.46</v>
      </c>
      <c r="C83" s="167">
        <f t="shared" si="3"/>
        <v>2</v>
      </c>
      <c r="D83" s="1" t="str">
        <f t="shared" si="4"/>
        <v>moderate</v>
      </c>
    </row>
    <row r="84" spans="1:4" x14ac:dyDescent="0.35">
      <c r="A84" s="4">
        <v>53033008001</v>
      </c>
      <c r="B84" s="2">
        <f>SUM('Data - Individual Indicators'!C85,'Data - Individual Indicators'!E85,'Data - Individual Indicators'!G85,'Data - Individual Indicators'!I85,0.5*'Data - Individual Indicators'!L85,0.5*'Data - Individual Indicators'!M85,'Data - Individual Indicators'!P85,0.5*'Data - Individual Indicators'!S85,0.5*'Data - Individual Indicators'!T85,'Data - Individual Indicators'!W85,'Data - Individual Indicators'!Y85,0.33*'Data - Individual Indicators'!AC85,0.33*'Data - Individual Indicators'!AD85,0.33*'Data - Individual Indicators'!AE85,0.5*'Data - Individual Indicators'!AI85,0.5*'Data - Individual Indicators'!AJ85,'Data - Individual Indicators'!AM85,'Data - Individual Indicators'!AO85,'Data - Individual Indicators'!BB85*SUM('Data - Individual Indicators'!AV85:AY85),'Data - Individual Indicators'!BE85)</f>
        <v>31.46</v>
      </c>
      <c r="C84" s="167">
        <f t="shared" si="3"/>
        <v>2</v>
      </c>
      <c r="D84" s="1" t="str">
        <f t="shared" si="4"/>
        <v>moderate</v>
      </c>
    </row>
    <row r="85" spans="1:4" x14ac:dyDescent="0.35">
      <c r="A85" s="4">
        <v>53033008002</v>
      </c>
      <c r="B85" s="2">
        <f>SUM('Data - Individual Indicators'!C86,'Data - Individual Indicators'!E86,'Data - Individual Indicators'!G86,'Data - Individual Indicators'!I86,0.5*'Data - Individual Indicators'!L86,0.5*'Data - Individual Indicators'!M86,'Data - Individual Indicators'!P86,0.5*'Data - Individual Indicators'!S86,0.5*'Data - Individual Indicators'!T86,'Data - Individual Indicators'!W86,'Data - Individual Indicators'!Y86,0.33*'Data - Individual Indicators'!AC86,0.33*'Data - Individual Indicators'!AD86,0.33*'Data - Individual Indicators'!AE86,0.5*'Data - Individual Indicators'!AI86,0.5*'Data - Individual Indicators'!AJ86,'Data - Individual Indicators'!AM86,'Data - Individual Indicators'!AO86,'Data - Individual Indicators'!BB86*SUM('Data - Individual Indicators'!AV86:AY86),'Data - Individual Indicators'!BE86)</f>
        <v>36.793333333333337</v>
      </c>
      <c r="C85" s="167">
        <f t="shared" si="3"/>
        <v>2</v>
      </c>
      <c r="D85" s="1" t="str">
        <f t="shared" si="4"/>
        <v>moderate</v>
      </c>
    </row>
    <row r="86" spans="1:4" x14ac:dyDescent="0.35">
      <c r="A86" s="4">
        <v>53033008100</v>
      </c>
      <c r="B86" s="2">
        <f>SUM('Data - Individual Indicators'!C87,'Data - Individual Indicators'!E87,'Data - Individual Indicators'!G87,'Data - Individual Indicators'!I87,0.5*'Data - Individual Indicators'!L87,0.5*'Data - Individual Indicators'!M87,'Data - Individual Indicators'!P87,0.5*'Data - Individual Indicators'!S87,0.5*'Data - Individual Indicators'!T87,'Data - Individual Indicators'!W87,'Data - Individual Indicators'!Y87,0.33*'Data - Individual Indicators'!AC87,0.33*'Data - Individual Indicators'!AD87,0.33*'Data - Individual Indicators'!AE87,0.5*'Data - Individual Indicators'!AI87,0.5*'Data - Individual Indicators'!AJ87,'Data - Individual Indicators'!AM87,'Data - Individual Indicators'!AO87,'Data - Individual Indicators'!BB87*SUM('Data - Individual Indicators'!AV87:AY87),'Data - Individual Indicators'!BE87)</f>
        <v>33.793333333333337</v>
      </c>
      <c r="C86" s="167">
        <f t="shared" si="3"/>
        <v>2</v>
      </c>
      <c r="D86" s="1" t="str">
        <f t="shared" si="4"/>
        <v>moderate</v>
      </c>
    </row>
    <row r="87" spans="1:4" x14ac:dyDescent="0.35">
      <c r="A87" s="4">
        <v>53033008200</v>
      </c>
      <c r="B87" s="2">
        <f>SUM('Data - Individual Indicators'!C88,'Data - Individual Indicators'!E88,'Data - Individual Indicators'!G88,'Data - Individual Indicators'!I88,0.5*'Data - Individual Indicators'!L88,0.5*'Data - Individual Indicators'!M88,'Data - Individual Indicators'!P88,0.5*'Data - Individual Indicators'!S88,0.5*'Data - Individual Indicators'!T88,'Data - Individual Indicators'!W88,'Data - Individual Indicators'!Y88,0.33*'Data - Individual Indicators'!AC88,0.33*'Data - Individual Indicators'!AD88,0.33*'Data - Individual Indicators'!AE88,0.5*'Data - Individual Indicators'!AI88,0.5*'Data - Individual Indicators'!AJ88,'Data - Individual Indicators'!AM88,'Data - Individual Indicators'!AO88,'Data - Individual Indicators'!BB88*SUM('Data - Individual Indicators'!AV88:AY88),'Data - Individual Indicators'!BE88)</f>
        <v>31.793333333333333</v>
      </c>
      <c r="C87" s="167">
        <f t="shared" si="3"/>
        <v>2</v>
      </c>
      <c r="D87" s="1" t="str">
        <f t="shared" si="4"/>
        <v>moderate</v>
      </c>
    </row>
    <row r="88" spans="1:4" x14ac:dyDescent="0.35">
      <c r="A88" s="4">
        <v>53033008300</v>
      </c>
      <c r="B88" s="2">
        <f>SUM('Data - Individual Indicators'!C89,'Data - Individual Indicators'!E89,'Data - Individual Indicators'!G89,'Data - Individual Indicators'!I89,0.5*'Data - Individual Indicators'!L89,0.5*'Data - Individual Indicators'!M89,'Data - Individual Indicators'!P89,0.5*'Data - Individual Indicators'!S89,0.5*'Data - Individual Indicators'!T89,'Data - Individual Indicators'!W89,'Data - Individual Indicators'!Y89,0.33*'Data - Individual Indicators'!AC89,0.33*'Data - Individual Indicators'!AD89,0.33*'Data - Individual Indicators'!AE89,0.5*'Data - Individual Indicators'!AI89,0.5*'Data - Individual Indicators'!AJ89,'Data - Individual Indicators'!AM89,'Data - Individual Indicators'!AO89,'Data - Individual Indicators'!BB89*SUM('Data - Individual Indicators'!AV89:AY89),'Data - Individual Indicators'!BE89)</f>
        <v>30.96</v>
      </c>
      <c r="C88" s="167">
        <f t="shared" si="3"/>
        <v>2</v>
      </c>
      <c r="D88" s="1" t="str">
        <f t="shared" si="4"/>
        <v>moderate</v>
      </c>
    </row>
    <row r="89" spans="1:4" x14ac:dyDescent="0.35">
      <c r="A89" s="4">
        <v>53033008400</v>
      </c>
      <c r="B89" s="2">
        <f>SUM('Data - Individual Indicators'!C90,'Data - Individual Indicators'!E90,'Data - Individual Indicators'!G90,'Data - Individual Indicators'!I90,0.5*'Data - Individual Indicators'!L90,0.5*'Data - Individual Indicators'!M90,'Data - Individual Indicators'!P90,0.5*'Data - Individual Indicators'!S90,0.5*'Data - Individual Indicators'!T90,'Data - Individual Indicators'!W90,'Data - Individual Indicators'!Y90,0.33*'Data - Individual Indicators'!AC90,0.33*'Data - Individual Indicators'!AD90,0.33*'Data - Individual Indicators'!AE90,0.5*'Data - Individual Indicators'!AI90,0.5*'Data - Individual Indicators'!AJ90,'Data - Individual Indicators'!AM90,'Data - Individual Indicators'!AO90,'Data - Individual Indicators'!BB90*SUM('Data - Individual Indicators'!AV90:AY90),'Data - Individual Indicators'!BE90)</f>
        <v>36.21</v>
      </c>
      <c r="C89" s="167">
        <f t="shared" si="3"/>
        <v>2</v>
      </c>
      <c r="D89" s="1" t="str">
        <f t="shared" si="4"/>
        <v>moderate</v>
      </c>
    </row>
    <row r="90" spans="1:4" x14ac:dyDescent="0.35">
      <c r="A90" s="4">
        <v>53033008500</v>
      </c>
      <c r="B90" s="2">
        <f>SUM('Data - Individual Indicators'!C91,'Data - Individual Indicators'!E91,'Data - Individual Indicators'!G91,'Data - Individual Indicators'!I91,0.5*'Data - Individual Indicators'!L91,0.5*'Data - Individual Indicators'!M91,'Data - Individual Indicators'!P91,0.5*'Data - Individual Indicators'!S91,0.5*'Data - Individual Indicators'!T91,'Data - Individual Indicators'!W91,'Data - Individual Indicators'!Y91,0.33*'Data - Individual Indicators'!AC91,0.33*'Data - Individual Indicators'!AD91,0.33*'Data - Individual Indicators'!AE91,0.5*'Data - Individual Indicators'!AI91,0.5*'Data - Individual Indicators'!AJ91,'Data - Individual Indicators'!AM91,'Data - Individual Indicators'!AO91,'Data - Individual Indicators'!BB91*SUM('Data - Individual Indicators'!AV91:AY91),'Data - Individual Indicators'!BE91)</f>
        <v>41.293333333333337</v>
      </c>
      <c r="C90" s="167">
        <f t="shared" si="3"/>
        <v>3</v>
      </c>
      <c r="D90" s="1" t="str">
        <f t="shared" si="4"/>
        <v>higher</v>
      </c>
    </row>
    <row r="91" spans="1:4" x14ac:dyDescent="0.35">
      <c r="A91" s="4">
        <v>53033008600</v>
      </c>
      <c r="B91" s="2">
        <f>SUM('Data - Individual Indicators'!C92,'Data - Individual Indicators'!E92,'Data - Individual Indicators'!G92,'Data - Individual Indicators'!I92,0.5*'Data - Individual Indicators'!L92,0.5*'Data - Individual Indicators'!M92,'Data - Individual Indicators'!P92,0.5*'Data - Individual Indicators'!S92,0.5*'Data - Individual Indicators'!T92,'Data - Individual Indicators'!W92,'Data - Individual Indicators'!Y92,0.33*'Data - Individual Indicators'!AC92,0.33*'Data - Individual Indicators'!AD92,0.33*'Data - Individual Indicators'!AE92,0.5*'Data - Individual Indicators'!AI92,0.5*'Data - Individual Indicators'!AJ92,'Data - Individual Indicators'!AM92,'Data - Individual Indicators'!AO92,'Data - Individual Indicators'!BB92*SUM('Data - Individual Indicators'!AV92:AY92),'Data - Individual Indicators'!BE92)</f>
        <v>38.96</v>
      </c>
      <c r="C91" s="167">
        <f t="shared" si="3"/>
        <v>3</v>
      </c>
      <c r="D91" s="1" t="str">
        <f t="shared" si="4"/>
        <v>higher</v>
      </c>
    </row>
    <row r="92" spans="1:4" x14ac:dyDescent="0.35">
      <c r="A92" s="4">
        <v>53033008700</v>
      </c>
      <c r="B92" s="2">
        <f>SUM('Data - Individual Indicators'!C93,'Data - Individual Indicators'!E93,'Data - Individual Indicators'!G93,'Data - Individual Indicators'!I93,0.5*'Data - Individual Indicators'!L93,0.5*'Data - Individual Indicators'!M93,'Data - Individual Indicators'!P93,0.5*'Data - Individual Indicators'!S93,0.5*'Data - Individual Indicators'!T93,'Data - Individual Indicators'!W93,'Data - Individual Indicators'!Y93,0.33*'Data - Individual Indicators'!AC93,0.33*'Data - Individual Indicators'!AD93,0.33*'Data - Individual Indicators'!AE93,0.5*'Data - Individual Indicators'!AI93,0.5*'Data - Individual Indicators'!AJ93,'Data - Individual Indicators'!AM93,'Data - Individual Indicators'!AO93,'Data - Individual Indicators'!BB93*SUM('Data - Individual Indicators'!AV93:AY93),'Data - Individual Indicators'!BE93)</f>
        <v>34.97</v>
      </c>
      <c r="C92" s="167">
        <f t="shared" si="3"/>
        <v>2</v>
      </c>
      <c r="D92" s="1" t="str">
        <f t="shared" si="4"/>
        <v>moderate</v>
      </c>
    </row>
    <row r="93" spans="1:4" x14ac:dyDescent="0.35">
      <c r="A93" s="4">
        <v>53033008800</v>
      </c>
      <c r="B93" s="2">
        <f>SUM('Data - Individual Indicators'!C94,'Data - Individual Indicators'!E94,'Data - Individual Indicators'!G94,'Data - Individual Indicators'!I94,0.5*'Data - Individual Indicators'!L94,0.5*'Data - Individual Indicators'!M94,'Data - Individual Indicators'!P94,0.5*'Data - Individual Indicators'!S94,0.5*'Data - Individual Indicators'!T94,'Data - Individual Indicators'!W94,'Data - Individual Indicators'!Y94,0.33*'Data - Individual Indicators'!AC94,0.33*'Data - Individual Indicators'!AD94,0.33*'Data - Individual Indicators'!AE94,0.5*'Data - Individual Indicators'!AI94,0.5*'Data - Individual Indicators'!AJ94,'Data - Individual Indicators'!AM94,'Data - Individual Indicators'!AO94,'Data - Individual Indicators'!BB94*SUM('Data - Individual Indicators'!AV94:AY94),'Data - Individual Indicators'!BE94)</f>
        <v>25.296666666666667</v>
      </c>
      <c r="C93" s="167">
        <f t="shared" si="3"/>
        <v>2</v>
      </c>
      <c r="D93" s="1" t="str">
        <f t="shared" si="4"/>
        <v>moderate</v>
      </c>
    </row>
    <row r="94" spans="1:4" x14ac:dyDescent="0.35">
      <c r="A94" s="4">
        <v>53033008900</v>
      </c>
      <c r="B94" s="2">
        <f>SUM('Data - Individual Indicators'!C95,'Data - Individual Indicators'!E95,'Data - Individual Indicators'!G95,'Data - Individual Indicators'!I95,0.5*'Data - Individual Indicators'!L95,0.5*'Data - Individual Indicators'!M95,'Data - Individual Indicators'!P95,0.5*'Data - Individual Indicators'!S95,0.5*'Data - Individual Indicators'!T95,'Data - Individual Indicators'!W95,'Data - Individual Indicators'!Y95,0.33*'Data - Individual Indicators'!AC95,0.33*'Data - Individual Indicators'!AD95,0.33*'Data - Individual Indicators'!AE95,0.5*'Data - Individual Indicators'!AI95,0.5*'Data - Individual Indicators'!AJ95,'Data - Individual Indicators'!AM95,'Data - Individual Indicators'!AO95,'Data - Individual Indicators'!BB95*SUM('Data - Individual Indicators'!AV95:AY95),'Data - Individual Indicators'!BE95)</f>
        <v>29.139999999999997</v>
      </c>
      <c r="C94" s="167">
        <f t="shared" si="3"/>
        <v>2</v>
      </c>
      <c r="D94" s="1" t="str">
        <f t="shared" si="4"/>
        <v>moderate</v>
      </c>
    </row>
    <row r="95" spans="1:4" x14ac:dyDescent="0.35">
      <c r="A95" s="4">
        <v>53033009000</v>
      </c>
      <c r="B95" s="2">
        <f>SUM('Data - Individual Indicators'!C96,'Data - Individual Indicators'!E96,'Data - Individual Indicators'!G96,'Data - Individual Indicators'!I96,0.5*'Data - Individual Indicators'!L96,0.5*'Data - Individual Indicators'!M96,'Data - Individual Indicators'!P96,0.5*'Data - Individual Indicators'!S96,0.5*'Data - Individual Indicators'!T96,'Data - Individual Indicators'!W96,'Data - Individual Indicators'!Y96,0.33*'Data - Individual Indicators'!AC96,0.33*'Data - Individual Indicators'!AD96,0.33*'Data - Individual Indicators'!AE96,0.5*'Data - Individual Indicators'!AI96,0.5*'Data - Individual Indicators'!AJ96,'Data - Individual Indicators'!AM96,'Data - Individual Indicators'!AO96,'Data - Individual Indicators'!BB96*SUM('Data - Individual Indicators'!AV96:AY96),'Data - Individual Indicators'!BE96)</f>
        <v>41.379999999999995</v>
      </c>
      <c r="C95" s="167">
        <f t="shared" si="3"/>
        <v>3</v>
      </c>
      <c r="D95" s="1" t="str">
        <f t="shared" si="4"/>
        <v>higher</v>
      </c>
    </row>
    <row r="96" spans="1:4" x14ac:dyDescent="0.35">
      <c r="A96" s="4">
        <v>53033009100</v>
      </c>
      <c r="B96" s="2">
        <f>SUM('Data - Individual Indicators'!C97,'Data - Individual Indicators'!E97,'Data - Individual Indicators'!G97,'Data - Individual Indicators'!I97,0.5*'Data - Individual Indicators'!L97,0.5*'Data - Individual Indicators'!M97,'Data - Individual Indicators'!P97,0.5*'Data - Individual Indicators'!S97,0.5*'Data - Individual Indicators'!T97,'Data - Individual Indicators'!W97,'Data - Individual Indicators'!Y97,0.33*'Data - Individual Indicators'!AC97,0.33*'Data - Individual Indicators'!AD97,0.33*'Data - Individual Indicators'!AE97,0.5*'Data - Individual Indicators'!AI97,0.5*'Data - Individual Indicators'!AJ97,'Data - Individual Indicators'!AM97,'Data - Individual Indicators'!AO97,'Data - Individual Indicators'!BB97*SUM('Data - Individual Indicators'!AV97:AY97),'Data - Individual Indicators'!BE97)</f>
        <v>51.96</v>
      </c>
      <c r="C96" s="167">
        <f t="shared" si="3"/>
        <v>3</v>
      </c>
      <c r="D96" s="1" t="str">
        <f t="shared" si="4"/>
        <v>higher</v>
      </c>
    </row>
    <row r="97" spans="1:4" x14ac:dyDescent="0.35">
      <c r="A97" s="4">
        <v>53033009200</v>
      </c>
      <c r="B97" s="2">
        <f>SUM('Data - Individual Indicators'!C98,'Data - Individual Indicators'!E98,'Data - Individual Indicators'!G98,'Data - Individual Indicators'!I98,0.5*'Data - Individual Indicators'!L98,0.5*'Data - Individual Indicators'!M98,'Data - Individual Indicators'!P98,0.5*'Data - Individual Indicators'!S98,0.5*'Data - Individual Indicators'!T98,'Data - Individual Indicators'!W98,'Data - Individual Indicators'!Y98,0.33*'Data - Individual Indicators'!AC98,0.33*'Data - Individual Indicators'!AD98,0.33*'Data - Individual Indicators'!AE98,0.5*'Data - Individual Indicators'!AI98,0.5*'Data - Individual Indicators'!AJ98,'Data - Individual Indicators'!AM98,'Data - Individual Indicators'!AO98,'Data - Individual Indicators'!BB98*SUM('Data - Individual Indicators'!AV98:AY98),'Data - Individual Indicators'!BE98)</f>
        <v>52.96</v>
      </c>
      <c r="C97" s="167">
        <f t="shared" si="3"/>
        <v>3</v>
      </c>
      <c r="D97" s="1" t="str">
        <f t="shared" si="4"/>
        <v>higher</v>
      </c>
    </row>
    <row r="98" spans="1:4" x14ac:dyDescent="0.35">
      <c r="A98" s="4">
        <v>53033009300</v>
      </c>
      <c r="B98" s="2">
        <f>SUM('Data - Individual Indicators'!C99,'Data - Individual Indicators'!E99,'Data - Individual Indicators'!G99,'Data - Individual Indicators'!I99,0.5*'Data - Individual Indicators'!L99,0.5*'Data - Individual Indicators'!M99,'Data - Individual Indicators'!P99,0.5*'Data - Individual Indicators'!S99,0.5*'Data - Individual Indicators'!T99,'Data - Individual Indicators'!W99,'Data - Individual Indicators'!Y99,0.33*'Data - Individual Indicators'!AC99,0.33*'Data - Individual Indicators'!AD99,0.33*'Data - Individual Indicators'!AE99,0.5*'Data - Individual Indicators'!AI99,0.5*'Data - Individual Indicators'!AJ99,'Data - Individual Indicators'!AM99,'Data - Individual Indicators'!AO99,'Data - Individual Indicators'!BB99*SUM('Data - Individual Indicators'!AV99:AY99),'Data - Individual Indicators'!BE99)</f>
        <v>30.469999999999995</v>
      </c>
      <c r="C98" s="167">
        <f t="shared" si="3"/>
        <v>2</v>
      </c>
      <c r="D98" s="1" t="str">
        <f t="shared" si="4"/>
        <v>moderate</v>
      </c>
    </row>
    <row r="99" spans="1:4" x14ac:dyDescent="0.35">
      <c r="A99" s="4">
        <v>53033009400</v>
      </c>
      <c r="B99" s="2">
        <f>SUM('Data - Individual Indicators'!C100,'Data - Individual Indicators'!E100,'Data - Individual Indicators'!G100,'Data - Individual Indicators'!I100,0.5*'Data - Individual Indicators'!L100,0.5*'Data - Individual Indicators'!M100,'Data - Individual Indicators'!P100,0.5*'Data - Individual Indicators'!S100,0.5*'Data - Individual Indicators'!T100,'Data - Individual Indicators'!W100,'Data - Individual Indicators'!Y100,0.33*'Data - Individual Indicators'!AC100,0.33*'Data - Individual Indicators'!AD100,0.33*'Data - Individual Indicators'!AE100,0.5*'Data - Individual Indicators'!AI100,0.5*'Data - Individual Indicators'!AJ100,'Data - Individual Indicators'!AM100,'Data - Individual Indicators'!AO100,'Data - Individual Indicators'!BB100*SUM('Data - Individual Indicators'!AV100:AY100),'Data - Individual Indicators'!BE100)</f>
        <v>44.966666666666661</v>
      </c>
      <c r="C99" s="167">
        <f t="shared" si="3"/>
        <v>3</v>
      </c>
      <c r="D99" s="1" t="str">
        <f t="shared" si="4"/>
        <v>higher</v>
      </c>
    </row>
    <row r="100" spans="1:4" x14ac:dyDescent="0.35">
      <c r="A100" s="4">
        <v>53033009500</v>
      </c>
      <c r="B100" s="2">
        <f>SUM('Data - Individual Indicators'!C101,'Data - Individual Indicators'!E101,'Data - Individual Indicators'!G101,'Data - Individual Indicators'!I101,0.5*'Data - Individual Indicators'!L101,0.5*'Data - Individual Indicators'!M101,'Data - Individual Indicators'!P101,0.5*'Data - Individual Indicators'!S101,0.5*'Data - Individual Indicators'!T101,'Data - Individual Indicators'!W101,'Data - Individual Indicators'!Y101,0.33*'Data - Individual Indicators'!AC101,0.33*'Data - Individual Indicators'!AD101,0.33*'Data - Individual Indicators'!AE101,0.5*'Data - Individual Indicators'!AI101,0.5*'Data - Individual Indicators'!AJ101,'Data - Individual Indicators'!AM101,'Data - Individual Indicators'!AO101,'Data - Individual Indicators'!BB101*SUM('Data - Individual Indicators'!AV101:AY101),'Data - Individual Indicators'!BE101)</f>
        <v>32.129999999999995</v>
      </c>
      <c r="C100" s="167">
        <f t="shared" si="3"/>
        <v>2</v>
      </c>
      <c r="D100" s="1" t="str">
        <f t="shared" si="4"/>
        <v>moderate</v>
      </c>
    </row>
    <row r="101" spans="1:4" x14ac:dyDescent="0.35">
      <c r="A101" s="4">
        <v>53033009600</v>
      </c>
      <c r="B101" s="2">
        <f>SUM('Data - Individual Indicators'!C102,'Data - Individual Indicators'!E102,'Data - Individual Indicators'!G102,'Data - Individual Indicators'!I102,0.5*'Data - Individual Indicators'!L102,0.5*'Data - Individual Indicators'!M102,'Data - Individual Indicators'!P102,0.5*'Data - Individual Indicators'!S102,0.5*'Data - Individual Indicators'!T102,'Data - Individual Indicators'!W102,'Data - Individual Indicators'!Y102,0.33*'Data - Individual Indicators'!AC102,0.33*'Data - Individual Indicators'!AD102,0.33*'Data - Individual Indicators'!AE102,0.5*'Data - Individual Indicators'!AI102,0.5*'Data - Individual Indicators'!AJ102,'Data - Individual Indicators'!AM102,'Data - Individual Indicators'!AO102,'Data - Individual Indicators'!BB102*SUM('Data - Individual Indicators'!AV102:AY102),'Data - Individual Indicators'!BE102)</f>
        <v>20.22</v>
      </c>
      <c r="C101" s="167">
        <f t="shared" si="3"/>
        <v>1</v>
      </c>
      <c r="D101" s="1" t="str">
        <f t="shared" si="4"/>
        <v>lower</v>
      </c>
    </row>
    <row r="102" spans="1:4" x14ac:dyDescent="0.35">
      <c r="A102" s="4">
        <v>53033009701</v>
      </c>
      <c r="B102" s="2">
        <f>SUM('Data - Individual Indicators'!C103,'Data - Individual Indicators'!E103,'Data - Individual Indicators'!G103,'Data - Individual Indicators'!I103,0.5*'Data - Individual Indicators'!L103,0.5*'Data - Individual Indicators'!M103,'Data - Individual Indicators'!P103,0.5*'Data - Individual Indicators'!S103,0.5*'Data - Individual Indicators'!T103,'Data - Individual Indicators'!W103,'Data - Individual Indicators'!Y103,0.33*'Data - Individual Indicators'!AC103,0.33*'Data - Individual Indicators'!AD103,0.33*'Data - Individual Indicators'!AE103,0.5*'Data - Individual Indicators'!AI103,0.5*'Data - Individual Indicators'!AJ103,'Data - Individual Indicators'!AM103,'Data - Individual Indicators'!AO103,'Data - Individual Indicators'!BB103*SUM('Data - Individual Indicators'!AV103:AY103),'Data - Individual Indicators'!BE103)</f>
        <v>14.16</v>
      </c>
      <c r="C102" s="167">
        <f t="shared" si="3"/>
        <v>1</v>
      </c>
      <c r="D102" s="1" t="str">
        <f t="shared" si="4"/>
        <v>lower</v>
      </c>
    </row>
    <row r="103" spans="1:4" x14ac:dyDescent="0.35">
      <c r="A103" s="4">
        <v>53033009702</v>
      </c>
      <c r="B103" s="2">
        <f>SUM('Data - Individual Indicators'!C104,'Data - Individual Indicators'!E104,'Data - Individual Indicators'!G104,'Data - Individual Indicators'!I104,0.5*'Data - Individual Indicators'!L104,0.5*'Data - Individual Indicators'!M104,'Data - Individual Indicators'!P104,0.5*'Data - Individual Indicators'!S104,0.5*'Data - Individual Indicators'!T104,'Data - Individual Indicators'!W104,'Data - Individual Indicators'!Y104,0.33*'Data - Individual Indicators'!AC104,0.33*'Data - Individual Indicators'!AD104,0.33*'Data - Individual Indicators'!AE104,0.5*'Data - Individual Indicators'!AI104,0.5*'Data - Individual Indicators'!AJ104,'Data - Individual Indicators'!AM104,'Data - Individual Indicators'!AO104,'Data - Individual Indicators'!BB104*SUM('Data - Individual Indicators'!AV104:AY104),'Data - Individual Indicators'!BE104)</f>
        <v>11.81</v>
      </c>
      <c r="C103" s="167">
        <f t="shared" si="3"/>
        <v>1</v>
      </c>
      <c r="D103" s="1" t="str">
        <f t="shared" si="4"/>
        <v>lower</v>
      </c>
    </row>
    <row r="104" spans="1:4" x14ac:dyDescent="0.35">
      <c r="A104" s="4">
        <v>53033009800</v>
      </c>
      <c r="B104" s="2">
        <f>SUM('Data - Individual Indicators'!C105,'Data - Individual Indicators'!E105,'Data - Individual Indicators'!G105,'Data - Individual Indicators'!I105,0.5*'Data - Individual Indicators'!L105,0.5*'Data - Individual Indicators'!M105,'Data - Individual Indicators'!P105,0.5*'Data - Individual Indicators'!S105,0.5*'Data - Individual Indicators'!T105,'Data - Individual Indicators'!W105,'Data - Individual Indicators'!Y105,0.33*'Data - Individual Indicators'!AC105,0.33*'Data - Individual Indicators'!AD105,0.33*'Data - Individual Indicators'!AE105,0.5*'Data - Individual Indicators'!AI105,0.5*'Data - Individual Indicators'!AJ105,'Data - Individual Indicators'!AM105,'Data - Individual Indicators'!AO105,'Data - Individual Indicators'!BB105*SUM('Data - Individual Indicators'!AV105:AY105),'Data - Individual Indicators'!BE105)</f>
        <v>18.46</v>
      </c>
      <c r="C104" s="167">
        <f t="shared" si="3"/>
        <v>1</v>
      </c>
      <c r="D104" s="1" t="str">
        <f t="shared" si="4"/>
        <v>lower</v>
      </c>
    </row>
    <row r="105" spans="1:4" x14ac:dyDescent="0.35">
      <c r="A105" s="4">
        <v>53033009900</v>
      </c>
      <c r="B105" s="2">
        <f>SUM('Data - Individual Indicators'!C106,'Data - Individual Indicators'!E106,'Data - Individual Indicators'!G106,'Data - Individual Indicators'!I106,0.5*'Data - Individual Indicators'!L106,0.5*'Data - Individual Indicators'!M106,'Data - Individual Indicators'!P106,0.5*'Data - Individual Indicators'!S106,0.5*'Data - Individual Indicators'!T106,'Data - Individual Indicators'!W106,'Data - Individual Indicators'!Y106,0.33*'Data - Individual Indicators'!AC106,0.33*'Data - Individual Indicators'!AD106,0.33*'Data - Individual Indicators'!AE106,0.5*'Data - Individual Indicators'!AI106,0.5*'Data - Individual Indicators'!AJ106,'Data - Individual Indicators'!AM106,'Data - Individual Indicators'!AO106,'Data - Individual Indicators'!BB106*SUM('Data - Individual Indicators'!AV106:AY106),'Data - Individual Indicators'!BE106)</f>
        <v>32.47</v>
      </c>
      <c r="C105" s="167">
        <f t="shared" si="3"/>
        <v>2</v>
      </c>
      <c r="D105" s="1" t="str">
        <f t="shared" si="4"/>
        <v>moderate</v>
      </c>
    </row>
    <row r="106" spans="1:4" x14ac:dyDescent="0.35">
      <c r="A106" s="4">
        <v>53033010001</v>
      </c>
      <c r="B106" s="2">
        <f>SUM('Data - Individual Indicators'!C107,'Data - Individual Indicators'!E107,'Data - Individual Indicators'!G107,'Data - Individual Indicators'!I107,0.5*'Data - Individual Indicators'!L107,0.5*'Data - Individual Indicators'!M107,'Data - Individual Indicators'!P107,0.5*'Data - Individual Indicators'!S107,0.5*'Data - Individual Indicators'!T107,'Data - Individual Indicators'!W107,'Data - Individual Indicators'!Y107,0.33*'Data - Individual Indicators'!AC107,0.33*'Data - Individual Indicators'!AD107,0.33*'Data - Individual Indicators'!AE107,0.5*'Data - Individual Indicators'!AI107,0.5*'Data - Individual Indicators'!AJ107,'Data - Individual Indicators'!AM107,'Data - Individual Indicators'!AO107,'Data - Individual Indicators'!BB107*SUM('Data - Individual Indicators'!AV107:AY107),'Data - Individual Indicators'!BE107)</f>
        <v>46.129999999999995</v>
      </c>
      <c r="C106" s="167">
        <f t="shared" si="3"/>
        <v>3</v>
      </c>
      <c r="D106" s="1" t="str">
        <f t="shared" si="4"/>
        <v>higher</v>
      </c>
    </row>
    <row r="107" spans="1:4" x14ac:dyDescent="0.35">
      <c r="A107" s="4">
        <v>53033010002</v>
      </c>
      <c r="B107" s="2">
        <f>SUM('Data - Individual Indicators'!C108,'Data - Individual Indicators'!E108,'Data - Individual Indicators'!G108,'Data - Individual Indicators'!I108,0.5*'Data - Individual Indicators'!L108,0.5*'Data - Individual Indicators'!M108,'Data - Individual Indicators'!P108,0.5*'Data - Individual Indicators'!S108,0.5*'Data - Individual Indicators'!T108,'Data - Individual Indicators'!W108,'Data - Individual Indicators'!Y108,0.33*'Data - Individual Indicators'!AC108,0.33*'Data - Individual Indicators'!AD108,0.33*'Data - Individual Indicators'!AE108,0.5*'Data - Individual Indicators'!AI108,0.5*'Data - Individual Indicators'!AJ108,'Data - Individual Indicators'!AM108,'Data - Individual Indicators'!AO108,'Data - Individual Indicators'!BB108*SUM('Data - Individual Indicators'!AV108:AY108),'Data - Individual Indicators'!BE108)</f>
        <v>40.299999999999997</v>
      </c>
      <c r="C107" s="167">
        <f t="shared" si="3"/>
        <v>3</v>
      </c>
      <c r="D107" s="1" t="str">
        <f t="shared" si="4"/>
        <v>higher</v>
      </c>
    </row>
    <row r="108" spans="1:4" x14ac:dyDescent="0.35">
      <c r="A108" s="4">
        <v>53033010100</v>
      </c>
      <c r="B108" s="2">
        <f>SUM('Data - Individual Indicators'!C109,'Data - Individual Indicators'!E109,'Data - Individual Indicators'!G109,'Data - Individual Indicators'!I109,0.5*'Data - Individual Indicators'!L109,0.5*'Data - Individual Indicators'!M109,'Data - Individual Indicators'!P109,0.5*'Data - Individual Indicators'!S109,0.5*'Data - Individual Indicators'!T109,'Data - Individual Indicators'!W109,'Data - Individual Indicators'!Y109,0.33*'Data - Individual Indicators'!AC109,0.33*'Data - Individual Indicators'!AD109,0.33*'Data - Individual Indicators'!AE109,0.5*'Data - Individual Indicators'!AI109,0.5*'Data - Individual Indicators'!AJ109,'Data - Individual Indicators'!AM109,'Data - Individual Indicators'!AO109,'Data - Individual Indicators'!BB109*SUM('Data - Individual Indicators'!AV109:AY109),'Data - Individual Indicators'!BE109)</f>
        <v>38.96</v>
      </c>
      <c r="C108" s="167">
        <f t="shared" si="3"/>
        <v>3</v>
      </c>
      <c r="D108" s="1" t="str">
        <f t="shared" si="4"/>
        <v>higher</v>
      </c>
    </row>
    <row r="109" spans="1:4" x14ac:dyDescent="0.35">
      <c r="A109" s="4">
        <v>53033010200</v>
      </c>
      <c r="B109" s="2">
        <f>SUM('Data - Individual Indicators'!C110,'Data - Individual Indicators'!E110,'Data - Individual Indicators'!G110,'Data - Individual Indicators'!I110,0.5*'Data - Individual Indicators'!L110,0.5*'Data - Individual Indicators'!M110,'Data - Individual Indicators'!P110,0.5*'Data - Individual Indicators'!S110,0.5*'Data - Individual Indicators'!T110,'Data - Individual Indicators'!W110,'Data - Individual Indicators'!Y110,0.33*'Data - Individual Indicators'!AC110,0.33*'Data - Individual Indicators'!AD110,0.33*'Data - Individual Indicators'!AE110,0.5*'Data - Individual Indicators'!AI110,0.5*'Data - Individual Indicators'!AJ110,'Data - Individual Indicators'!AM110,'Data - Individual Indicators'!AO110,'Data - Individual Indicators'!BB110*SUM('Data - Individual Indicators'!AV110:AY110),'Data - Individual Indicators'!BE110)</f>
        <v>19.963333333333335</v>
      </c>
      <c r="C109" s="167">
        <f t="shared" si="3"/>
        <v>1</v>
      </c>
      <c r="D109" s="1" t="str">
        <f t="shared" si="4"/>
        <v>lower</v>
      </c>
    </row>
    <row r="110" spans="1:4" x14ac:dyDescent="0.35">
      <c r="A110" s="4">
        <v>53033010300</v>
      </c>
      <c r="B110" s="2">
        <f>SUM('Data - Individual Indicators'!C111,'Data - Individual Indicators'!E111,'Data - Individual Indicators'!G111,'Data - Individual Indicators'!I111,0.5*'Data - Individual Indicators'!L111,0.5*'Data - Individual Indicators'!M111,'Data - Individual Indicators'!P111,0.5*'Data - Individual Indicators'!S111,0.5*'Data - Individual Indicators'!T111,'Data - Individual Indicators'!W111,'Data - Individual Indicators'!Y111,0.33*'Data - Individual Indicators'!AC111,0.33*'Data - Individual Indicators'!AD111,0.33*'Data - Individual Indicators'!AE111,0.5*'Data - Individual Indicators'!AI111,0.5*'Data - Individual Indicators'!AJ111,'Data - Individual Indicators'!AM111,'Data - Individual Indicators'!AO111,'Data - Individual Indicators'!BB111*SUM('Data - Individual Indicators'!AV111:AY111),'Data - Individual Indicators'!BE111)</f>
        <v>38.21</v>
      </c>
      <c r="C110" s="167">
        <f t="shared" si="3"/>
        <v>3</v>
      </c>
      <c r="D110" s="1" t="str">
        <f t="shared" si="4"/>
        <v>higher</v>
      </c>
    </row>
    <row r="111" spans="1:4" x14ac:dyDescent="0.35">
      <c r="A111" s="4">
        <v>53033010401</v>
      </c>
      <c r="B111" s="2">
        <f>SUM('Data - Individual Indicators'!C112,'Data - Individual Indicators'!E112,'Data - Individual Indicators'!G112,'Data - Individual Indicators'!I112,0.5*'Data - Individual Indicators'!L112,0.5*'Data - Individual Indicators'!M112,'Data - Individual Indicators'!P112,0.5*'Data - Individual Indicators'!S112,0.5*'Data - Individual Indicators'!T112,'Data - Individual Indicators'!W112,'Data - Individual Indicators'!Y112,0.33*'Data - Individual Indicators'!AC112,0.33*'Data - Individual Indicators'!AD112,0.33*'Data - Individual Indicators'!AE112,0.5*'Data - Individual Indicators'!AI112,0.5*'Data - Individual Indicators'!AJ112,'Data - Individual Indicators'!AM112,'Data - Individual Indicators'!AO112,'Data - Individual Indicators'!BB112*SUM('Data - Individual Indicators'!AV112:AY112),'Data - Individual Indicators'!BE112)</f>
        <v>38.64</v>
      </c>
      <c r="C111" s="167">
        <f t="shared" si="3"/>
        <v>3</v>
      </c>
      <c r="D111" s="1" t="str">
        <f t="shared" si="4"/>
        <v>higher</v>
      </c>
    </row>
    <row r="112" spans="1:4" x14ac:dyDescent="0.35">
      <c r="A112" s="4">
        <v>53033010402</v>
      </c>
      <c r="B112" s="2">
        <f>SUM('Data - Individual Indicators'!C113,'Data - Individual Indicators'!E113,'Data - Individual Indicators'!G113,'Data - Individual Indicators'!I113,0.5*'Data - Individual Indicators'!L113,0.5*'Data - Individual Indicators'!M113,'Data - Individual Indicators'!P113,0.5*'Data - Individual Indicators'!S113,0.5*'Data - Individual Indicators'!T113,'Data - Individual Indicators'!W113,'Data - Individual Indicators'!Y113,0.33*'Data - Individual Indicators'!AC113,0.33*'Data - Individual Indicators'!AD113,0.33*'Data - Individual Indicators'!AE113,0.5*'Data - Individual Indicators'!AI113,0.5*'Data - Individual Indicators'!AJ113,'Data - Individual Indicators'!AM113,'Data - Individual Indicators'!AO113,'Data - Individual Indicators'!BB113*SUM('Data - Individual Indicators'!AV113:AY113),'Data - Individual Indicators'!BE113)</f>
        <v>31.973333333333329</v>
      </c>
      <c r="C112" s="167">
        <f t="shared" si="3"/>
        <v>2</v>
      </c>
      <c r="D112" s="1" t="str">
        <f t="shared" si="4"/>
        <v>moderate</v>
      </c>
    </row>
    <row r="113" spans="1:4" x14ac:dyDescent="0.35">
      <c r="A113" s="4">
        <v>53033010500</v>
      </c>
      <c r="B113" s="2">
        <f>SUM('Data - Individual Indicators'!C114,'Data - Individual Indicators'!E114,'Data - Individual Indicators'!G114,'Data - Individual Indicators'!I114,0.5*'Data - Individual Indicators'!L114,0.5*'Data - Individual Indicators'!M114,'Data - Individual Indicators'!P114,0.5*'Data - Individual Indicators'!S114,0.5*'Data - Individual Indicators'!T114,'Data - Individual Indicators'!W114,'Data - Individual Indicators'!Y114,0.33*'Data - Individual Indicators'!AC114,0.33*'Data - Individual Indicators'!AD114,0.33*'Data - Individual Indicators'!AE114,0.5*'Data - Individual Indicators'!AI114,0.5*'Data - Individual Indicators'!AJ114,'Data - Individual Indicators'!AM114,'Data - Individual Indicators'!AO114,'Data - Individual Indicators'!BB114*SUM('Data - Individual Indicators'!AV114:AY114),'Data - Individual Indicators'!BE114)</f>
        <v>29.96</v>
      </c>
      <c r="C113" s="167">
        <f t="shared" si="3"/>
        <v>2</v>
      </c>
      <c r="D113" s="1" t="str">
        <f t="shared" si="4"/>
        <v>moderate</v>
      </c>
    </row>
    <row r="114" spans="1:4" x14ac:dyDescent="0.35">
      <c r="A114" s="4">
        <v>53033010600</v>
      </c>
      <c r="B114" s="2">
        <f>SUM('Data - Individual Indicators'!C115,'Data - Individual Indicators'!E115,'Data - Individual Indicators'!G115,'Data - Individual Indicators'!I115,0.5*'Data - Individual Indicators'!L115,0.5*'Data - Individual Indicators'!M115,'Data - Individual Indicators'!P115,0.5*'Data - Individual Indicators'!S115,0.5*'Data - Individual Indicators'!T115,'Data - Individual Indicators'!W115,'Data - Individual Indicators'!Y115,0.33*'Data - Individual Indicators'!AC115,0.33*'Data - Individual Indicators'!AD115,0.33*'Data - Individual Indicators'!AE115,0.5*'Data - Individual Indicators'!AI115,0.5*'Data - Individual Indicators'!AJ115,'Data - Individual Indicators'!AM115,'Data - Individual Indicators'!AO115,'Data - Individual Indicators'!BB115*SUM('Data - Individual Indicators'!AV115:AY115),'Data - Individual Indicators'!BE115)</f>
        <v>22.639999999999997</v>
      </c>
      <c r="C114" s="167">
        <f t="shared" si="3"/>
        <v>1</v>
      </c>
      <c r="D114" s="1" t="str">
        <f t="shared" si="4"/>
        <v>lower</v>
      </c>
    </row>
    <row r="115" spans="1:4" x14ac:dyDescent="0.35">
      <c r="A115" s="4">
        <v>53033010701</v>
      </c>
      <c r="B115" s="2">
        <f>SUM('Data - Individual Indicators'!C116,'Data - Individual Indicators'!E116,'Data - Individual Indicators'!G116,'Data - Individual Indicators'!I116,0.5*'Data - Individual Indicators'!L116,0.5*'Data - Individual Indicators'!M116,'Data - Individual Indicators'!P116,0.5*'Data - Individual Indicators'!S116,0.5*'Data - Individual Indicators'!T116,'Data - Individual Indicators'!W116,'Data - Individual Indicators'!Y116,0.33*'Data - Individual Indicators'!AC116,0.33*'Data - Individual Indicators'!AD116,0.33*'Data - Individual Indicators'!AE116,0.5*'Data - Individual Indicators'!AI116,0.5*'Data - Individual Indicators'!AJ116,'Data - Individual Indicators'!AM116,'Data - Individual Indicators'!AO116,'Data - Individual Indicators'!BB116*SUM('Data - Individual Indicators'!AV116:AY116),'Data - Individual Indicators'!BE116)</f>
        <v>40.14</v>
      </c>
      <c r="C115" s="167">
        <f t="shared" si="3"/>
        <v>3</v>
      </c>
      <c r="D115" s="1" t="str">
        <f t="shared" si="4"/>
        <v>higher</v>
      </c>
    </row>
    <row r="116" spans="1:4" x14ac:dyDescent="0.35">
      <c r="A116" s="4">
        <v>53033010702</v>
      </c>
      <c r="B116" s="2">
        <f>SUM('Data - Individual Indicators'!C117,'Data - Individual Indicators'!E117,'Data - Individual Indicators'!G117,'Data - Individual Indicators'!I117,0.5*'Data - Individual Indicators'!L117,0.5*'Data - Individual Indicators'!M117,'Data - Individual Indicators'!P117,0.5*'Data - Individual Indicators'!S117,0.5*'Data - Individual Indicators'!T117,'Data - Individual Indicators'!W117,'Data - Individual Indicators'!Y117,0.33*'Data - Individual Indicators'!AC117,0.33*'Data - Individual Indicators'!AD117,0.33*'Data - Individual Indicators'!AE117,0.5*'Data - Individual Indicators'!AI117,0.5*'Data - Individual Indicators'!AJ117,'Data - Individual Indicators'!AM117,'Data - Individual Indicators'!AO117,'Data - Individual Indicators'!BB117*SUM('Data - Individual Indicators'!AV117:AY117),'Data - Individual Indicators'!BE117)</f>
        <v>43.306666666666665</v>
      </c>
      <c r="C116" s="167">
        <f t="shared" si="3"/>
        <v>3</v>
      </c>
      <c r="D116" s="1" t="str">
        <f t="shared" si="4"/>
        <v>higher</v>
      </c>
    </row>
    <row r="117" spans="1:4" x14ac:dyDescent="0.35">
      <c r="A117" s="4">
        <v>53033010800</v>
      </c>
      <c r="B117" s="2">
        <f>SUM('Data - Individual Indicators'!C118,'Data - Individual Indicators'!E118,'Data - Individual Indicators'!G118,'Data - Individual Indicators'!I118,0.5*'Data - Individual Indicators'!L118,0.5*'Data - Individual Indicators'!M118,'Data - Individual Indicators'!P118,0.5*'Data - Individual Indicators'!S118,0.5*'Data - Individual Indicators'!T118,'Data - Individual Indicators'!W118,'Data - Individual Indicators'!Y118,0.33*'Data - Individual Indicators'!AC118,0.33*'Data - Individual Indicators'!AD118,0.33*'Data - Individual Indicators'!AE118,0.5*'Data - Individual Indicators'!AI118,0.5*'Data - Individual Indicators'!AJ118,'Data - Individual Indicators'!AM118,'Data - Individual Indicators'!AO118,'Data - Individual Indicators'!BB118*SUM('Data - Individual Indicators'!AV118:AY118),'Data - Individual Indicators'!BE118)</f>
        <v>30.143333333333327</v>
      </c>
      <c r="C117" s="167">
        <f t="shared" si="3"/>
        <v>2</v>
      </c>
      <c r="D117" s="1" t="str">
        <f t="shared" si="4"/>
        <v>moderate</v>
      </c>
    </row>
    <row r="118" spans="1:4" x14ac:dyDescent="0.35">
      <c r="A118" s="4">
        <v>53033010900</v>
      </c>
      <c r="B118" s="2">
        <f>SUM('Data - Individual Indicators'!C119,'Data - Individual Indicators'!E119,'Data - Individual Indicators'!G119,'Data - Individual Indicators'!I119,0.5*'Data - Individual Indicators'!L119,0.5*'Data - Individual Indicators'!M119,'Data - Individual Indicators'!P119,0.5*'Data - Individual Indicators'!S119,0.5*'Data - Individual Indicators'!T119,'Data - Individual Indicators'!W119,'Data - Individual Indicators'!Y119,0.33*'Data - Individual Indicators'!AC119,0.33*'Data - Individual Indicators'!AD119,0.33*'Data - Individual Indicators'!AE119,0.5*'Data - Individual Indicators'!AI119,0.5*'Data - Individual Indicators'!AJ119,'Data - Individual Indicators'!AM119,'Data - Individual Indicators'!AO119,'Data - Individual Indicators'!BB119*SUM('Data - Individual Indicators'!AV119:AY119),'Data - Individual Indicators'!BE119)</f>
        <v>29.31</v>
      </c>
      <c r="C118" s="167">
        <f t="shared" si="3"/>
        <v>2</v>
      </c>
      <c r="D118" s="1" t="str">
        <f t="shared" si="4"/>
        <v>moderate</v>
      </c>
    </row>
    <row r="119" spans="1:4" x14ac:dyDescent="0.35">
      <c r="A119" s="4">
        <v>53033011001</v>
      </c>
      <c r="B119" s="2">
        <f>SUM('Data - Individual Indicators'!C120,'Data - Individual Indicators'!E120,'Data - Individual Indicators'!G120,'Data - Individual Indicators'!I120,0.5*'Data - Individual Indicators'!L120,0.5*'Data - Individual Indicators'!M120,'Data - Individual Indicators'!P120,0.5*'Data - Individual Indicators'!S120,0.5*'Data - Individual Indicators'!T120,'Data - Individual Indicators'!W120,'Data - Individual Indicators'!Y120,0.33*'Data - Individual Indicators'!AC120,0.33*'Data - Individual Indicators'!AD120,0.33*'Data - Individual Indicators'!AE120,0.5*'Data - Individual Indicators'!AI120,0.5*'Data - Individual Indicators'!AJ120,'Data - Individual Indicators'!AM120,'Data - Individual Indicators'!AO120,'Data - Individual Indicators'!BB120*SUM('Data - Individual Indicators'!AV120:AY120),'Data - Individual Indicators'!BE120)</f>
        <v>52.96</v>
      </c>
      <c r="C119" s="167">
        <f t="shared" si="3"/>
        <v>3</v>
      </c>
      <c r="D119" s="1" t="str">
        <f t="shared" si="4"/>
        <v>higher</v>
      </c>
    </row>
    <row r="120" spans="1:4" x14ac:dyDescent="0.35">
      <c r="A120" s="4">
        <v>53033011002</v>
      </c>
      <c r="B120" s="2">
        <f>SUM('Data - Individual Indicators'!C121,'Data - Individual Indicators'!E121,'Data - Individual Indicators'!G121,'Data - Individual Indicators'!I121,0.5*'Data - Individual Indicators'!L121,0.5*'Data - Individual Indicators'!M121,'Data - Individual Indicators'!P121,0.5*'Data - Individual Indicators'!S121,0.5*'Data - Individual Indicators'!T121,'Data - Individual Indicators'!W121,'Data - Individual Indicators'!Y121,0.33*'Data - Individual Indicators'!AC121,0.33*'Data - Individual Indicators'!AD121,0.33*'Data - Individual Indicators'!AE121,0.5*'Data - Individual Indicators'!AI121,0.5*'Data - Individual Indicators'!AJ121,'Data - Individual Indicators'!AM121,'Data - Individual Indicators'!AO121,'Data - Individual Indicators'!BB121*SUM('Data - Individual Indicators'!AV121:AY121),'Data - Individual Indicators'!BE121)</f>
        <v>41.980000000000004</v>
      </c>
      <c r="C120" s="167">
        <f t="shared" si="3"/>
        <v>3</v>
      </c>
      <c r="D120" s="1" t="str">
        <f t="shared" si="4"/>
        <v>higher</v>
      </c>
    </row>
    <row r="121" spans="1:4" x14ac:dyDescent="0.35">
      <c r="A121" s="4">
        <v>53033011101</v>
      </c>
      <c r="B121" s="2">
        <f>SUM('Data - Individual Indicators'!C122,'Data - Individual Indicators'!E122,'Data - Individual Indicators'!G122,'Data - Individual Indicators'!I122,0.5*'Data - Individual Indicators'!L122,0.5*'Data - Individual Indicators'!M122,'Data - Individual Indicators'!P122,0.5*'Data - Individual Indicators'!S122,0.5*'Data - Individual Indicators'!T122,'Data - Individual Indicators'!W122,'Data - Individual Indicators'!Y122,0.33*'Data - Individual Indicators'!AC122,0.33*'Data - Individual Indicators'!AD122,0.33*'Data - Individual Indicators'!AE122,0.5*'Data - Individual Indicators'!AI122,0.5*'Data - Individual Indicators'!AJ122,'Data - Individual Indicators'!AM122,'Data - Individual Indicators'!AO122,'Data - Individual Indicators'!BB122*SUM('Data - Individual Indicators'!AV122:AY122),'Data - Individual Indicators'!BE122)</f>
        <v>49.46</v>
      </c>
      <c r="C121" s="167">
        <f t="shared" si="3"/>
        <v>3</v>
      </c>
      <c r="D121" s="1" t="str">
        <f t="shared" si="4"/>
        <v>higher</v>
      </c>
    </row>
    <row r="122" spans="1:4" x14ac:dyDescent="0.35">
      <c r="A122" s="4">
        <v>53033011102</v>
      </c>
      <c r="B122" s="2">
        <f>SUM('Data - Individual Indicators'!C123,'Data - Individual Indicators'!E123,'Data - Individual Indicators'!G123,'Data - Individual Indicators'!I123,0.5*'Data - Individual Indicators'!L123,0.5*'Data - Individual Indicators'!M123,'Data - Individual Indicators'!P123,0.5*'Data - Individual Indicators'!S123,0.5*'Data - Individual Indicators'!T123,'Data - Individual Indicators'!W123,'Data - Individual Indicators'!Y123,0.33*'Data - Individual Indicators'!AC123,0.33*'Data - Individual Indicators'!AD123,0.33*'Data - Individual Indicators'!AE123,0.5*'Data - Individual Indicators'!AI123,0.5*'Data - Individual Indicators'!AJ123,'Data - Individual Indicators'!AM123,'Data - Individual Indicators'!AO123,'Data - Individual Indicators'!BB123*SUM('Data - Individual Indicators'!AV123:AY123),'Data - Individual Indicators'!BE123)</f>
        <v>34.136666666666663</v>
      </c>
      <c r="C122" s="167">
        <f t="shared" si="3"/>
        <v>2</v>
      </c>
      <c r="D122" s="1" t="str">
        <f t="shared" si="4"/>
        <v>moderate</v>
      </c>
    </row>
    <row r="123" spans="1:4" x14ac:dyDescent="0.35">
      <c r="A123" s="4">
        <v>53033011200</v>
      </c>
      <c r="B123" s="2">
        <f>SUM('Data - Individual Indicators'!C124,'Data - Individual Indicators'!E124,'Data - Individual Indicators'!G124,'Data - Individual Indicators'!I124,0.5*'Data - Individual Indicators'!L124,0.5*'Data - Individual Indicators'!M124,'Data - Individual Indicators'!P124,0.5*'Data - Individual Indicators'!S124,0.5*'Data - Individual Indicators'!T124,'Data - Individual Indicators'!W124,'Data - Individual Indicators'!Y124,0.33*'Data - Individual Indicators'!AC124,0.33*'Data - Individual Indicators'!AD124,0.33*'Data - Individual Indicators'!AE124,0.5*'Data - Individual Indicators'!AI124,0.5*'Data - Individual Indicators'!AJ124,'Data - Individual Indicators'!AM124,'Data - Individual Indicators'!AO124,'Data - Individual Indicators'!BB124*SUM('Data - Individual Indicators'!AV124:AY124),'Data - Individual Indicators'!BE124)</f>
        <v>41.976666666666667</v>
      </c>
      <c r="C123" s="167">
        <f t="shared" si="3"/>
        <v>3</v>
      </c>
      <c r="D123" s="1" t="str">
        <f t="shared" si="4"/>
        <v>higher</v>
      </c>
    </row>
    <row r="124" spans="1:4" x14ac:dyDescent="0.35">
      <c r="A124" s="4">
        <v>53033011300</v>
      </c>
      <c r="B124" s="2">
        <f>SUM('Data - Individual Indicators'!C125,'Data - Individual Indicators'!E125,'Data - Individual Indicators'!G125,'Data - Individual Indicators'!I125,0.5*'Data - Individual Indicators'!L125,0.5*'Data - Individual Indicators'!M125,'Data - Individual Indicators'!P125,0.5*'Data - Individual Indicators'!S125,0.5*'Data - Individual Indicators'!T125,'Data - Individual Indicators'!W125,'Data - Individual Indicators'!Y125,0.33*'Data - Individual Indicators'!AC125,0.33*'Data - Individual Indicators'!AD125,0.33*'Data - Individual Indicators'!AE125,0.5*'Data - Individual Indicators'!AI125,0.5*'Data - Individual Indicators'!AJ125,'Data - Individual Indicators'!AM125,'Data - Individual Indicators'!AO125,'Data - Individual Indicators'!BB125*SUM('Data - Individual Indicators'!AV125:AY125),'Data - Individual Indicators'!BE125)</f>
        <v>33.31</v>
      </c>
      <c r="C124" s="167">
        <f t="shared" si="3"/>
        <v>2</v>
      </c>
      <c r="D124" s="1" t="str">
        <f t="shared" si="4"/>
        <v>moderate</v>
      </c>
    </row>
    <row r="125" spans="1:4" x14ac:dyDescent="0.35">
      <c r="A125" s="4">
        <v>53033011401</v>
      </c>
      <c r="B125" s="2">
        <f>SUM('Data - Individual Indicators'!C126,'Data - Individual Indicators'!E126,'Data - Individual Indicators'!G126,'Data - Individual Indicators'!I126,0.5*'Data - Individual Indicators'!L126,0.5*'Data - Individual Indicators'!M126,'Data - Individual Indicators'!P126,0.5*'Data - Individual Indicators'!S126,0.5*'Data - Individual Indicators'!T126,'Data - Individual Indicators'!W126,'Data - Individual Indicators'!Y126,0.33*'Data - Individual Indicators'!AC126,0.33*'Data - Individual Indicators'!AD126,0.33*'Data - Individual Indicators'!AE126,0.5*'Data - Individual Indicators'!AI126,0.5*'Data - Individual Indicators'!AJ126,'Data - Individual Indicators'!AM126,'Data - Individual Indicators'!AO126,'Data - Individual Indicators'!BB126*SUM('Data - Individual Indicators'!AV126:AY126),'Data - Individual Indicators'!BE126)</f>
        <v>35.47</v>
      </c>
      <c r="C125" s="167">
        <f t="shared" si="3"/>
        <v>2</v>
      </c>
      <c r="D125" s="1" t="str">
        <f t="shared" si="4"/>
        <v>moderate</v>
      </c>
    </row>
    <row r="126" spans="1:4" x14ac:dyDescent="0.35">
      <c r="A126" s="4">
        <v>53033011402</v>
      </c>
      <c r="B126" s="2">
        <f>SUM('Data - Individual Indicators'!C127,'Data - Individual Indicators'!E127,'Data - Individual Indicators'!G127,'Data - Individual Indicators'!I127,0.5*'Data - Individual Indicators'!L127,0.5*'Data - Individual Indicators'!M127,'Data - Individual Indicators'!P127,0.5*'Data - Individual Indicators'!S127,0.5*'Data - Individual Indicators'!T127,'Data - Individual Indicators'!W127,'Data - Individual Indicators'!Y127,0.33*'Data - Individual Indicators'!AC127,0.33*'Data - Individual Indicators'!AD127,0.33*'Data - Individual Indicators'!AE127,0.5*'Data - Individual Indicators'!AI127,0.5*'Data - Individual Indicators'!AJ127,'Data - Individual Indicators'!AM127,'Data - Individual Indicators'!AO127,'Data - Individual Indicators'!BB127*SUM('Data - Individual Indicators'!AV127:AY127),'Data - Individual Indicators'!BE127)</f>
        <v>51.46</v>
      </c>
      <c r="C126" s="167">
        <f t="shared" si="3"/>
        <v>3</v>
      </c>
      <c r="D126" s="1" t="str">
        <f t="shared" si="4"/>
        <v>higher</v>
      </c>
    </row>
    <row r="127" spans="1:4" x14ac:dyDescent="0.35">
      <c r="A127" s="4">
        <v>53033011500</v>
      </c>
      <c r="B127" s="2">
        <f>SUM('Data - Individual Indicators'!C128,'Data - Individual Indicators'!E128,'Data - Individual Indicators'!G128,'Data - Individual Indicators'!I128,0.5*'Data - Individual Indicators'!L128,0.5*'Data - Individual Indicators'!M128,'Data - Individual Indicators'!P128,0.5*'Data - Individual Indicators'!S128,0.5*'Data - Individual Indicators'!T128,'Data - Individual Indicators'!W128,'Data - Individual Indicators'!Y128,0.33*'Data - Individual Indicators'!AC128,0.33*'Data - Individual Indicators'!AD128,0.33*'Data - Individual Indicators'!AE128,0.5*'Data - Individual Indicators'!AI128,0.5*'Data - Individual Indicators'!AJ128,'Data - Individual Indicators'!AM128,'Data - Individual Indicators'!AO128,'Data - Individual Indicators'!BB128*SUM('Data - Individual Indicators'!AV128:AY128),'Data - Individual Indicators'!BE128)</f>
        <v>18.973333333333333</v>
      </c>
      <c r="C127" s="167">
        <f t="shared" si="3"/>
        <v>1</v>
      </c>
      <c r="D127" s="1" t="str">
        <f t="shared" si="4"/>
        <v>lower</v>
      </c>
    </row>
    <row r="128" spans="1:4" x14ac:dyDescent="0.35">
      <c r="A128" s="4">
        <v>53033011600</v>
      </c>
      <c r="B128" s="2">
        <f>SUM('Data - Individual Indicators'!C129,'Data - Individual Indicators'!E129,'Data - Individual Indicators'!G129,'Data - Individual Indicators'!I129,0.5*'Data - Individual Indicators'!L129,0.5*'Data - Individual Indicators'!M129,'Data - Individual Indicators'!P129,0.5*'Data - Individual Indicators'!S129,0.5*'Data - Individual Indicators'!T129,'Data - Individual Indicators'!W129,'Data - Individual Indicators'!Y129,0.33*'Data - Individual Indicators'!AC129,0.33*'Data - Individual Indicators'!AD129,0.33*'Data - Individual Indicators'!AE129,0.5*'Data - Individual Indicators'!AI129,0.5*'Data - Individual Indicators'!AJ129,'Data - Individual Indicators'!AM129,'Data - Individual Indicators'!AO129,'Data - Individual Indicators'!BB129*SUM('Data - Individual Indicators'!AV129:AY129),'Data - Individual Indicators'!BE129)</f>
        <v>20.65</v>
      </c>
      <c r="C128" s="167">
        <f t="shared" si="3"/>
        <v>1</v>
      </c>
      <c r="D128" s="1" t="str">
        <f t="shared" si="4"/>
        <v>lower</v>
      </c>
    </row>
    <row r="129" spans="1:4" x14ac:dyDescent="0.35">
      <c r="A129" s="4">
        <v>53033011700</v>
      </c>
      <c r="B129" s="2">
        <f>SUM('Data - Individual Indicators'!C130,'Data - Individual Indicators'!E130,'Data - Individual Indicators'!G130,'Data - Individual Indicators'!I130,0.5*'Data - Individual Indicators'!L130,0.5*'Data - Individual Indicators'!M130,'Data - Individual Indicators'!P130,0.5*'Data - Individual Indicators'!S130,0.5*'Data - Individual Indicators'!T130,'Data - Individual Indicators'!W130,'Data - Individual Indicators'!Y130,0.33*'Data - Individual Indicators'!AC130,0.33*'Data - Individual Indicators'!AD130,0.33*'Data - Individual Indicators'!AE130,0.5*'Data - Individual Indicators'!AI130,0.5*'Data - Individual Indicators'!AJ130,'Data - Individual Indicators'!AM130,'Data - Individual Indicators'!AO130,'Data - Individual Indicators'!BB130*SUM('Data - Individual Indicators'!AV130:AY130),'Data - Individual Indicators'!BE130)</f>
        <v>39.81</v>
      </c>
      <c r="C129" s="167">
        <f t="shared" si="3"/>
        <v>3</v>
      </c>
      <c r="D129" s="1" t="str">
        <f t="shared" si="4"/>
        <v>higher</v>
      </c>
    </row>
    <row r="130" spans="1:4" x14ac:dyDescent="0.35">
      <c r="A130" s="4">
        <v>53033011800</v>
      </c>
      <c r="B130" s="2">
        <f>SUM('Data - Individual Indicators'!C131,'Data - Individual Indicators'!E131,'Data - Individual Indicators'!G131,'Data - Individual Indicators'!I131,0.5*'Data - Individual Indicators'!L131,0.5*'Data - Individual Indicators'!M131,'Data - Individual Indicators'!P131,0.5*'Data - Individual Indicators'!S131,0.5*'Data - Individual Indicators'!T131,'Data - Individual Indicators'!W131,'Data - Individual Indicators'!Y131,0.33*'Data - Individual Indicators'!AC131,0.33*'Data - Individual Indicators'!AD131,0.33*'Data - Individual Indicators'!AE131,0.5*'Data - Individual Indicators'!AI131,0.5*'Data - Individual Indicators'!AJ131,'Data - Individual Indicators'!AM131,'Data - Individual Indicators'!AO131,'Data - Individual Indicators'!BB131*SUM('Data - Individual Indicators'!AV131:AY131),'Data - Individual Indicators'!BE131)</f>
        <v>46.463333333333331</v>
      </c>
      <c r="C130" s="167">
        <f t="shared" si="3"/>
        <v>3</v>
      </c>
      <c r="D130" s="1" t="str">
        <f t="shared" si="4"/>
        <v>higher</v>
      </c>
    </row>
    <row r="131" spans="1:4" x14ac:dyDescent="0.35">
      <c r="A131" s="4">
        <v>53033011900</v>
      </c>
      <c r="B131" s="2">
        <f>SUM('Data - Individual Indicators'!C132,'Data - Individual Indicators'!E132,'Data - Individual Indicators'!G132,'Data - Individual Indicators'!I132,0.5*'Data - Individual Indicators'!L132,0.5*'Data - Individual Indicators'!M132,'Data - Individual Indicators'!P132,0.5*'Data - Individual Indicators'!S132,0.5*'Data - Individual Indicators'!T132,'Data - Individual Indicators'!W132,'Data - Individual Indicators'!Y132,0.33*'Data - Individual Indicators'!AC132,0.33*'Data - Individual Indicators'!AD132,0.33*'Data - Individual Indicators'!AE132,0.5*'Data - Individual Indicators'!AI132,0.5*'Data - Individual Indicators'!AJ132,'Data - Individual Indicators'!AM132,'Data - Individual Indicators'!AO132,'Data - Individual Indicators'!BB132*SUM('Data - Individual Indicators'!AV132:AY132),'Data - Individual Indicators'!BE132)</f>
        <v>28.49</v>
      </c>
      <c r="C131" s="167">
        <f t="shared" ref="C131:C194" si="5">IF(AND(B131&gt;=$I$3),3,IF(AND(B131&lt;$I$3,B131&gt;=$I$4),2,1))</f>
        <v>2</v>
      </c>
      <c r="D131" s="1" t="str">
        <f t="shared" ref="D131:D194" si="6">IF(C131=3,"higher",IF(C131=2,"moderate","lower"))</f>
        <v>moderate</v>
      </c>
    </row>
    <row r="132" spans="1:4" x14ac:dyDescent="0.35">
      <c r="A132" s="4">
        <v>53033012000</v>
      </c>
      <c r="B132" s="2">
        <f>SUM('Data - Individual Indicators'!C133,'Data - Individual Indicators'!E133,'Data - Individual Indicators'!G133,'Data - Individual Indicators'!I133,0.5*'Data - Individual Indicators'!L133,0.5*'Data - Individual Indicators'!M133,'Data - Individual Indicators'!P133,0.5*'Data - Individual Indicators'!S133,0.5*'Data - Individual Indicators'!T133,'Data - Individual Indicators'!W133,'Data - Individual Indicators'!Y133,0.33*'Data - Individual Indicators'!AC133,0.33*'Data - Individual Indicators'!AD133,0.33*'Data - Individual Indicators'!AE133,0.5*'Data - Individual Indicators'!AI133,0.5*'Data - Individual Indicators'!AJ133,'Data - Individual Indicators'!AM133,'Data - Individual Indicators'!AO133,'Data - Individual Indicators'!BB133*SUM('Data - Individual Indicators'!AV133:AY133),'Data - Individual Indicators'!BE133)</f>
        <v>12.98</v>
      </c>
      <c r="C132" s="167">
        <f t="shared" si="5"/>
        <v>1</v>
      </c>
      <c r="D132" s="1" t="str">
        <f t="shared" si="6"/>
        <v>lower</v>
      </c>
    </row>
    <row r="133" spans="1:4" x14ac:dyDescent="0.35">
      <c r="A133" s="4">
        <v>53033012100</v>
      </c>
      <c r="B133" s="2">
        <f>SUM('Data - Individual Indicators'!C134,'Data - Individual Indicators'!E134,'Data - Individual Indicators'!G134,'Data - Individual Indicators'!I134,0.5*'Data - Individual Indicators'!L134,0.5*'Data - Individual Indicators'!M134,'Data - Individual Indicators'!P134,0.5*'Data - Individual Indicators'!S134,0.5*'Data - Individual Indicators'!T134,'Data - Individual Indicators'!W134,'Data - Individual Indicators'!Y134,0.33*'Data - Individual Indicators'!AC134,0.33*'Data - Individual Indicators'!AD134,0.33*'Data - Individual Indicators'!AE134,0.5*'Data - Individual Indicators'!AI134,0.5*'Data - Individual Indicators'!AJ134,'Data - Individual Indicators'!AM134,'Data - Individual Indicators'!AO134,'Data - Individual Indicators'!BB134*SUM('Data - Individual Indicators'!AV134:AY134),'Data - Individual Indicators'!BE134)</f>
        <v>10.99</v>
      </c>
      <c r="C133" s="167">
        <f t="shared" si="5"/>
        <v>1</v>
      </c>
      <c r="D133" s="1" t="str">
        <f t="shared" si="6"/>
        <v>lower</v>
      </c>
    </row>
    <row r="134" spans="1:4" x14ac:dyDescent="0.35">
      <c r="A134" s="4">
        <v>53033020100</v>
      </c>
      <c r="B134" s="2">
        <f>SUM('Data - Individual Indicators'!C135,'Data - Individual Indicators'!E135,'Data - Individual Indicators'!G135,'Data - Individual Indicators'!I135,0.5*'Data - Individual Indicators'!L135,0.5*'Data - Individual Indicators'!M135,'Data - Individual Indicators'!P135,0.5*'Data - Individual Indicators'!S135,0.5*'Data - Individual Indicators'!T135,'Data - Individual Indicators'!W135,'Data - Individual Indicators'!Y135,0.33*'Data - Individual Indicators'!AC135,0.33*'Data - Individual Indicators'!AD135,0.33*'Data - Individual Indicators'!AE135,0.5*'Data - Individual Indicators'!AI135,0.5*'Data - Individual Indicators'!AJ135,'Data - Individual Indicators'!AM135,'Data - Individual Indicators'!AO135,'Data - Individual Indicators'!BB135*SUM('Data - Individual Indicators'!AV135:AY135),'Data - Individual Indicators'!BE135)</f>
        <v>11.65</v>
      </c>
      <c r="C134" s="167">
        <f t="shared" si="5"/>
        <v>1</v>
      </c>
      <c r="D134" s="1" t="str">
        <f t="shared" si="6"/>
        <v>lower</v>
      </c>
    </row>
    <row r="135" spans="1:4" x14ac:dyDescent="0.35">
      <c r="A135" s="4">
        <v>53033020200</v>
      </c>
      <c r="B135" s="2">
        <f>SUM('Data - Individual Indicators'!C136,'Data - Individual Indicators'!E136,'Data - Individual Indicators'!G136,'Data - Individual Indicators'!I136,0.5*'Data - Individual Indicators'!L136,0.5*'Data - Individual Indicators'!M136,'Data - Individual Indicators'!P136,0.5*'Data - Individual Indicators'!S136,0.5*'Data - Individual Indicators'!T136,'Data - Individual Indicators'!W136,'Data - Individual Indicators'!Y136,0.33*'Data - Individual Indicators'!AC136,0.33*'Data - Individual Indicators'!AD136,0.33*'Data - Individual Indicators'!AE136,0.5*'Data - Individual Indicators'!AI136,0.5*'Data - Individual Indicators'!AJ136,'Data - Individual Indicators'!AM136,'Data - Individual Indicators'!AO136,'Data - Individual Indicators'!BB136*SUM('Data - Individual Indicators'!AV136:AY136),'Data - Individual Indicators'!BE136)</f>
        <v>20.47</v>
      </c>
      <c r="C135" s="167">
        <f t="shared" si="5"/>
        <v>1</v>
      </c>
      <c r="D135" s="1" t="str">
        <f t="shared" si="6"/>
        <v>lower</v>
      </c>
    </row>
    <row r="136" spans="1:4" x14ac:dyDescent="0.35">
      <c r="A136" s="4">
        <v>53033020300</v>
      </c>
      <c r="B136" s="2">
        <f>SUM('Data - Individual Indicators'!C137,'Data - Individual Indicators'!E137,'Data - Individual Indicators'!G137,'Data - Individual Indicators'!I137,0.5*'Data - Individual Indicators'!L137,0.5*'Data - Individual Indicators'!M137,'Data - Individual Indicators'!P137,0.5*'Data - Individual Indicators'!S137,0.5*'Data - Individual Indicators'!T137,'Data - Individual Indicators'!W137,'Data - Individual Indicators'!Y137,0.33*'Data - Individual Indicators'!AC137,0.33*'Data - Individual Indicators'!AD137,0.33*'Data - Individual Indicators'!AE137,0.5*'Data - Individual Indicators'!AI137,0.5*'Data - Individual Indicators'!AJ137,'Data - Individual Indicators'!AM137,'Data - Individual Indicators'!AO137,'Data - Individual Indicators'!BB137*SUM('Data - Individual Indicators'!AV137:AY137),'Data - Individual Indicators'!BE137)</f>
        <v>40.549999999999997</v>
      </c>
      <c r="C136" s="167">
        <f t="shared" si="5"/>
        <v>3</v>
      </c>
      <c r="D136" s="1" t="str">
        <f t="shared" si="6"/>
        <v>higher</v>
      </c>
    </row>
    <row r="137" spans="1:4" x14ac:dyDescent="0.35">
      <c r="A137" s="4">
        <v>53033020401</v>
      </c>
      <c r="B137" s="2">
        <f>SUM('Data - Individual Indicators'!C138,'Data - Individual Indicators'!E138,'Data - Individual Indicators'!G138,'Data - Individual Indicators'!I138,0.5*'Data - Individual Indicators'!L138,0.5*'Data - Individual Indicators'!M138,'Data - Individual Indicators'!P138,0.5*'Data - Individual Indicators'!S138,0.5*'Data - Individual Indicators'!T138,'Data - Individual Indicators'!W138,'Data - Individual Indicators'!Y138,0.33*'Data - Individual Indicators'!AC138,0.33*'Data - Individual Indicators'!AD138,0.33*'Data - Individual Indicators'!AE138,0.5*'Data - Individual Indicators'!AI138,0.5*'Data - Individual Indicators'!AJ138,'Data - Individual Indicators'!AM138,'Data - Individual Indicators'!AO138,'Data - Individual Indicators'!BB138*SUM('Data - Individual Indicators'!AV138:AY138),'Data - Individual Indicators'!BE138)</f>
        <v>29.639999999999997</v>
      </c>
      <c r="C137" s="167">
        <f t="shared" si="5"/>
        <v>2</v>
      </c>
      <c r="D137" s="1" t="str">
        <f t="shared" si="6"/>
        <v>moderate</v>
      </c>
    </row>
    <row r="138" spans="1:4" x14ac:dyDescent="0.35">
      <c r="A138" s="4">
        <v>53033020402</v>
      </c>
      <c r="B138" s="2">
        <f>SUM('Data - Individual Indicators'!C139,'Data - Individual Indicators'!E139,'Data - Individual Indicators'!G139,'Data - Individual Indicators'!I139,0.5*'Data - Individual Indicators'!L139,0.5*'Data - Individual Indicators'!M139,'Data - Individual Indicators'!P139,0.5*'Data - Individual Indicators'!S139,0.5*'Data - Individual Indicators'!T139,'Data - Individual Indicators'!W139,'Data - Individual Indicators'!Y139,0.33*'Data - Individual Indicators'!AC139,0.33*'Data - Individual Indicators'!AD139,0.33*'Data - Individual Indicators'!AE139,0.5*'Data - Individual Indicators'!AI139,0.5*'Data - Individual Indicators'!AJ139,'Data - Individual Indicators'!AM139,'Data - Individual Indicators'!AO139,'Data - Individual Indicators'!BB139*SUM('Data - Individual Indicators'!AV139:AY139),'Data - Individual Indicators'!BE139)</f>
        <v>18.316666666666666</v>
      </c>
      <c r="C138" s="167">
        <f t="shared" si="5"/>
        <v>1</v>
      </c>
      <c r="D138" s="1" t="str">
        <f t="shared" si="6"/>
        <v>lower</v>
      </c>
    </row>
    <row r="139" spans="1:4" x14ac:dyDescent="0.35">
      <c r="A139" s="4">
        <v>53033020500</v>
      </c>
      <c r="B139" s="2">
        <f>SUM('Data - Individual Indicators'!C140,'Data - Individual Indicators'!E140,'Data - Individual Indicators'!G140,'Data - Individual Indicators'!I140,0.5*'Data - Individual Indicators'!L140,0.5*'Data - Individual Indicators'!M140,'Data - Individual Indicators'!P140,0.5*'Data - Individual Indicators'!S140,0.5*'Data - Individual Indicators'!T140,'Data - Individual Indicators'!W140,'Data - Individual Indicators'!Y140,0.33*'Data - Individual Indicators'!AC140,0.33*'Data - Individual Indicators'!AD140,0.33*'Data - Individual Indicators'!AE140,0.5*'Data - Individual Indicators'!AI140,0.5*'Data - Individual Indicators'!AJ140,'Data - Individual Indicators'!AM140,'Data - Individual Indicators'!AO140,'Data - Individual Indicators'!BB140*SUM('Data - Individual Indicators'!AV140:AY140),'Data - Individual Indicators'!BE140)</f>
        <v>30.963333333333331</v>
      </c>
      <c r="C139" s="167">
        <f t="shared" si="5"/>
        <v>2</v>
      </c>
      <c r="D139" s="1" t="str">
        <f t="shared" si="6"/>
        <v>moderate</v>
      </c>
    </row>
    <row r="140" spans="1:4" x14ac:dyDescent="0.35">
      <c r="A140" s="4">
        <v>53033020600</v>
      </c>
      <c r="B140" s="2">
        <f>SUM('Data - Individual Indicators'!C141,'Data - Individual Indicators'!E141,'Data - Individual Indicators'!G141,'Data - Individual Indicators'!I141,0.5*'Data - Individual Indicators'!L141,0.5*'Data - Individual Indicators'!M141,'Data - Individual Indicators'!P141,0.5*'Data - Individual Indicators'!S141,0.5*'Data - Individual Indicators'!T141,'Data - Individual Indicators'!W141,'Data - Individual Indicators'!Y141,0.33*'Data - Individual Indicators'!AC141,0.33*'Data - Individual Indicators'!AD141,0.33*'Data - Individual Indicators'!AE141,0.5*'Data - Individual Indicators'!AI141,0.5*'Data - Individual Indicators'!AJ141,'Data - Individual Indicators'!AM141,'Data - Individual Indicators'!AO141,'Data - Individual Indicators'!BB141*SUM('Data - Individual Indicators'!AV141:AY141),'Data - Individual Indicators'!BE141)</f>
        <v>25.97</v>
      </c>
      <c r="C140" s="167">
        <f t="shared" si="5"/>
        <v>2</v>
      </c>
      <c r="D140" s="1" t="str">
        <f t="shared" si="6"/>
        <v>moderate</v>
      </c>
    </row>
    <row r="141" spans="1:4" x14ac:dyDescent="0.35">
      <c r="A141" s="4">
        <v>53033020700</v>
      </c>
      <c r="B141" s="2">
        <f>SUM('Data - Individual Indicators'!C142,'Data - Individual Indicators'!E142,'Data - Individual Indicators'!G142,'Data - Individual Indicators'!I142,0.5*'Data - Individual Indicators'!L142,0.5*'Data - Individual Indicators'!M142,'Data - Individual Indicators'!P142,0.5*'Data - Individual Indicators'!S142,0.5*'Data - Individual Indicators'!T142,'Data - Individual Indicators'!W142,'Data - Individual Indicators'!Y142,0.33*'Data - Individual Indicators'!AC142,0.33*'Data - Individual Indicators'!AD142,0.33*'Data - Individual Indicators'!AE142,0.5*'Data - Individual Indicators'!AI142,0.5*'Data - Individual Indicators'!AJ142,'Data - Individual Indicators'!AM142,'Data - Individual Indicators'!AO142,'Data - Individual Indicators'!BB142*SUM('Data - Individual Indicators'!AV142:AY142),'Data - Individual Indicators'!BE142)</f>
        <v>40.129999999999995</v>
      </c>
      <c r="C141" s="167">
        <f t="shared" si="5"/>
        <v>3</v>
      </c>
      <c r="D141" s="1" t="str">
        <f t="shared" si="6"/>
        <v>higher</v>
      </c>
    </row>
    <row r="142" spans="1:4" x14ac:dyDescent="0.35">
      <c r="A142" s="4">
        <v>53033020800</v>
      </c>
      <c r="B142" s="2">
        <f>SUM('Data - Individual Indicators'!C143,'Data - Individual Indicators'!E143,'Data - Individual Indicators'!G143,'Data - Individual Indicators'!I143,0.5*'Data - Individual Indicators'!L143,0.5*'Data - Individual Indicators'!M143,'Data - Individual Indicators'!P143,0.5*'Data - Individual Indicators'!S143,0.5*'Data - Individual Indicators'!T143,'Data - Individual Indicators'!W143,'Data - Individual Indicators'!Y143,0.33*'Data - Individual Indicators'!AC143,0.33*'Data - Individual Indicators'!AD143,0.33*'Data - Individual Indicators'!AE143,0.5*'Data - Individual Indicators'!AI143,0.5*'Data - Individual Indicators'!AJ143,'Data - Individual Indicators'!AM143,'Data - Individual Indicators'!AO143,'Data - Individual Indicators'!BB143*SUM('Data - Individual Indicators'!AV143:AY143),'Data - Individual Indicators'!BE143)</f>
        <v>14.55</v>
      </c>
      <c r="C142" s="167">
        <f t="shared" si="5"/>
        <v>1</v>
      </c>
      <c r="D142" s="1" t="str">
        <f t="shared" si="6"/>
        <v>lower</v>
      </c>
    </row>
    <row r="143" spans="1:4" x14ac:dyDescent="0.35">
      <c r="A143" s="4">
        <v>53033020900</v>
      </c>
      <c r="B143" s="2">
        <f>SUM('Data - Individual Indicators'!C144,'Data - Individual Indicators'!E144,'Data - Individual Indicators'!G144,'Data - Individual Indicators'!I144,0.5*'Data - Individual Indicators'!L144,0.5*'Data - Individual Indicators'!M144,'Data - Individual Indicators'!P144,0.5*'Data - Individual Indicators'!S144,0.5*'Data - Individual Indicators'!T144,'Data - Individual Indicators'!W144,'Data - Individual Indicators'!Y144,0.33*'Data - Individual Indicators'!AC144,0.33*'Data - Individual Indicators'!AD144,0.33*'Data - Individual Indicators'!AE144,0.5*'Data - Individual Indicators'!AI144,0.5*'Data - Individual Indicators'!AJ144,'Data - Individual Indicators'!AM144,'Data - Individual Indicators'!AO144,'Data - Individual Indicators'!BB144*SUM('Data - Individual Indicators'!AV144:AY144),'Data - Individual Indicators'!BE144)</f>
        <v>24.963333333333331</v>
      </c>
      <c r="C143" s="167">
        <f t="shared" si="5"/>
        <v>2</v>
      </c>
      <c r="D143" s="1" t="str">
        <f t="shared" si="6"/>
        <v>moderate</v>
      </c>
    </row>
    <row r="144" spans="1:4" x14ac:dyDescent="0.35">
      <c r="A144" s="4">
        <v>53033021000</v>
      </c>
      <c r="B144" s="2">
        <f>SUM('Data - Individual Indicators'!C145,'Data - Individual Indicators'!E145,'Data - Individual Indicators'!G145,'Data - Individual Indicators'!I145,0.5*'Data - Individual Indicators'!L145,0.5*'Data - Individual Indicators'!M145,'Data - Individual Indicators'!P145,0.5*'Data - Individual Indicators'!S145,0.5*'Data - Individual Indicators'!T145,'Data - Individual Indicators'!W145,'Data - Individual Indicators'!Y145,0.33*'Data - Individual Indicators'!AC145,0.33*'Data - Individual Indicators'!AD145,0.33*'Data - Individual Indicators'!AE145,0.5*'Data - Individual Indicators'!AI145,0.5*'Data - Individual Indicators'!AJ145,'Data - Individual Indicators'!AM145,'Data - Individual Indicators'!AO145,'Data - Individual Indicators'!BB145*SUM('Data - Individual Indicators'!AV145:AY145),'Data - Individual Indicators'!BE145)</f>
        <v>27.469999999999995</v>
      </c>
      <c r="C144" s="167">
        <f t="shared" si="5"/>
        <v>2</v>
      </c>
      <c r="D144" s="1" t="str">
        <f t="shared" si="6"/>
        <v>moderate</v>
      </c>
    </row>
    <row r="145" spans="1:4" x14ac:dyDescent="0.35">
      <c r="A145" s="4">
        <v>53033021100</v>
      </c>
      <c r="B145" s="2">
        <f>SUM('Data - Individual Indicators'!C146,'Data - Individual Indicators'!E146,'Data - Individual Indicators'!G146,'Data - Individual Indicators'!I146,0.5*'Data - Individual Indicators'!L146,0.5*'Data - Individual Indicators'!M146,'Data - Individual Indicators'!P146,0.5*'Data - Individual Indicators'!S146,0.5*'Data - Individual Indicators'!T146,'Data - Individual Indicators'!W146,'Data - Individual Indicators'!Y146,0.33*'Data - Individual Indicators'!AC146,0.33*'Data - Individual Indicators'!AD146,0.33*'Data - Individual Indicators'!AE146,0.5*'Data - Individual Indicators'!AI146,0.5*'Data - Individual Indicators'!AJ146,'Data - Individual Indicators'!AM146,'Data - Individual Indicators'!AO146,'Data - Individual Indicators'!BB146*SUM('Data - Individual Indicators'!AV146:AY146),'Data - Individual Indicators'!BE146)</f>
        <v>31.633333333333329</v>
      </c>
      <c r="C145" s="167">
        <f t="shared" si="5"/>
        <v>2</v>
      </c>
      <c r="D145" s="1" t="str">
        <f t="shared" si="6"/>
        <v>moderate</v>
      </c>
    </row>
    <row r="146" spans="1:4" x14ac:dyDescent="0.35">
      <c r="A146" s="4">
        <v>53033021300</v>
      </c>
      <c r="B146" s="2">
        <f>SUM('Data - Individual Indicators'!C147,'Data - Individual Indicators'!E147,'Data - Individual Indicators'!G147,'Data - Individual Indicators'!I147,0.5*'Data - Individual Indicators'!L147,0.5*'Data - Individual Indicators'!M147,'Data - Individual Indicators'!P147,0.5*'Data - Individual Indicators'!S147,0.5*'Data - Individual Indicators'!T147,'Data - Individual Indicators'!W147,'Data - Individual Indicators'!Y147,0.33*'Data - Individual Indicators'!AC147,0.33*'Data - Individual Indicators'!AD147,0.33*'Data - Individual Indicators'!AE147,0.5*'Data - Individual Indicators'!AI147,0.5*'Data - Individual Indicators'!AJ147,'Data - Individual Indicators'!AM147,'Data - Individual Indicators'!AO147,'Data - Individual Indicators'!BB147*SUM('Data - Individual Indicators'!AV147:AY147),'Data - Individual Indicators'!BE147)</f>
        <v>27.139999999999997</v>
      </c>
      <c r="C146" s="167">
        <f t="shared" si="5"/>
        <v>2</v>
      </c>
      <c r="D146" s="1" t="str">
        <f t="shared" si="6"/>
        <v>moderate</v>
      </c>
    </row>
    <row r="147" spans="1:4" x14ac:dyDescent="0.35">
      <c r="A147" s="4">
        <v>53033021400</v>
      </c>
      <c r="B147" s="2">
        <f>SUM('Data - Individual Indicators'!C148,'Data - Individual Indicators'!E148,'Data - Individual Indicators'!G148,'Data - Individual Indicators'!I148,0.5*'Data - Individual Indicators'!L148,0.5*'Data - Individual Indicators'!M148,'Data - Individual Indicators'!P148,0.5*'Data - Individual Indicators'!S148,0.5*'Data - Individual Indicators'!T148,'Data - Individual Indicators'!W148,'Data - Individual Indicators'!Y148,0.33*'Data - Individual Indicators'!AC148,0.33*'Data - Individual Indicators'!AD148,0.33*'Data - Individual Indicators'!AE148,0.5*'Data - Individual Indicators'!AI148,0.5*'Data - Individual Indicators'!AJ148,'Data - Individual Indicators'!AM148,'Data - Individual Indicators'!AO148,'Data - Individual Indicators'!BB148*SUM('Data - Individual Indicators'!AV148:AY148),'Data - Individual Indicators'!BE148)</f>
        <v>14.47</v>
      </c>
      <c r="C147" s="167">
        <f t="shared" si="5"/>
        <v>1</v>
      </c>
      <c r="D147" s="1" t="str">
        <f t="shared" si="6"/>
        <v>lower</v>
      </c>
    </row>
    <row r="148" spans="1:4" x14ac:dyDescent="0.35">
      <c r="A148" s="4">
        <v>53033021500</v>
      </c>
      <c r="B148" s="2">
        <f>SUM('Data - Individual Indicators'!C149,'Data - Individual Indicators'!E149,'Data - Individual Indicators'!G149,'Data - Individual Indicators'!I149,0.5*'Data - Individual Indicators'!L149,0.5*'Data - Individual Indicators'!M149,'Data - Individual Indicators'!P149,0.5*'Data - Individual Indicators'!S149,0.5*'Data - Individual Indicators'!T149,'Data - Individual Indicators'!W149,'Data - Individual Indicators'!Y149,0.33*'Data - Individual Indicators'!AC149,0.33*'Data - Individual Indicators'!AD149,0.33*'Data - Individual Indicators'!AE149,0.5*'Data - Individual Indicators'!AI149,0.5*'Data - Individual Indicators'!AJ149,'Data - Individual Indicators'!AM149,'Data - Individual Indicators'!AO149,'Data - Individual Indicators'!BB149*SUM('Data - Individual Indicators'!AV149:AY149),'Data - Individual Indicators'!BE149)</f>
        <v>10.65</v>
      </c>
      <c r="C148" s="167">
        <f t="shared" si="5"/>
        <v>1</v>
      </c>
      <c r="D148" s="1" t="str">
        <f t="shared" si="6"/>
        <v>lower</v>
      </c>
    </row>
    <row r="149" spans="1:4" x14ac:dyDescent="0.35">
      <c r="A149" s="4">
        <v>53033021600</v>
      </c>
      <c r="B149" s="2">
        <f>SUM('Data - Individual Indicators'!C150,'Data - Individual Indicators'!E150,'Data - Individual Indicators'!G150,'Data - Individual Indicators'!I150,0.5*'Data - Individual Indicators'!L150,0.5*'Data - Individual Indicators'!M150,'Data - Individual Indicators'!P150,0.5*'Data - Individual Indicators'!S150,0.5*'Data - Individual Indicators'!T150,'Data - Individual Indicators'!W150,'Data - Individual Indicators'!Y150,0.33*'Data - Individual Indicators'!AC150,0.33*'Data - Individual Indicators'!AD150,0.33*'Data - Individual Indicators'!AE150,0.5*'Data - Individual Indicators'!AI150,0.5*'Data - Individual Indicators'!AJ150,'Data - Individual Indicators'!AM150,'Data - Individual Indicators'!AO150,'Data - Individual Indicators'!BB150*SUM('Data - Individual Indicators'!AV150:AY150),'Data - Individual Indicators'!BE150)</f>
        <v>18.48</v>
      </c>
      <c r="C149" s="167">
        <f t="shared" si="5"/>
        <v>1</v>
      </c>
      <c r="D149" s="1" t="str">
        <f t="shared" si="6"/>
        <v>lower</v>
      </c>
    </row>
    <row r="150" spans="1:4" x14ac:dyDescent="0.35">
      <c r="A150" s="4">
        <v>53033021700</v>
      </c>
      <c r="B150" s="2">
        <f>SUM('Data - Individual Indicators'!C151,'Data - Individual Indicators'!E151,'Data - Individual Indicators'!G151,'Data - Individual Indicators'!I151,0.5*'Data - Individual Indicators'!L151,0.5*'Data - Individual Indicators'!M151,'Data - Individual Indicators'!P151,0.5*'Data - Individual Indicators'!S151,0.5*'Data - Individual Indicators'!T151,'Data - Individual Indicators'!W151,'Data - Individual Indicators'!Y151,0.33*'Data - Individual Indicators'!AC151,0.33*'Data - Individual Indicators'!AD151,0.33*'Data - Individual Indicators'!AE151,0.5*'Data - Individual Indicators'!AI151,0.5*'Data - Individual Indicators'!AJ151,'Data - Individual Indicators'!AM151,'Data - Individual Indicators'!AO151,'Data - Individual Indicators'!BB151*SUM('Data - Individual Indicators'!AV151:AY151),'Data - Individual Indicators'!BE151)</f>
        <v>27.719999999999995</v>
      </c>
      <c r="C150" s="167">
        <f t="shared" si="5"/>
        <v>2</v>
      </c>
      <c r="D150" s="1" t="str">
        <f t="shared" si="6"/>
        <v>moderate</v>
      </c>
    </row>
    <row r="151" spans="1:4" x14ac:dyDescent="0.35">
      <c r="A151" s="4">
        <v>53033021802</v>
      </c>
      <c r="B151" s="2">
        <f>SUM('Data - Individual Indicators'!C152,'Data - Individual Indicators'!E152,'Data - Individual Indicators'!G152,'Data - Individual Indicators'!I152,0.5*'Data - Individual Indicators'!L152,0.5*'Data - Individual Indicators'!M152,'Data - Individual Indicators'!P152,0.5*'Data - Individual Indicators'!S152,0.5*'Data - Individual Indicators'!T152,'Data - Individual Indicators'!W152,'Data - Individual Indicators'!Y152,0.33*'Data - Individual Indicators'!AC152,0.33*'Data - Individual Indicators'!AD152,0.33*'Data - Individual Indicators'!AE152,0.5*'Data - Individual Indicators'!AI152,0.5*'Data - Individual Indicators'!AJ152,'Data - Individual Indicators'!AM152,'Data - Individual Indicators'!AO152,'Data - Individual Indicators'!BB152*SUM('Data - Individual Indicators'!AV152:AY152),'Data - Individual Indicators'!BE152)</f>
        <v>23.310000000000002</v>
      </c>
      <c r="C151" s="167">
        <f t="shared" si="5"/>
        <v>1</v>
      </c>
      <c r="D151" s="1" t="str">
        <f t="shared" si="6"/>
        <v>lower</v>
      </c>
    </row>
    <row r="152" spans="1:4" x14ac:dyDescent="0.35">
      <c r="A152" s="4">
        <v>53033021803</v>
      </c>
      <c r="B152" s="2">
        <f>SUM('Data - Individual Indicators'!C153,'Data - Individual Indicators'!E153,'Data - Individual Indicators'!G153,'Data - Individual Indicators'!I153,0.5*'Data - Individual Indicators'!L153,0.5*'Data - Individual Indicators'!M153,'Data - Individual Indicators'!P153,0.5*'Data - Individual Indicators'!S153,0.5*'Data - Individual Indicators'!T153,'Data - Individual Indicators'!W153,'Data - Individual Indicators'!Y153,0.33*'Data - Individual Indicators'!AC153,0.33*'Data - Individual Indicators'!AD153,0.33*'Data - Individual Indicators'!AE153,0.5*'Data - Individual Indicators'!AI153,0.5*'Data - Individual Indicators'!AJ153,'Data - Individual Indicators'!AM153,'Data - Individual Indicators'!AO153,'Data - Individual Indicators'!BB153*SUM('Data - Individual Indicators'!AV153:AY153),'Data - Individual Indicators'!BE153)</f>
        <v>25.299999999999997</v>
      </c>
      <c r="C152" s="167">
        <f t="shared" si="5"/>
        <v>2</v>
      </c>
      <c r="D152" s="1" t="str">
        <f t="shared" si="6"/>
        <v>moderate</v>
      </c>
    </row>
    <row r="153" spans="1:4" x14ac:dyDescent="0.35">
      <c r="A153" s="4">
        <v>53033021804</v>
      </c>
      <c r="B153" s="2">
        <f>SUM('Data - Individual Indicators'!C154,'Data - Individual Indicators'!E154,'Data - Individual Indicators'!G154,'Data - Individual Indicators'!I154,0.5*'Data - Individual Indicators'!L154,0.5*'Data - Individual Indicators'!M154,'Data - Individual Indicators'!P154,0.5*'Data - Individual Indicators'!S154,0.5*'Data - Individual Indicators'!T154,'Data - Individual Indicators'!W154,'Data - Individual Indicators'!Y154,0.33*'Data - Individual Indicators'!AC154,0.33*'Data - Individual Indicators'!AD154,0.33*'Data - Individual Indicators'!AE154,0.5*'Data - Individual Indicators'!AI154,0.5*'Data - Individual Indicators'!AJ154,'Data - Individual Indicators'!AM154,'Data - Individual Indicators'!AO154,'Data - Individual Indicators'!BB154*SUM('Data - Individual Indicators'!AV154:AY154),'Data - Individual Indicators'!BE154)</f>
        <v>29.299999999999997</v>
      </c>
      <c r="C153" s="167">
        <f t="shared" si="5"/>
        <v>2</v>
      </c>
      <c r="D153" s="1" t="str">
        <f t="shared" si="6"/>
        <v>moderate</v>
      </c>
    </row>
    <row r="154" spans="1:4" x14ac:dyDescent="0.35">
      <c r="A154" s="4">
        <v>53033021903</v>
      </c>
      <c r="B154" s="2">
        <f>SUM('Data - Individual Indicators'!C155,'Data - Individual Indicators'!E155,'Data - Individual Indicators'!G155,'Data - Individual Indicators'!I155,0.5*'Data - Individual Indicators'!L155,0.5*'Data - Individual Indicators'!M155,'Data - Individual Indicators'!P155,0.5*'Data - Individual Indicators'!S155,0.5*'Data - Individual Indicators'!T155,'Data - Individual Indicators'!W155,'Data - Individual Indicators'!Y155,0.33*'Data - Individual Indicators'!AC155,0.33*'Data - Individual Indicators'!AD155,0.33*'Data - Individual Indicators'!AE155,0.5*'Data - Individual Indicators'!AI155,0.5*'Data - Individual Indicators'!AJ155,'Data - Individual Indicators'!AM155,'Data - Individual Indicators'!AO155,'Data - Individual Indicators'!BB155*SUM('Data - Individual Indicators'!AV155:AY155),'Data - Individual Indicators'!BE155)</f>
        <v>24.630000000000003</v>
      </c>
      <c r="C154" s="167">
        <f t="shared" si="5"/>
        <v>1</v>
      </c>
      <c r="D154" s="1" t="str">
        <f t="shared" si="6"/>
        <v>lower</v>
      </c>
    </row>
    <row r="155" spans="1:4" x14ac:dyDescent="0.35">
      <c r="A155" s="4">
        <v>53033021904</v>
      </c>
      <c r="B155" s="2">
        <f>SUM('Data - Individual Indicators'!C156,'Data - Individual Indicators'!E156,'Data - Individual Indicators'!G156,'Data - Individual Indicators'!I156,0.5*'Data - Individual Indicators'!L156,0.5*'Data - Individual Indicators'!M156,'Data - Individual Indicators'!P156,0.5*'Data - Individual Indicators'!S156,0.5*'Data - Individual Indicators'!T156,'Data - Individual Indicators'!W156,'Data - Individual Indicators'!Y156,0.33*'Data - Individual Indicators'!AC156,0.33*'Data - Individual Indicators'!AD156,0.33*'Data - Individual Indicators'!AE156,0.5*'Data - Individual Indicators'!AI156,0.5*'Data - Individual Indicators'!AJ156,'Data - Individual Indicators'!AM156,'Data - Individual Indicators'!AO156,'Data - Individual Indicators'!BB156*SUM('Data - Individual Indicators'!AV156:AY156),'Data - Individual Indicators'!BE156)</f>
        <v>24.31</v>
      </c>
      <c r="C155" s="167">
        <f t="shared" si="5"/>
        <v>1</v>
      </c>
      <c r="D155" s="1" t="str">
        <f t="shared" si="6"/>
        <v>lower</v>
      </c>
    </row>
    <row r="156" spans="1:4" x14ac:dyDescent="0.35">
      <c r="A156" s="4">
        <v>53033021905</v>
      </c>
      <c r="B156" s="2">
        <f>SUM('Data - Individual Indicators'!C157,'Data - Individual Indicators'!E157,'Data - Individual Indicators'!G157,'Data - Individual Indicators'!I157,0.5*'Data - Individual Indicators'!L157,0.5*'Data - Individual Indicators'!M157,'Data - Individual Indicators'!P157,0.5*'Data - Individual Indicators'!S157,0.5*'Data - Individual Indicators'!T157,'Data - Individual Indicators'!W157,'Data - Individual Indicators'!Y157,0.33*'Data - Individual Indicators'!AC157,0.33*'Data - Individual Indicators'!AD157,0.33*'Data - Individual Indicators'!AE157,0.5*'Data - Individual Indicators'!AI157,0.5*'Data - Individual Indicators'!AJ157,'Data - Individual Indicators'!AM157,'Data - Individual Indicators'!AO157,'Data - Individual Indicators'!BB157*SUM('Data - Individual Indicators'!AV157:AY157),'Data - Individual Indicators'!BE157)</f>
        <v>21.81</v>
      </c>
      <c r="C156" s="167">
        <f t="shared" si="5"/>
        <v>1</v>
      </c>
      <c r="D156" s="1" t="str">
        <f t="shared" si="6"/>
        <v>lower</v>
      </c>
    </row>
    <row r="157" spans="1:4" x14ac:dyDescent="0.35">
      <c r="A157" s="4">
        <v>53033021906</v>
      </c>
      <c r="B157" s="2">
        <f>SUM('Data - Individual Indicators'!C158,'Data - Individual Indicators'!E158,'Data - Individual Indicators'!G158,'Data - Individual Indicators'!I158,0.5*'Data - Individual Indicators'!L158,0.5*'Data - Individual Indicators'!M158,'Data - Individual Indicators'!P158,0.5*'Data - Individual Indicators'!S158,0.5*'Data - Individual Indicators'!T158,'Data - Individual Indicators'!W158,'Data - Individual Indicators'!Y158,0.33*'Data - Individual Indicators'!AC158,0.33*'Data - Individual Indicators'!AD158,0.33*'Data - Individual Indicators'!AE158,0.5*'Data - Individual Indicators'!AI158,0.5*'Data - Individual Indicators'!AJ158,'Data - Individual Indicators'!AM158,'Data - Individual Indicators'!AO158,'Data - Individual Indicators'!BB158*SUM('Data - Individual Indicators'!AV158:AY158),'Data - Individual Indicators'!BE158)</f>
        <v>21.47</v>
      </c>
      <c r="C157" s="167">
        <f t="shared" si="5"/>
        <v>1</v>
      </c>
      <c r="D157" s="1" t="str">
        <f t="shared" si="6"/>
        <v>lower</v>
      </c>
    </row>
    <row r="158" spans="1:4" x14ac:dyDescent="0.35">
      <c r="A158" s="4">
        <v>53033022001</v>
      </c>
      <c r="B158" s="2">
        <f>SUM('Data - Individual Indicators'!C159,'Data - Individual Indicators'!E159,'Data - Individual Indicators'!G159,'Data - Individual Indicators'!I159,0.5*'Data - Individual Indicators'!L159,0.5*'Data - Individual Indicators'!M159,'Data - Individual Indicators'!P159,0.5*'Data - Individual Indicators'!S159,0.5*'Data - Individual Indicators'!T159,'Data - Individual Indicators'!W159,'Data - Individual Indicators'!Y159,0.33*'Data - Individual Indicators'!AC159,0.33*'Data - Individual Indicators'!AD159,0.33*'Data - Individual Indicators'!AE159,0.5*'Data - Individual Indicators'!AI159,0.5*'Data - Individual Indicators'!AJ159,'Data - Individual Indicators'!AM159,'Data - Individual Indicators'!AO159,'Data - Individual Indicators'!BB159*SUM('Data - Individual Indicators'!AV159:AY159),'Data - Individual Indicators'!BE159)</f>
        <v>17.48</v>
      </c>
      <c r="C158" s="167">
        <f t="shared" si="5"/>
        <v>1</v>
      </c>
      <c r="D158" s="1" t="str">
        <f t="shared" si="6"/>
        <v>lower</v>
      </c>
    </row>
    <row r="159" spans="1:4" x14ac:dyDescent="0.35">
      <c r="A159" s="4">
        <v>53033022003</v>
      </c>
      <c r="B159" s="2">
        <f>SUM('Data - Individual Indicators'!C160,'Data - Individual Indicators'!E160,'Data - Individual Indicators'!G160,'Data - Individual Indicators'!I160,0.5*'Data - Individual Indicators'!L160,0.5*'Data - Individual Indicators'!M160,'Data - Individual Indicators'!P160,0.5*'Data - Individual Indicators'!S160,0.5*'Data - Individual Indicators'!T160,'Data - Individual Indicators'!W160,'Data - Individual Indicators'!Y160,0.33*'Data - Individual Indicators'!AC160,0.33*'Data - Individual Indicators'!AD160,0.33*'Data - Individual Indicators'!AE160,0.5*'Data - Individual Indicators'!AI160,0.5*'Data - Individual Indicators'!AJ160,'Data - Individual Indicators'!AM160,'Data - Individual Indicators'!AO160,'Data - Individual Indicators'!BB160*SUM('Data - Individual Indicators'!AV160:AY160),'Data - Individual Indicators'!BE160)</f>
        <v>19.64</v>
      </c>
      <c r="C159" s="167">
        <f t="shared" si="5"/>
        <v>1</v>
      </c>
      <c r="D159" s="1" t="str">
        <f t="shared" si="6"/>
        <v>lower</v>
      </c>
    </row>
    <row r="160" spans="1:4" x14ac:dyDescent="0.35">
      <c r="A160" s="4">
        <v>53033022005</v>
      </c>
      <c r="B160" s="2">
        <f>SUM('Data - Individual Indicators'!C161,'Data - Individual Indicators'!E161,'Data - Individual Indicators'!G161,'Data - Individual Indicators'!I161,0.5*'Data - Individual Indicators'!L161,0.5*'Data - Individual Indicators'!M161,'Data - Individual Indicators'!P161,0.5*'Data - Individual Indicators'!S161,0.5*'Data - Individual Indicators'!T161,'Data - Individual Indicators'!W161,'Data - Individual Indicators'!Y161,0.33*'Data - Individual Indicators'!AC161,0.33*'Data - Individual Indicators'!AD161,0.33*'Data - Individual Indicators'!AE161,0.5*'Data - Individual Indicators'!AI161,0.5*'Data - Individual Indicators'!AJ161,'Data - Individual Indicators'!AM161,'Data - Individual Indicators'!AO161,'Data - Individual Indicators'!BB161*SUM('Data - Individual Indicators'!AV161:AY161),'Data - Individual Indicators'!BE161)</f>
        <v>27.13</v>
      </c>
      <c r="C160" s="167">
        <f t="shared" si="5"/>
        <v>2</v>
      </c>
      <c r="D160" s="1" t="str">
        <f t="shared" si="6"/>
        <v>moderate</v>
      </c>
    </row>
    <row r="161" spans="1:4" x14ac:dyDescent="0.35">
      <c r="A161" s="4">
        <v>53033022006</v>
      </c>
      <c r="B161" s="2">
        <f>SUM('Data - Individual Indicators'!C162,'Data - Individual Indicators'!E162,'Data - Individual Indicators'!G162,'Data - Individual Indicators'!I162,0.5*'Data - Individual Indicators'!L162,0.5*'Data - Individual Indicators'!M162,'Data - Individual Indicators'!P162,0.5*'Data - Individual Indicators'!S162,0.5*'Data - Individual Indicators'!T162,'Data - Individual Indicators'!W162,'Data - Individual Indicators'!Y162,0.33*'Data - Individual Indicators'!AC162,0.33*'Data - Individual Indicators'!AD162,0.33*'Data - Individual Indicators'!AE162,0.5*'Data - Individual Indicators'!AI162,0.5*'Data - Individual Indicators'!AJ162,'Data - Individual Indicators'!AM162,'Data - Individual Indicators'!AO162,'Data - Individual Indicators'!BB162*SUM('Data - Individual Indicators'!AV162:AY162),'Data - Individual Indicators'!BE162)</f>
        <v>21.47</v>
      </c>
      <c r="C161" s="167">
        <f t="shared" si="5"/>
        <v>1</v>
      </c>
      <c r="D161" s="1" t="str">
        <f t="shared" si="6"/>
        <v>lower</v>
      </c>
    </row>
    <row r="162" spans="1:4" x14ac:dyDescent="0.35">
      <c r="A162" s="4">
        <v>53033022101</v>
      </c>
      <c r="B162" s="2">
        <f>SUM('Data - Individual Indicators'!C163,'Data - Individual Indicators'!E163,'Data - Individual Indicators'!G163,'Data - Individual Indicators'!I163,0.5*'Data - Individual Indicators'!L163,0.5*'Data - Individual Indicators'!M163,'Data - Individual Indicators'!P163,0.5*'Data - Individual Indicators'!S163,0.5*'Data - Individual Indicators'!T163,'Data - Individual Indicators'!W163,'Data - Individual Indicators'!Y163,0.33*'Data - Individual Indicators'!AC163,0.33*'Data - Individual Indicators'!AD163,0.33*'Data - Individual Indicators'!AE163,0.5*'Data - Individual Indicators'!AI163,0.5*'Data - Individual Indicators'!AJ163,'Data - Individual Indicators'!AM163,'Data - Individual Indicators'!AO163,'Data - Individual Indicators'!BB163*SUM('Data - Individual Indicators'!AV163:AY163),'Data - Individual Indicators'!BE163)</f>
        <v>14.81</v>
      </c>
      <c r="C162" s="167">
        <f t="shared" si="5"/>
        <v>1</v>
      </c>
      <c r="D162" s="1" t="str">
        <f t="shared" si="6"/>
        <v>lower</v>
      </c>
    </row>
    <row r="163" spans="1:4" x14ac:dyDescent="0.35">
      <c r="A163" s="4">
        <v>53033022102</v>
      </c>
      <c r="B163" s="2">
        <f>SUM('Data - Individual Indicators'!C164,'Data - Individual Indicators'!E164,'Data - Individual Indicators'!G164,'Data - Individual Indicators'!I164,0.5*'Data - Individual Indicators'!L164,0.5*'Data - Individual Indicators'!M164,'Data - Individual Indicators'!P164,0.5*'Data - Individual Indicators'!S164,0.5*'Data - Individual Indicators'!T164,'Data - Individual Indicators'!W164,'Data - Individual Indicators'!Y164,0.33*'Data - Individual Indicators'!AC164,0.33*'Data - Individual Indicators'!AD164,0.33*'Data - Individual Indicators'!AE164,0.5*'Data - Individual Indicators'!AI164,0.5*'Data - Individual Indicators'!AJ164,'Data - Individual Indicators'!AM164,'Data - Individual Indicators'!AO164,'Data - Individual Indicators'!BB164*SUM('Data - Individual Indicators'!AV164:AY164),'Data - Individual Indicators'!BE164)</f>
        <v>13.49</v>
      </c>
      <c r="C163" s="167">
        <f t="shared" si="5"/>
        <v>1</v>
      </c>
      <c r="D163" s="1" t="str">
        <f t="shared" si="6"/>
        <v>lower</v>
      </c>
    </row>
    <row r="164" spans="1:4" x14ac:dyDescent="0.35">
      <c r="A164" s="4">
        <v>53033022201</v>
      </c>
      <c r="B164" s="2">
        <f>SUM('Data - Individual Indicators'!C165,'Data - Individual Indicators'!E165,'Data - Individual Indicators'!G165,'Data - Individual Indicators'!I165,0.5*'Data - Individual Indicators'!L165,0.5*'Data - Individual Indicators'!M165,'Data - Individual Indicators'!P165,0.5*'Data - Individual Indicators'!S165,0.5*'Data - Individual Indicators'!T165,'Data - Individual Indicators'!W165,'Data - Individual Indicators'!Y165,0.33*'Data - Individual Indicators'!AC165,0.33*'Data - Individual Indicators'!AD165,0.33*'Data - Individual Indicators'!AE165,0.5*'Data - Individual Indicators'!AI165,0.5*'Data - Individual Indicators'!AJ165,'Data - Individual Indicators'!AM165,'Data - Individual Indicators'!AO165,'Data - Individual Indicators'!BB165*SUM('Data - Individual Indicators'!AV165:AY165),'Data - Individual Indicators'!BE165)</f>
        <v>19.64</v>
      </c>
      <c r="C164" s="167">
        <f t="shared" si="5"/>
        <v>1</v>
      </c>
      <c r="D164" s="1" t="str">
        <f t="shared" si="6"/>
        <v>lower</v>
      </c>
    </row>
    <row r="165" spans="1:4" x14ac:dyDescent="0.35">
      <c r="A165" s="4">
        <v>53033022202</v>
      </c>
      <c r="B165" s="2">
        <f>SUM('Data - Individual Indicators'!C166,'Data - Individual Indicators'!E166,'Data - Individual Indicators'!G166,'Data - Individual Indicators'!I166,0.5*'Data - Individual Indicators'!L166,0.5*'Data - Individual Indicators'!M166,'Data - Individual Indicators'!P166,0.5*'Data - Individual Indicators'!S166,0.5*'Data - Individual Indicators'!T166,'Data - Individual Indicators'!W166,'Data - Individual Indicators'!Y166,0.33*'Data - Individual Indicators'!AC166,0.33*'Data - Individual Indicators'!AD166,0.33*'Data - Individual Indicators'!AE166,0.5*'Data - Individual Indicators'!AI166,0.5*'Data - Individual Indicators'!AJ166,'Data - Individual Indicators'!AM166,'Data - Individual Indicators'!AO166,'Data - Individual Indicators'!BB166*SUM('Data - Individual Indicators'!AV166:AY166),'Data - Individual Indicators'!BE166)</f>
        <v>20.97</v>
      </c>
      <c r="C165" s="167">
        <f t="shared" si="5"/>
        <v>1</v>
      </c>
      <c r="D165" s="1" t="str">
        <f t="shared" si="6"/>
        <v>lower</v>
      </c>
    </row>
    <row r="166" spans="1:4" x14ac:dyDescent="0.35">
      <c r="A166" s="4">
        <v>53033022203</v>
      </c>
      <c r="B166" s="2">
        <f>SUM('Data - Individual Indicators'!C167,'Data - Individual Indicators'!E167,'Data - Individual Indicators'!G167,'Data - Individual Indicators'!I167,0.5*'Data - Individual Indicators'!L167,0.5*'Data - Individual Indicators'!M167,'Data - Individual Indicators'!P167,0.5*'Data - Individual Indicators'!S167,0.5*'Data - Individual Indicators'!T167,'Data - Individual Indicators'!W167,'Data - Individual Indicators'!Y167,0.33*'Data - Individual Indicators'!AC167,0.33*'Data - Individual Indicators'!AD167,0.33*'Data - Individual Indicators'!AE167,0.5*'Data - Individual Indicators'!AI167,0.5*'Data - Individual Indicators'!AJ167,'Data - Individual Indicators'!AM167,'Data - Individual Indicators'!AO167,'Data - Individual Indicators'!BB167*SUM('Data - Individual Indicators'!AV167:AY167),'Data - Individual Indicators'!BE167)</f>
        <v>13.65</v>
      </c>
      <c r="C166" s="167">
        <f t="shared" si="5"/>
        <v>1</v>
      </c>
      <c r="D166" s="1" t="str">
        <f t="shared" si="6"/>
        <v>lower</v>
      </c>
    </row>
    <row r="167" spans="1:4" x14ac:dyDescent="0.35">
      <c r="A167" s="4">
        <v>53033022300</v>
      </c>
      <c r="B167" s="2">
        <f>SUM('Data - Individual Indicators'!C168,'Data - Individual Indicators'!E168,'Data - Individual Indicators'!G168,'Data - Individual Indicators'!I168,0.5*'Data - Individual Indicators'!L168,0.5*'Data - Individual Indicators'!M168,'Data - Individual Indicators'!P168,0.5*'Data - Individual Indicators'!S168,0.5*'Data - Individual Indicators'!T168,'Data - Individual Indicators'!W168,'Data - Individual Indicators'!Y168,0.33*'Data - Individual Indicators'!AC168,0.33*'Data - Individual Indicators'!AD168,0.33*'Data - Individual Indicators'!AE168,0.5*'Data - Individual Indicators'!AI168,0.5*'Data - Individual Indicators'!AJ168,'Data - Individual Indicators'!AM168,'Data - Individual Indicators'!AO168,'Data - Individual Indicators'!BB168*SUM('Data - Individual Indicators'!AV168:AY168),'Data - Individual Indicators'!BE168)</f>
        <v>5.82</v>
      </c>
      <c r="C167" s="167">
        <f t="shared" si="5"/>
        <v>1</v>
      </c>
      <c r="D167" s="1" t="str">
        <f t="shared" si="6"/>
        <v>lower</v>
      </c>
    </row>
    <row r="168" spans="1:4" x14ac:dyDescent="0.35">
      <c r="A168" s="4">
        <v>53033022400</v>
      </c>
      <c r="B168" s="2">
        <f>SUM('Data - Individual Indicators'!C169,'Data - Individual Indicators'!E169,'Data - Individual Indicators'!G169,'Data - Individual Indicators'!I169,0.5*'Data - Individual Indicators'!L169,0.5*'Data - Individual Indicators'!M169,'Data - Individual Indicators'!P169,0.5*'Data - Individual Indicators'!S169,0.5*'Data - Individual Indicators'!T169,'Data - Individual Indicators'!W169,'Data - Individual Indicators'!Y169,0.33*'Data - Individual Indicators'!AC169,0.33*'Data - Individual Indicators'!AD169,0.33*'Data - Individual Indicators'!AE169,0.5*'Data - Individual Indicators'!AI169,0.5*'Data - Individual Indicators'!AJ169,'Data - Individual Indicators'!AM169,'Data - Individual Indicators'!AO169,'Data - Individual Indicators'!BB169*SUM('Data - Individual Indicators'!AV169:AY169),'Data - Individual Indicators'!BE169)</f>
        <v>18.64</v>
      </c>
      <c r="C168" s="167">
        <f t="shared" si="5"/>
        <v>1</v>
      </c>
      <c r="D168" s="1" t="str">
        <f t="shared" si="6"/>
        <v>lower</v>
      </c>
    </row>
    <row r="169" spans="1:4" x14ac:dyDescent="0.35">
      <c r="A169" s="4">
        <v>53033022500</v>
      </c>
      <c r="B169" s="2">
        <f>SUM('Data - Individual Indicators'!C170,'Data - Individual Indicators'!E170,'Data - Individual Indicators'!G170,'Data - Individual Indicators'!I170,0.5*'Data - Individual Indicators'!L170,0.5*'Data - Individual Indicators'!M170,'Data - Individual Indicators'!P170,0.5*'Data - Individual Indicators'!S170,0.5*'Data - Individual Indicators'!T170,'Data - Individual Indicators'!W170,'Data - Individual Indicators'!Y170,0.33*'Data - Individual Indicators'!AC170,0.33*'Data - Individual Indicators'!AD170,0.33*'Data - Individual Indicators'!AE170,0.5*'Data - Individual Indicators'!AI170,0.5*'Data - Individual Indicators'!AJ170,'Data - Individual Indicators'!AM170,'Data - Individual Indicators'!AO170,'Data - Individual Indicators'!BB170*SUM('Data - Individual Indicators'!AV170:AY170),'Data - Individual Indicators'!BE170)</f>
        <v>19.380000000000003</v>
      </c>
      <c r="C169" s="167">
        <f t="shared" si="5"/>
        <v>1</v>
      </c>
      <c r="D169" s="1" t="str">
        <f t="shared" si="6"/>
        <v>lower</v>
      </c>
    </row>
    <row r="170" spans="1:4" x14ac:dyDescent="0.35">
      <c r="A170" s="4">
        <v>53033022603</v>
      </c>
      <c r="B170" s="2">
        <f>SUM('Data - Individual Indicators'!C171,'Data - Individual Indicators'!E171,'Data - Individual Indicators'!G171,'Data - Individual Indicators'!I171,0.5*'Data - Individual Indicators'!L171,0.5*'Data - Individual Indicators'!M171,'Data - Individual Indicators'!P171,0.5*'Data - Individual Indicators'!S171,0.5*'Data - Individual Indicators'!T171,'Data - Individual Indicators'!W171,'Data - Individual Indicators'!Y171,0.33*'Data - Individual Indicators'!AC171,0.33*'Data - Individual Indicators'!AD171,0.33*'Data - Individual Indicators'!AE171,0.5*'Data - Individual Indicators'!AI171,0.5*'Data - Individual Indicators'!AJ171,'Data - Individual Indicators'!AM171,'Data - Individual Indicators'!AO171,'Data - Individual Indicators'!BB171*SUM('Data - Individual Indicators'!AV171:AY171),'Data - Individual Indicators'!BE171)</f>
        <v>24.139999999999997</v>
      </c>
      <c r="C170" s="167">
        <f t="shared" si="5"/>
        <v>1</v>
      </c>
      <c r="D170" s="1" t="str">
        <f t="shared" si="6"/>
        <v>lower</v>
      </c>
    </row>
    <row r="171" spans="1:4" x14ac:dyDescent="0.35">
      <c r="A171" s="4">
        <v>53033022604</v>
      </c>
      <c r="B171" s="2">
        <f>SUM('Data - Individual Indicators'!C172,'Data - Individual Indicators'!E172,'Data - Individual Indicators'!G172,'Data - Individual Indicators'!I172,0.5*'Data - Individual Indicators'!L172,0.5*'Data - Individual Indicators'!M172,'Data - Individual Indicators'!P172,0.5*'Data - Individual Indicators'!S172,0.5*'Data - Individual Indicators'!T172,'Data - Individual Indicators'!W172,'Data - Individual Indicators'!Y172,0.33*'Data - Individual Indicators'!AC172,0.33*'Data - Individual Indicators'!AD172,0.33*'Data - Individual Indicators'!AE172,0.5*'Data - Individual Indicators'!AI172,0.5*'Data - Individual Indicators'!AJ172,'Data - Individual Indicators'!AM172,'Data - Individual Indicators'!AO172,'Data - Individual Indicators'!BB172*SUM('Data - Individual Indicators'!AV172:AY172),'Data - Individual Indicators'!BE172)</f>
        <v>22.630000000000003</v>
      </c>
      <c r="C171" s="167">
        <f t="shared" si="5"/>
        <v>1</v>
      </c>
      <c r="D171" s="1" t="str">
        <f t="shared" si="6"/>
        <v>lower</v>
      </c>
    </row>
    <row r="172" spans="1:4" x14ac:dyDescent="0.35">
      <c r="A172" s="4">
        <v>53033022605</v>
      </c>
      <c r="B172" s="2">
        <f>SUM('Data - Individual Indicators'!C173,'Data - Individual Indicators'!E173,'Data - Individual Indicators'!G173,'Data - Individual Indicators'!I173,0.5*'Data - Individual Indicators'!L173,0.5*'Data - Individual Indicators'!M173,'Data - Individual Indicators'!P173,0.5*'Data - Individual Indicators'!S173,0.5*'Data - Individual Indicators'!T173,'Data - Individual Indicators'!W173,'Data - Individual Indicators'!Y173,0.33*'Data - Individual Indicators'!AC173,0.33*'Data - Individual Indicators'!AD173,0.33*'Data - Individual Indicators'!AE173,0.5*'Data - Individual Indicators'!AI173,0.5*'Data - Individual Indicators'!AJ173,'Data - Individual Indicators'!AM173,'Data - Individual Indicators'!AO173,'Data - Individual Indicators'!BB173*SUM('Data - Individual Indicators'!AV173:AY173),'Data - Individual Indicators'!BE173)</f>
        <v>31.139999999999997</v>
      </c>
      <c r="C172" s="167">
        <f t="shared" si="5"/>
        <v>2</v>
      </c>
      <c r="D172" s="1" t="str">
        <f t="shared" si="6"/>
        <v>moderate</v>
      </c>
    </row>
    <row r="173" spans="1:4" x14ac:dyDescent="0.35">
      <c r="A173" s="4">
        <v>53033022606</v>
      </c>
      <c r="B173" s="2">
        <f>SUM('Data - Individual Indicators'!C174,'Data - Individual Indicators'!E174,'Data - Individual Indicators'!G174,'Data - Individual Indicators'!I174,0.5*'Data - Individual Indicators'!L174,0.5*'Data - Individual Indicators'!M174,'Data - Individual Indicators'!P174,0.5*'Data - Individual Indicators'!S174,0.5*'Data - Individual Indicators'!T174,'Data - Individual Indicators'!W174,'Data - Individual Indicators'!Y174,0.33*'Data - Individual Indicators'!AC174,0.33*'Data - Individual Indicators'!AD174,0.33*'Data - Individual Indicators'!AE174,0.5*'Data - Individual Indicators'!AI174,0.5*'Data - Individual Indicators'!AJ174,'Data - Individual Indicators'!AM174,'Data - Individual Indicators'!AO174,'Data - Individual Indicators'!BB174*SUM('Data - Individual Indicators'!AV174:AY174),'Data - Individual Indicators'!BE174)</f>
        <v>23.4</v>
      </c>
      <c r="C173" s="167">
        <f t="shared" si="5"/>
        <v>1</v>
      </c>
      <c r="D173" s="1" t="str">
        <f t="shared" si="6"/>
        <v>lower</v>
      </c>
    </row>
    <row r="174" spans="1:4" x14ac:dyDescent="0.35">
      <c r="A174" s="4">
        <v>53033022701</v>
      </c>
      <c r="B174" s="2">
        <f>SUM('Data - Individual Indicators'!C175,'Data - Individual Indicators'!E175,'Data - Individual Indicators'!G175,'Data - Individual Indicators'!I175,0.5*'Data - Individual Indicators'!L175,0.5*'Data - Individual Indicators'!M175,'Data - Individual Indicators'!P175,0.5*'Data - Individual Indicators'!S175,0.5*'Data - Individual Indicators'!T175,'Data - Individual Indicators'!W175,'Data - Individual Indicators'!Y175,0.33*'Data - Individual Indicators'!AC175,0.33*'Data - Individual Indicators'!AD175,0.33*'Data - Individual Indicators'!AE175,0.5*'Data - Individual Indicators'!AI175,0.5*'Data - Individual Indicators'!AJ175,'Data - Individual Indicators'!AM175,'Data - Individual Indicators'!AO175,'Data - Individual Indicators'!BB175*SUM('Data - Individual Indicators'!AV175:AY175),'Data - Individual Indicators'!BE175)</f>
        <v>20.3</v>
      </c>
      <c r="C174" s="167">
        <f t="shared" si="5"/>
        <v>1</v>
      </c>
      <c r="D174" s="1" t="str">
        <f t="shared" si="6"/>
        <v>lower</v>
      </c>
    </row>
    <row r="175" spans="1:4" x14ac:dyDescent="0.35">
      <c r="A175" s="4">
        <v>53033022702</v>
      </c>
      <c r="B175" s="2">
        <f>SUM('Data - Individual Indicators'!C176,'Data - Individual Indicators'!E176,'Data - Individual Indicators'!G176,'Data - Individual Indicators'!I176,0.5*'Data - Individual Indicators'!L176,0.5*'Data - Individual Indicators'!M176,'Data - Individual Indicators'!P176,0.5*'Data - Individual Indicators'!S176,0.5*'Data - Individual Indicators'!T176,'Data - Individual Indicators'!W176,'Data - Individual Indicators'!Y176,0.33*'Data - Individual Indicators'!AC176,0.33*'Data - Individual Indicators'!AD176,0.33*'Data - Individual Indicators'!AE176,0.5*'Data - Individual Indicators'!AI176,0.5*'Data - Individual Indicators'!AJ176,'Data - Individual Indicators'!AM176,'Data - Individual Indicators'!AO176,'Data - Individual Indicators'!BB176*SUM('Data - Individual Indicators'!AV176:AY176),'Data - Individual Indicators'!BE176)</f>
        <v>20.636666666666667</v>
      </c>
      <c r="C175" s="167">
        <f t="shared" si="5"/>
        <v>1</v>
      </c>
      <c r="D175" s="1" t="str">
        <f t="shared" si="6"/>
        <v>lower</v>
      </c>
    </row>
    <row r="176" spans="1:4" x14ac:dyDescent="0.35">
      <c r="A176" s="4">
        <v>53033022703</v>
      </c>
      <c r="B176" s="2">
        <f>SUM('Data - Individual Indicators'!C177,'Data - Individual Indicators'!E177,'Data - Individual Indicators'!G177,'Data - Individual Indicators'!I177,0.5*'Data - Individual Indicators'!L177,0.5*'Data - Individual Indicators'!M177,'Data - Individual Indicators'!P177,0.5*'Data - Individual Indicators'!S177,0.5*'Data - Individual Indicators'!T177,'Data - Individual Indicators'!W177,'Data - Individual Indicators'!Y177,0.33*'Data - Individual Indicators'!AC177,0.33*'Data - Individual Indicators'!AD177,0.33*'Data - Individual Indicators'!AE177,0.5*'Data - Individual Indicators'!AI177,0.5*'Data - Individual Indicators'!AJ177,'Data - Individual Indicators'!AM177,'Data - Individual Indicators'!AO177,'Data - Individual Indicators'!BB177*SUM('Data - Individual Indicators'!AV177:AY177),'Data - Individual Indicators'!BE177)</f>
        <v>18.48</v>
      </c>
      <c r="C176" s="167">
        <f t="shared" si="5"/>
        <v>1</v>
      </c>
      <c r="D176" s="1" t="str">
        <f t="shared" si="6"/>
        <v>lower</v>
      </c>
    </row>
    <row r="177" spans="1:4" x14ac:dyDescent="0.35">
      <c r="A177" s="4">
        <v>53033022801</v>
      </c>
      <c r="B177" s="2">
        <f>SUM('Data - Individual Indicators'!C178,'Data - Individual Indicators'!E178,'Data - Individual Indicators'!G178,'Data - Individual Indicators'!I178,0.5*'Data - Individual Indicators'!L178,0.5*'Data - Individual Indicators'!M178,'Data - Individual Indicators'!P178,0.5*'Data - Individual Indicators'!S178,0.5*'Data - Individual Indicators'!T178,'Data - Individual Indicators'!W178,'Data - Individual Indicators'!Y178,0.33*'Data - Individual Indicators'!AC178,0.33*'Data - Individual Indicators'!AD178,0.33*'Data - Individual Indicators'!AE178,0.5*'Data - Individual Indicators'!AI178,0.5*'Data - Individual Indicators'!AJ178,'Data - Individual Indicators'!AM178,'Data - Individual Indicators'!AO178,'Data - Individual Indicators'!BB178*SUM('Data - Individual Indicators'!AV178:AY178),'Data - Individual Indicators'!BE178)</f>
        <v>28.65</v>
      </c>
      <c r="C177" s="167">
        <f t="shared" si="5"/>
        <v>2</v>
      </c>
      <c r="D177" s="1" t="str">
        <f t="shared" si="6"/>
        <v>moderate</v>
      </c>
    </row>
    <row r="178" spans="1:4" x14ac:dyDescent="0.35">
      <c r="A178" s="4">
        <v>53033022802</v>
      </c>
      <c r="B178" s="2">
        <f>SUM('Data - Individual Indicators'!C179,'Data - Individual Indicators'!E179,'Data - Individual Indicators'!G179,'Data - Individual Indicators'!I179,0.5*'Data - Individual Indicators'!L179,0.5*'Data - Individual Indicators'!M179,'Data - Individual Indicators'!P179,0.5*'Data - Individual Indicators'!S179,0.5*'Data - Individual Indicators'!T179,'Data - Individual Indicators'!W179,'Data - Individual Indicators'!Y179,0.33*'Data - Individual Indicators'!AC179,0.33*'Data - Individual Indicators'!AD179,0.33*'Data - Individual Indicators'!AE179,0.5*'Data - Individual Indicators'!AI179,0.5*'Data - Individual Indicators'!AJ179,'Data - Individual Indicators'!AM179,'Data - Individual Indicators'!AO179,'Data - Individual Indicators'!BB179*SUM('Data - Individual Indicators'!AV179:AY179),'Data - Individual Indicators'!BE179)</f>
        <v>25.31</v>
      </c>
      <c r="C178" s="167">
        <f t="shared" si="5"/>
        <v>2</v>
      </c>
      <c r="D178" s="1" t="str">
        <f t="shared" si="6"/>
        <v>moderate</v>
      </c>
    </row>
    <row r="179" spans="1:4" x14ac:dyDescent="0.35">
      <c r="A179" s="4">
        <v>53033022803</v>
      </c>
      <c r="B179" s="2">
        <f>SUM('Data - Individual Indicators'!C180,'Data - Individual Indicators'!E180,'Data - Individual Indicators'!G180,'Data - Individual Indicators'!I180,0.5*'Data - Individual Indicators'!L180,0.5*'Data - Individual Indicators'!M180,'Data - Individual Indicators'!P180,0.5*'Data - Individual Indicators'!S180,0.5*'Data - Individual Indicators'!T180,'Data - Individual Indicators'!W180,'Data - Individual Indicators'!Y180,0.33*'Data - Individual Indicators'!AC180,0.33*'Data - Individual Indicators'!AD180,0.33*'Data - Individual Indicators'!AE180,0.5*'Data - Individual Indicators'!AI180,0.5*'Data - Individual Indicators'!AJ180,'Data - Individual Indicators'!AM180,'Data - Individual Indicators'!AO180,'Data - Individual Indicators'!BB180*SUM('Data - Individual Indicators'!AV180:AY180),'Data - Individual Indicators'!BE180)</f>
        <v>36.479999999999997</v>
      </c>
      <c r="C179" s="167">
        <f t="shared" si="5"/>
        <v>2</v>
      </c>
      <c r="D179" s="1" t="str">
        <f t="shared" si="6"/>
        <v>moderate</v>
      </c>
    </row>
    <row r="180" spans="1:4" x14ac:dyDescent="0.35">
      <c r="A180" s="4">
        <v>53033022901</v>
      </c>
      <c r="B180" s="2">
        <f>SUM('Data - Individual Indicators'!C181,'Data - Individual Indicators'!E181,'Data - Individual Indicators'!G181,'Data - Individual Indicators'!I181,0.5*'Data - Individual Indicators'!L181,0.5*'Data - Individual Indicators'!M181,'Data - Individual Indicators'!P181,0.5*'Data - Individual Indicators'!S181,0.5*'Data - Individual Indicators'!T181,'Data - Individual Indicators'!W181,'Data - Individual Indicators'!Y181,0.33*'Data - Individual Indicators'!AC181,0.33*'Data - Individual Indicators'!AD181,0.33*'Data - Individual Indicators'!AE181,0.5*'Data - Individual Indicators'!AI181,0.5*'Data - Individual Indicators'!AJ181,'Data - Individual Indicators'!AM181,'Data - Individual Indicators'!AO181,'Data - Individual Indicators'!BB181*SUM('Data - Individual Indicators'!AV181:AY181),'Data - Individual Indicators'!BE181)</f>
        <v>17.149999999999999</v>
      </c>
      <c r="C180" s="167">
        <f t="shared" si="5"/>
        <v>1</v>
      </c>
      <c r="D180" s="1" t="str">
        <f t="shared" si="6"/>
        <v>lower</v>
      </c>
    </row>
    <row r="181" spans="1:4" x14ac:dyDescent="0.35">
      <c r="A181" s="4">
        <v>53033022902</v>
      </c>
      <c r="B181" s="2">
        <f>SUM('Data - Individual Indicators'!C182,'Data - Individual Indicators'!E182,'Data - Individual Indicators'!G182,'Data - Individual Indicators'!I182,0.5*'Data - Individual Indicators'!L182,0.5*'Data - Individual Indicators'!M182,'Data - Individual Indicators'!P182,0.5*'Data - Individual Indicators'!S182,0.5*'Data - Individual Indicators'!T182,'Data - Individual Indicators'!W182,'Data - Individual Indicators'!Y182,0.33*'Data - Individual Indicators'!AC182,0.33*'Data - Individual Indicators'!AD182,0.33*'Data - Individual Indicators'!AE182,0.5*'Data - Individual Indicators'!AI182,0.5*'Data - Individual Indicators'!AJ182,'Data - Individual Indicators'!AM182,'Data - Individual Indicators'!AO182,'Data - Individual Indicators'!BB182*SUM('Data - Individual Indicators'!AV182:AY182),'Data - Individual Indicators'!BE182)</f>
        <v>14.33</v>
      </c>
      <c r="C181" s="167">
        <f t="shared" si="5"/>
        <v>1</v>
      </c>
      <c r="D181" s="1" t="str">
        <f t="shared" si="6"/>
        <v>lower</v>
      </c>
    </row>
    <row r="182" spans="1:4" x14ac:dyDescent="0.35">
      <c r="A182" s="4">
        <v>53033023000</v>
      </c>
      <c r="B182" s="2">
        <f>SUM('Data - Individual Indicators'!C183,'Data - Individual Indicators'!E183,'Data - Individual Indicators'!G183,'Data - Individual Indicators'!I183,0.5*'Data - Individual Indicators'!L183,0.5*'Data - Individual Indicators'!M183,'Data - Individual Indicators'!P183,0.5*'Data - Individual Indicators'!S183,0.5*'Data - Individual Indicators'!T183,'Data - Individual Indicators'!W183,'Data - Individual Indicators'!Y183,0.33*'Data - Individual Indicators'!AC183,0.33*'Data - Individual Indicators'!AD183,0.33*'Data - Individual Indicators'!AE183,0.5*'Data - Individual Indicators'!AI183,0.5*'Data - Individual Indicators'!AJ183,'Data - Individual Indicators'!AM183,'Data - Individual Indicators'!AO183,'Data - Individual Indicators'!BB183*SUM('Data - Individual Indicators'!AV183:AY183),'Data - Individual Indicators'!BE183)</f>
        <v>18.829999999999998</v>
      </c>
      <c r="C182" s="167">
        <f t="shared" si="5"/>
        <v>1</v>
      </c>
      <c r="D182" s="1" t="str">
        <f t="shared" si="6"/>
        <v>lower</v>
      </c>
    </row>
    <row r="183" spans="1:4" x14ac:dyDescent="0.35">
      <c r="A183" s="4">
        <v>53033023100</v>
      </c>
      <c r="B183" s="2">
        <f>SUM('Data - Individual Indicators'!C184,'Data - Individual Indicators'!E184,'Data - Individual Indicators'!G184,'Data - Individual Indicators'!I184,0.5*'Data - Individual Indicators'!L184,0.5*'Data - Individual Indicators'!M184,'Data - Individual Indicators'!P184,0.5*'Data - Individual Indicators'!S184,0.5*'Data - Individual Indicators'!T184,'Data - Individual Indicators'!W184,'Data - Individual Indicators'!Y184,0.33*'Data - Individual Indicators'!AC184,0.33*'Data - Individual Indicators'!AD184,0.33*'Data - Individual Indicators'!AE184,0.5*'Data - Individual Indicators'!AI184,0.5*'Data - Individual Indicators'!AJ184,'Data - Individual Indicators'!AM184,'Data - Individual Indicators'!AO184,'Data - Individual Indicators'!BB184*SUM('Data - Individual Indicators'!AV184:AY184),'Data - Individual Indicators'!BE184)</f>
        <v>18.82</v>
      </c>
      <c r="C183" s="167">
        <f t="shared" si="5"/>
        <v>1</v>
      </c>
      <c r="D183" s="1" t="str">
        <f t="shared" si="6"/>
        <v>lower</v>
      </c>
    </row>
    <row r="184" spans="1:4" x14ac:dyDescent="0.35">
      <c r="A184" s="4">
        <v>53033023201</v>
      </c>
      <c r="B184" s="2">
        <f>SUM('Data - Individual Indicators'!C185,'Data - Individual Indicators'!E185,'Data - Individual Indicators'!G185,'Data - Individual Indicators'!I185,0.5*'Data - Individual Indicators'!L185,0.5*'Data - Individual Indicators'!M185,'Data - Individual Indicators'!P185,0.5*'Data - Individual Indicators'!S185,0.5*'Data - Individual Indicators'!T185,'Data - Individual Indicators'!W185,'Data - Individual Indicators'!Y185,0.33*'Data - Individual Indicators'!AC185,0.33*'Data - Individual Indicators'!AD185,0.33*'Data - Individual Indicators'!AE185,0.5*'Data - Individual Indicators'!AI185,0.5*'Data - Individual Indicators'!AJ185,'Data - Individual Indicators'!AM185,'Data - Individual Indicators'!AO185,'Data - Individual Indicators'!BB185*SUM('Data - Individual Indicators'!AV185:AY185),'Data - Individual Indicators'!BE185)</f>
        <v>37.96</v>
      </c>
      <c r="C184" s="167">
        <f t="shared" si="5"/>
        <v>2</v>
      </c>
      <c r="D184" s="1" t="str">
        <f t="shared" si="6"/>
        <v>moderate</v>
      </c>
    </row>
    <row r="185" spans="1:4" x14ac:dyDescent="0.35">
      <c r="A185" s="4">
        <v>53033023202</v>
      </c>
      <c r="B185" s="2">
        <f>SUM('Data - Individual Indicators'!C186,'Data - Individual Indicators'!E186,'Data - Individual Indicators'!G186,'Data - Individual Indicators'!I186,0.5*'Data - Individual Indicators'!L186,0.5*'Data - Individual Indicators'!M186,'Data - Individual Indicators'!P186,0.5*'Data - Individual Indicators'!S186,0.5*'Data - Individual Indicators'!T186,'Data - Individual Indicators'!W186,'Data - Individual Indicators'!Y186,0.33*'Data - Individual Indicators'!AC186,0.33*'Data - Individual Indicators'!AD186,0.33*'Data - Individual Indicators'!AE186,0.5*'Data - Individual Indicators'!AI186,0.5*'Data - Individual Indicators'!AJ186,'Data - Individual Indicators'!AM186,'Data - Individual Indicators'!AO186,'Data - Individual Indicators'!BB186*SUM('Data - Individual Indicators'!AV186:AY186),'Data - Individual Indicators'!BE186)</f>
        <v>46.46</v>
      </c>
      <c r="C185" s="167">
        <f t="shared" si="5"/>
        <v>3</v>
      </c>
      <c r="D185" s="1" t="str">
        <f t="shared" si="6"/>
        <v>higher</v>
      </c>
    </row>
    <row r="186" spans="1:4" x14ac:dyDescent="0.35">
      <c r="A186" s="4">
        <v>53033023300</v>
      </c>
      <c r="B186" s="2">
        <f>SUM('Data - Individual Indicators'!C187,'Data - Individual Indicators'!E187,'Data - Individual Indicators'!G187,'Data - Individual Indicators'!I187,0.5*'Data - Individual Indicators'!L187,0.5*'Data - Individual Indicators'!M187,'Data - Individual Indicators'!P187,0.5*'Data - Individual Indicators'!S187,0.5*'Data - Individual Indicators'!T187,'Data - Individual Indicators'!W187,'Data - Individual Indicators'!Y187,0.33*'Data - Individual Indicators'!AC187,0.33*'Data - Individual Indicators'!AD187,0.33*'Data - Individual Indicators'!AE187,0.5*'Data - Individual Indicators'!AI187,0.5*'Data - Individual Indicators'!AJ187,'Data - Individual Indicators'!AM187,'Data - Individual Indicators'!AO187,'Data - Individual Indicators'!BB187*SUM('Data - Individual Indicators'!AV187:AY187),'Data - Individual Indicators'!BE187)</f>
        <v>26.319999999999997</v>
      </c>
      <c r="C186" s="167">
        <f t="shared" si="5"/>
        <v>2</v>
      </c>
      <c r="D186" s="1" t="str">
        <f t="shared" si="6"/>
        <v>moderate</v>
      </c>
    </row>
    <row r="187" spans="1:4" x14ac:dyDescent="0.35">
      <c r="A187" s="4">
        <v>53033023401</v>
      </c>
      <c r="B187" s="2">
        <f>SUM('Data - Individual Indicators'!C188,'Data - Individual Indicators'!E188,'Data - Individual Indicators'!G188,'Data - Individual Indicators'!I188,0.5*'Data - Individual Indicators'!L188,0.5*'Data - Individual Indicators'!M188,'Data - Individual Indicators'!P188,0.5*'Data - Individual Indicators'!S188,0.5*'Data - Individual Indicators'!T188,'Data - Individual Indicators'!W188,'Data - Individual Indicators'!Y188,0.33*'Data - Individual Indicators'!AC188,0.33*'Data - Individual Indicators'!AD188,0.33*'Data - Individual Indicators'!AE188,0.5*'Data - Individual Indicators'!AI188,0.5*'Data - Individual Indicators'!AJ188,'Data - Individual Indicators'!AM188,'Data - Individual Indicators'!AO188,'Data - Individual Indicators'!BB188*SUM('Data - Individual Indicators'!AV188:AY188),'Data - Individual Indicators'!BE188)</f>
        <v>32.47</v>
      </c>
      <c r="C187" s="167">
        <f t="shared" si="5"/>
        <v>2</v>
      </c>
      <c r="D187" s="1" t="str">
        <f t="shared" si="6"/>
        <v>moderate</v>
      </c>
    </row>
    <row r="188" spans="1:4" x14ac:dyDescent="0.35">
      <c r="A188" s="4">
        <v>53033023403</v>
      </c>
      <c r="B188" s="2">
        <f>SUM('Data - Individual Indicators'!C189,'Data - Individual Indicators'!E189,'Data - Individual Indicators'!G189,'Data - Individual Indicators'!I189,0.5*'Data - Individual Indicators'!L189,0.5*'Data - Individual Indicators'!M189,'Data - Individual Indicators'!P189,0.5*'Data - Individual Indicators'!S189,0.5*'Data - Individual Indicators'!T189,'Data - Individual Indicators'!W189,'Data - Individual Indicators'!Y189,0.33*'Data - Individual Indicators'!AC189,0.33*'Data - Individual Indicators'!AD189,0.33*'Data - Individual Indicators'!AE189,0.5*'Data - Individual Indicators'!AI189,0.5*'Data - Individual Indicators'!AJ189,'Data - Individual Indicators'!AM189,'Data - Individual Indicators'!AO189,'Data - Individual Indicators'!BB189*SUM('Data - Individual Indicators'!AV189:AY189),'Data - Individual Indicators'!BE189)</f>
        <v>13.99</v>
      </c>
      <c r="C188" s="167">
        <f t="shared" si="5"/>
        <v>1</v>
      </c>
      <c r="D188" s="1" t="str">
        <f t="shared" si="6"/>
        <v>lower</v>
      </c>
    </row>
    <row r="189" spans="1:4" x14ac:dyDescent="0.35">
      <c r="A189" s="4">
        <v>53033023404</v>
      </c>
      <c r="B189" s="2">
        <f>SUM('Data - Individual Indicators'!C190,'Data - Individual Indicators'!E190,'Data - Individual Indicators'!G190,'Data - Individual Indicators'!I190,0.5*'Data - Individual Indicators'!L190,0.5*'Data - Individual Indicators'!M190,'Data - Individual Indicators'!P190,0.5*'Data - Individual Indicators'!S190,0.5*'Data - Individual Indicators'!T190,'Data - Individual Indicators'!W190,'Data - Individual Indicators'!Y190,0.33*'Data - Individual Indicators'!AC190,0.33*'Data - Individual Indicators'!AD190,0.33*'Data - Individual Indicators'!AE190,0.5*'Data - Individual Indicators'!AI190,0.5*'Data - Individual Indicators'!AJ190,'Data - Individual Indicators'!AM190,'Data - Individual Indicators'!AO190,'Data - Individual Indicators'!BB190*SUM('Data - Individual Indicators'!AV190:AY190),'Data - Individual Indicators'!BE190)</f>
        <v>8</v>
      </c>
      <c r="C189" s="167">
        <f t="shared" si="5"/>
        <v>1</v>
      </c>
      <c r="D189" s="1" t="str">
        <f t="shared" si="6"/>
        <v>lower</v>
      </c>
    </row>
    <row r="190" spans="1:4" x14ac:dyDescent="0.35">
      <c r="A190" s="4">
        <v>53033023500</v>
      </c>
      <c r="B190" s="2">
        <f>SUM('Data - Individual Indicators'!C191,'Data - Individual Indicators'!E191,'Data - Individual Indicators'!G191,'Data - Individual Indicators'!I191,0.5*'Data - Individual Indicators'!L191,0.5*'Data - Individual Indicators'!M191,'Data - Individual Indicators'!P191,0.5*'Data - Individual Indicators'!S191,0.5*'Data - Individual Indicators'!T191,'Data - Individual Indicators'!W191,'Data - Individual Indicators'!Y191,0.33*'Data - Individual Indicators'!AC191,0.33*'Data - Individual Indicators'!AD191,0.33*'Data - Individual Indicators'!AE191,0.5*'Data - Individual Indicators'!AI191,0.5*'Data - Individual Indicators'!AJ191,'Data - Individual Indicators'!AM191,'Data - Individual Indicators'!AO191,'Data - Individual Indicators'!BB191*SUM('Data - Individual Indicators'!AV191:AY191),'Data - Individual Indicators'!BE191)</f>
        <v>20.82</v>
      </c>
      <c r="C190" s="167">
        <f t="shared" si="5"/>
        <v>1</v>
      </c>
      <c r="D190" s="1" t="str">
        <f t="shared" si="6"/>
        <v>lower</v>
      </c>
    </row>
    <row r="191" spans="1:4" x14ac:dyDescent="0.35">
      <c r="A191" s="4">
        <v>53033023601</v>
      </c>
      <c r="B191" s="2">
        <f>SUM('Data - Individual Indicators'!C192,'Data - Individual Indicators'!E192,'Data - Individual Indicators'!G192,'Data - Individual Indicators'!I192,0.5*'Data - Individual Indicators'!L192,0.5*'Data - Individual Indicators'!M192,'Data - Individual Indicators'!P192,0.5*'Data - Individual Indicators'!S192,0.5*'Data - Individual Indicators'!T192,'Data - Individual Indicators'!W192,'Data - Individual Indicators'!Y192,0.33*'Data - Individual Indicators'!AC192,0.33*'Data - Individual Indicators'!AD192,0.33*'Data - Individual Indicators'!AE192,0.5*'Data - Individual Indicators'!AI192,0.5*'Data - Individual Indicators'!AJ192,'Data - Individual Indicators'!AM192,'Data - Individual Indicators'!AO192,'Data - Individual Indicators'!BB192*SUM('Data - Individual Indicators'!AV192:AY192),'Data - Individual Indicators'!BE192)</f>
        <v>33.97</v>
      </c>
      <c r="C191" s="167">
        <f t="shared" si="5"/>
        <v>2</v>
      </c>
      <c r="D191" s="1" t="str">
        <f t="shared" si="6"/>
        <v>moderate</v>
      </c>
    </row>
    <row r="192" spans="1:4" x14ac:dyDescent="0.35">
      <c r="A192" s="4">
        <v>53033023603</v>
      </c>
      <c r="B192" s="2">
        <f>SUM('Data - Individual Indicators'!C193,'Data - Individual Indicators'!E193,'Data - Individual Indicators'!G193,'Data - Individual Indicators'!I193,0.5*'Data - Individual Indicators'!L193,0.5*'Data - Individual Indicators'!M193,'Data - Individual Indicators'!P193,0.5*'Data - Individual Indicators'!S193,0.5*'Data - Individual Indicators'!T193,'Data - Individual Indicators'!W193,'Data - Individual Indicators'!Y193,0.33*'Data - Individual Indicators'!AC193,0.33*'Data - Individual Indicators'!AD193,0.33*'Data - Individual Indicators'!AE193,0.5*'Data - Individual Indicators'!AI193,0.5*'Data - Individual Indicators'!AJ193,'Data - Individual Indicators'!AM193,'Data - Individual Indicators'!AO193,'Data - Individual Indicators'!BB193*SUM('Data - Individual Indicators'!AV193:AY193),'Data - Individual Indicators'!BE193)</f>
        <v>37.799999999999997</v>
      </c>
      <c r="C192" s="167">
        <f t="shared" si="5"/>
        <v>2</v>
      </c>
      <c r="D192" s="1" t="str">
        <f t="shared" si="6"/>
        <v>moderate</v>
      </c>
    </row>
    <row r="193" spans="1:4" x14ac:dyDescent="0.35">
      <c r="A193" s="4">
        <v>53033023604</v>
      </c>
      <c r="B193" s="2">
        <f>SUM('Data - Individual Indicators'!C194,'Data - Individual Indicators'!E194,'Data - Individual Indicators'!G194,'Data - Individual Indicators'!I194,0.5*'Data - Individual Indicators'!L194,0.5*'Data - Individual Indicators'!M194,'Data - Individual Indicators'!P194,0.5*'Data - Individual Indicators'!S194,0.5*'Data - Individual Indicators'!T194,'Data - Individual Indicators'!W194,'Data - Individual Indicators'!Y194,0.33*'Data - Individual Indicators'!AC194,0.33*'Data - Individual Indicators'!AD194,0.33*'Data - Individual Indicators'!AE194,0.5*'Data - Individual Indicators'!AI194,0.5*'Data - Individual Indicators'!AJ194,'Data - Individual Indicators'!AM194,'Data - Individual Indicators'!AO194,'Data - Individual Indicators'!BB194*SUM('Data - Individual Indicators'!AV194:AY194),'Data - Individual Indicators'!BE194)</f>
        <v>37.299999999999997</v>
      </c>
      <c r="C193" s="167">
        <f t="shared" si="5"/>
        <v>2</v>
      </c>
      <c r="D193" s="1" t="str">
        <f t="shared" si="6"/>
        <v>moderate</v>
      </c>
    </row>
    <row r="194" spans="1:4" x14ac:dyDescent="0.35">
      <c r="A194" s="4">
        <v>53033023700</v>
      </c>
      <c r="B194" s="2">
        <f>SUM('Data - Individual Indicators'!C195,'Data - Individual Indicators'!E195,'Data - Individual Indicators'!G195,'Data - Individual Indicators'!I195,0.5*'Data - Individual Indicators'!L195,0.5*'Data - Individual Indicators'!M195,'Data - Individual Indicators'!P195,0.5*'Data - Individual Indicators'!S195,0.5*'Data - Individual Indicators'!T195,'Data - Individual Indicators'!W195,'Data - Individual Indicators'!Y195,0.33*'Data - Individual Indicators'!AC195,0.33*'Data - Individual Indicators'!AD195,0.33*'Data - Individual Indicators'!AE195,0.5*'Data - Individual Indicators'!AI195,0.5*'Data - Individual Indicators'!AJ195,'Data - Individual Indicators'!AM195,'Data - Individual Indicators'!AO195,'Data - Individual Indicators'!BB195*SUM('Data - Individual Indicators'!AV195:AY195),'Data - Individual Indicators'!BE195)</f>
        <v>23.639999999999997</v>
      </c>
      <c r="C194" s="167">
        <f t="shared" si="5"/>
        <v>1</v>
      </c>
      <c r="D194" s="1" t="str">
        <f t="shared" si="6"/>
        <v>lower</v>
      </c>
    </row>
    <row r="195" spans="1:4" x14ac:dyDescent="0.35">
      <c r="A195" s="4">
        <v>53033023801</v>
      </c>
      <c r="B195" s="2">
        <f>SUM('Data - Individual Indicators'!C196,'Data - Individual Indicators'!E196,'Data - Individual Indicators'!G196,'Data - Individual Indicators'!I196,0.5*'Data - Individual Indicators'!L196,0.5*'Data - Individual Indicators'!M196,'Data - Individual Indicators'!P196,0.5*'Data - Individual Indicators'!S196,0.5*'Data - Individual Indicators'!T196,'Data - Individual Indicators'!W196,'Data - Individual Indicators'!Y196,0.33*'Data - Individual Indicators'!AC196,0.33*'Data - Individual Indicators'!AD196,0.33*'Data - Individual Indicators'!AE196,0.5*'Data - Individual Indicators'!AI196,0.5*'Data - Individual Indicators'!AJ196,'Data - Individual Indicators'!AM196,'Data - Individual Indicators'!AO196,'Data - Individual Indicators'!BB196*SUM('Data - Individual Indicators'!AV196:AY196),'Data - Individual Indicators'!BE196)</f>
        <v>34.980000000000004</v>
      </c>
      <c r="C195" s="167">
        <f t="shared" ref="C195:C258" si="7">IF(AND(B195&gt;=$I$3),3,IF(AND(B195&lt;$I$3,B195&gt;=$I$4),2,1))</f>
        <v>2</v>
      </c>
      <c r="D195" s="1" t="str">
        <f t="shared" ref="D195:D258" si="8">IF(C195=3,"higher",IF(C195=2,"moderate","lower"))</f>
        <v>moderate</v>
      </c>
    </row>
    <row r="196" spans="1:4" x14ac:dyDescent="0.35">
      <c r="A196" s="4">
        <v>53033023803</v>
      </c>
      <c r="B196" s="2">
        <f>SUM('Data - Individual Indicators'!C197,'Data - Individual Indicators'!E197,'Data - Individual Indicators'!G197,'Data - Individual Indicators'!I197,0.5*'Data - Individual Indicators'!L197,0.5*'Data - Individual Indicators'!M197,'Data - Individual Indicators'!P197,0.5*'Data - Individual Indicators'!S197,0.5*'Data - Individual Indicators'!T197,'Data - Individual Indicators'!W197,'Data - Individual Indicators'!Y197,0.33*'Data - Individual Indicators'!AC197,0.33*'Data - Individual Indicators'!AD197,0.33*'Data - Individual Indicators'!AE197,0.5*'Data - Individual Indicators'!AI197,0.5*'Data - Individual Indicators'!AJ197,'Data - Individual Indicators'!AM197,'Data - Individual Indicators'!AO197,'Data - Individual Indicators'!BB197*SUM('Data - Individual Indicators'!AV197:AY197),'Data - Individual Indicators'!BE197)</f>
        <v>34.96</v>
      </c>
      <c r="C196" s="167">
        <f t="shared" si="7"/>
        <v>2</v>
      </c>
      <c r="D196" s="1" t="str">
        <f t="shared" si="8"/>
        <v>moderate</v>
      </c>
    </row>
    <row r="197" spans="1:4" x14ac:dyDescent="0.35">
      <c r="A197" s="4">
        <v>53033023804</v>
      </c>
      <c r="B197" s="2">
        <f>SUM('Data - Individual Indicators'!C198,'Data - Individual Indicators'!E198,'Data - Individual Indicators'!G198,'Data - Individual Indicators'!I198,0.5*'Data - Individual Indicators'!L198,0.5*'Data - Individual Indicators'!M198,'Data - Individual Indicators'!P198,0.5*'Data - Individual Indicators'!S198,0.5*'Data - Individual Indicators'!T198,'Data - Individual Indicators'!W198,'Data - Individual Indicators'!Y198,0.33*'Data - Individual Indicators'!AC198,0.33*'Data - Individual Indicators'!AD198,0.33*'Data - Individual Indicators'!AE198,0.5*'Data - Individual Indicators'!AI198,0.5*'Data - Individual Indicators'!AJ198,'Data - Individual Indicators'!AM198,'Data - Individual Indicators'!AO198,'Data - Individual Indicators'!BB198*SUM('Data - Individual Indicators'!AV198:AY198),'Data - Individual Indicators'!BE198)</f>
        <v>32.46</v>
      </c>
      <c r="C197" s="167">
        <f t="shared" si="7"/>
        <v>2</v>
      </c>
      <c r="D197" s="1" t="str">
        <f t="shared" si="8"/>
        <v>moderate</v>
      </c>
    </row>
    <row r="198" spans="1:4" x14ac:dyDescent="0.35">
      <c r="A198" s="4">
        <v>53033023900</v>
      </c>
      <c r="B198" s="2">
        <f>SUM('Data - Individual Indicators'!C199,'Data - Individual Indicators'!E199,'Data - Individual Indicators'!G199,'Data - Individual Indicators'!I199,0.5*'Data - Individual Indicators'!L199,0.5*'Data - Individual Indicators'!M199,'Data - Individual Indicators'!P199,0.5*'Data - Individual Indicators'!S199,0.5*'Data - Individual Indicators'!T199,'Data - Individual Indicators'!W199,'Data - Individual Indicators'!Y199,0.33*'Data - Individual Indicators'!AC199,0.33*'Data - Individual Indicators'!AD199,0.33*'Data - Individual Indicators'!AE199,0.5*'Data - Individual Indicators'!AI199,0.5*'Data - Individual Indicators'!AJ199,'Data - Individual Indicators'!AM199,'Data - Individual Indicators'!AO199,'Data - Individual Indicators'!BB199*SUM('Data - Individual Indicators'!AV199:AY199),'Data - Individual Indicators'!BE199)</f>
        <v>20.65</v>
      </c>
      <c r="C198" s="167">
        <f t="shared" si="7"/>
        <v>1</v>
      </c>
      <c r="D198" s="1" t="str">
        <f t="shared" si="8"/>
        <v>lower</v>
      </c>
    </row>
    <row r="199" spans="1:4" x14ac:dyDescent="0.35">
      <c r="A199" s="4">
        <v>53033024000</v>
      </c>
      <c r="B199" s="2">
        <f>SUM('Data - Individual Indicators'!C200,'Data - Individual Indicators'!E200,'Data - Individual Indicators'!G200,'Data - Individual Indicators'!I200,0.5*'Data - Individual Indicators'!L200,0.5*'Data - Individual Indicators'!M200,'Data - Individual Indicators'!P200,0.5*'Data - Individual Indicators'!S200,0.5*'Data - Individual Indicators'!T200,'Data - Individual Indicators'!W200,'Data - Individual Indicators'!Y200,0.33*'Data - Individual Indicators'!AC200,0.33*'Data - Individual Indicators'!AD200,0.33*'Data - Individual Indicators'!AE200,0.5*'Data - Individual Indicators'!AI200,0.5*'Data - Individual Indicators'!AJ200,'Data - Individual Indicators'!AM200,'Data - Individual Indicators'!AO200,'Data - Individual Indicators'!BB200*SUM('Data - Individual Indicators'!AV200:AY200),'Data - Individual Indicators'!BE200)</f>
        <v>28.219999999999995</v>
      </c>
      <c r="C199" s="167">
        <f t="shared" si="7"/>
        <v>2</v>
      </c>
      <c r="D199" s="1" t="str">
        <f t="shared" si="8"/>
        <v>moderate</v>
      </c>
    </row>
    <row r="200" spans="1:4" x14ac:dyDescent="0.35">
      <c r="A200" s="4">
        <v>53033024100</v>
      </c>
      <c r="B200" s="2">
        <f>SUM('Data - Individual Indicators'!C201,'Data - Individual Indicators'!E201,'Data - Individual Indicators'!G201,'Data - Individual Indicators'!I201,0.5*'Data - Individual Indicators'!L201,0.5*'Data - Individual Indicators'!M201,'Data - Individual Indicators'!P201,0.5*'Data - Individual Indicators'!S201,0.5*'Data - Individual Indicators'!T201,'Data - Individual Indicators'!W201,'Data - Individual Indicators'!Y201,0.33*'Data - Individual Indicators'!AC201,0.33*'Data - Individual Indicators'!AD201,0.33*'Data - Individual Indicators'!AE201,0.5*'Data - Individual Indicators'!AI201,0.5*'Data - Individual Indicators'!AJ201,'Data - Individual Indicators'!AM201,'Data - Individual Indicators'!AO201,'Data - Individual Indicators'!BB201*SUM('Data - Individual Indicators'!AV201:AY201),'Data - Individual Indicators'!BE201)</f>
        <v>11.99</v>
      </c>
      <c r="C200" s="167">
        <f t="shared" si="7"/>
        <v>1</v>
      </c>
      <c r="D200" s="1" t="str">
        <f t="shared" si="8"/>
        <v>lower</v>
      </c>
    </row>
    <row r="201" spans="1:4" x14ac:dyDescent="0.35">
      <c r="A201" s="4">
        <v>53033024200</v>
      </c>
      <c r="B201" s="2">
        <f>SUM('Data - Individual Indicators'!C202,'Data - Individual Indicators'!E202,'Data - Individual Indicators'!G202,'Data - Individual Indicators'!I202,0.5*'Data - Individual Indicators'!L202,0.5*'Data - Individual Indicators'!M202,'Data - Individual Indicators'!P202,0.5*'Data - Individual Indicators'!S202,0.5*'Data - Individual Indicators'!T202,'Data - Individual Indicators'!W202,'Data - Individual Indicators'!Y202,0.33*'Data - Individual Indicators'!AC202,0.33*'Data - Individual Indicators'!AD202,0.33*'Data - Individual Indicators'!AE202,0.5*'Data - Individual Indicators'!AI202,0.5*'Data - Individual Indicators'!AJ202,'Data - Individual Indicators'!AM202,'Data - Individual Indicators'!AO202,'Data - Individual Indicators'!BB202*SUM('Data - Individual Indicators'!AV202:AY202),'Data - Individual Indicators'!BE202)</f>
        <v>12.5</v>
      </c>
      <c r="C201" s="167">
        <f t="shared" si="7"/>
        <v>1</v>
      </c>
      <c r="D201" s="1" t="str">
        <f t="shared" si="8"/>
        <v>lower</v>
      </c>
    </row>
    <row r="202" spans="1:4" x14ac:dyDescent="0.35">
      <c r="A202" s="4">
        <v>53033024300</v>
      </c>
      <c r="B202" s="2">
        <f>SUM('Data - Individual Indicators'!C203,'Data - Individual Indicators'!E203,'Data - Individual Indicators'!G203,'Data - Individual Indicators'!I203,0.5*'Data - Individual Indicators'!L203,0.5*'Data - Individual Indicators'!M203,'Data - Individual Indicators'!P203,0.5*'Data - Individual Indicators'!S203,0.5*'Data - Individual Indicators'!T203,'Data - Individual Indicators'!W203,'Data - Individual Indicators'!Y203,0.33*'Data - Individual Indicators'!AC203,0.33*'Data - Individual Indicators'!AD203,0.33*'Data - Individual Indicators'!AE203,0.5*'Data - Individual Indicators'!AI203,0.5*'Data - Individual Indicators'!AJ203,'Data - Individual Indicators'!AM203,'Data - Individual Indicators'!AO203,'Data - Individual Indicators'!BB203*SUM('Data - Individual Indicators'!AV203:AY203),'Data - Individual Indicators'!BE203)</f>
        <v>20.3</v>
      </c>
      <c r="C202" s="167">
        <f t="shared" si="7"/>
        <v>1</v>
      </c>
      <c r="D202" s="1" t="str">
        <f t="shared" si="8"/>
        <v>lower</v>
      </c>
    </row>
    <row r="203" spans="1:4" x14ac:dyDescent="0.35">
      <c r="A203" s="4">
        <v>53033024400</v>
      </c>
      <c r="B203" s="2">
        <f>SUM('Data - Individual Indicators'!C204,'Data - Individual Indicators'!E204,'Data - Individual Indicators'!G204,'Data - Individual Indicators'!I204,0.5*'Data - Individual Indicators'!L204,0.5*'Data - Individual Indicators'!M204,'Data - Individual Indicators'!P204,0.5*'Data - Individual Indicators'!S204,0.5*'Data - Individual Indicators'!T204,'Data - Individual Indicators'!W204,'Data - Individual Indicators'!Y204,0.33*'Data - Individual Indicators'!AC204,0.33*'Data - Individual Indicators'!AD204,0.33*'Data - Individual Indicators'!AE204,0.5*'Data - Individual Indicators'!AI204,0.5*'Data - Individual Indicators'!AJ204,'Data - Individual Indicators'!AM204,'Data - Individual Indicators'!AO204,'Data - Individual Indicators'!BB204*SUM('Data - Individual Indicators'!AV204:AY204),'Data - Individual Indicators'!BE204)</f>
        <v>23.81</v>
      </c>
      <c r="C203" s="167">
        <f t="shared" si="7"/>
        <v>1</v>
      </c>
      <c r="D203" s="1" t="str">
        <f t="shared" si="8"/>
        <v>lower</v>
      </c>
    </row>
    <row r="204" spans="1:4" x14ac:dyDescent="0.35">
      <c r="A204" s="4">
        <v>53033024500</v>
      </c>
      <c r="B204" s="2">
        <f>SUM('Data - Individual Indicators'!C205,'Data - Individual Indicators'!E205,'Data - Individual Indicators'!G205,'Data - Individual Indicators'!I205,0.5*'Data - Individual Indicators'!L205,0.5*'Data - Individual Indicators'!M205,'Data - Individual Indicators'!P205,0.5*'Data - Individual Indicators'!S205,0.5*'Data - Individual Indicators'!T205,'Data - Individual Indicators'!W205,'Data - Individual Indicators'!Y205,0.33*'Data - Individual Indicators'!AC205,0.33*'Data - Individual Indicators'!AD205,0.33*'Data - Individual Indicators'!AE205,0.5*'Data - Individual Indicators'!AI205,0.5*'Data - Individual Indicators'!AJ205,'Data - Individual Indicators'!AM205,'Data - Individual Indicators'!AO205,'Data - Individual Indicators'!BB205*SUM('Data - Individual Indicators'!AV205:AY205),'Data - Individual Indicators'!BE205)</f>
        <v>9.49</v>
      </c>
      <c r="C204" s="167">
        <f t="shared" si="7"/>
        <v>1</v>
      </c>
      <c r="D204" s="1" t="str">
        <f t="shared" si="8"/>
        <v>lower</v>
      </c>
    </row>
    <row r="205" spans="1:4" x14ac:dyDescent="0.35">
      <c r="A205" s="4">
        <v>53033024601</v>
      </c>
      <c r="B205" s="2">
        <f>SUM('Data - Individual Indicators'!C206,'Data - Individual Indicators'!E206,'Data - Individual Indicators'!G206,'Data - Individual Indicators'!I206,0.5*'Data - Individual Indicators'!L206,0.5*'Data - Individual Indicators'!M206,'Data - Individual Indicators'!P206,0.5*'Data - Individual Indicators'!S206,0.5*'Data - Individual Indicators'!T206,'Data - Individual Indicators'!W206,'Data - Individual Indicators'!Y206,0.33*'Data - Individual Indicators'!AC206,0.33*'Data - Individual Indicators'!AD206,0.33*'Data - Individual Indicators'!AE206,0.5*'Data - Individual Indicators'!AI206,0.5*'Data - Individual Indicators'!AJ206,'Data - Individual Indicators'!AM206,'Data - Individual Indicators'!AO206,'Data - Individual Indicators'!BB206*SUM('Data - Individual Indicators'!AV206:AY206),'Data - Individual Indicators'!BE206)</f>
        <v>8.15</v>
      </c>
      <c r="C205" s="167">
        <f t="shared" si="7"/>
        <v>1</v>
      </c>
      <c r="D205" s="1" t="str">
        <f t="shared" si="8"/>
        <v>lower</v>
      </c>
    </row>
    <row r="206" spans="1:4" x14ac:dyDescent="0.35">
      <c r="A206" s="4">
        <v>53033024602</v>
      </c>
      <c r="B206" s="2">
        <f>SUM('Data - Individual Indicators'!C207,'Data - Individual Indicators'!E207,'Data - Individual Indicators'!G207,'Data - Individual Indicators'!I207,0.5*'Data - Individual Indicators'!L207,0.5*'Data - Individual Indicators'!M207,'Data - Individual Indicators'!P207,0.5*'Data - Individual Indicators'!S207,0.5*'Data - Individual Indicators'!T207,'Data - Individual Indicators'!W207,'Data - Individual Indicators'!Y207,0.33*'Data - Individual Indicators'!AC207,0.33*'Data - Individual Indicators'!AD207,0.33*'Data - Individual Indicators'!AE207,0.5*'Data - Individual Indicators'!AI207,0.5*'Data - Individual Indicators'!AJ207,'Data - Individual Indicators'!AM207,'Data - Individual Indicators'!AO207,'Data - Individual Indicators'!BB207*SUM('Data - Individual Indicators'!AV207:AY207),'Data - Individual Indicators'!BE207)</f>
        <v>10.64</v>
      </c>
      <c r="C206" s="167">
        <f t="shared" si="7"/>
        <v>1</v>
      </c>
      <c r="D206" s="1" t="str">
        <f t="shared" si="8"/>
        <v>lower</v>
      </c>
    </row>
    <row r="207" spans="1:4" x14ac:dyDescent="0.35">
      <c r="A207" s="4">
        <v>53033024701</v>
      </c>
      <c r="B207" s="2">
        <f>SUM('Data - Individual Indicators'!C208,'Data - Individual Indicators'!E208,'Data - Individual Indicators'!G208,'Data - Individual Indicators'!I208,0.5*'Data - Individual Indicators'!L208,0.5*'Data - Individual Indicators'!M208,'Data - Individual Indicators'!P208,0.5*'Data - Individual Indicators'!S208,0.5*'Data - Individual Indicators'!T208,'Data - Individual Indicators'!W208,'Data - Individual Indicators'!Y208,0.33*'Data - Individual Indicators'!AC208,0.33*'Data - Individual Indicators'!AD208,0.33*'Data - Individual Indicators'!AE208,0.5*'Data - Individual Indicators'!AI208,0.5*'Data - Individual Indicators'!AJ208,'Data - Individual Indicators'!AM208,'Data - Individual Indicators'!AO208,'Data - Individual Indicators'!BB208*SUM('Data - Individual Indicators'!AV208:AY208),'Data - Individual Indicators'!BE208)</f>
        <v>30.143333333333327</v>
      </c>
      <c r="C207" s="167">
        <f t="shared" si="7"/>
        <v>2</v>
      </c>
      <c r="D207" s="1" t="str">
        <f t="shared" si="8"/>
        <v>moderate</v>
      </c>
    </row>
    <row r="208" spans="1:4" x14ac:dyDescent="0.35">
      <c r="A208" s="4">
        <v>53033024702</v>
      </c>
      <c r="B208" s="2">
        <f>SUM('Data - Individual Indicators'!C209,'Data - Individual Indicators'!E209,'Data - Individual Indicators'!G209,'Data - Individual Indicators'!I209,0.5*'Data - Individual Indicators'!L209,0.5*'Data - Individual Indicators'!M209,'Data - Individual Indicators'!P209,0.5*'Data - Individual Indicators'!S209,0.5*'Data - Individual Indicators'!T209,'Data - Individual Indicators'!W209,'Data - Individual Indicators'!Y209,0.33*'Data - Individual Indicators'!AC209,0.33*'Data - Individual Indicators'!AD209,0.33*'Data - Individual Indicators'!AE209,0.5*'Data - Individual Indicators'!AI209,0.5*'Data - Individual Indicators'!AJ209,'Data - Individual Indicators'!AM209,'Data - Individual Indicators'!AO209,'Data - Individual Indicators'!BB209*SUM('Data - Individual Indicators'!AV209:AY209),'Data - Individual Indicators'!BE209)</f>
        <v>16.32</v>
      </c>
      <c r="C208" s="167">
        <f t="shared" si="7"/>
        <v>1</v>
      </c>
      <c r="D208" s="1" t="str">
        <f t="shared" si="8"/>
        <v>lower</v>
      </c>
    </row>
    <row r="209" spans="1:4" x14ac:dyDescent="0.35">
      <c r="A209" s="4">
        <v>53033024800</v>
      </c>
      <c r="B209" s="2">
        <f>SUM('Data - Individual Indicators'!C210,'Data - Individual Indicators'!E210,'Data - Individual Indicators'!G210,'Data - Individual Indicators'!I210,0.5*'Data - Individual Indicators'!L210,0.5*'Data - Individual Indicators'!M210,'Data - Individual Indicators'!P210,0.5*'Data - Individual Indicators'!S210,0.5*'Data - Individual Indicators'!T210,'Data - Individual Indicators'!W210,'Data - Individual Indicators'!Y210,0.33*'Data - Individual Indicators'!AC210,0.33*'Data - Individual Indicators'!AD210,0.33*'Data - Individual Indicators'!AE210,0.5*'Data - Individual Indicators'!AI210,0.5*'Data - Individual Indicators'!AJ210,'Data - Individual Indicators'!AM210,'Data - Individual Indicators'!AO210,'Data - Individual Indicators'!BB210*SUM('Data - Individual Indicators'!AV210:AY210),'Data - Individual Indicators'!BE210)</f>
        <v>33.299999999999997</v>
      </c>
      <c r="C209" s="167">
        <f t="shared" si="7"/>
        <v>2</v>
      </c>
      <c r="D209" s="1" t="str">
        <f t="shared" si="8"/>
        <v>moderate</v>
      </c>
    </row>
    <row r="210" spans="1:4" x14ac:dyDescent="0.35">
      <c r="A210" s="4">
        <v>53033024901</v>
      </c>
      <c r="B210" s="2">
        <f>SUM('Data - Individual Indicators'!C211,'Data - Individual Indicators'!E211,'Data - Individual Indicators'!G211,'Data - Individual Indicators'!I211,0.5*'Data - Individual Indicators'!L211,0.5*'Data - Individual Indicators'!M211,'Data - Individual Indicators'!P211,0.5*'Data - Individual Indicators'!S211,0.5*'Data - Individual Indicators'!T211,'Data - Individual Indicators'!W211,'Data - Individual Indicators'!Y211,0.33*'Data - Individual Indicators'!AC211,0.33*'Data - Individual Indicators'!AD211,0.33*'Data - Individual Indicators'!AE211,0.5*'Data - Individual Indicators'!AI211,0.5*'Data - Individual Indicators'!AJ211,'Data - Individual Indicators'!AM211,'Data - Individual Indicators'!AO211,'Data - Individual Indicators'!BB211*SUM('Data - Individual Indicators'!AV211:AY211),'Data - Individual Indicators'!BE211)</f>
        <v>17.149999999999999</v>
      </c>
      <c r="C210" s="167">
        <f t="shared" si="7"/>
        <v>1</v>
      </c>
      <c r="D210" s="1" t="str">
        <f t="shared" si="8"/>
        <v>lower</v>
      </c>
    </row>
    <row r="211" spans="1:4" x14ac:dyDescent="0.35">
      <c r="A211" s="4">
        <v>53033024902</v>
      </c>
      <c r="B211" s="2">
        <f>SUM('Data - Individual Indicators'!C212,'Data - Individual Indicators'!E212,'Data - Individual Indicators'!G212,'Data - Individual Indicators'!I212,0.5*'Data - Individual Indicators'!L212,0.5*'Data - Individual Indicators'!M212,'Data - Individual Indicators'!P212,0.5*'Data - Individual Indicators'!S212,0.5*'Data - Individual Indicators'!T212,'Data - Individual Indicators'!W212,'Data - Individual Indicators'!Y212,0.33*'Data - Individual Indicators'!AC212,0.33*'Data - Individual Indicators'!AD212,0.33*'Data - Individual Indicators'!AE212,0.5*'Data - Individual Indicators'!AI212,0.5*'Data - Individual Indicators'!AJ212,'Data - Individual Indicators'!AM212,'Data - Individual Indicators'!AO212,'Data - Individual Indicators'!BB212*SUM('Data - Individual Indicators'!AV212:AY212),'Data - Individual Indicators'!BE212)</f>
        <v>15.16</v>
      </c>
      <c r="C211" s="167">
        <f t="shared" si="7"/>
        <v>1</v>
      </c>
      <c r="D211" s="1" t="str">
        <f t="shared" si="8"/>
        <v>lower</v>
      </c>
    </row>
    <row r="212" spans="1:4" x14ac:dyDescent="0.35">
      <c r="A212" s="4">
        <v>53033024903</v>
      </c>
      <c r="B212" s="2">
        <f>SUM('Data - Individual Indicators'!C213,'Data - Individual Indicators'!E213,'Data - Individual Indicators'!G213,'Data - Individual Indicators'!I213,0.5*'Data - Individual Indicators'!L213,0.5*'Data - Individual Indicators'!M213,'Data - Individual Indicators'!P213,0.5*'Data - Individual Indicators'!S213,0.5*'Data - Individual Indicators'!T213,'Data - Individual Indicators'!W213,'Data - Individual Indicators'!Y213,0.33*'Data - Individual Indicators'!AC213,0.33*'Data - Individual Indicators'!AD213,0.33*'Data - Individual Indicators'!AE213,0.5*'Data - Individual Indicators'!AI213,0.5*'Data - Individual Indicators'!AJ213,'Data - Individual Indicators'!AM213,'Data - Individual Indicators'!AO213,'Data - Individual Indicators'!BB213*SUM('Data - Individual Indicators'!AV213:AY213),'Data - Individual Indicators'!BE213)</f>
        <v>15.82</v>
      </c>
      <c r="C212" s="167">
        <f t="shared" si="7"/>
        <v>1</v>
      </c>
      <c r="D212" s="1" t="str">
        <f t="shared" si="8"/>
        <v>lower</v>
      </c>
    </row>
    <row r="213" spans="1:4" x14ac:dyDescent="0.35">
      <c r="A213" s="4">
        <v>53033025001</v>
      </c>
      <c r="B213" s="2">
        <f>SUM('Data - Individual Indicators'!C214,'Data - Individual Indicators'!E214,'Data - Individual Indicators'!G214,'Data - Individual Indicators'!I214,0.5*'Data - Individual Indicators'!L214,0.5*'Data - Individual Indicators'!M214,'Data - Individual Indicators'!P214,0.5*'Data - Individual Indicators'!S214,0.5*'Data - Individual Indicators'!T214,'Data - Individual Indicators'!W214,'Data - Individual Indicators'!Y214,0.33*'Data - Individual Indicators'!AC214,0.33*'Data - Individual Indicators'!AD214,0.33*'Data - Individual Indicators'!AE214,0.5*'Data - Individual Indicators'!AI214,0.5*'Data - Individual Indicators'!AJ214,'Data - Individual Indicators'!AM214,'Data - Individual Indicators'!AO214,'Data - Individual Indicators'!BB214*SUM('Data - Individual Indicators'!AV214:AY214),'Data - Individual Indicators'!BE214)</f>
        <v>21.14</v>
      </c>
      <c r="C213" s="167">
        <f t="shared" si="7"/>
        <v>1</v>
      </c>
      <c r="D213" s="1" t="str">
        <f t="shared" si="8"/>
        <v>lower</v>
      </c>
    </row>
    <row r="214" spans="1:4" x14ac:dyDescent="0.35">
      <c r="A214" s="4">
        <v>53033025003</v>
      </c>
      <c r="B214" s="2">
        <f>SUM('Data - Individual Indicators'!C215,'Data - Individual Indicators'!E215,'Data - Individual Indicators'!G215,'Data - Individual Indicators'!I215,0.5*'Data - Individual Indicators'!L215,0.5*'Data - Individual Indicators'!M215,'Data - Individual Indicators'!P215,0.5*'Data - Individual Indicators'!S215,0.5*'Data - Individual Indicators'!T215,'Data - Individual Indicators'!W215,'Data - Individual Indicators'!Y215,0.33*'Data - Individual Indicators'!AC215,0.33*'Data - Individual Indicators'!AD215,0.33*'Data - Individual Indicators'!AE215,0.5*'Data - Individual Indicators'!AI215,0.5*'Data - Individual Indicators'!AJ215,'Data - Individual Indicators'!AM215,'Data - Individual Indicators'!AO215,'Data - Individual Indicators'!BB215*SUM('Data - Individual Indicators'!AV215:AY215),'Data - Individual Indicators'!BE215)</f>
        <v>13.32</v>
      </c>
      <c r="C214" s="167">
        <f t="shared" si="7"/>
        <v>1</v>
      </c>
      <c r="D214" s="1" t="str">
        <f t="shared" si="8"/>
        <v>lower</v>
      </c>
    </row>
    <row r="215" spans="1:4" x14ac:dyDescent="0.35">
      <c r="A215" s="4">
        <v>53033025005</v>
      </c>
      <c r="B215" s="2">
        <f>SUM('Data - Individual Indicators'!C216,'Data - Individual Indicators'!E216,'Data - Individual Indicators'!G216,'Data - Individual Indicators'!I216,0.5*'Data - Individual Indicators'!L216,0.5*'Data - Individual Indicators'!M216,'Data - Individual Indicators'!P216,0.5*'Data - Individual Indicators'!S216,0.5*'Data - Individual Indicators'!T216,'Data - Individual Indicators'!W216,'Data - Individual Indicators'!Y216,0.33*'Data - Individual Indicators'!AC216,0.33*'Data - Individual Indicators'!AD216,0.33*'Data - Individual Indicators'!AE216,0.5*'Data - Individual Indicators'!AI216,0.5*'Data - Individual Indicators'!AJ216,'Data - Individual Indicators'!AM216,'Data - Individual Indicators'!AO216,'Data - Individual Indicators'!BB216*SUM('Data - Individual Indicators'!AV216:AY216),'Data - Individual Indicators'!BE216)</f>
        <v>19.310000000000002</v>
      </c>
      <c r="C215" s="167">
        <f t="shared" si="7"/>
        <v>1</v>
      </c>
      <c r="D215" s="1" t="str">
        <f t="shared" si="8"/>
        <v>lower</v>
      </c>
    </row>
    <row r="216" spans="1:4" x14ac:dyDescent="0.35">
      <c r="A216" s="4">
        <v>53033025006</v>
      </c>
      <c r="B216" s="2">
        <f>SUM('Data - Individual Indicators'!C217,'Data - Individual Indicators'!E217,'Data - Individual Indicators'!G217,'Data - Individual Indicators'!I217,0.5*'Data - Individual Indicators'!L217,0.5*'Data - Individual Indicators'!M217,'Data - Individual Indicators'!P217,0.5*'Data - Individual Indicators'!S217,0.5*'Data - Individual Indicators'!T217,'Data - Individual Indicators'!W217,'Data - Individual Indicators'!Y217,0.33*'Data - Individual Indicators'!AC217,0.33*'Data - Individual Indicators'!AD217,0.33*'Data - Individual Indicators'!AE217,0.5*'Data - Individual Indicators'!AI217,0.5*'Data - Individual Indicators'!AJ217,'Data - Individual Indicators'!AM217,'Data - Individual Indicators'!AO217,'Data - Individual Indicators'!BB217*SUM('Data - Individual Indicators'!AV217:AY217),'Data - Individual Indicators'!BE217)</f>
        <v>13.33</v>
      </c>
      <c r="C216" s="167">
        <f t="shared" si="7"/>
        <v>1</v>
      </c>
      <c r="D216" s="1" t="str">
        <f t="shared" si="8"/>
        <v>lower</v>
      </c>
    </row>
    <row r="217" spans="1:4" x14ac:dyDescent="0.35">
      <c r="A217" s="4">
        <v>53033025101</v>
      </c>
      <c r="B217" s="2">
        <f>SUM('Data - Individual Indicators'!C218,'Data - Individual Indicators'!E218,'Data - Individual Indicators'!G218,'Data - Individual Indicators'!I218,0.5*'Data - Individual Indicators'!L218,0.5*'Data - Individual Indicators'!M218,'Data - Individual Indicators'!P218,0.5*'Data - Individual Indicators'!S218,0.5*'Data - Individual Indicators'!T218,'Data - Individual Indicators'!W218,'Data - Individual Indicators'!Y218,0.33*'Data - Individual Indicators'!AC218,0.33*'Data - Individual Indicators'!AD218,0.33*'Data - Individual Indicators'!AE218,0.5*'Data - Individual Indicators'!AI218,0.5*'Data - Individual Indicators'!AJ218,'Data - Individual Indicators'!AM218,'Data - Individual Indicators'!AO218,'Data - Individual Indicators'!BB218*SUM('Data - Individual Indicators'!AV218:AY218),'Data - Individual Indicators'!BE218)</f>
        <v>32.47</v>
      </c>
      <c r="C217" s="167">
        <f t="shared" si="7"/>
        <v>2</v>
      </c>
      <c r="D217" s="1" t="str">
        <f t="shared" si="8"/>
        <v>moderate</v>
      </c>
    </row>
    <row r="218" spans="1:4" x14ac:dyDescent="0.35">
      <c r="A218" s="4">
        <v>53033025102</v>
      </c>
      <c r="B218" s="2">
        <f>SUM('Data - Individual Indicators'!C219,'Data - Individual Indicators'!E219,'Data - Individual Indicators'!G219,'Data - Individual Indicators'!I219,0.5*'Data - Individual Indicators'!L219,0.5*'Data - Individual Indicators'!M219,'Data - Individual Indicators'!P219,0.5*'Data - Individual Indicators'!S219,0.5*'Data - Individual Indicators'!T219,'Data - Individual Indicators'!W219,'Data - Individual Indicators'!Y219,0.33*'Data - Individual Indicators'!AC219,0.33*'Data - Individual Indicators'!AD219,0.33*'Data - Individual Indicators'!AE219,0.5*'Data - Individual Indicators'!AI219,0.5*'Data - Individual Indicators'!AJ219,'Data - Individual Indicators'!AM219,'Data - Individual Indicators'!AO219,'Data - Individual Indicators'!BB219*SUM('Data - Individual Indicators'!AV219:AY219),'Data - Individual Indicators'!BE219)</f>
        <v>28.469999999999995</v>
      </c>
      <c r="C218" s="167">
        <f t="shared" si="7"/>
        <v>2</v>
      </c>
      <c r="D218" s="1" t="str">
        <f t="shared" si="8"/>
        <v>moderate</v>
      </c>
    </row>
    <row r="219" spans="1:4" x14ac:dyDescent="0.35">
      <c r="A219" s="4">
        <v>53033025200</v>
      </c>
      <c r="B219" s="2">
        <f>SUM('Data - Individual Indicators'!C220,'Data - Individual Indicators'!E220,'Data - Individual Indicators'!G220,'Data - Individual Indicators'!I220,0.5*'Data - Individual Indicators'!L220,0.5*'Data - Individual Indicators'!M220,'Data - Individual Indicators'!P220,0.5*'Data - Individual Indicators'!S220,0.5*'Data - Individual Indicators'!T220,'Data - Individual Indicators'!W220,'Data - Individual Indicators'!Y220,0.33*'Data - Individual Indicators'!AC220,0.33*'Data - Individual Indicators'!AD220,0.33*'Data - Individual Indicators'!AE220,0.5*'Data - Individual Indicators'!AI220,0.5*'Data - Individual Indicators'!AJ220,'Data - Individual Indicators'!AM220,'Data - Individual Indicators'!AO220,'Data - Individual Indicators'!BB220*SUM('Data - Individual Indicators'!AV220:AY220),'Data - Individual Indicators'!BE220)</f>
        <v>29.479999999999997</v>
      </c>
      <c r="C219" s="167">
        <f t="shared" si="7"/>
        <v>2</v>
      </c>
      <c r="D219" s="1" t="str">
        <f t="shared" si="8"/>
        <v>moderate</v>
      </c>
    </row>
    <row r="220" spans="1:4" x14ac:dyDescent="0.35">
      <c r="A220" s="4">
        <v>53033025301</v>
      </c>
      <c r="B220" s="2">
        <f>SUM('Data - Individual Indicators'!C221,'Data - Individual Indicators'!E221,'Data - Individual Indicators'!G221,'Data - Individual Indicators'!I221,0.5*'Data - Individual Indicators'!L221,0.5*'Data - Individual Indicators'!M221,'Data - Individual Indicators'!P221,0.5*'Data - Individual Indicators'!S221,0.5*'Data - Individual Indicators'!T221,'Data - Individual Indicators'!W221,'Data - Individual Indicators'!Y221,0.33*'Data - Individual Indicators'!AC221,0.33*'Data - Individual Indicators'!AD221,0.33*'Data - Individual Indicators'!AE221,0.5*'Data - Individual Indicators'!AI221,0.5*'Data - Individual Indicators'!AJ221,'Data - Individual Indicators'!AM221,'Data - Individual Indicators'!AO221,'Data - Individual Indicators'!BB221*SUM('Data - Individual Indicators'!AV221:AY221),'Data - Individual Indicators'!BE221)</f>
        <v>34.81</v>
      </c>
      <c r="C220" s="167">
        <f t="shared" si="7"/>
        <v>2</v>
      </c>
      <c r="D220" s="1" t="str">
        <f t="shared" si="8"/>
        <v>moderate</v>
      </c>
    </row>
    <row r="221" spans="1:4" x14ac:dyDescent="0.35">
      <c r="A221" s="4">
        <v>53033025302</v>
      </c>
      <c r="B221" s="2">
        <f>SUM('Data - Individual Indicators'!C222,'Data - Individual Indicators'!E222,'Data - Individual Indicators'!G222,'Data - Individual Indicators'!I222,0.5*'Data - Individual Indicators'!L222,0.5*'Data - Individual Indicators'!M222,'Data - Individual Indicators'!P222,0.5*'Data - Individual Indicators'!S222,0.5*'Data - Individual Indicators'!T222,'Data - Individual Indicators'!W222,'Data - Individual Indicators'!Y222,0.33*'Data - Individual Indicators'!AC222,0.33*'Data - Individual Indicators'!AD222,0.33*'Data - Individual Indicators'!AE222,0.5*'Data - Individual Indicators'!AI222,0.5*'Data - Individual Indicators'!AJ222,'Data - Individual Indicators'!AM222,'Data - Individual Indicators'!AO222,'Data - Individual Indicators'!BB222*SUM('Data - Individual Indicators'!AV222:AY222),'Data - Individual Indicators'!BE222)</f>
        <v>46.059999999999995</v>
      </c>
      <c r="C221" s="167">
        <f t="shared" si="7"/>
        <v>3</v>
      </c>
      <c r="D221" s="1" t="str">
        <f t="shared" si="8"/>
        <v>higher</v>
      </c>
    </row>
    <row r="222" spans="1:4" x14ac:dyDescent="0.35">
      <c r="A222" s="4">
        <v>53033025400</v>
      </c>
      <c r="B222" s="2">
        <f>SUM('Data - Individual Indicators'!C223,'Data - Individual Indicators'!E223,'Data - Individual Indicators'!G223,'Data - Individual Indicators'!I223,0.5*'Data - Individual Indicators'!L223,0.5*'Data - Individual Indicators'!M223,'Data - Individual Indicators'!P223,0.5*'Data - Individual Indicators'!S223,0.5*'Data - Individual Indicators'!T223,'Data - Individual Indicators'!W223,'Data - Individual Indicators'!Y223,0.33*'Data - Individual Indicators'!AC223,0.33*'Data - Individual Indicators'!AD223,0.33*'Data - Individual Indicators'!AE223,0.5*'Data - Individual Indicators'!AI223,0.5*'Data - Individual Indicators'!AJ223,'Data - Individual Indicators'!AM223,'Data - Individual Indicators'!AO223,'Data - Individual Indicators'!BB223*SUM('Data - Individual Indicators'!AV223:AY223),'Data - Individual Indicators'!BE223)</f>
        <v>40.47</v>
      </c>
      <c r="C222" s="167">
        <f t="shared" si="7"/>
        <v>3</v>
      </c>
      <c r="D222" s="1" t="str">
        <f t="shared" si="8"/>
        <v>higher</v>
      </c>
    </row>
    <row r="223" spans="1:4" x14ac:dyDescent="0.35">
      <c r="A223" s="4">
        <v>53033025500</v>
      </c>
      <c r="B223" s="2">
        <f>SUM('Data - Individual Indicators'!C224,'Data - Individual Indicators'!E224,'Data - Individual Indicators'!G224,'Data - Individual Indicators'!I224,0.5*'Data - Individual Indicators'!L224,0.5*'Data - Individual Indicators'!M224,'Data - Individual Indicators'!P224,0.5*'Data - Individual Indicators'!S224,0.5*'Data - Individual Indicators'!T224,'Data - Individual Indicators'!W224,'Data - Individual Indicators'!Y224,0.33*'Data - Individual Indicators'!AC224,0.33*'Data - Individual Indicators'!AD224,0.33*'Data - Individual Indicators'!AE224,0.5*'Data - Individual Indicators'!AI224,0.5*'Data - Individual Indicators'!AJ224,'Data - Individual Indicators'!AM224,'Data - Individual Indicators'!AO224,'Data - Individual Indicators'!BB224*SUM('Data - Individual Indicators'!AV224:AY224),'Data - Individual Indicators'!BE224)</f>
        <v>36.963333333333331</v>
      </c>
      <c r="C223" s="167">
        <f t="shared" si="7"/>
        <v>2</v>
      </c>
      <c r="D223" s="1" t="str">
        <f t="shared" si="8"/>
        <v>moderate</v>
      </c>
    </row>
    <row r="224" spans="1:4" x14ac:dyDescent="0.35">
      <c r="A224" s="4">
        <v>53033025601</v>
      </c>
      <c r="B224" s="2">
        <f>SUM('Data - Individual Indicators'!C225,'Data - Individual Indicators'!E225,'Data - Individual Indicators'!G225,'Data - Individual Indicators'!I225,0.5*'Data - Individual Indicators'!L225,0.5*'Data - Individual Indicators'!M225,'Data - Individual Indicators'!P225,0.5*'Data - Individual Indicators'!S225,0.5*'Data - Individual Indicators'!T225,'Data - Individual Indicators'!W225,'Data - Individual Indicators'!Y225,0.33*'Data - Individual Indicators'!AC225,0.33*'Data - Individual Indicators'!AD225,0.33*'Data - Individual Indicators'!AE225,0.5*'Data - Individual Indicators'!AI225,0.5*'Data - Individual Indicators'!AJ225,'Data - Individual Indicators'!AM225,'Data - Individual Indicators'!AO225,'Data - Individual Indicators'!BB225*SUM('Data - Individual Indicators'!AV225:AY225),'Data - Individual Indicators'!BE225)</f>
        <v>29.889999999999997</v>
      </c>
      <c r="C224" s="167">
        <f t="shared" si="7"/>
        <v>2</v>
      </c>
      <c r="D224" s="1" t="str">
        <f t="shared" si="8"/>
        <v>moderate</v>
      </c>
    </row>
    <row r="225" spans="1:4" x14ac:dyDescent="0.35">
      <c r="A225" s="4">
        <v>53033025602</v>
      </c>
      <c r="B225" s="2">
        <f>SUM('Data - Individual Indicators'!C226,'Data - Individual Indicators'!E226,'Data - Individual Indicators'!G226,'Data - Individual Indicators'!I226,0.5*'Data - Individual Indicators'!L226,0.5*'Data - Individual Indicators'!M226,'Data - Individual Indicators'!P226,0.5*'Data - Individual Indicators'!S226,0.5*'Data - Individual Indicators'!T226,'Data - Individual Indicators'!W226,'Data - Individual Indicators'!Y226,0.33*'Data - Individual Indicators'!AC226,0.33*'Data - Individual Indicators'!AD226,0.33*'Data - Individual Indicators'!AE226,0.5*'Data - Individual Indicators'!AI226,0.5*'Data - Individual Indicators'!AJ226,'Data - Individual Indicators'!AM226,'Data - Individual Indicators'!AO226,'Data - Individual Indicators'!BB226*SUM('Data - Individual Indicators'!AV226:AY226),'Data - Individual Indicators'!BE226)</f>
        <v>19.98</v>
      </c>
      <c r="C225" s="167">
        <f t="shared" si="7"/>
        <v>1</v>
      </c>
      <c r="D225" s="1" t="str">
        <f t="shared" si="8"/>
        <v>lower</v>
      </c>
    </row>
    <row r="226" spans="1:4" x14ac:dyDescent="0.35">
      <c r="A226" s="4">
        <v>53033025701</v>
      </c>
      <c r="B226" s="2">
        <f>SUM('Data - Individual Indicators'!C227,'Data - Individual Indicators'!E227,'Data - Individual Indicators'!G227,'Data - Individual Indicators'!I227,0.5*'Data - Individual Indicators'!L227,0.5*'Data - Individual Indicators'!M227,'Data - Individual Indicators'!P227,0.5*'Data - Individual Indicators'!S227,0.5*'Data - Individual Indicators'!T227,'Data - Individual Indicators'!W227,'Data - Individual Indicators'!Y227,0.33*'Data - Individual Indicators'!AC227,0.33*'Data - Individual Indicators'!AD227,0.33*'Data - Individual Indicators'!AE227,0.5*'Data - Individual Indicators'!AI227,0.5*'Data - Individual Indicators'!AJ227,'Data - Individual Indicators'!AM227,'Data - Individual Indicators'!AO227,'Data - Individual Indicators'!BB227*SUM('Data - Individual Indicators'!AV227:AY227),'Data - Individual Indicators'!BE227)</f>
        <v>34.819999999999993</v>
      </c>
      <c r="C226" s="167">
        <f t="shared" si="7"/>
        <v>2</v>
      </c>
      <c r="D226" s="1" t="str">
        <f t="shared" si="8"/>
        <v>moderate</v>
      </c>
    </row>
    <row r="227" spans="1:4" x14ac:dyDescent="0.35">
      <c r="A227" s="4">
        <v>53033025702</v>
      </c>
      <c r="B227" s="2">
        <f>SUM('Data - Individual Indicators'!C228,'Data - Individual Indicators'!E228,'Data - Individual Indicators'!G228,'Data - Individual Indicators'!I228,0.5*'Data - Individual Indicators'!L228,0.5*'Data - Individual Indicators'!M228,'Data - Individual Indicators'!P228,0.5*'Data - Individual Indicators'!S228,0.5*'Data - Individual Indicators'!T228,'Data - Individual Indicators'!W228,'Data - Individual Indicators'!Y228,0.33*'Data - Individual Indicators'!AC228,0.33*'Data - Individual Indicators'!AD228,0.33*'Data - Individual Indicators'!AE228,0.5*'Data - Individual Indicators'!AI228,0.5*'Data - Individual Indicators'!AJ228,'Data - Individual Indicators'!AM228,'Data - Individual Indicators'!AO228,'Data - Individual Indicators'!BB228*SUM('Data - Individual Indicators'!AV228:AY228),'Data - Individual Indicators'!BE228)</f>
        <v>17.82</v>
      </c>
      <c r="C227" s="167">
        <f t="shared" si="7"/>
        <v>1</v>
      </c>
      <c r="D227" s="1" t="str">
        <f t="shared" si="8"/>
        <v>lower</v>
      </c>
    </row>
    <row r="228" spans="1:4" x14ac:dyDescent="0.35">
      <c r="A228" s="4">
        <v>53033025803</v>
      </c>
      <c r="B228" s="2">
        <f>SUM('Data - Individual Indicators'!C229,'Data - Individual Indicators'!E229,'Data - Individual Indicators'!G229,'Data - Individual Indicators'!I229,0.5*'Data - Individual Indicators'!L229,0.5*'Data - Individual Indicators'!M229,'Data - Individual Indicators'!P229,0.5*'Data - Individual Indicators'!S229,0.5*'Data - Individual Indicators'!T229,'Data - Individual Indicators'!W229,'Data - Individual Indicators'!Y229,0.33*'Data - Individual Indicators'!AC229,0.33*'Data - Individual Indicators'!AD229,0.33*'Data - Individual Indicators'!AE229,0.5*'Data - Individual Indicators'!AI229,0.5*'Data - Individual Indicators'!AJ229,'Data - Individual Indicators'!AM229,'Data - Individual Indicators'!AO229,'Data - Individual Indicators'!BB229*SUM('Data - Individual Indicators'!AV229:AY229),'Data - Individual Indicators'!BE229)</f>
        <v>31.146666666666665</v>
      </c>
      <c r="C228" s="167">
        <f t="shared" si="7"/>
        <v>2</v>
      </c>
      <c r="D228" s="1" t="str">
        <f t="shared" si="8"/>
        <v>moderate</v>
      </c>
    </row>
    <row r="229" spans="1:4" x14ac:dyDescent="0.35">
      <c r="A229" s="4">
        <v>53033025804</v>
      </c>
      <c r="B229" s="2">
        <f>SUM('Data - Individual Indicators'!C230,'Data - Individual Indicators'!E230,'Data - Individual Indicators'!G230,'Data - Individual Indicators'!I230,0.5*'Data - Individual Indicators'!L230,0.5*'Data - Individual Indicators'!M230,'Data - Individual Indicators'!P230,0.5*'Data - Individual Indicators'!S230,0.5*'Data - Individual Indicators'!T230,'Data - Individual Indicators'!W230,'Data - Individual Indicators'!Y230,0.33*'Data - Individual Indicators'!AC230,0.33*'Data - Individual Indicators'!AD230,0.33*'Data - Individual Indicators'!AE230,0.5*'Data - Individual Indicators'!AI230,0.5*'Data - Individual Indicators'!AJ230,'Data - Individual Indicators'!AM230,'Data - Individual Indicators'!AO230,'Data - Individual Indicators'!BB230*SUM('Data - Individual Indicators'!AV230:AY230),'Data - Individual Indicators'!BE230)</f>
        <v>27.49</v>
      </c>
      <c r="C229" s="167">
        <f t="shared" si="7"/>
        <v>2</v>
      </c>
      <c r="D229" s="1" t="str">
        <f t="shared" si="8"/>
        <v>moderate</v>
      </c>
    </row>
    <row r="230" spans="1:4" x14ac:dyDescent="0.35">
      <c r="A230" s="4">
        <v>53033025805</v>
      </c>
      <c r="B230" s="2">
        <f>SUM('Data - Individual Indicators'!C231,'Data - Individual Indicators'!E231,'Data - Individual Indicators'!G231,'Data - Individual Indicators'!I231,0.5*'Data - Individual Indicators'!L231,0.5*'Data - Individual Indicators'!M231,'Data - Individual Indicators'!P231,0.5*'Data - Individual Indicators'!S231,0.5*'Data - Individual Indicators'!T231,'Data - Individual Indicators'!W231,'Data - Individual Indicators'!Y231,0.33*'Data - Individual Indicators'!AC231,0.33*'Data - Individual Indicators'!AD231,0.33*'Data - Individual Indicators'!AE231,0.5*'Data - Individual Indicators'!AI231,0.5*'Data - Individual Indicators'!AJ231,'Data - Individual Indicators'!AM231,'Data - Individual Indicators'!AO231,'Data - Individual Indicators'!BB231*SUM('Data - Individual Indicators'!AV231:AY231),'Data - Individual Indicators'!BE231)</f>
        <v>33.146666666666661</v>
      </c>
      <c r="C230" s="167">
        <f t="shared" si="7"/>
        <v>2</v>
      </c>
      <c r="D230" s="1" t="str">
        <f t="shared" si="8"/>
        <v>moderate</v>
      </c>
    </row>
    <row r="231" spans="1:4" x14ac:dyDescent="0.35">
      <c r="A231" s="4">
        <v>53033025806</v>
      </c>
      <c r="B231" s="2">
        <f>SUM('Data - Individual Indicators'!C232,'Data - Individual Indicators'!E232,'Data - Individual Indicators'!G232,'Data - Individual Indicators'!I232,0.5*'Data - Individual Indicators'!L232,0.5*'Data - Individual Indicators'!M232,'Data - Individual Indicators'!P232,0.5*'Data - Individual Indicators'!S232,0.5*'Data - Individual Indicators'!T232,'Data - Individual Indicators'!W232,'Data - Individual Indicators'!Y232,0.33*'Data - Individual Indicators'!AC232,0.33*'Data - Individual Indicators'!AD232,0.33*'Data - Individual Indicators'!AE232,0.5*'Data - Individual Indicators'!AI232,0.5*'Data - Individual Indicators'!AJ232,'Data - Individual Indicators'!AM232,'Data - Individual Indicators'!AO232,'Data - Individual Indicators'!BB232*SUM('Data - Individual Indicators'!AV232:AY232),'Data - Individual Indicators'!BE232)</f>
        <v>36.81</v>
      </c>
      <c r="C231" s="167">
        <f t="shared" si="7"/>
        <v>2</v>
      </c>
      <c r="D231" s="1" t="str">
        <f t="shared" si="8"/>
        <v>moderate</v>
      </c>
    </row>
    <row r="232" spans="1:4" x14ac:dyDescent="0.35">
      <c r="A232" s="4">
        <v>53033026001</v>
      </c>
      <c r="B232" s="2">
        <f>SUM('Data - Individual Indicators'!C233,'Data - Individual Indicators'!E233,'Data - Individual Indicators'!G233,'Data - Individual Indicators'!I233,0.5*'Data - Individual Indicators'!L233,0.5*'Data - Individual Indicators'!M233,'Data - Individual Indicators'!P233,0.5*'Data - Individual Indicators'!S233,0.5*'Data - Individual Indicators'!T233,'Data - Individual Indicators'!W233,'Data - Individual Indicators'!Y233,0.33*'Data - Individual Indicators'!AC233,0.33*'Data - Individual Indicators'!AD233,0.33*'Data - Individual Indicators'!AE233,0.5*'Data - Individual Indicators'!AI233,0.5*'Data - Individual Indicators'!AJ233,'Data - Individual Indicators'!AM233,'Data - Individual Indicators'!AO233,'Data - Individual Indicators'!BB233*SUM('Data - Individual Indicators'!AV233:AY233),'Data - Individual Indicators'!BE233)</f>
        <v>23.16</v>
      </c>
      <c r="C232" s="167">
        <f t="shared" si="7"/>
        <v>1</v>
      </c>
      <c r="D232" s="1" t="str">
        <f t="shared" si="8"/>
        <v>lower</v>
      </c>
    </row>
    <row r="233" spans="1:4" x14ac:dyDescent="0.35">
      <c r="A233" s="4">
        <v>53033026002</v>
      </c>
      <c r="B233" s="2">
        <f>SUM('Data - Individual Indicators'!C234,'Data - Individual Indicators'!E234,'Data - Individual Indicators'!G234,'Data - Individual Indicators'!I234,0.5*'Data - Individual Indicators'!L234,0.5*'Data - Individual Indicators'!M234,'Data - Individual Indicators'!P234,0.5*'Data - Individual Indicators'!S234,0.5*'Data - Individual Indicators'!T234,'Data - Individual Indicators'!W234,'Data - Individual Indicators'!Y234,0.33*'Data - Individual Indicators'!AC234,0.33*'Data - Individual Indicators'!AD234,0.33*'Data - Individual Indicators'!AE234,0.5*'Data - Individual Indicators'!AI234,0.5*'Data - Individual Indicators'!AJ234,'Data - Individual Indicators'!AM234,'Data - Individual Indicators'!AO234,'Data - Individual Indicators'!BB234*SUM('Data - Individual Indicators'!AV234:AY234),'Data - Individual Indicators'!BE234)</f>
        <v>40.31</v>
      </c>
      <c r="C233" s="167">
        <f t="shared" si="7"/>
        <v>3</v>
      </c>
      <c r="D233" s="1" t="str">
        <f t="shared" si="8"/>
        <v>higher</v>
      </c>
    </row>
    <row r="234" spans="1:4" x14ac:dyDescent="0.35">
      <c r="A234" s="4">
        <v>53033026100</v>
      </c>
      <c r="B234" s="2">
        <f>SUM('Data - Individual Indicators'!C235,'Data - Individual Indicators'!E235,'Data - Individual Indicators'!G235,'Data - Individual Indicators'!I235,0.5*'Data - Individual Indicators'!L235,0.5*'Data - Individual Indicators'!M235,'Data - Individual Indicators'!P235,0.5*'Data - Individual Indicators'!S235,0.5*'Data - Individual Indicators'!T235,'Data - Individual Indicators'!W235,'Data - Individual Indicators'!Y235,0.33*'Data - Individual Indicators'!AC235,0.33*'Data - Individual Indicators'!AD235,0.33*'Data - Individual Indicators'!AE235,0.5*'Data - Individual Indicators'!AI235,0.5*'Data - Individual Indicators'!AJ235,'Data - Individual Indicators'!AM235,'Data - Individual Indicators'!AO235,'Data - Individual Indicators'!BB235*SUM('Data - Individual Indicators'!AV235:AY235),'Data - Individual Indicators'!BE235)</f>
        <v>37.989999999999995</v>
      </c>
      <c r="C234" s="167">
        <f t="shared" si="7"/>
        <v>2</v>
      </c>
      <c r="D234" s="1" t="str">
        <f t="shared" si="8"/>
        <v>moderate</v>
      </c>
    </row>
    <row r="235" spans="1:4" x14ac:dyDescent="0.35">
      <c r="A235" s="4">
        <v>53033026200</v>
      </c>
      <c r="B235" s="2">
        <f>SUM('Data - Individual Indicators'!C236,'Data - Individual Indicators'!E236,'Data - Individual Indicators'!G236,'Data - Individual Indicators'!I236,0.5*'Data - Individual Indicators'!L236,0.5*'Data - Individual Indicators'!M236,'Data - Individual Indicators'!P236,0.5*'Data - Individual Indicators'!S236,0.5*'Data - Individual Indicators'!T236,'Data - Individual Indicators'!W236,'Data - Individual Indicators'!Y236,0.33*'Data - Individual Indicators'!AC236,0.33*'Data - Individual Indicators'!AD236,0.33*'Data - Individual Indicators'!AE236,0.5*'Data - Individual Indicators'!AI236,0.5*'Data - Individual Indicators'!AJ236,'Data - Individual Indicators'!AM236,'Data - Individual Indicators'!AO236,'Data - Individual Indicators'!BB236*SUM('Data - Individual Indicators'!AV236:AY236),'Data - Individual Indicators'!BE236)</f>
        <v>39.14</v>
      </c>
      <c r="C235" s="167">
        <f t="shared" si="7"/>
        <v>3</v>
      </c>
      <c r="D235" s="1" t="str">
        <f t="shared" si="8"/>
        <v>higher</v>
      </c>
    </row>
    <row r="236" spans="1:4" x14ac:dyDescent="0.35">
      <c r="A236" s="4">
        <v>53033026300</v>
      </c>
      <c r="B236" s="2">
        <f>SUM('Data - Individual Indicators'!C237,'Data - Individual Indicators'!E237,'Data - Individual Indicators'!G237,'Data - Individual Indicators'!I237,0.5*'Data - Individual Indicators'!L237,0.5*'Data - Individual Indicators'!M237,'Data - Individual Indicators'!P237,0.5*'Data - Individual Indicators'!S237,0.5*'Data - Individual Indicators'!T237,'Data - Individual Indicators'!W237,'Data - Individual Indicators'!Y237,0.33*'Data - Individual Indicators'!AC237,0.33*'Data - Individual Indicators'!AD237,0.33*'Data - Individual Indicators'!AE237,0.5*'Data - Individual Indicators'!AI237,0.5*'Data - Individual Indicators'!AJ237,'Data - Individual Indicators'!AM237,'Data - Individual Indicators'!AO237,'Data - Individual Indicators'!BB237*SUM('Data - Individual Indicators'!AV237:AY237),'Data - Individual Indicators'!BE237)</f>
        <v>34.819999999999993</v>
      </c>
      <c r="C236" s="167">
        <f t="shared" si="7"/>
        <v>2</v>
      </c>
      <c r="D236" s="1" t="str">
        <f t="shared" si="8"/>
        <v>moderate</v>
      </c>
    </row>
    <row r="237" spans="1:4" x14ac:dyDescent="0.35">
      <c r="A237" s="4">
        <v>53033026400</v>
      </c>
      <c r="B237" s="2">
        <f>SUM('Data - Individual Indicators'!C238,'Data - Individual Indicators'!E238,'Data - Individual Indicators'!G238,'Data - Individual Indicators'!I238,0.5*'Data - Individual Indicators'!L238,0.5*'Data - Individual Indicators'!M238,'Data - Individual Indicators'!P238,0.5*'Data - Individual Indicators'!S238,0.5*'Data - Individual Indicators'!T238,'Data - Individual Indicators'!W238,'Data - Individual Indicators'!Y238,0.33*'Data - Individual Indicators'!AC238,0.33*'Data - Individual Indicators'!AD238,0.33*'Data - Individual Indicators'!AE238,0.5*'Data - Individual Indicators'!AI238,0.5*'Data - Individual Indicators'!AJ238,'Data - Individual Indicators'!AM238,'Data - Individual Indicators'!AO238,'Data - Individual Indicators'!BB238*SUM('Data - Individual Indicators'!AV238:AY238),'Data - Individual Indicators'!BE238)</f>
        <v>40.059999999999995</v>
      </c>
      <c r="C237" s="167">
        <f t="shared" si="7"/>
        <v>3</v>
      </c>
      <c r="D237" s="1" t="str">
        <f t="shared" si="8"/>
        <v>higher</v>
      </c>
    </row>
    <row r="238" spans="1:4" x14ac:dyDescent="0.35">
      <c r="A238" s="4">
        <v>53033026500</v>
      </c>
      <c r="B238" s="2">
        <f>SUM('Data - Individual Indicators'!C239,'Data - Individual Indicators'!E239,'Data - Individual Indicators'!G239,'Data - Individual Indicators'!I239,0.5*'Data - Individual Indicators'!L239,0.5*'Data - Individual Indicators'!M239,'Data - Individual Indicators'!P239,0.5*'Data - Individual Indicators'!S239,0.5*'Data - Individual Indicators'!T239,'Data - Individual Indicators'!W239,'Data - Individual Indicators'!Y239,0.33*'Data - Individual Indicators'!AC239,0.33*'Data - Individual Indicators'!AD239,0.33*'Data - Individual Indicators'!AE239,0.5*'Data - Individual Indicators'!AI239,0.5*'Data - Individual Indicators'!AJ239,'Data - Individual Indicators'!AM239,'Data - Individual Indicators'!AO239,'Data - Individual Indicators'!BB239*SUM('Data - Individual Indicators'!AV239:AY239),'Data - Individual Indicators'!BE239)</f>
        <v>39.15</v>
      </c>
      <c r="C238" s="167">
        <f t="shared" si="7"/>
        <v>3</v>
      </c>
      <c r="D238" s="1" t="str">
        <f t="shared" si="8"/>
        <v>higher</v>
      </c>
    </row>
    <row r="239" spans="1:4" x14ac:dyDescent="0.35">
      <c r="A239" s="4">
        <v>53033026600</v>
      </c>
      <c r="B239" s="2">
        <f>SUM('Data - Individual Indicators'!C240,'Data - Individual Indicators'!E240,'Data - Individual Indicators'!G240,'Data - Individual Indicators'!I240,0.5*'Data - Individual Indicators'!L240,0.5*'Data - Individual Indicators'!M240,'Data - Individual Indicators'!P240,0.5*'Data - Individual Indicators'!S240,0.5*'Data - Individual Indicators'!T240,'Data - Individual Indicators'!W240,'Data - Individual Indicators'!Y240,0.33*'Data - Individual Indicators'!AC240,0.33*'Data - Individual Indicators'!AD240,0.33*'Data - Individual Indicators'!AE240,0.5*'Data - Individual Indicators'!AI240,0.5*'Data - Individual Indicators'!AJ240,'Data - Individual Indicators'!AM240,'Data - Individual Indicators'!AO240,'Data - Individual Indicators'!BB240*SUM('Data - Individual Indicators'!AV240:AY240),'Data - Individual Indicators'!BE240)</f>
        <v>34.296666666666667</v>
      </c>
      <c r="C239" s="167">
        <f t="shared" si="7"/>
        <v>2</v>
      </c>
      <c r="D239" s="1" t="str">
        <f t="shared" si="8"/>
        <v>moderate</v>
      </c>
    </row>
    <row r="240" spans="1:4" x14ac:dyDescent="0.35">
      <c r="A240" s="4">
        <v>53033026700</v>
      </c>
      <c r="B240" s="2">
        <f>SUM('Data - Individual Indicators'!C241,'Data - Individual Indicators'!E241,'Data - Individual Indicators'!G241,'Data - Individual Indicators'!I241,0.5*'Data - Individual Indicators'!L241,0.5*'Data - Individual Indicators'!M241,'Data - Individual Indicators'!P241,0.5*'Data - Individual Indicators'!S241,0.5*'Data - Individual Indicators'!T241,'Data - Individual Indicators'!W241,'Data - Individual Indicators'!Y241,0.33*'Data - Individual Indicators'!AC241,0.33*'Data - Individual Indicators'!AD241,0.33*'Data - Individual Indicators'!AE241,0.5*'Data - Individual Indicators'!AI241,0.5*'Data - Individual Indicators'!AJ241,'Data - Individual Indicators'!AM241,'Data - Individual Indicators'!AO241,'Data - Individual Indicators'!BB241*SUM('Data - Individual Indicators'!AV241:AY241),'Data - Individual Indicators'!BE241)</f>
        <v>33.64</v>
      </c>
      <c r="C240" s="167">
        <f t="shared" si="7"/>
        <v>2</v>
      </c>
      <c r="D240" s="1" t="str">
        <f t="shared" si="8"/>
        <v>moderate</v>
      </c>
    </row>
    <row r="241" spans="1:4" x14ac:dyDescent="0.35">
      <c r="A241" s="4">
        <v>53033026801</v>
      </c>
      <c r="B241" s="2">
        <f>SUM('Data - Individual Indicators'!C242,'Data - Individual Indicators'!E242,'Data - Individual Indicators'!G242,'Data - Individual Indicators'!I242,0.5*'Data - Individual Indicators'!L242,0.5*'Data - Individual Indicators'!M242,'Data - Individual Indicators'!P242,0.5*'Data - Individual Indicators'!S242,0.5*'Data - Individual Indicators'!T242,'Data - Individual Indicators'!W242,'Data - Individual Indicators'!Y242,0.33*'Data - Individual Indicators'!AC242,0.33*'Data - Individual Indicators'!AD242,0.33*'Data - Individual Indicators'!AE242,0.5*'Data - Individual Indicators'!AI242,0.5*'Data - Individual Indicators'!AJ242,'Data - Individual Indicators'!AM242,'Data - Individual Indicators'!AO242,'Data - Individual Indicators'!BB242*SUM('Data - Individual Indicators'!AV242:AY242),'Data - Individual Indicators'!BE242)</f>
        <v>39.976666666666659</v>
      </c>
      <c r="C241" s="167">
        <f t="shared" si="7"/>
        <v>3</v>
      </c>
      <c r="D241" s="1" t="str">
        <f t="shared" si="8"/>
        <v>higher</v>
      </c>
    </row>
    <row r="242" spans="1:4" x14ac:dyDescent="0.35">
      <c r="A242" s="4">
        <v>53033026802</v>
      </c>
      <c r="B242" s="2">
        <f>SUM('Data - Individual Indicators'!C243,'Data - Individual Indicators'!E243,'Data - Individual Indicators'!G243,'Data - Individual Indicators'!I243,0.5*'Data - Individual Indicators'!L243,0.5*'Data - Individual Indicators'!M243,'Data - Individual Indicators'!P243,0.5*'Data - Individual Indicators'!S243,0.5*'Data - Individual Indicators'!T243,'Data - Individual Indicators'!W243,'Data - Individual Indicators'!Y243,0.33*'Data - Individual Indicators'!AC243,0.33*'Data - Individual Indicators'!AD243,0.33*'Data - Individual Indicators'!AE243,0.5*'Data - Individual Indicators'!AI243,0.5*'Data - Individual Indicators'!AJ243,'Data - Individual Indicators'!AM243,'Data - Individual Indicators'!AO243,'Data - Individual Indicators'!BB243*SUM('Data - Individual Indicators'!AV243:AY243),'Data - Individual Indicators'!BE243)</f>
        <v>39.636666666666663</v>
      </c>
      <c r="C242" s="167">
        <f t="shared" si="7"/>
        <v>3</v>
      </c>
      <c r="D242" s="1" t="str">
        <f t="shared" si="8"/>
        <v>higher</v>
      </c>
    </row>
    <row r="243" spans="1:4" x14ac:dyDescent="0.35">
      <c r="A243" s="4">
        <v>53033027000</v>
      </c>
      <c r="B243" s="2">
        <f>SUM('Data - Individual Indicators'!C244,'Data - Individual Indicators'!E244,'Data - Individual Indicators'!G244,'Data - Individual Indicators'!I244,0.5*'Data - Individual Indicators'!L244,0.5*'Data - Individual Indicators'!M244,'Data - Individual Indicators'!P244,0.5*'Data - Individual Indicators'!S244,0.5*'Data - Individual Indicators'!T244,'Data - Individual Indicators'!W244,'Data - Individual Indicators'!Y244,0.33*'Data - Individual Indicators'!AC244,0.33*'Data - Individual Indicators'!AD244,0.33*'Data - Individual Indicators'!AE244,0.5*'Data - Individual Indicators'!AI244,0.5*'Data - Individual Indicators'!AJ244,'Data - Individual Indicators'!AM244,'Data - Individual Indicators'!AO244,'Data - Individual Indicators'!BB244*SUM('Data - Individual Indicators'!AV244:AY244),'Data - Individual Indicators'!BE244)</f>
        <v>37.813333333333333</v>
      </c>
      <c r="C243" s="167">
        <f t="shared" si="7"/>
        <v>2</v>
      </c>
      <c r="D243" s="1" t="str">
        <f t="shared" si="8"/>
        <v>moderate</v>
      </c>
    </row>
    <row r="244" spans="1:4" x14ac:dyDescent="0.35">
      <c r="A244" s="4">
        <v>53033027100</v>
      </c>
      <c r="B244" s="2">
        <f>SUM('Data - Individual Indicators'!C245,'Data - Individual Indicators'!E245,'Data - Individual Indicators'!G245,'Data - Individual Indicators'!I245,0.5*'Data - Individual Indicators'!L245,0.5*'Data - Individual Indicators'!M245,'Data - Individual Indicators'!P245,0.5*'Data - Individual Indicators'!S245,0.5*'Data - Individual Indicators'!T245,'Data - Individual Indicators'!W245,'Data - Individual Indicators'!Y245,0.33*'Data - Individual Indicators'!AC245,0.33*'Data - Individual Indicators'!AD245,0.33*'Data - Individual Indicators'!AE245,0.5*'Data - Individual Indicators'!AI245,0.5*'Data - Individual Indicators'!AJ245,'Data - Individual Indicators'!AM245,'Data - Individual Indicators'!AO245,'Data - Individual Indicators'!BB245*SUM('Data - Individual Indicators'!AV245:AY245),'Data - Individual Indicators'!BE245)</f>
        <v>38.559999999999995</v>
      </c>
      <c r="C244" s="167">
        <f t="shared" si="7"/>
        <v>3</v>
      </c>
      <c r="D244" s="1" t="str">
        <f t="shared" si="8"/>
        <v>higher</v>
      </c>
    </row>
    <row r="245" spans="1:4" x14ac:dyDescent="0.35">
      <c r="A245" s="4">
        <v>53033027200</v>
      </c>
      <c r="B245" s="2">
        <f>SUM('Data - Individual Indicators'!C246,'Data - Individual Indicators'!E246,'Data - Individual Indicators'!G246,'Data - Individual Indicators'!I246,0.5*'Data - Individual Indicators'!L246,0.5*'Data - Individual Indicators'!M246,'Data - Individual Indicators'!P246,0.5*'Data - Individual Indicators'!S246,0.5*'Data - Individual Indicators'!T246,'Data - Individual Indicators'!W246,'Data - Individual Indicators'!Y246,0.33*'Data - Individual Indicators'!AC246,0.33*'Data - Individual Indicators'!AD246,0.33*'Data - Individual Indicators'!AE246,0.5*'Data - Individual Indicators'!AI246,0.5*'Data - Individual Indicators'!AJ246,'Data - Individual Indicators'!AM246,'Data - Individual Indicators'!AO246,'Data - Individual Indicators'!BB246*SUM('Data - Individual Indicators'!AV246:AY246),'Data - Individual Indicators'!BE246)</f>
        <v>40.47</v>
      </c>
      <c r="C245" s="167">
        <f t="shared" si="7"/>
        <v>3</v>
      </c>
      <c r="D245" s="1" t="str">
        <f t="shared" si="8"/>
        <v>higher</v>
      </c>
    </row>
    <row r="246" spans="1:4" x14ac:dyDescent="0.35">
      <c r="A246" s="4">
        <v>53033027300</v>
      </c>
      <c r="B246" s="2">
        <f>SUM('Data - Individual Indicators'!C247,'Data - Individual Indicators'!E247,'Data - Individual Indicators'!G247,'Data - Individual Indicators'!I247,0.5*'Data - Individual Indicators'!L247,0.5*'Data - Individual Indicators'!M247,'Data - Individual Indicators'!P247,0.5*'Data - Individual Indicators'!S247,0.5*'Data - Individual Indicators'!T247,'Data - Individual Indicators'!W247,'Data - Individual Indicators'!Y247,0.33*'Data - Individual Indicators'!AC247,0.33*'Data - Individual Indicators'!AD247,0.33*'Data - Individual Indicators'!AE247,0.5*'Data - Individual Indicators'!AI247,0.5*'Data - Individual Indicators'!AJ247,'Data - Individual Indicators'!AM247,'Data - Individual Indicators'!AO247,'Data - Individual Indicators'!BB247*SUM('Data - Individual Indicators'!AV247:AY247),'Data - Individual Indicators'!BE247)</f>
        <v>39.799999999999997</v>
      </c>
      <c r="C246" s="167">
        <f t="shared" si="7"/>
        <v>3</v>
      </c>
      <c r="D246" s="1" t="str">
        <f t="shared" si="8"/>
        <v>higher</v>
      </c>
    </row>
    <row r="247" spans="1:4" x14ac:dyDescent="0.35">
      <c r="A247" s="4">
        <v>53033027400</v>
      </c>
      <c r="B247" s="2">
        <f>SUM('Data - Individual Indicators'!C248,'Data - Individual Indicators'!E248,'Data - Individual Indicators'!G248,'Data - Individual Indicators'!I248,0.5*'Data - Individual Indicators'!L248,0.5*'Data - Individual Indicators'!M248,'Data - Individual Indicators'!P248,0.5*'Data - Individual Indicators'!S248,0.5*'Data - Individual Indicators'!T248,'Data - Individual Indicators'!W248,'Data - Individual Indicators'!Y248,0.33*'Data - Individual Indicators'!AC248,0.33*'Data - Individual Indicators'!AD248,0.33*'Data - Individual Indicators'!AE248,0.5*'Data - Individual Indicators'!AI248,0.5*'Data - Individual Indicators'!AJ248,'Data - Individual Indicators'!AM248,'Data - Individual Indicators'!AO248,'Data - Individual Indicators'!BB248*SUM('Data - Individual Indicators'!AV248:AY248),'Data - Individual Indicators'!BE248)</f>
        <v>35.303333333333327</v>
      </c>
      <c r="C247" s="167">
        <f t="shared" si="7"/>
        <v>2</v>
      </c>
      <c r="D247" s="1" t="str">
        <f t="shared" si="8"/>
        <v>moderate</v>
      </c>
    </row>
    <row r="248" spans="1:4" x14ac:dyDescent="0.35">
      <c r="A248" s="4">
        <v>53033027500</v>
      </c>
      <c r="B248" s="2">
        <f>SUM('Data - Individual Indicators'!C249,'Data - Individual Indicators'!E249,'Data - Individual Indicators'!G249,'Data - Individual Indicators'!I249,0.5*'Data - Individual Indicators'!L249,0.5*'Data - Individual Indicators'!M249,'Data - Individual Indicators'!P249,0.5*'Data - Individual Indicators'!S249,0.5*'Data - Individual Indicators'!T249,'Data - Individual Indicators'!W249,'Data - Individual Indicators'!Y249,0.33*'Data - Individual Indicators'!AC249,0.33*'Data - Individual Indicators'!AD249,0.33*'Data - Individual Indicators'!AE249,0.5*'Data - Individual Indicators'!AI249,0.5*'Data - Individual Indicators'!AJ249,'Data - Individual Indicators'!AM249,'Data - Individual Indicators'!AO249,'Data - Individual Indicators'!BB249*SUM('Data - Individual Indicators'!AV249:AY249),'Data - Individual Indicators'!BE249)</f>
        <v>41.629999999999995</v>
      </c>
      <c r="C248" s="167">
        <f t="shared" si="7"/>
        <v>3</v>
      </c>
      <c r="D248" s="1" t="str">
        <f t="shared" si="8"/>
        <v>higher</v>
      </c>
    </row>
    <row r="249" spans="1:4" x14ac:dyDescent="0.35">
      <c r="A249" s="4">
        <v>53033027600</v>
      </c>
      <c r="B249" s="2">
        <f>SUM('Data - Individual Indicators'!C250,'Data - Individual Indicators'!E250,'Data - Individual Indicators'!G250,'Data - Individual Indicators'!I250,0.5*'Data - Individual Indicators'!L250,0.5*'Data - Individual Indicators'!M250,'Data - Individual Indicators'!P250,0.5*'Data - Individual Indicators'!S250,0.5*'Data - Individual Indicators'!T250,'Data - Individual Indicators'!W250,'Data - Individual Indicators'!Y250,0.33*'Data - Individual Indicators'!AC250,0.33*'Data - Individual Indicators'!AD250,0.33*'Data - Individual Indicators'!AE250,0.5*'Data - Individual Indicators'!AI250,0.5*'Data - Individual Indicators'!AJ250,'Data - Individual Indicators'!AM250,'Data - Individual Indicators'!AO250,'Data - Individual Indicators'!BB250*SUM('Data - Individual Indicators'!AV250:AY250),'Data - Individual Indicators'!BE250)</f>
        <v>34.809999999999995</v>
      </c>
      <c r="C249" s="167">
        <f t="shared" si="7"/>
        <v>2</v>
      </c>
      <c r="D249" s="1" t="str">
        <f t="shared" si="8"/>
        <v>moderate</v>
      </c>
    </row>
    <row r="250" spans="1:4" x14ac:dyDescent="0.35">
      <c r="A250" s="4">
        <v>53033027701</v>
      </c>
      <c r="B250" s="2">
        <f>SUM('Data - Individual Indicators'!C251,'Data - Individual Indicators'!E251,'Data - Individual Indicators'!G251,'Data - Individual Indicators'!I251,0.5*'Data - Individual Indicators'!L251,0.5*'Data - Individual Indicators'!M251,'Data - Individual Indicators'!P251,0.5*'Data - Individual Indicators'!S251,0.5*'Data - Individual Indicators'!T251,'Data - Individual Indicators'!W251,'Data - Individual Indicators'!Y251,0.33*'Data - Individual Indicators'!AC251,0.33*'Data - Individual Indicators'!AD251,0.33*'Data - Individual Indicators'!AE251,0.5*'Data - Individual Indicators'!AI251,0.5*'Data - Individual Indicators'!AJ251,'Data - Individual Indicators'!AM251,'Data - Individual Indicators'!AO251,'Data - Individual Indicators'!BB251*SUM('Data - Individual Indicators'!AV251:AY251),'Data - Individual Indicators'!BE251)</f>
        <v>13.99</v>
      </c>
      <c r="C250" s="167">
        <f t="shared" si="7"/>
        <v>1</v>
      </c>
      <c r="D250" s="1" t="str">
        <f t="shared" si="8"/>
        <v>lower</v>
      </c>
    </row>
    <row r="251" spans="1:4" x14ac:dyDescent="0.35">
      <c r="A251" s="4">
        <v>53033027702</v>
      </c>
      <c r="B251" s="2">
        <f>SUM('Data - Individual Indicators'!C252,'Data - Individual Indicators'!E252,'Data - Individual Indicators'!G252,'Data - Individual Indicators'!I252,0.5*'Data - Individual Indicators'!L252,0.5*'Data - Individual Indicators'!M252,'Data - Individual Indicators'!P252,0.5*'Data - Individual Indicators'!S252,0.5*'Data - Individual Indicators'!T252,'Data - Individual Indicators'!W252,'Data - Individual Indicators'!Y252,0.33*'Data - Individual Indicators'!AC252,0.33*'Data - Individual Indicators'!AD252,0.33*'Data - Individual Indicators'!AE252,0.5*'Data - Individual Indicators'!AI252,0.5*'Data - Individual Indicators'!AJ252,'Data - Individual Indicators'!AM252,'Data - Individual Indicators'!AO252,'Data - Individual Indicators'!BB252*SUM('Data - Individual Indicators'!AV252:AY252),'Data - Individual Indicators'!BE252)</f>
        <v>5</v>
      </c>
      <c r="C251" s="167">
        <f t="shared" si="7"/>
        <v>1</v>
      </c>
      <c r="D251" s="1" t="str">
        <f t="shared" si="8"/>
        <v>lower</v>
      </c>
    </row>
    <row r="252" spans="1:4" x14ac:dyDescent="0.35">
      <c r="A252" s="4">
        <v>53033027800</v>
      </c>
      <c r="B252" s="2">
        <f>SUM('Data - Individual Indicators'!C253,'Data - Individual Indicators'!E253,'Data - Individual Indicators'!G253,'Data - Individual Indicators'!I253,0.5*'Data - Individual Indicators'!L253,0.5*'Data - Individual Indicators'!M253,'Data - Individual Indicators'!P253,0.5*'Data - Individual Indicators'!S253,0.5*'Data - Individual Indicators'!T253,'Data - Individual Indicators'!W253,'Data - Individual Indicators'!Y253,0.33*'Data - Individual Indicators'!AC253,0.33*'Data - Individual Indicators'!AD253,0.33*'Data - Individual Indicators'!AE253,0.5*'Data - Individual Indicators'!AI253,0.5*'Data - Individual Indicators'!AJ253,'Data - Individual Indicators'!AM253,'Data - Individual Indicators'!AO253,'Data - Individual Indicators'!BB253*SUM('Data - Individual Indicators'!AV253:AY253),'Data - Individual Indicators'!BE253)</f>
        <v>8.66</v>
      </c>
      <c r="C252" s="167">
        <f t="shared" si="7"/>
        <v>1</v>
      </c>
      <c r="D252" s="1" t="str">
        <f t="shared" si="8"/>
        <v>lower</v>
      </c>
    </row>
    <row r="253" spans="1:4" x14ac:dyDescent="0.35">
      <c r="A253" s="4">
        <v>53033027900</v>
      </c>
      <c r="B253" s="2">
        <f>SUM('Data - Individual Indicators'!C254,'Data - Individual Indicators'!E254,'Data - Individual Indicators'!G254,'Data - Individual Indicators'!I254,0.5*'Data - Individual Indicators'!L254,0.5*'Data - Individual Indicators'!M254,'Data - Individual Indicators'!P254,0.5*'Data - Individual Indicators'!S254,0.5*'Data - Individual Indicators'!T254,'Data - Individual Indicators'!W254,'Data - Individual Indicators'!Y254,0.33*'Data - Individual Indicators'!AC254,0.33*'Data - Individual Indicators'!AD254,0.33*'Data - Individual Indicators'!AE254,0.5*'Data - Individual Indicators'!AI254,0.5*'Data - Individual Indicators'!AJ254,'Data - Individual Indicators'!AM254,'Data - Individual Indicators'!AO254,'Data - Individual Indicators'!BB254*SUM('Data - Individual Indicators'!AV254:AY254),'Data - Individual Indicators'!BE254)</f>
        <v>37.549999999999997</v>
      </c>
      <c r="C253" s="167">
        <f t="shared" si="7"/>
        <v>2</v>
      </c>
      <c r="D253" s="1" t="str">
        <f t="shared" si="8"/>
        <v>moderate</v>
      </c>
    </row>
    <row r="254" spans="1:4" x14ac:dyDescent="0.35">
      <c r="A254" s="4">
        <v>53033028000</v>
      </c>
      <c r="B254" s="2">
        <f>SUM('Data - Individual Indicators'!C255,'Data - Individual Indicators'!E255,'Data - Individual Indicators'!G255,'Data - Individual Indicators'!I255,0.5*'Data - Individual Indicators'!L255,0.5*'Data - Individual Indicators'!M255,'Data - Individual Indicators'!P255,0.5*'Data - Individual Indicators'!S255,0.5*'Data - Individual Indicators'!T255,'Data - Individual Indicators'!W255,'Data - Individual Indicators'!Y255,0.33*'Data - Individual Indicators'!AC255,0.33*'Data - Individual Indicators'!AD255,0.33*'Data - Individual Indicators'!AE255,0.5*'Data - Individual Indicators'!AI255,0.5*'Data - Individual Indicators'!AJ255,'Data - Individual Indicators'!AM255,'Data - Individual Indicators'!AO255,'Data - Individual Indicators'!BB255*SUM('Data - Individual Indicators'!AV255:AY255),'Data - Individual Indicators'!BE255)</f>
        <v>48.88</v>
      </c>
      <c r="C254" s="167">
        <f t="shared" si="7"/>
        <v>3</v>
      </c>
      <c r="D254" s="1" t="str">
        <f t="shared" si="8"/>
        <v>higher</v>
      </c>
    </row>
    <row r="255" spans="1:4" x14ac:dyDescent="0.35">
      <c r="A255" s="4">
        <v>53033028100</v>
      </c>
      <c r="B255" s="2">
        <f>SUM('Data - Individual Indicators'!C256,'Data - Individual Indicators'!E256,'Data - Individual Indicators'!G256,'Data - Individual Indicators'!I256,0.5*'Data - Individual Indicators'!L256,0.5*'Data - Individual Indicators'!M256,'Data - Individual Indicators'!P256,0.5*'Data - Individual Indicators'!S256,0.5*'Data - Individual Indicators'!T256,'Data - Individual Indicators'!W256,'Data - Individual Indicators'!Y256,0.33*'Data - Individual Indicators'!AC256,0.33*'Data - Individual Indicators'!AD256,0.33*'Data - Individual Indicators'!AE256,0.5*'Data - Individual Indicators'!AI256,0.5*'Data - Individual Indicators'!AJ256,'Data - Individual Indicators'!AM256,'Data - Individual Indicators'!AO256,'Data - Individual Indicators'!BB256*SUM('Data - Individual Indicators'!AV256:AY256),'Data - Individual Indicators'!BE256)</f>
        <v>48.63</v>
      </c>
      <c r="C255" s="167">
        <f t="shared" si="7"/>
        <v>3</v>
      </c>
      <c r="D255" s="1" t="str">
        <f t="shared" si="8"/>
        <v>higher</v>
      </c>
    </row>
    <row r="256" spans="1:4" x14ac:dyDescent="0.35">
      <c r="A256" s="4">
        <v>53033028200</v>
      </c>
      <c r="B256" s="2">
        <f>SUM('Data - Individual Indicators'!C257,'Data - Individual Indicators'!E257,'Data - Individual Indicators'!G257,'Data - Individual Indicators'!I257,0.5*'Data - Individual Indicators'!L257,0.5*'Data - Individual Indicators'!M257,'Data - Individual Indicators'!P257,0.5*'Data - Individual Indicators'!S257,0.5*'Data - Individual Indicators'!T257,'Data - Individual Indicators'!W257,'Data - Individual Indicators'!Y257,0.33*'Data - Individual Indicators'!AC257,0.33*'Data - Individual Indicators'!AD257,0.33*'Data - Individual Indicators'!AE257,0.5*'Data - Individual Indicators'!AI257,0.5*'Data - Individual Indicators'!AJ257,'Data - Individual Indicators'!AM257,'Data - Individual Indicators'!AO257,'Data - Individual Indicators'!BB257*SUM('Data - Individual Indicators'!AV257:AY257),'Data - Individual Indicators'!BE257)</f>
        <v>47.13333333333334</v>
      </c>
      <c r="C256" s="167">
        <f t="shared" si="7"/>
        <v>3</v>
      </c>
      <c r="D256" s="1" t="str">
        <f t="shared" si="8"/>
        <v>higher</v>
      </c>
    </row>
    <row r="257" spans="1:4" x14ac:dyDescent="0.35">
      <c r="A257" s="4">
        <v>53033028300</v>
      </c>
      <c r="B257" s="2">
        <f>SUM('Data - Individual Indicators'!C258,'Data - Individual Indicators'!E258,'Data - Individual Indicators'!G258,'Data - Individual Indicators'!I258,0.5*'Data - Individual Indicators'!L258,0.5*'Data - Individual Indicators'!M258,'Data - Individual Indicators'!P258,0.5*'Data - Individual Indicators'!S258,0.5*'Data - Individual Indicators'!T258,'Data - Individual Indicators'!W258,'Data - Individual Indicators'!Y258,0.33*'Data - Individual Indicators'!AC258,0.33*'Data - Individual Indicators'!AD258,0.33*'Data - Individual Indicators'!AE258,0.5*'Data - Individual Indicators'!AI258,0.5*'Data - Individual Indicators'!AJ258,'Data - Individual Indicators'!AM258,'Data - Individual Indicators'!AO258,'Data - Individual Indicators'!BB258*SUM('Data - Individual Indicators'!AV258:AY258),'Data - Individual Indicators'!BE258)</f>
        <v>26.98</v>
      </c>
      <c r="C257" s="167">
        <f t="shared" si="7"/>
        <v>2</v>
      </c>
      <c r="D257" s="1" t="str">
        <f t="shared" si="8"/>
        <v>moderate</v>
      </c>
    </row>
    <row r="258" spans="1:4" x14ac:dyDescent="0.35">
      <c r="A258" s="4">
        <v>53033028402</v>
      </c>
      <c r="B258" s="2">
        <f>SUM('Data - Individual Indicators'!C259,'Data - Individual Indicators'!E259,'Data - Individual Indicators'!G259,'Data - Individual Indicators'!I259,0.5*'Data - Individual Indicators'!L259,0.5*'Data - Individual Indicators'!M259,'Data - Individual Indicators'!P259,0.5*'Data - Individual Indicators'!S259,0.5*'Data - Individual Indicators'!T259,'Data - Individual Indicators'!W259,'Data - Individual Indicators'!Y259,0.33*'Data - Individual Indicators'!AC259,0.33*'Data - Individual Indicators'!AD259,0.33*'Data - Individual Indicators'!AE259,0.5*'Data - Individual Indicators'!AI259,0.5*'Data - Individual Indicators'!AJ259,'Data - Individual Indicators'!AM259,'Data - Individual Indicators'!AO259,'Data - Individual Indicators'!BB259*SUM('Data - Individual Indicators'!AV259:AY259),'Data - Individual Indicators'!BE259)</f>
        <v>45.8</v>
      </c>
      <c r="C258" s="167">
        <f t="shared" si="7"/>
        <v>3</v>
      </c>
      <c r="D258" s="1" t="str">
        <f t="shared" si="8"/>
        <v>higher</v>
      </c>
    </row>
    <row r="259" spans="1:4" x14ac:dyDescent="0.35">
      <c r="A259" s="4">
        <v>53033028403</v>
      </c>
      <c r="B259" s="2">
        <f>SUM('Data - Individual Indicators'!C260,'Data - Individual Indicators'!E260,'Data - Individual Indicators'!G260,'Data - Individual Indicators'!I260,0.5*'Data - Individual Indicators'!L260,0.5*'Data - Individual Indicators'!M260,'Data - Individual Indicators'!P260,0.5*'Data - Individual Indicators'!S260,0.5*'Data - Individual Indicators'!T260,'Data - Individual Indicators'!W260,'Data - Individual Indicators'!Y260,0.33*'Data - Individual Indicators'!AC260,0.33*'Data - Individual Indicators'!AD260,0.33*'Data - Individual Indicators'!AE260,0.5*'Data - Individual Indicators'!AI260,0.5*'Data - Individual Indicators'!AJ260,'Data - Individual Indicators'!AM260,'Data - Individual Indicators'!AO260,'Data - Individual Indicators'!BB260*SUM('Data - Individual Indicators'!AV260:AY260),'Data - Individual Indicators'!BE260)</f>
        <v>42.309999999999995</v>
      </c>
      <c r="C259" s="167">
        <f t="shared" ref="C259:C322" si="9">IF(AND(B259&gt;=$I$3),3,IF(AND(B259&lt;$I$3,B259&gt;=$I$4),2,1))</f>
        <v>3</v>
      </c>
      <c r="D259" s="1" t="str">
        <f t="shared" ref="D259:D322" si="10">IF(C259=3,"higher",IF(C259=2,"moderate","lower"))</f>
        <v>higher</v>
      </c>
    </row>
    <row r="260" spans="1:4" x14ac:dyDescent="0.35">
      <c r="A260" s="4">
        <v>53033028500</v>
      </c>
      <c r="B260" s="2">
        <f>SUM('Data - Individual Indicators'!C261,'Data - Individual Indicators'!E261,'Data - Individual Indicators'!G261,'Data - Individual Indicators'!I261,0.5*'Data - Individual Indicators'!L261,0.5*'Data - Individual Indicators'!M261,'Data - Individual Indicators'!P261,0.5*'Data - Individual Indicators'!S261,0.5*'Data - Individual Indicators'!T261,'Data - Individual Indicators'!W261,'Data - Individual Indicators'!Y261,0.33*'Data - Individual Indicators'!AC261,0.33*'Data - Individual Indicators'!AD261,0.33*'Data - Individual Indicators'!AE261,0.5*'Data - Individual Indicators'!AI261,0.5*'Data - Individual Indicators'!AJ261,'Data - Individual Indicators'!AM261,'Data - Individual Indicators'!AO261,'Data - Individual Indicators'!BB261*SUM('Data - Individual Indicators'!AV261:AY261),'Data - Individual Indicators'!BE261)</f>
        <v>34.303333333333327</v>
      </c>
      <c r="C260" s="167">
        <f t="shared" si="9"/>
        <v>2</v>
      </c>
      <c r="D260" s="1" t="str">
        <f t="shared" si="10"/>
        <v>moderate</v>
      </c>
    </row>
    <row r="261" spans="1:4" x14ac:dyDescent="0.35">
      <c r="A261" s="4">
        <v>53033028600</v>
      </c>
      <c r="B261" s="2">
        <f>SUM('Data - Individual Indicators'!C262,'Data - Individual Indicators'!E262,'Data - Individual Indicators'!G262,'Data - Individual Indicators'!I262,0.5*'Data - Individual Indicators'!L262,0.5*'Data - Individual Indicators'!M262,'Data - Individual Indicators'!P262,0.5*'Data - Individual Indicators'!S262,0.5*'Data - Individual Indicators'!T262,'Data - Individual Indicators'!W262,'Data - Individual Indicators'!Y262,0.33*'Data - Individual Indicators'!AC262,0.33*'Data - Individual Indicators'!AD262,0.33*'Data - Individual Indicators'!AE262,0.5*'Data - Individual Indicators'!AI262,0.5*'Data - Individual Indicators'!AJ262,'Data - Individual Indicators'!AM262,'Data - Individual Indicators'!AO262,'Data - Individual Indicators'!BB262*SUM('Data - Individual Indicators'!AV262:AY262),'Data - Individual Indicators'!BE262)</f>
        <v>16.803333333333335</v>
      </c>
      <c r="C261" s="167">
        <f t="shared" si="9"/>
        <v>1</v>
      </c>
      <c r="D261" s="1" t="str">
        <f t="shared" si="10"/>
        <v>lower</v>
      </c>
    </row>
    <row r="262" spans="1:4" x14ac:dyDescent="0.35">
      <c r="A262" s="4">
        <v>53033028700</v>
      </c>
      <c r="B262" s="2">
        <f>SUM('Data - Individual Indicators'!C263,'Data - Individual Indicators'!E263,'Data - Individual Indicators'!G263,'Data - Individual Indicators'!I263,0.5*'Data - Individual Indicators'!L263,0.5*'Data - Individual Indicators'!M263,'Data - Individual Indicators'!P263,0.5*'Data - Individual Indicators'!S263,0.5*'Data - Individual Indicators'!T263,'Data - Individual Indicators'!W263,'Data - Individual Indicators'!Y263,0.33*'Data - Individual Indicators'!AC263,0.33*'Data - Individual Indicators'!AD263,0.33*'Data - Individual Indicators'!AE263,0.5*'Data - Individual Indicators'!AI263,0.5*'Data - Individual Indicators'!AJ263,'Data - Individual Indicators'!AM263,'Data - Individual Indicators'!AO263,'Data - Individual Indicators'!BB263*SUM('Data - Individual Indicators'!AV263:AY263),'Data - Individual Indicators'!BE263)</f>
        <v>19.149999999999999</v>
      </c>
      <c r="C262" s="167">
        <f t="shared" si="9"/>
        <v>1</v>
      </c>
      <c r="D262" s="1" t="str">
        <f t="shared" si="10"/>
        <v>lower</v>
      </c>
    </row>
    <row r="263" spans="1:4" x14ac:dyDescent="0.35">
      <c r="A263" s="4">
        <v>53033028801</v>
      </c>
      <c r="B263" s="2">
        <f>SUM('Data - Individual Indicators'!C264,'Data - Individual Indicators'!E264,'Data - Individual Indicators'!G264,'Data - Individual Indicators'!I264,0.5*'Data - Individual Indicators'!L264,0.5*'Data - Individual Indicators'!M264,'Data - Individual Indicators'!P264,0.5*'Data - Individual Indicators'!S264,0.5*'Data - Individual Indicators'!T264,'Data - Individual Indicators'!W264,'Data - Individual Indicators'!Y264,0.33*'Data - Individual Indicators'!AC264,0.33*'Data - Individual Indicators'!AD264,0.33*'Data - Individual Indicators'!AE264,0.5*'Data - Individual Indicators'!AI264,0.5*'Data - Individual Indicators'!AJ264,'Data - Individual Indicators'!AM264,'Data - Individual Indicators'!AO264,'Data - Individual Indicators'!BB264*SUM('Data - Individual Indicators'!AV264:AY264),'Data - Individual Indicators'!BE264)</f>
        <v>37.9</v>
      </c>
      <c r="C263" s="167">
        <f t="shared" si="9"/>
        <v>2</v>
      </c>
      <c r="D263" s="1" t="str">
        <f t="shared" si="10"/>
        <v>moderate</v>
      </c>
    </row>
    <row r="264" spans="1:4" x14ac:dyDescent="0.35">
      <c r="A264" s="4">
        <v>53033028802</v>
      </c>
      <c r="B264" s="2">
        <f>SUM('Data - Individual Indicators'!C265,'Data - Individual Indicators'!E265,'Data - Individual Indicators'!G265,'Data - Individual Indicators'!I265,0.5*'Data - Individual Indicators'!L265,0.5*'Data - Individual Indicators'!M265,'Data - Individual Indicators'!P265,0.5*'Data - Individual Indicators'!S265,0.5*'Data - Individual Indicators'!T265,'Data - Individual Indicators'!W265,'Data - Individual Indicators'!Y265,0.33*'Data - Individual Indicators'!AC265,0.33*'Data - Individual Indicators'!AD265,0.33*'Data - Individual Indicators'!AE265,0.5*'Data - Individual Indicators'!AI265,0.5*'Data - Individual Indicators'!AJ265,'Data - Individual Indicators'!AM265,'Data - Individual Indicators'!AO265,'Data - Individual Indicators'!BB265*SUM('Data - Individual Indicators'!AV265:AY265),'Data - Individual Indicators'!BE265)</f>
        <v>46.470000000000006</v>
      </c>
      <c r="C264" s="167">
        <f t="shared" si="9"/>
        <v>3</v>
      </c>
      <c r="D264" s="1" t="str">
        <f t="shared" si="10"/>
        <v>higher</v>
      </c>
    </row>
    <row r="265" spans="1:4" x14ac:dyDescent="0.35">
      <c r="A265" s="4">
        <v>53033028901</v>
      </c>
      <c r="B265" s="2">
        <f>SUM('Data - Individual Indicators'!C266,'Data - Individual Indicators'!E266,'Data - Individual Indicators'!G266,'Data - Individual Indicators'!I266,0.5*'Data - Individual Indicators'!L266,0.5*'Data - Individual Indicators'!M266,'Data - Individual Indicators'!P266,0.5*'Data - Individual Indicators'!S266,0.5*'Data - Individual Indicators'!T266,'Data - Individual Indicators'!W266,'Data - Individual Indicators'!Y266,0.33*'Data - Individual Indicators'!AC266,0.33*'Data - Individual Indicators'!AD266,0.33*'Data - Individual Indicators'!AE266,0.5*'Data - Individual Indicators'!AI266,0.5*'Data - Individual Indicators'!AJ266,'Data - Individual Indicators'!AM266,'Data - Individual Indicators'!AO266,'Data - Individual Indicators'!BB266*SUM('Data - Individual Indicators'!AV266:AY266),'Data - Individual Indicators'!BE266)</f>
        <v>23.803333333333331</v>
      </c>
      <c r="C265" s="167">
        <f t="shared" si="9"/>
        <v>1</v>
      </c>
      <c r="D265" s="1" t="str">
        <f t="shared" si="10"/>
        <v>lower</v>
      </c>
    </row>
    <row r="266" spans="1:4" x14ac:dyDescent="0.35">
      <c r="A266" s="4">
        <v>53033028902</v>
      </c>
      <c r="B266" s="2">
        <f>SUM('Data - Individual Indicators'!C267,'Data - Individual Indicators'!E267,'Data - Individual Indicators'!G267,'Data - Individual Indicators'!I267,0.5*'Data - Individual Indicators'!L267,0.5*'Data - Individual Indicators'!M267,'Data - Individual Indicators'!P267,0.5*'Data - Individual Indicators'!S267,0.5*'Data - Individual Indicators'!T267,'Data - Individual Indicators'!W267,'Data - Individual Indicators'!Y267,0.33*'Data - Individual Indicators'!AC267,0.33*'Data - Individual Indicators'!AD267,0.33*'Data - Individual Indicators'!AE267,0.5*'Data - Individual Indicators'!AI267,0.5*'Data - Individual Indicators'!AJ267,'Data - Individual Indicators'!AM267,'Data - Individual Indicators'!AO267,'Data - Individual Indicators'!BB267*SUM('Data - Individual Indicators'!AV267:AY267),'Data - Individual Indicators'!BE267)</f>
        <v>50.306666666666665</v>
      </c>
      <c r="C266" s="167">
        <f t="shared" si="9"/>
        <v>3</v>
      </c>
      <c r="D266" s="1" t="str">
        <f t="shared" si="10"/>
        <v>higher</v>
      </c>
    </row>
    <row r="267" spans="1:4" x14ac:dyDescent="0.35">
      <c r="A267" s="4">
        <v>53033029001</v>
      </c>
      <c r="B267" s="2">
        <f>SUM('Data - Individual Indicators'!C268,'Data - Individual Indicators'!E268,'Data - Individual Indicators'!G268,'Data - Individual Indicators'!I268,0.5*'Data - Individual Indicators'!L268,0.5*'Data - Individual Indicators'!M268,'Data - Individual Indicators'!P268,0.5*'Data - Individual Indicators'!S268,0.5*'Data - Individual Indicators'!T268,'Data - Individual Indicators'!W268,'Data - Individual Indicators'!Y268,0.33*'Data - Individual Indicators'!AC268,0.33*'Data - Individual Indicators'!AD268,0.33*'Data - Individual Indicators'!AE268,0.5*'Data - Individual Indicators'!AI268,0.5*'Data - Individual Indicators'!AJ268,'Data - Individual Indicators'!AM268,'Data - Individual Indicators'!AO268,'Data - Individual Indicators'!BB268*SUM('Data - Individual Indicators'!AV268:AY268),'Data - Individual Indicators'!BE268)</f>
        <v>20.32</v>
      </c>
      <c r="C267" s="167">
        <f t="shared" si="9"/>
        <v>1</v>
      </c>
      <c r="D267" s="1" t="str">
        <f t="shared" si="10"/>
        <v>lower</v>
      </c>
    </row>
    <row r="268" spans="1:4" x14ac:dyDescent="0.35">
      <c r="A268" s="4">
        <v>53033029003</v>
      </c>
      <c r="B268" s="2">
        <f>SUM('Data - Individual Indicators'!C269,'Data - Individual Indicators'!E269,'Data - Individual Indicators'!G269,'Data - Individual Indicators'!I269,0.5*'Data - Individual Indicators'!L269,0.5*'Data - Individual Indicators'!M269,'Data - Individual Indicators'!P269,0.5*'Data - Individual Indicators'!S269,0.5*'Data - Individual Indicators'!T269,'Data - Individual Indicators'!W269,'Data - Individual Indicators'!Y269,0.33*'Data - Individual Indicators'!AC269,0.33*'Data - Individual Indicators'!AD269,0.33*'Data - Individual Indicators'!AE269,0.5*'Data - Individual Indicators'!AI269,0.5*'Data - Individual Indicators'!AJ269,'Data - Individual Indicators'!AM269,'Data - Individual Indicators'!AO269,'Data - Individual Indicators'!BB269*SUM('Data - Individual Indicators'!AV269:AY269),'Data - Individual Indicators'!BE269)</f>
        <v>41.97</v>
      </c>
      <c r="C268" s="167">
        <f t="shared" si="9"/>
        <v>3</v>
      </c>
      <c r="D268" s="1" t="str">
        <f t="shared" si="10"/>
        <v>higher</v>
      </c>
    </row>
    <row r="269" spans="1:4" x14ac:dyDescent="0.35">
      <c r="A269" s="4">
        <v>53033029004</v>
      </c>
      <c r="B269" s="2">
        <f>SUM('Data - Individual Indicators'!C270,'Data - Individual Indicators'!E270,'Data - Individual Indicators'!G270,'Data - Individual Indicators'!I270,0.5*'Data - Individual Indicators'!L270,0.5*'Data - Individual Indicators'!M270,'Data - Individual Indicators'!P270,0.5*'Data - Individual Indicators'!S270,0.5*'Data - Individual Indicators'!T270,'Data - Individual Indicators'!W270,'Data - Individual Indicators'!Y270,0.33*'Data - Individual Indicators'!AC270,0.33*'Data - Individual Indicators'!AD270,0.33*'Data - Individual Indicators'!AE270,0.5*'Data - Individual Indicators'!AI270,0.5*'Data - Individual Indicators'!AJ270,'Data - Individual Indicators'!AM270,'Data - Individual Indicators'!AO270,'Data - Individual Indicators'!BB270*SUM('Data - Individual Indicators'!AV270:AY270),'Data - Individual Indicators'!BE270)</f>
        <v>51.800000000000004</v>
      </c>
      <c r="C269" s="167">
        <f t="shared" si="9"/>
        <v>3</v>
      </c>
      <c r="D269" s="1" t="str">
        <f t="shared" si="10"/>
        <v>higher</v>
      </c>
    </row>
    <row r="270" spans="1:4" x14ac:dyDescent="0.35">
      <c r="A270" s="4">
        <v>53033029101</v>
      </c>
      <c r="B270" s="2">
        <f>SUM('Data - Individual Indicators'!C271,'Data - Individual Indicators'!E271,'Data - Individual Indicators'!G271,'Data - Individual Indicators'!I271,0.5*'Data - Individual Indicators'!L271,0.5*'Data - Individual Indicators'!M271,'Data - Individual Indicators'!P271,0.5*'Data - Individual Indicators'!S271,0.5*'Data - Individual Indicators'!T271,'Data - Individual Indicators'!W271,'Data - Individual Indicators'!Y271,0.33*'Data - Individual Indicators'!AC271,0.33*'Data - Individual Indicators'!AD271,0.33*'Data - Individual Indicators'!AE271,0.5*'Data - Individual Indicators'!AI271,0.5*'Data - Individual Indicators'!AJ271,'Data - Individual Indicators'!AM271,'Data - Individual Indicators'!AO271,'Data - Individual Indicators'!BB271*SUM('Data - Individual Indicators'!AV271:AY271),'Data - Individual Indicators'!BE271)</f>
        <v>30.31</v>
      </c>
      <c r="C270" s="167">
        <f t="shared" si="9"/>
        <v>2</v>
      </c>
      <c r="D270" s="1" t="str">
        <f t="shared" si="10"/>
        <v>moderate</v>
      </c>
    </row>
    <row r="271" spans="1:4" x14ac:dyDescent="0.35">
      <c r="A271" s="4">
        <v>53033029102</v>
      </c>
      <c r="B271" s="2">
        <f>SUM('Data - Individual Indicators'!C272,'Data - Individual Indicators'!E272,'Data - Individual Indicators'!G272,'Data - Individual Indicators'!I272,0.5*'Data - Individual Indicators'!L272,0.5*'Data - Individual Indicators'!M272,'Data - Individual Indicators'!P272,0.5*'Data - Individual Indicators'!S272,0.5*'Data - Individual Indicators'!T272,'Data - Individual Indicators'!W272,'Data - Individual Indicators'!Y272,0.33*'Data - Individual Indicators'!AC272,0.33*'Data - Individual Indicators'!AD272,0.33*'Data - Individual Indicators'!AE272,0.5*'Data - Individual Indicators'!AI272,0.5*'Data - Individual Indicators'!AJ272,'Data - Individual Indicators'!AM272,'Data - Individual Indicators'!AO272,'Data - Individual Indicators'!BB272*SUM('Data - Individual Indicators'!AV272:AY272),'Data - Individual Indicators'!BE272)</f>
        <v>26.98</v>
      </c>
      <c r="C271" s="167">
        <f t="shared" si="9"/>
        <v>2</v>
      </c>
      <c r="D271" s="1" t="str">
        <f t="shared" si="10"/>
        <v>moderate</v>
      </c>
    </row>
    <row r="272" spans="1:4" x14ac:dyDescent="0.35">
      <c r="A272" s="4">
        <v>53033029203</v>
      </c>
      <c r="B272" s="2">
        <f>SUM('Data - Individual Indicators'!C273,'Data - Individual Indicators'!E273,'Data - Individual Indicators'!G273,'Data - Individual Indicators'!I273,0.5*'Data - Individual Indicators'!L273,0.5*'Data - Individual Indicators'!M273,'Data - Individual Indicators'!P273,0.5*'Data - Individual Indicators'!S273,0.5*'Data - Individual Indicators'!T273,'Data - Individual Indicators'!W273,'Data - Individual Indicators'!Y273,0.33*'Data - Individual Indicators'!AC273,0.33*'Data - Individual Indicators'!AD273,0.33*'Data - Individual Indicators'!AE273,0.5*'Data - Individual Indicators'!AI273,0.5*'Data - Individual Indicators'!AJ273,'Data - Individual Indicators'!AM273,'Data - Individual Indicators'!AO273,'Data - Individual Indicators'!BB273*SUM('Data - Individual Indicators'!AV273:AY273),'Data - Individual Indicators'!BE273)</f>
        <v>48.71</v>
      </c>
      <c r="C272" s="167">
        <f t="shared" si="9"/>
        <v>3</v>
      </c>
      <c r="D272" s="1" t="str">
        <f t="shared" si="10"/>
        <v>higher</v>
      </c>
    </row>
    <row r="273" spans="1:4" x14ac:dyDescent="0.35">
      <c r="A273" s="4">
        <v>53033029204</v>
      </c>
      <c r="B273" s="2">
        <f>SUM('Data - Individual Indicators'!C274,'Data - Individual Indicators'!E274,'Data - Individual Indicators'!G274,'Data - Individual Indicators'!I274,0.5*'Data - Individual Indicators'!L274,0.5*'Data - Individual Indicators'!M274,'Data - Individual Indicators'!P274,0.5*'Data - Individual Indicators'!S274,0.5*'Data - Individual Indicators'!T274,'Data - Individual Indicators'!W274,'Data - Individual Indicators'!Y274,0.33*'Data - Individual Indicators'!AC274,0.33*'Data - Individual Indicators'!AD274,0.33*'Data - Individual Indicators'!AE274,0.5*'Data - Individual Indicators'!AI274,0.5*'Data - Individual Indicators'!AJ274,'Data - Individual Indicators'!AM274,'Data - Individual Indicators'!AO274,'Data - Individual Indicators'!BB274*SUM('Data - Individual Indicators'!AV274:AY274),'Data - Individual Indicators'!BE274)</f>
        <v>38.476666666666667</v>
      </c>
      <c r="C273" s="167">
        <f t="shared" si="9"/>
        <v>3</v>
      </c>
      <c r="D273" s="1" t="str">
        <f t="shared" si="10"/>
        <v>higher</v>
      </c>
    </row>
    <row r="274" spans="1:4" x14ac:dyDescent="0.35">
      <c r="A274" s="4">
        <v>53033029205</v>
      </c>
      <c r="B274" s="2">
        <f>SUM('Data - Individual Indicators'!C275,'Data - Individual Indicators'!E275,'Data - Individual Indicators'!G275,'Data - Individual Indicators'!I275,0.5*'Data - Individual Indicators'!L275,0.5*'Data - Individual Indicators'!M275,'Data - Individual Indicators'!P275,0.5*'Data - Individual Indicators'!S275,0.5*'Data - Individual Indicators'!T275,'Data - Individual Indicators'!W275,'Data - Individual Indicators'!Y275,0.33*'Data - Individual Indicators'!AC275,0.33*'Data - Individual Indicators'!AD275,0.33*'Data - Individual Indicators'!AE275,0.5*'Data - Individual Indicators'!AI275,0.5*'Data - Individual Indicators'!AJ275,'Data - Individual Indicators'!AM275,'Data - Individual Indicators'!AO275,'Data - Individual Indicators'!BB275*SUM('Data - Individual Indicators'!AV275:AY275),'Data - Individual Indicators'!BE275)</f>
        <v>33.473333333333329</v>
      </c>
      <c r="C274" s="167">
        <f t="shared" si="9"/>
        <v>2</v>
      </c>
      <c r="D274" s="1" t="str">
        <f t="shared" si="10"/>
        <v>moderate</v>
      </c>
    </row>
    <row r="275" spans="1:4" x14ac:dyDescent="0.35">
      <c r="A275" s="4">
        <v>53033029206</v>
      </c>
      <c r="B275" s="2">
        <f>SUM('Data - Individual Indicators'!C276,'Data - Individual Indicators'!E276,'Data - Individual Indicators'!G276,'Data - Individual Indicators'!I276,0.5*'Data - Individual Indicators'!L276,0.5*'Data - Individual Indicators'!M276,'Data - Individual Indicators'!P276,0.5*'Data - Individual Indicators'!S276,0.5*'Data - Individual Indicators'!T276,'Data - Individual Indicators'!W276,'Data - Individual Indicators'!Y276,0.33*'Data - Individual Indicators'!AC276,0.33*'Data - Individual Indicators'!AD276,0.33*'Data - Individual Indicators'!AE276,0.5*'Data - Individual Indicators'!AI276,0.5*'Data - Individual Indicators'!AJ276,'Data - Individual Indicators'!AM276,'Data - Individual Indicators'!AO276,'Data - Individual Indicators'!BB276*SUM('Data - Individual Indicators'!AV276:AY276),'Data - Individual Indicators'!BE276)</f>
        <v>44.230000000000004</v>
      </c>
      <c r="C275" s="167">
        <f t="shared" si="9"/>
        <v>3</v>
      </c>
      <c r="D275" s="1" t="str">
        <f t="shared" si="10"/>
        <v>higher</v>
      </c>
    </row>
    <row r="276" spans="1:4" x14ac:dyDescent="0.35">
      <c r="A276" s="4">
        <v>53033029303</v>
      </c>
      <c r="B276" s="2">
        <f>SUM('Data - Individual Indicators'!C277,'Data - Individual Indicators'!E277,'Data - Individual Indicators'!G277,'Data - Individual Indicators'!I277,0.5*'Data - Individual Indicators'!L277,0.5*'Data - Individual Indicators'!M277,'Data - Individual Indicators'!P277,0.5*'Data - Individual Indicators'!S277,0.5*'Data - Individual Indicators'!T277,'Data - Individual Indicators'!W277,'Data - Individual Indicators'!Y277,0.33*'Data - Individual Indicators'!AC277,0.33*'Data - Individual Indicators'!AD277,0.33*'Data - Individual Indicators'!AE277,0.5*'Data - Individual Indicators'!AI277,0.5*'Data - Individual Indicators'!AJ277,'Data - Individual Indicators'!AM277,'Data - Individual Indicators'!AO277,'Data - Individual Indicators'!BB277*SUM('Data - Individual Indicators'!AV277:AY277),'Data - Individual Indicators'!BE277)</f>
        <v>29.136666666666663</v>
      </c>
      <c r="C276" s="167">
        <f t="shared" si="9"/>
        <v>2</v>
      </c>
      <c r="D276" s="1" t="str">
        <f t="shared" si="10"/>
        <v>moderate</v>
      </c>
    </row>
    <row r="277" spans="1:4" x14ac:dyDescent="0.35">
      <c r="A277" s="4">
        <v>53033029304</v>
      </c>
      <c r="B277" s="2">
        <f>SUM('Data - Individual Indicators'!C278,'Data - Individual Indicators'!E278,'Data - Individual Indicators'!G278,'Data - Individual Indicators'!I278,0.5*'Data - Individual Indicators'!L278,0.5*'Data - Individual Indicators'!M278,'Data - Individual Indicators'!P278,0.5*'Data - Individual Indicators'!S278,0.5*'Data - Individual Indicators'!T278,'Data - Individual Indicators'!W278,'Data - Individual Indicators'!Y278,0.33*'Data - Individual Indicators'!AC278,0.33*'Data - Individual Indicators'!AD278,0.33*'Data - Individual Indicators'!AE278,0.5*'Data - Individual Indicators'!AI278,0.5*'Data - Individual Indicators'!AJ278,'Data - Individual Indicators'!AM278,'Data - Individual Indicators'!AO278,'Data - Individual Indicators'!BB278*SUM('Data - Individual Indicators'!AV278:AY278),'Data - Individual Indicators'!BE278)</f>
        <v>21.65</v>
      </c>
      <c r="C277" s="167">
        <f t="shared" si="9"/>
        <v>1</v>
      </c>
      <c r="D277" s="1" t="str">
        <f t="shared" si="10"/>
        <v>lower</v>
      </c>
    </row>
    <row r="278" spans="1:4" x14ac:dyDescent="0.35">
      <c r="A278" s="4">
        <v>53033029305</v>
      </c>
      <c r="B278" s="2">
        <f>SUM('Data - Individual Indicators'!C279,'Data - Individual Indicators'!E279,'Data - Individual Indicators'!G279,'Data - Individual Indicators'!I279,0.5*'Data - Individual Indicators'!L279,0.5*'Data - Individual Indicators'!M279,'Data - Individual Indicators'!P279,0.5*'Data - Individual Indicators'!S279,0.5*'Data - Individual Indicators'!T279,'Data - Individual Indicators'!W279,'Data - Individual Indicators'!Y279,0.33*'Data - Individual Indicators'!AC279,0.33*'Data - Individual Indicators'!AD279,0.33*'Data - Individual Indicators'!AE279,0.5*'Data - Individual Indicators'!AI279,0.5*'Data - Individual Indicators'!AJ279,'Data - Individual Indicators'!AM279,'Data - Individual Indicators'!AO279,'Data - Individual Indicators'!BB279*SUM('Data - Individual Indicators'!AV279:AY279),'Data - Individual Indicators'!BE279)</f>
        <v>29.81</v>
      </c>
      <c r="C278" s="167">
        <f t="shared" si="9"/>
        <v>2</v>
      </c>
      <c r="D278" s="1" t="str">
        <f t="shared" si="10"/>
        <v>moderate</v>
      </c>
    </row>
    <row r="279" spans="1:4" x14ac:dyDescent="0.35">
      <c r="A279" s="4">
        <v>53033029306</v>
      </c>
      <c r="B279" s="2">
        <f>SUM('Data - Individual Indicators'!C280,'Data - Individual Indicators'!E280,'Data - Individual Indicators'!G280,'Data - Individual Indicators'!I280,0.5*'Data - Individual Indicators'!L280,0.5*'Data - Individual Indicators'!M280,'Data - Individual Indicators'!P280,0.5*'Data - Individual Indicators'!S280,0.5*'Data - Individual Indicators'!T280,'Data - Individual Indicators'!W280,'Data - Individual Indicators'!Y280,0.33*'Data - Individual Indicators'!AC280,0.33*'Data - Individual Indicators'!AD280,0.33*'Data - Individual Indicators'!AE280,0.5*'Data - Individual Indicators'!AI280,0.5*'Data - Individual Indicators'!AJ280,'Data - Individual Indicators'!AM280,'Data - Individual Indicators'!AO280,'Data - Individual Indicators'!BB280*SUM('Data - Individual Indicators'!AV280:AY280),'Data - Individual Indicators'!BE280)</f>
        <v>27.139999999999997</v>
      </c>
      <c r="C279" s="167">
        <f t="shared" si="9"/>
        <v>2</v>
      </c>
      <c r="D279" s="1" t="str">
        <f t="shared" si="10"/>
        <v>moderate</v>
      </c>
    </row>
    <row r="280" spans="1:4" x14ac:dyDescent="0.35">
      <c r="A280" s="4">
        <v>53033029307</v>
      </c>
      <c r="B280" s="2">
        <f>SUM('Data - Individual Indicators'!C281,'Data - Individual Indicators'!E281,'Data - Individual Indicators'!G281,'Data - Individual Indicators'!I281,0.5*'Data - Individual Indicators'!L281,0.5*'Data - Individual Indicators'!M281,'Data - Individual Indicators'!P281,0.5*'Data - Individual Indicators'!S281,0.5*'Data - Individual Indicators'!T281,'Data - Individual Indicators'!W281,'Data - Individual Indicators'!Y281,0.33*'Data - Individual Indicators'!AC281,0.33*'Data - Individual Indicators'!AD281,0.33*'Data - Individual Indicators'!AE281,0.5*'Data - Individual Indicators'!AI281,0.5*'Data - Individual Indicators'!AJ281,'Data - Individual Indicators'!AM281,'Data - Individual Indicators'!AO281,'Data - Individual Indicators'!BB281*SUM('Data - Individual Indicators'!AV281:AY281),'Data - Individual Indicators'!BE281)</f>
        <v>20</v>
      </c>
      <c r="C280" s="167">
        <f t="shared" si="9"/>
        <v>1</v>
      </c>
      <c r="D280" s="1" t="str">
        <f t="shared" si="10"/>
        <v>lower</v>
      </c>
    </row>
    <row r="281" spans="1:4" x14ac:dyDescent="0.35">
      <c r="A281" s="4">
        <v>53033029403</v>
      </c>
      <c r="B281" s="2">
        <f>SUM('Data - Individual Indicators'!C282,'Data - Individual Indicators'!E282,'Data - Individual Indicators'!G282,'Data - Individual Indicators'!I282,0.5*'Data - Individual Indicators'!L282,0.5*'Data - Individual Indicators'!M282,'Data - Individual Indicators'!P282,0.5*'Data - Individual Indicators'!S282,0.5*'Data - Individual Indicators'!T282,'Data - Individual Indicators'!W282,'Data - Individual Indicators'!Y282,0.33*'Data - Individual Indicators'!AC282,0.33*'Data - Individual Indicators'!AD282,0.33*'Data - Individual Indicators'!AE282,0.5*'Data - Individual Indicators'!AI282,0.5*'Data - Individual Indicators'!AJ282,'Data - Individual Indicators'!AM282,'Data - Individual Indicators'!AO282,'Data - Individual Indicators'!BB282*SUM('Data - Individual Indicators'!AV282:AY282),'Data - Individual Indicators'!BE282)</f>
        <v>38.97</v>
      </c>
      <c r="C281" s="167">
        <f t="shared" si="9"/>
        <v>3</v>
      </c>
      <c r="D281" s="1" t="str">
        <f t="shared" si="10"/>
        <v>higher</v>
      </c>
    </row>
    <row r="282" spans="1:4" x14ac:dyDescent="0.35">
      <c r="A282" s="4">
        <v>53033029405</v>
      </c>
      <c r="B282" s="2">
        <f>SUM('Data - Individual Indicators'!C283,'Data - Individual Indicators'!E283,'Data - Individual Indicators'!G283,'Data - Individual Indicators'!I283,0.5*'Data - Individual Indicators'!L283,0.5*'Data - Individual Indicators'!M283,'Data - Individual Indicators'!P283,0.5*'Data - Individual Indicators'!S283,0.5*'Data - Individual Indicators'!T283,'Data - Individual Indicators'!W283,'Data - Individual Indicators'!Y283,0.33*'Data - Individual Indicators'!AC283,0.33*'Data - Individual Indicators'!AD283,0.33*'Data - Individual Indicators'!AE283,0.5*'Data - Individual Indicators'!AI283,0.5*'Data - Individual Indicators'!AJ283,'Data - Individual Indicators'!AM283,'Data - Individual Indicators'!AO283,'Data - Individual Indicators'!BB283*SUM('Data - Individual Indicators'!AV283:AY283),'Data - Individual Indicators'!BE283)</f>
        <v>22.16</v>
      </c>
      <c r="C282" s="167">
        <f t="shared" si="9"/>
        <v>1</v>
      </c>
      <c r="D282" s="1" t="str">
        <f t="shared" si="10"/>
        <v>lower</v>
      </c>
    </row>
    <row r="283" spans="1:4" x14ac:dyDescent="0.35">
      <c r="A283" s="4">
        <v>53033029406</v>
      </c>
      <c r="B283" s="2">
        <f>SUM('Data - Individual Indicators'!C284,'Data - Individual Indicators'!E284,'Data - Individual Indicators'!G284,'Data - Individual Indicators'!I284,0.5*'Data - Individual Indicators'!L284,0.5*'Data - Individual Indicators'!M284,'Data - Individual Indicators'!P284,0.5*'Data - Individual Indicators'!S284,0.5*'Data - Individual Indicators'!T284,'Data - Individual Indicators'!W284,'Data - Individual Indicators'!Y284,0.33*'Data - Individual Indicators'!AC284,0.33*'Data - Individual Indicators'!AD284,0.33*'Data - Individual Indicators'!AE284,0.5*'Data - Individual Indicators'!AI284,0.5*'Data - Individual Indicators'!AJ284,'Data - Individual Indicators'!AM284,'Data - Individual Indicators'!AO284,'Data - Individual Indicators'!BB284*SUM('Data - Individual Indicators'!AV284:AY284),'Data - Individual Indicators'!BE284)</f>
        <v>21.66</v>
      </c>
      <c r="C283" s="167">
        <f t="shared" si="9"/>
        <v>1</v>
      </c>
      <c r="D283" s="1" t="str">
        <f t="shared" si="10"/>
        <v>lower</v>
      </c>
    </row>
    <row r="284" spans="1:4" x14ac:dyDescent="0.35">
      <c r="A284" s="4">
        <v>53033029407</v>
      </c>
      <c r="B284" s="2">
        <f>SUM('Data - Individual Indicators'!C285,'Data - Individual Indicators'!E285,'Data - Individual Indicators'!G285,'Data - Individual Indicators'!I285,0.5*'Data - Individual Indicators'!L285,0.5*'Data - Individual Indicators'!M285,'Data - Individual Indicators'!P285,0.5*'Data - Individual Indicators'!S285,0.5*'Data - Individual Indicators'!T285,'Data - Individual Indicators'!W285,'Data - Individual Indicators'!Y285,0.33*'Data - Individual Indicators'!AC285,0.33*'Data - Individual Indicators'!AD285,0.33*'Data - Individual Indicators'!AE285,0.5*'Data - Individual Indicators'!AI285,0.5*'Data - Individual Indicators'!AJ285,'Data - Individual Indicators'!AM285,'Data - Individual Indicators'!AO285,'Data - Individual Indicators'!BB285*SUM('Data - Individual Indicators'!AV285:AY285),'Data - Individual Indicators'!BE285)</f>
        <v>45.636666666666663</v>
      </c>
      <c r="C284" s="167">
        <f t="shared" si="9"/>
        <v>3</v>
      </c>
      <c r="D284" s="1" t="str">
        <f t="shared" si="10"/>
        <v>higher</v>
      </c>
    </row>
    <row r="285" spans="1:4" x14ac:dyDescent="0.35">
      <c r="A285" s="4">
        <v>53033029408</v>
      </c>
      <c r="B285" s="2">
        <f>SUM('Data - Individual Indicators'!C286,'Data - Individual Indicators'!E286,'Data - Individual Indicators'!G286,'Data - Individual Indicators'!I286,0.5*'Data - Individual Indicators'!L286,0.5*'Data - Individual Indicators'!M286,'Data - Individual Indicators'!P286,0.5*'Data - Individual Indicators'!S286,0.5*'Data - Individual Indicators'!T286,'Data - Individual Indicators'!W286,'Data - Individual Indicators'!Y286,0.33*'Data - Individual Indicators'!AC286,0.33*'Data - Individual Indicators'!AD286,0.33*'Data - Individual Indicators'!AE286,0.5*'Data - Individual Indicators'!AI286,0.5*'Data - Individual Indicators'!AJ286,'Data - Individual Indicators'!AM286,'Data - Individual Indicators'!AO286,'Data - Individual Indicators'!BB286*SUM('Data - Individual Indicators'!AV286:AY286),'Data - Individual Indicators'!BE286)</f>
        <v>37.14</v>
      </c>
      <c r="C285" s="167">
        <f t="shared" si="9"/>
        <v>2</v>
      </c>
      <c r="D285" s="1" t="str">
        <f t="shared" si="10"/>
        <v>moderate</v>
      </c>
    </row>
    <row r="286" spans="1:4" x14ac:dyDescent="0.35">
      <c r="A286" s="4">
        <v>53033029502</v>
      </c>
      <c r="B286" s="2">
        <f>SUM('Data - Individual Indicators'!C287,'Data - Individual Indicators'!E287,'Data - Individual Indicators'!G287,'Data - Individual Indicators'!I287,0.5*'Data - Individual Indicators'!L287,0.5*'Data - Individual Indicators'!M287,'Data - Individual Indicators'!P287,0.5*'Data - Individual Indicators'!S287,0.5*'Data - Individual Indicators'!T287,'Data - Individual Indicators'!W287,'Data - Individual Indicators'!Y287,0.33*'Data - Individual Indicators'!AC287,0.33*'Data - Individual Indicators'!AD287,0.33*'Data - Individual Indicators'!AE287,0.5*'Data - Individual Indicators'!AI287,0.5*'Data - Individual Indicators'!AJ287,'Data - Individual Indicators'!AM287,'Data - Individual Indicators'!AO287,'Data - Individual Indicators'!BB287*SUM('Data - Individual Indicators'!AV287:AY287),'Data - Individual Indicators'!BE287)</f>
        <v>27.65</v>
      </c>
      <c r="C286" s="167">
        <f t="shared" si="9"/>
        <v>2</v>
      </c>
      <c r="D286" s="1" t="str">
        <f t="shared" si="10"/>
        <v>moderate</v>
      </c>
    </row>
    <row r="287" spans="1:4" x14ac:dyDescent="0.35">
      <c r="A287" s="4">
        <v>53033029503</v>
      </c>
      <c r="B287" s="2">
        <f>SUM('Data - Individual Indicators'!C288,'Data - Individual Indicators'!E288,'Data - Individual Indicators'!G288,'Data - Individual Indicators'!I288,0.5*'Data - Individual Indicators'!L288,0.5*'Data - Individual Indicators'!M288,'Data - Individual Indicators'!P288,0.5*'Data - Individual Indicators'!S288,0.5*'Data - Individual Indicators'!T288,'Data - Individual Indicators'!W288,'Data - Individual Indicators'!Y288,0.33*'Data - Individual Indicators'!AC288,0.33*'Data - Individual Indicators'!AD288,0.33*'Data - Individual Indicators'!AE288,0.5*'Data - Individual Indicators'!AI288,0.5*'Data - Individual Indicators'!AJ288,'Data - Individual Indicators'!AM288,'Data - Individual Indicators'!AO288,'Data - Individual Indicators'!BB288*SUM('Data - Individual Indicators'!AV288:AY288),'Data - Individual Indicators'!BE288)</f>
        <v>44.88</v>
      </c>
      <c r="C287" s="167">
        <f t="shared" si="9"/>
        <v>3</v>
      </c>
      <c r="D287" s="1" t="str">
        <f t="shared" si="10"/>
        <v>higher</v>
      </c>
    </row>
    <row r="288" spans="1:4" x14ac:dyDescent="0.35">
      <c r="A288" s="4">
        <v>53033029504</v>
      </c>
      <c r="B288" s="2">
        <f>SUM('Data - Individual Indicators'!C289,'Data - Individual Indicators'!E289,'Data - Individual Indicators'!G289,'Data - Individual Indicators'!I289,0.5*'Data - Individual Indicators'!L289,0.5*'Data - Individual Indicators'!M289,'Data - Individual Indicators'!P289,0.5*'Data - Individual Indicators'!S289,0.5*'Data - Individual Indicators'!T289,'Data - Individual Indicators'!W289,'Data - Individual Indicators'!Y289,0.33*'Data - Individual Indicators'!AC289,0.33*'Data - Individual Indicators'!AD289,0.33*'Data - Individual Indicators'!AE289,0.5*'Data - Individual Indicators'!AI289,0.5*'Data - Individual Indicators'!AJ289,'Data - Individual Indicators'!AM289,'Data - Individual Indicators'!AO289,'Data - Individual Indicators'!BB289*SUM('Data - Individual Indicators'!AV289:AY289),'Data - Individual Indicators'!BE289)</f>
        <v>39.049999999999997</v>
      </c>
      <c r="C288" s="167">
        <f t="shared" si="9"/>
        <v>3</v>
      </c>
      <c r="D288" s="1" t="str">
        <f t="shared" si="10"/>
        <v>higher</v>
      </c>
    </row>
    <row r="289" spans="1:4" x14ac:dyDescent="0.35">
      <c r="A289" s="4">
        <v>53033029601</v>
      </c>
      <c r="B289" s="2">
        <f>SUM('Data - Individual Indicators'!C290,'Data - Individual Indicators'!E290,'Data - Individual Indicators'!G290,'Data - Individual Indicators'!I290,0.5*'Data - Individual Indicators'!L290,0.5*'Data - Individual Indicators'!M290,'Data - Individual Indicators'!P290,0.5*'Data - Individual Indicators'!S290,0.5*'Data - Individual Indicators'!T290,'Data - Individual Indicators'!W290,'Data - Individual Indicators'!Y290,0.33*'Data - Individual Indicators'!AC290,0.33*'Data - Individual Indicators'!AD290,0.33*'Data - Individual Indicators'!AE290,0.5*'Data - Individual Indicators'!AI290,0.5*'Data - Individual Indicators'!AJ290,'Data - Individual Indicators'!AM290,'Data - Individual Indicators'!AO290,'Data - Individual Indicators'!BB290*SUM('Data - Individual Indicators'!AV290:AY290),'Data - Individual Indicators'!BE290)</f>
        <v>37.47</v>
      </c>
      <c r="C289" s="167">
        <f t="shared" si="9"/>
        <v>2</v>
      </c>
      <c r="D289" s="1" t="str">
        <f t="shared" si="10"/>
        <v>moderate</v>
      </c>
    </row>
    <row r="290" spans="1:4" x14ac:dyDescent="0.35">
      <c r="A290" s="4">
        <v>53033029602</v>
      </c>
      <c r="B290" s="2">
        <f>SUM('Data - Individual Indicators'!C291,'Data - Individual Indicators'!E291,'Data - Individual Indicators'!G291,'Data - Individual Indicators'!I291,0.5*'Data - Individual Indicators'!L291,0.5*'Data - Individual Indicators'!M291,'Data - Individual Indicators'!P291,0.5*'Data - Individual Indicators'!S291,0.5*'Data - Individual Indicators'!T291,'Data - Individual Indicators'!W291,'Data - Individual Indicators'!Y291,0.33*'Data - Individual Indicators'!AC291,0.33*'Data - Individual Indicators'!AD291,0.33*'Data - Individual Indicators'!AE291,0.5*'Data - Individual Indicators'!AI291,0.5*'Data - Individual Indicators'!AJ291,'Data - Individual Indicators'!AM291,'Data - Individual Indicators'!AO291,'Data - Individual Indicators'!BB291*SUM('Data - Individual Indicators'!AV291:AY291),'Data - Individual Indicators'!BE291)</f>
        <v>21.32</v>
      </c>
      <c r="C290" s="167">
        <f t="shared" si="9"/>
        <v>1</v>
      </c>
      <c r="D290" s="1" t="str">
        <f t="shared" si="10"/>
        <v>lower</v>
      </c>
    </row>
    <row r="291" spans="1:4" x14ac:dyDescent="0.35">
      <c r="A291" s="4">
        <v>53033029700</v>
      </c>
      <c r="B291" s="2">
        <f>SUM('Data - Individual Indicators'!C292,'Data - Individual Indicators'!E292,'Data - Individual Indicators'!G292,'Data - Individual Indicators'!I292,0.5*'Data - Individual Indicators'!L292,0.5*'Data - Individual Indicators'!M292,'Data - Individual Indicators'!P292,0.5*'Data - Individual Indicators'!S292,0.5*'Data - Individual Indicators'!T292,'Data - Individual Indicators'!W292,'Data - Individual Indicators'!Y292,0.33*'Data - Individual Indicators'!AC292,0.33*'Data - Individual Indicators'!AD292,0.33*'Data - Individual Indicators'!AE292,0.5*'Data - Individual Indicators'!AI292,0.5*'Data - Individual Indicators'!AJ292,'Data - Individual Indicators'!AM292,'Data - Individual Indicators'!AO292,'Data - Individual Indicators'!BB292*SUM('Data - Individual Indicators'!AV292:AY292),'Data - Individual Indicators'!BE292)</f>
        <v>42.47</v>
      </c>
      <c r="C291" s="167">
        <f t="shared" si="9"/>
        <v>3</v>
      </c>
      <c r="D291" s="1" t="str">
        <f t="shared" si="10"/>
        <v>higher</v>
      </c>
    </row>
    <row r="292" spans="1:4" x14ac:dyDescent="0.35">
      <c r="A292" s="4">
        <v>53033029801</v>
      </c>
      <c r="B292" s="2">
        <f>SUM('Data - Individual Indicators'!C293,'Data - Individual Indicators'!E293,'Data - Individual Indicators'!G293,'Data - Individual Indicators'!I293,0.5*'Data - Individual Indicators'!L293,0.5*'Data - Individual Indicators'!M293,'Data - Individual Indicators'!P293,0.5*'Data - Individual Indicators'!S293,0.5*'Data - Individual Indicators'!T293,'Data - Individual Indicators'!W293,'Data - Individual Indicators'!Y293,0.33*'Data - Individual Indicators'!AC293,0.33*'Data - Individual Indicators'!AD293,0.33*'Data - Individual Indicators'!AE293,0.5*'Data - Individual Indicators'!AI293,0.5*'Data - Individual Indicators'!AJ293,'Data - Individual Indicators'!AM293,'Data - Individual Indicators'!AO293,'Data - Individual Indicators'!BB293*SUM('Data - Individual Indicators'!AV293:AY293),'Data - Individual Indicators'!BE293)</f>
        <v>30.739999999999995</v>
      </c>
      <c r="C292" s="167">
        <f t="shared" si="9"/>
        <v>2</v>
      </c>
      <c r="D292" s="1" t="str">
        <f t="shared" si="10"/>
        <v>moderate</v>
      </c>
    </row>
    <row r="293" spans="1:4" x14ac:dyDescent="0.35">
      <c r="A293" s="4">
        <v>53033029802</v>
      </c>
      <c r="B293" s="2">
        <f>SUM('Data - Individual Indicators'!C294,'Data - Individual Indicators'!E294,'Data - Individual Indicators'!G294,'Data - Individual Indicators'!I294,0.5*'Data - Individual Indicators'!L294,0.5*'Data - Individual Indicators'!M294,'Data - Individual Indicators'!P294,0.5*'Data - Individual Indicators'!S294,0.5*'Data - Individual Indicators'!T294,'Data - Individual Indicators'!W294,'Data - Individual Indicators'!Y294,0.33*'Data - Individual Indicators'!AC294,0.33*'Data - Individual Indicators'!AD294,0.33*'Data - Individual Indicators'!AE294,0.5*'Data - Individual Indicators'!AI294,0.5*'Data - Individual Indicators'!AJ294,'Data - Individual Indicators'!AM294,'Data - Individual Indicators'!AO294,'Data - Individual Indicators'!BB294*SUM('Data - Individual Indicators'!AV294:AY294),'Data - Individual Indicators'!BE294)</f>
        <v>24.659999999999997</v>
      </c>
      <c r="C293" s="167">
        <f t="shared" si="9"/>
        <v>1</v>
      </c>
      <c r="D293" s="1" t="str">
        <f t="shared" si="10"/>
        <v>lower</v>
      </c>
    </row>
    <row r="294" spans="1:4" x14ac:dyDescent="0.35">
      <c r="A294" s="4">
        <v>53033029901</v>
      </c>
      <c r="B294" s="2">
        <f>SUM('Data - Individual Indicators'!C295,'Data - Individual Indicators'!E295,'Data - Individual Indicators'!G295,'Data - Individual Indicators'!I295,0.5*'Data - Individual Indicators'!L295,0.5*'Data - Individual Indicators'!M295,'Data - Individual Indicators'!P295,0.5*'Data - Individual Indicators'!S295,0.5*'Data - Individual Indicators'!T295,'Data - Individual Indicators'!W295,'Data - Individual Indicators'!Y295,0.33*'Data - Individual Indicators'!AC295,0.33*'Data - Individual Indicators'!AD295,0.33*'Data - Individual Indicators'!AE295,0.5*'Data - Individual Indicators'!AI295,0.5*'Data - Individual Indicators'!AJ295,'Data - Individual Indicators'!AM295,'Data - Individual Indicators'!AO295,'Data - Individual Indicators'!BB295*SUM('Data - Individual Indicators'!AV295:AY295),'Data - Individual Indicators'!BE295)</f>
        <v>25.65</v>
      </c>
      <c r="C294" s="167">
        <f t="shared" si="9"/>
        <v>2</v>
      </c>
      <c r="D294" s="1" t="str">
        <f t="shared" si="10"/>
        <v>moderate</v>
      </c>
    </row>
    <row r="295" spans="1:4" x14ac:dyDescent="0.35">
      <c r="A295" s="4">
        <v>53033029902</v>
      </c>
      <c r="B295" s="2">
        <f>SUM('Data - Individual Indicators'!C296,'Data - Individual Indicators'!E296,'Data - Individual Indicators'!G296,'Data - Individual Indicators'!I296,0.5*'Data - Individual Indicators'!L296,0.5*'Data - Individual Indicators'!M296,'Data - Individual Indicators'!P296,0.5*'Data - Individual Indicators'!S296,0.5*'Data - Individual Indicators'!T296,'Data - Individual Indicators'!W296,'Data - Individual Indicators'!Y296,0.33*'Data - Individual Indicators'!AC296,0.33*'Data - Individual Indicators'!AD296,0.33*'Data - Individual Indicators'!AE296,0.5*'Data - Individual Indicators'!AI296,0.5*'Data - Individual Indicators'!AJ296,'Data - Individual Indicators'!AM296,'Data - Individual Indicators'!AO296,'Data - Individual Indicators'!BB296*SUM('Data - Individual Indicators'!AV296:AY296),'Data - Individual Indicators'!BE296)</f>
        <v>20.329999999999998</v>
      </c>
      <c r="C295" s="167">
        <f t="shared" si="9"/>
        <v>1</v>
      </c>
      <c r="D295" s="1" t="str">
        <f t="shared" si="10"/>
        <v>lower</v>
      </c>
    </row>
    <row r="296" spans="1:4" x14ac:dyDescent="0.35">
      <c r="A296" s="4">
        <v>53033030003</v>
      </c>
      <c r="B296" s="2">
        <f>SUM('Data - Individual Indicators'!C297,'Data - Individual Indicators'!E297,'Data - Individual Indicators'!G297,'Data - Individual Indicators'!I297,0.5*'Data - Individual Indicators'!L297,0.5*'Data - Individual Indicators'!M297,'Data - Individual Indicators'!P297,0.5*'Data - Individual Indicators'!S297,0.5*'Data - Individual Indicators'!T297,'Data - Individual Indicators'!W297,'Data - Individual Indicators'!Y297,0.33*'Data - Individual Indicators'!AC297,0.33*'Data - Individual Indicators'!AD297,0.33*'Data - Individual Indicators'!AE297,0.5*'Data - Individual Indicators'!AI297,0.5*'Data - Individual Indicators'!AJ297,'Data - Individual Indicators'!AM297,'Data - Individual Indicators'!AO297,'Data - Individual Indicators'!BB297*SUM('Data - Individual Indicators'!AV297:AY297),'Data - Individual Indicators'!BE297)</f>
        <v>37.97</v>
      </c>
      <c r="C296" s="167">
        <f t="shared" si="9"/>
        <v>2</v>
      </c>
      <c r="D296" s="1" t="str">
        <f t="shared" si="10"/>
        <v>moderate</v>
      </c>
    </row>
    <row r="297" spans="1:4" x14ac:dyDescent="0.35">
      <c r="A297" s="4">
        <v>53033030004</v>
      </c>
      <c r="B297" s="2">
        <f>SUM('Data - Individual Indicators'!C298,'Data - Individual Indicators'!E298,'Data - Individual Indicators'!G298,'Data - Individual Indicators'!I298,0.5*'Data - Individual Indicators'!L298,0.5*'Data - Individual Indicators'!M298,'Data - Individual Indicators'!P298,0.5*'Data - Individual Indicators'!S298,0.5*'Data - Individual Indicators'!T298,'Data - Individual Indicators'!W298,'Data - Individual Indicators'!Y298,0.33*'Data - Individual Indicators'!AC298,0.33*'Data - Individual Indicators'!AD298,0.33*'Data - Individual Indicators'!AE298,0.5*'Data - Individual Indicators'!AI298,0.5*'Data - Individual Indicators'!AJ298,'Data - Individual Indicators'!AM298,'Data - Individual Indicators'!AO298,'Data - Individual Indicators'!BB298*SUM('Data - Individual Indicators'!AV298:AY298),'Data - Individual Indicators'!BE298)</f>
        <v>44.220000000000006</v>
      </c>
      <c r="C297" s="167">
        <f t="shared" si="9"/>
        <v>3</v>
      </c>
      <c r="D297" s="1" t="str">
        <f t="shared" si="10"/>
        <v>higher</v>
      </c>
    </row>
    <row r="298" spans="1:4" x14ac:dyDescent="0.35">
      <c r="A298" s="4">
        <v>53033030005</v>
      </c>
      <c r="B298" s="2">
        <f>SUM('Data - Individual Indicators'!C299,'Data - Individual Indicators'!E299,'Data - Individual Indicators'!G299,'Data - Individual Indicators'!I299,0.5*'Data - Individual Indicators'!L299,0.5*'Data - Individual Indicators'!M299,'Data - Individual Indicators'!P299,0.5*'Data - Individual Indicators'!S299,0.5*'Data - Individual Indicators'!T299,'Data - Individual Indicators'!W299,'Data - Individual Indicators'!Y299,0.33*'Data - Individual Indicators'!AC299,0.33*'Data - Individual Indicators'!AD299,0.33*'Data - Individual Indicators'!AE299,0.5*'Data - Individual Indicators'!AI299,0.5*'Data - Individual Indicators'!AJ299,'Data - Individual Indicators'!AM299,'Data - Individual Indicators'!AO299,'Data - Individual Indicators'!BB299*SUM('Data - Individual Indicators'!AV299:AY299),'Data - Individual Indicators'!BE299)</f>
        <v>38.136666666666663</v>
      </c>
      <c r="C298" s="167">
        <f t="shared" si="9"/>
        <v>2</v>
      </c>
      <c r="D298" s="1" t="str">
        <f t="shared" si="10"/>
        <v>moderate</v>
      </c>
    </row>
    <row r="299" spans="1:4" x14ac:dyDescent="0.35">
      <c r="A299" s="4">
        <v>53033030006</v>
      </c>
      <c r="B299" s="2">
        <f>SUM('Data - Individual Indicators'!C300,'Data - Individual Indicators'!E300,'Data - Individual Indicators'!G300,'Data - Individual Indicators'!I300,0.5*'Data - Individual Indicators'!L300,0.5*'Data - Individual Indicators'!M300,'Data - Individual Indicators'!P300,0.5*'Data - Individual Indicators'!S300,0.5*'Data - Individual Indicators'!T300,'Data - Individual Indicators'!W300,'Data - Individual Indicators'!Y300,0.33*'Data - Individual Indicators'!AC300,0.33*'Data - Individual Indicators'!AD300,0.33*'Data - Individual Indicators'!AE300,0.5*'Data - Individual Indicators'!AI300,0.5*'Data - Individual Indicators'!AJ300,'Data - Individual Indicators'!AM300,'Data - Individual Indicators'!AO300,'Data - Individual Indicators'!BB300*SUM('Data - Individual Indicators'!AV300:AY300),'Data - Individual Indicators'!BE300)</f>
        <v>48.71</v>
      </c>
      <c r="C299" s="167">
        <f t="shared" si="9"/>
        <v>3</v>
      </c>
      <c r="D299" s="1" t="str">
        <f t="shared" si="10"/>
        <v>higher</v>
      </c>
    </row>
    <row r="300" spans="1:4" x14ac:dyDescent="0.35">
      <c r="A300" s="4">
        <v>53033030100</v>
      </c>
      <c r="B300" s="2">
        <f>SUM('Data - Individual Indicators'!C301,'Data - Individual Indicators'!E301,'Data - Individual Indicators'!G301,'Data - Individual Indicators'!I301,0.5*'Data - Individual Indicators'!L301,0.5*'Data - Individual Indicators'!M301,'Data - Individual Indicators'!P301,0.5*'Data - Individual Indicators'!S301,0.5*'Data - Individual Indicators'!T301,'Data - Individual Indicators'!W301,'Data - Individual Indicators'!Y301,0.33*'Data - Individual Indicators'!AC301,0.33*'Data - Individual Indicators'!AD301,0.33*'Data - Individual Indicators'!AE301,0.5*'Data - Individual Indicators'!AI301,0.5*'Data - Individual Indicators'!AJ301,'Data - Individual Indicators'!AM301,'Data - Individual Indicators'!AO301,'Data - Individual Indicators'!BB301*SUM('Data - Individual Indicators'!AV301:AY301),'Data - Individual Indicators'!BE301)</f>
        <v>16.666666666666664</v>
      </c>
      <c r="C300" s="167">
        <f t="shared" si="9"/>
        <v>1</v>
      </c>
      <c r="D300" s="1" t="str">
        <f t="shared" si="10"/>
        <v>lower</v>
      </c>
    </row>
    <row r="301" spans="1:4" x14ac:dyDescent="0.35">
      <c r="A301" s="4">
        <v>53033030201</v>
      </c>
      <c r="B301" s="2">
        <f>SUM('Data - Individual Indicators'!C302,'Data - Individual Indicators'!E302,'Data - Individual Indicators'!G302,'Data - Individual Indicators'!I302,0.5*'Data - Individual Indicators'!L302,0.5*'Data - Individual Indicators'!M302,'Data - Individual Indicators'!P302,0.5*'Data - Individual Indicators'!S302,0.5*'Data - Individual Indicators'!T302,'Data - Individual Indicators'!W302,'Data - Individual Indicators'!Y302,0.33*'Data - Individual Indicators'!AC302,0.33*'Data - Individual Indicators'!AD302,0.33*'Data - Individual Indicators'!AE302,0.5*'Data - Individual Indicators'!AI302,0.5*'Data - Individual Indicators'!AJ302,'Data - Individual Indicators'!AM302,'Data - Individual Indicators'!AO302,'Data - Individual Indicators'!BB302*SUM('Data - Individual Indicators'!AV302:AY302),'Data - Individual Indicators'!BE302)</f>
        <v>30.83</v>
      </c>
      <c r="C301" s="167">
        <f t="shared" si="9"/>
        <v>2</v>
      </c>
      <c r="D301" s="1" t="str">
        <f t="shared" si="10"/>
        <v>moderate</v>
      </c>
    </row>
    <row r="302" spans="1:4" x14ac:dyDescent="0.35">
      <c r="A302" s="4">
        <v>53033030202</v>
      </c>
      <c r="B302" s="2">
        <f>SUM('Data - Individual Indicators'!C303,'Data - Individual Indicators'!E303,'Data - Individual Indicators'!G303,'Data - Individual Indicators'!I303,0.5*'Data - Individual Indicators'!L303,0.5*'Data - Individual Indicators'!M303,'Data - Individual Indicators'!P303,0.5*'Data - Individual Indicators'!S303,0.5*'Data - Individual Indicators'!T303,'Data - Individual Indicators'!W303,'Data - Individual Indicators'!Y303,0.33*'Data - Individual Indicators'!AC303,0.33*'Data - Individual Indicators'!AD303,0.33*'Data - Individual Indicators'!AE303,0.5*'Data - Individual Indicators'!AI303,0.5*'Data - Individual Indicators'!AJ303,'Data - Individual Indicators'!AM303,'Data - Individual Indicators'!AO303,'Data - Individual Indicators'!BB303*SUM('Data - Individual Indicators'!AV303:AY303),'Data - Individual Indicators'!BE303)</f>
        <v>38.136666666666663</v>
      </c>
      <c r="C302" s="167">
        <f t="shared" si="9"/>
        <v>2</v>
      </c>
      <c r="D302" s="1" t="str">
        <f t="shared" si="10"/>
        <v>moderate</v>
      </c>
    </row>
    <row r="303" spans="1:4" x14ac:dyDescent="0.35">
      <c r="A303" s="4">
        <v>53033030304</v>
      </c>
      <c r="B303" s="2">
        <f>SUM('Data - Individual Indicators'!C304,'Data - Individual Indicators'!E304,'Data - Individual Indicators'!G304,'Data - Individual Indicators'!I304,0.5*'Data - Individual Indicators'!L304,0.5*'Data - Individual Indicators'!M304,'Data - Individual Indicators'!P304,0.5*'Data - Individual Indicators'!S304,0.5*'Data - Individual Indicators'!T304,'Data - Individual Indicators'!W304,'Data - Individual Indicators'!Y304,0.33*'Data - Individual Indicators'!AC304,0.33*'Data - Individual Indicators'!AD304,0.33*'Data - Individual Indicators'!AE304,0.5*'Data - Individual Indicators'!AI304,0.5*'Data - Individual Indicators'!AJ304,'Data - Individual Indicators'!AM304,'Data - Individual Indicators'!AO304,'Data - Individual Indicators'!BB304*SUM('Data - Individual Indicators'!AV304:AY304),'Data - Individual Indicators'!BE304)</f>
        <v>33.159999999999997</v>
      </c>
      <c r="C303" s="167">
        <f t="shared" si="9"/>
        <v>2</v>
      </c>
      <c r="D303" s="1" t="str">
        <f t="shared" si="10"/>
        <v>moderate</v>
      </c>
    </row>
    <row r="304" spans="1:4" x14ac:dyDescent="0.35">
      <c r="A304" s="4">
        <v>53033030305</v>
      </c>
      <c r="B304" s="2">
        <f>SUM('Data - Individual Indicators'!C305,'Data - Individual Indicators'!E305,'Data - Individual Indicators'!G305,'Data - Individual Indicators'!I305,0.5*'Data - Individual Indicators'!L305,0.5*'Data - Individual Indicators'!M305,'Data - Individual Indicators'!P305,0.5*'Data - Individual Indicators'!S305,0.5*'Data - Individual Indicators'!T305,'Data - Individual Indicators'!W305,'Data - Individual Indicators'!Y305,0.33*'Data - Individual Indicators'!AC305,0.33*'Data - Individual Indicators'!AD305,0.33*'Data - Individual Indicators'!AE305,0.5*'Data - Individual Indicators'!AI305,0.5*'Data - Individual Indicators'!AJ305,'Data - Individual Indicators'!AM305,'Data - Individual Indicators'!AO305,'Data - Individual Indicators'!BB305*SUM('Data - Individual Indicators'!AV305:AY305),'Data - Individual Indicators'!BE305)</f>
        <v>23.5</v>
      </c>
      <c r="C304" s="167">
        <f t="shared" si="9"/>
        <v>1</v>
      </c>
      <c r="D304" s="1" t="str">
        <f t="shared" si="10"/>
        <v>lower</v>
      </c>
    </row>
    <row r="305" spans="1:4" x14ac:dyDescent="0.35">
      <c r="A305" s="4">
        <v>53033030306</v>
      </c>
      <c r="B305" s="2">
        <f>SUM('Data - Individual Indicators'!C306,'Data - Individual Indicators'!E306,'Data - Individual Indicators'!G306,'Data - Individual Indicators'!I306,0.5*'Data - Individual Indicators'!L306,0.5*'Data - Individual Indicators'!M306,'Data - Individual Indicators'!P306,0.5*'Data - Individual Indicators'!S306,0.5*'Data - Individual Indicators'!T306,'Data - Individual Indicators'!W306,'Data - Individual Indicators'!Y306,0.33*'Data - Individual Indicators'!AC306,0.33*'Data - Individual Indicators'!AD306,0.33*'Data - Individual Indicators'!AE306,0.5*'Data - Individual Indicators'!AI306,0.5*'Data - Individual Indicators'!AJ306,'Data - Individual Indicators'!AM306,'Data - Individual Indicators'!AO306,'Data - Individual Indicators'!BB306*SUM('Data - Individual Indicators'!AV306:AY306),'Data - Individual Indicators'!BE306)</f>
        <v>27.323333333333334</v>
      </c>
      <c r="C305" s="167">
        <f t="shared" si="9"/>
        <v>2</v>
      </c>
      <c r="D305" s="1" t="str">
        <f t="shared" si="10"/>
        <v>moderate</v>
      </c>
    </row>
    <row r="306" spans="1:4" x14ac:dyDescent="0.35">
      <c r="A306" s="4">
        <v>53033030308</v>
      </c>
      <c r="B306" s="2">
        <f>SUM('Data - Individual Indicators'!C307,'Data - Individual Indicators'!E307,'Data - Individual Indicators'!G307,'Data - Individual Indicators'!I307,0.5*'Data - Individual Indicators'!L307,0.5*'Data - Individual Indicators'!M307,'Data - Individual Indicators'!P307,0.5*'Data - Individual Indicators'!S307,0.5*'Data - Individual Indicators'!T307,'Data - Individual Indicators'!W307,'Data - Individual Indicators'!Y307,0.33*'Data - Individual Indicators'!AC307,0.33*'Data - Individual Indicators'!AD307,0.33*'Data - Individual Indicators'!AE307,0.5*'Data - Individual Indicators'!AI307,0.5*'Data - Individual Indicators'!AJ307,'Data - Individual Indicators'!AM307,'Data - Individual Indicators'!AO307,'Data - Individual Indicators'!BB307*SUM('Data - Individual Indicators'!AV307:AY307),'Data - Individual Indicators'!BE307)</f>
        <v>34.64</v>
      </c>
      <c r="C306" s="167">
        <f t="shared" si="9"/>
        <v>2</v>
      </c>
      <c r="D306" s="1" t="str">
        <f t="shared" si="10"/>
        <v>moderate</v>
      </c>
    </row>
    <row r="307" spans="1:4" x14ac:dyDescent="0.35">
      <c r="A307" s="4">
        <v>53033030309</v>
      </c>
      <c r="B307" s="2">
        <f>SUM('Data - Individual Indicators'!C308,'Data - Individual Indicators'!E308,'Data - Individual Indicators'!G308,'Data - Individual Indicators'!I308,0.5*'Data - Individual Indicators'!L308,0.5*'Data - Individual Indicators'!M308,'Data - Individual Indicators'!P308,0.5*'Data - Individual Indicators'!S308,0.5*'Data - Individual Indicators'!T308,'Data - Individual Indicators'!W308,'Data - Individual Indicators'!Y308,0.33*'Data - Individual Indicators'!AC308,0.33*'Data - Individual Indicators'!AD308,0.33*'Data - Individual Indicators'!AE308,0.5*'Data - Individual Indicators'!AI308,0.5*'Data - Individual Indicators'!AJ308,'Data - Individual Indicators'!AM308,'Data - Individual Indicators'!AO308,'Data - Individual Indicators'!BB308*SUM('Data - Individual Indicators'!AV308:AY308),'Data - Individual Indicators'!BE308)</f>
        <v>32.973333333333329</v>
      </c>
      <c r="C307" s="167">
        <f t="shared" si="9"/>
        <v>2</v>
      </c>
      <c r="D307" s="1" t="str">
        <f t="shared" si="10"/>
        <v>moderate</v>
      </c>
    </row>
    <row r="308" spans="1:4" x14ac:dyDescent="0.35">
      <c r="A308" s="4">
        <v>53033030310</v>
      </c>
      <c r="B308" s="2">
        <f>SUM('Data - Individual Indicators'!C309,'Data - Individual Indicators'!E309,'Data - Individual Indicators'!G309,'Data - Individual Indicators'!I309,0.5*'Data - Individual Indicators'!L309,0.5*'Data - Individual Indicators'!M309,'Data - Individual Indicators'!P309,0.5*'Data - Individual Indicators'!S309,0.5*'Data - Individual Indicators'!T309,'Data - Individual Indicators'!W309,'Data - Individual Indicators'!Y309,0.33*'Data - Individual Indicators'!AC309,0.33*'Data - Individual Indicators'!AD309,0.33*'Data - Individual Indicators'!AE309,0.5*'Data - Individual Indicators'!AI309,0.5*'Data - Individual Indicators'!AJ309,'Data - Individual Indicators'!AM309,'Data - Individual Indicators'!AO309,'Data - Individual Indicators'!BB309*SUM('Data - Individual Indicators'!AV309:AY309),'Data - Individual Indicators'!BE309)</f>
        <v>28.806666666666665</v>
      </c>
      <c r="C308" s="167">
        <f t="shared" si="9"/>
        <v>2</v>
      </c>
      <c r="D308" s="1" t="str">
        <f t="shared" si="10"/>
        <v>moderate</v>
      </c>
    </row>
    <row r="309" spans="1:4" x14ac:dyDescent="0.35">
      <c r="A309" s="4">
        <v>53033030311</v>
      </c>
      <c r="B309" s="2">
        <f>SUM('Data - Individual Indicators'!C310,'Data - Individual Indicators'!E310,'Data - Individual Indicators'!G310,'Data - Individual Indicators'!I310,0.5*'Data - Individual Indicators'!L310,0.5*'Data - Individual Indicators'!M310,'Data - Individual Indicators'!P310,0.5*'Data - Individual Indicators'!S310,0.5*'Data - Individual Indicators'!T310,'Data - Individual Indicators'!W310,'Data - Individual Indicators'!Y310,0.33*'Data - Individual Indicators'!AC310,0.33*'Data - Individual Indicators'!AD310,0.33*'Data - Individual Indicators'!AE310,0.5*'Data - Individual Indicators'!AI310,0.5*'Data - Individual Indicators'!AJ310,'Data - Individual Indicators'!AM310,'Data - Individual Indicators'!AO310,'Data - Individual Indicators'!BB310*SUM('Data - Individual Indicators'!AV310:AY310),'Data - Individual Indicators'!BE310)</f>
        <v>31.636666666666663</v>
      </c>
      <c r="C309" s="167">
        <f t="shared" si="9"/>
        <v>2</v>
      </c>
      <c r="D309" s="1" t="str">
        <f t="shared" si="10"/>
        <v>moderate</v>
      </c>
    </row>
    <row r="310" spans="1:4" x14ac:dyDescent="0.35">
      <c r="A310" s="4">
        <v>53033030312</v>
      </c>
      <c r="B310" s="2">
        <f>SUM('Data - Individual Indicators'!C311,'Data - Individual Indicators'!E311,'Data - Individual Indicators'!G311,'Data - Individual Indicators'!I311,0.5*'Data - Individual Indicators'!L311,0.5*'Data - Individual Indicators'!M311,'Data - Individual Indicators'!P311,0.5*'Data - Individual Indicators'!S311,0.5*'Data - Individual Indicators'!T311,'Data - Individual Indicators'!W311,'Data - Individual Indicators'!Y311,0.33*'Data - Individual Indicators'!AC311,0.33*'Data - Individual Indicators'!AD311,0.33*'Data - Individual Indicators'!AE311,0.5*'Data - Individual Indicators'!AI311,0.5*'Data - Individual Indicators'!AJ311,'Data - Individual Indicators'!AM311,'Data - Individual Indicators'!AO311,'Data - Individual Indicators'!BB311*SUM('Data - Individual Indicators'!AV311:AY311),'Data - Individual Indicators'!BE311)</f>
        <v>37.799999999999997</v>
      </c>
      <c r="C310" s="167">
        <f t="shared" si="9"/>
        <v>2</v>
      </c>
      <c r="D310" s="1" t="str">
        <f t="shared" si="10"/>
        <v>moderate</v>
      </c>
    </row>
    <row r="311" spans="1:4" x14ac:dyDescent="0.35">
      <c r="A311" s="4">
        <v>53033030313</v>
      </c>
      <c r="B311" s="2">
        <f>SUM('Data - Individual Indicators'!C312,'Data - Individual Indicators'!E312,'Data - Individual Indicators'!G312,'Data - Individual Indicators'!I312,0.5*'Data - Individual Indicators'!L312,0.5*'Data - Individual Indicators'!M312,'Data - Individual Indicators'!P312,0.5*'Data - Individual Indicators'!S312,0.5*'Data - Individual Indicators'!T312,'Data - Individual Indicators'!W312,'Data - Individual Indicators'!Y312,0.33*'Data - Individual Indicators'!AC312,0.33*'Data - Individual Indicators'!AD312,0.33*'Data - Individual Indicators'!AE312,0.5*'Data - Individual Indicators'!AI312,0.5*'Data - Individual Indicators'!AJ312,'Data - Individual Indicators'!AM312,'Data - Individual Indicators'!AO312,'Data - Individual Indicators'!BB312*SUM('Data - Individual Indicators'!AV312:AY312),'Data - Individual Indicators'!BE312)</f>
        <v>39.879999999999995</v>
      </c>
      <c r="C311" s="167">
        <f t="shared" si="9"/>
        <v>3</v>
      </c>
      <c r="D311" s="1" t="str">
        <f t="shared" si="10"/>
        <v>higher</v>
      </c>
    </row>
    <row r="312" spans="1:4" x14ac:dyDescent="0.35">
      <c r="A312" s="4">
        <v>53033030314</v>
      </c>
      <c r="B312" s="2">
        <f>SUM('Data - Individual Indicators'!C313,'Data - Individual Indicators'!E313,'Data - Individual Indicators'!G313,'Data - Individual Indicators'!I313,0.5*'Data - Individual Indicators'!L313,0.5*'Data - Individual Indicators'!M313,'Data - Individual Indicators'!P313,0.5*'Data - Individual Indicators'!S313,0.5*'Data - Individual Indicators'!T313,'Data - Individual Indicators'!W313,'Data - Individual Indicators'!Y313,0.33*'Data - Individual Indicators'!AC313,0.33*'Data - Individual Indicators'!AD313,0.33*'Data - Individual Indicators'!AE313,0.5*'Data - Individual Indicators'!AI313,0.5*'Data - Individual Indicators'!AJ313,'Data - Individual Indicators'!AM313,'Data - Individual Indicators'!AO313,'Data - Individual Indicators'!BB313*SUM('Data - Individual Indicators'!AV313:AY313),'Data - Individual Indicators'!BE313)</f>
        <v>44.966666666666661</v>
      </c>
      <c r="C312" s="167">
        <f t="shared" si="9"/>
        <v>3</v>
      </c>
      <c r="D312" s="1" t="str">
        <f t="shared" si="10"/>
        <v>higher</v>
      </c>
    </row>
    <row r="313" spans="1:4" x14ac:dyDescent="0.35">
      <c r="A313" s="4">
        <v>53033030401</v>
      </c>
      <c r="B313" s="2">
        <f>SUM('Data - Individual Indicators'!C314,'Data - Individual Indicators'!E314,'Data - Individual Indicators'!G314,'Data - Individual Indicators'!I314,0.5*'Data - Individual Indicators'!L314,0.5*'Data - Individual Indicators'!M314,'Data - Individual Indicators'!P314,0.5*'Data - Individual Indicators'!S314,0.5*'Data - Individual Indicators'!T314,'Data - Individual Indicators'!W314,'Data - Individual Indicators'!Y314,0.33*'Data - Individual Indicators'!AC314,0.33*'Data - Individual Indicators'!AD314,0.33*'Data - Individual Indicators'!AE314,0.5*'Data - Individual Indicators'!AI314,0.5*'Data - Individual Indicators'!AJ314,'Data - Individual Indicators'!AM314,'Data - Individual Indicators'!AO314,'Data - Individual Indicators'!BB314*SUM('Data - Individual Indicators'!AV314:AY314),'Data - Individual Indicators'!BE314)</f>
        <v>24.819999999999997</v>
      </c>
      <c r="C313" s="167">
        <f t="shared" si="9"/>
        <v>2</v>
      </c>
      <c r="D313" s="1" t="str">
        <f t="shared" si="10"/>
        <v>moderate</v>
      </c>
    </row>
    <row r="314" spans="1:4" x14ac:dyDescent="0.35">
      <c r="A314" s="4">
        <v>53033030403</v>
      </c>
      <c r="B314" s="2">
        <f>SUM('Data - Individual Indicators'!C315,'Data - Individual Indicators'!E315,'Data - Individual Indicators'!G315,'Data - Individual Indicators'!I315,0.5*'Data - Individual Indicators'!L315,0.5*'Data - Individual Indicators'!M315,'Data - Individual Indicators'!P315,0.5*'Data - Individual Indicators'!S315,0.5*'Data - Individual Indicators'!T315,'Data - Individual Indicators'!W315,'Data - Individual Indicators'!Y315,0.33*'Data - Individual Indicators'!AC315,0.33*'Data - Individual Indicators'!AD315,0.33*'Data - Individual Indicators'!AE315,0.5*'Data - Individual Indicators'!AI315,0.5*'Data - Individual Indicators'!AJ315,'Data - Individual Indicators'!AM315,'Data - Individual Indicators'!AO315,'Data - Individual Indicators'!BB315*SUM('Data - Individual Indicators'!AV315:AY315),'Data - Individual Indicators'!BE315)</f>
        <v>21.16</v>
      </c>
      <c r="C314" s="167">
        <f t="shared" si="9"/>
        <v>1</v>
      </c>
      <c r="D314" s="1" t="str">
        <f t="shared" si="10"/>
        <v>lower</v>
      </c>
    </row>
    <row r="315" spans="1:4" x14ac:dyDescent="0.35">
      <c r="A315" s="4">
        <v>53033030404</v>
      </c>
      <c r="B315" s="2">
        <f>SUM('Data - Individual Indicators'!C316,'Data - Individual Indicators'!E316,'Data - Individual Indicators'!G316,'Data - Individual Indicators'!I316,0.5*'Data - Individual Indicators'!L316,0.5*'Data - Individual Indicators'!M316,'Data - Individual Indicators'!P316,0.5*'Data - Individual Indicators'!S316,0.5*'Data - Individual Indicators'!T316,'Data - Individual Indicators'!W316,'Data - Individual Indicators'!Y316,0.33*'Data - Individual Indicators'!AC316,0.33*'Data - Individual Indicators'!AD316,0.33*'Data - Individual Indicators'!AE316,0.5*'Data - Individual Indicators'!AI316,0.5*'Data - Individual Indicators'!AJ316,'Data - Individual Indicators'!AM316,'Data - Individual Indicators'!AO316,'Data - Individual Indicators'!BB316*SUM('Data - Individual Indicators'!AV316:AY316),'Data - Individual Indicators'!BE316)</f>
        <v>18.16</v>
      </c>
      <c r="C315" s="167">
        <f t="shared" si="9"/>
        <v>1</v>
      </c>
      <c r="D315" s="1" t="str">
        <f t="shared" si="10"/>
        <v>lower</v>
      </c>
    </row>
    <row r="316" spans="1:4" x14ac:dyDescent="0.35">
      <c r="A316" s="4">
        <v>53033030501</v>
      </c>
      <c r="B316" s="2">
        <f>SUM('Data - Individual Indicators'!C317,'Data - Individual Indicators'!E317,'Data - Individual Indicators'!G317,'Data - Individual Indicators'!I317,0.5*'Data - Individual Indicators'!L317,0.5*'Data - Individual Indicators'!M317,'Data - Individual Indicators'!P317,0.5*'Data - Individual Indicators'!S317,0.5*'Data - Individual Indicators'!T317,'Data - Individual Indicators'!W317,'Data - Individual Indicators'!Y317,0.33*'Data - Individual Indicators'!AC317,0.33*'Data - Individual Indicators'!AD317,0.33*'Data - Individual Indicators'!AE317,0.5*'Data - Individual Indicators'!AI317,0.5*'Data - Individual Indicators'!AJ317,'Data - Individual Indicators'!AM317,'Data - Individual Indicators'!AO317,'Data - Individual Indicators'!BB317*SUM('Data - Individual Indicators'!AV317:AY317),'Data - Individual Indicators'!BE317)</f>
        <v>41.31</v>
      </c>
      <c r="C316" s="167">
        <f t="shared" si="9"/>
        <v>3</v>
      </c>
      <c r="D316" s="1" t="str">
        <f t="shared" si="10"/>
        <v>higher</v>
      </c>
    </row>
    <row r="317" spans="1:4" x14ac:dyDescent="0.35">
      <c r="A317" s="4">
        <v>53033030503</v>
      </c>
      <c r="B317" s="2">
        <f>SUM('Data - Individual Indicators'!C318,'Data - Individual Indicators'!E318,'Data - Individual Indicators'!G318,'Data - Individual Indicators'!I318,0.5*'Data - Individual Indicators'!L318,0.5*'Data - Individual Indicators'!M318,'Data - Individual Indicators'!P318,0.5*'Data - Individual Indicators'!S318,0.5*'Data - Individual Indicators'!T318,'Data - Individual Indicators'!W318,'Data - Individual Indicators'!Y318,0.33*'Data - Individual Indicators'!AC318,0.33*'Data - Individual Indicators'!AD318,0.33*'Data - Individual Indicators'!AE318,0.5*'Data - Individual Indicators'!AI318,0.5*'Data - Individual Indicators'!AJ318,'Data - Individual Indicators'!AM318,'Data - Individual Indicators'!AO318,'Data - Individual Indicators'!BB318*SUM('Data - Individual Indicators'!AV318:AY318),'Data - Individual Indicators'!BE318)</f>
        <v>33.559999999999995</v>
      </c>
      <c r="C317" s="167">
        <f t="shared" si="9"/>
        <v>2</v>
      </c>
      <c r="D317" s="1" t="str">
        <f t="shared" si="10"/>
        <v>moderate</v>
      </c>
    </row>
    <row r="318" spans="1:4" x14ac:dyDescent="0.35">
      <c r="A318" s="4">
        <v>53033030504</v>
      </c>
      <c r="B318" s="2">
        <f>SUM('Data - Individual Indicators'!C319,'Data - Individual Indicators'!E319,'Data - Individual Indicators'!G319,'Data - Individual Indicators'!I319,0.5*'Data - Individual Indicators'!L319,0.5*'Data - Individual Indicators'!M319,'Data - Individual Indicators'!P319,0.5*'Data - Individual Indicators'!S319,0.5*'Data - Individual Indicators'!T319,'Data - Individual Indicators'!W319,'Data - Individual Indicators'!Y319,0.33*'Data - Individual Indicators'!AC319,0.33*'Data - Individual Indicators'!AD319,0.33*'Data - Individual Indicators'!AE319,0.5*'Data - Individual Indicators'!AI319,0.5*'Data - Individual Indicators'!AJ319,'Data - Individual Indicators'!AM319,'Data - Individual Indicators'!AO319,'Data - Individual Indicators'!BB319*SUM('Data - Individual Indicators'!AV319:AY319),'Data - Individual Indicators'!BE319)</f>
        <v>38.633333333333333</v>
      </c>
      <c r="C318" s="167">
        <f t="shared" si="9"/>
        <v>3</v>
      </c>
      <c r="D318" s="1" t="str">
        <f t="shared" si="10"/>
        <v>higher</v>
      </c>
    </row>
    <row r="319" spans="1:4" x14ac:dyDescent="0.35">
      <c r="A319" s="4">
        <v>53033030600</v>
      </c>
      <c r="B319" s="2">
        <f>SUM('Data - Individual Indicators'!C320,'Data - Individual Indicators'!E320,'Data - Individual Indicators'!G320,'Data - Individual Indicators'!I320,0.5*'Data - Individual Indicators'!L320,0.5*'Data - Individual Indicators'!M320,'Data - Individual Indicators'!P320,0.5*'Data - Individual Indicators'!S320,0.5*'Data - Individual Indicators'!T320,'Data - Individual Indicators'!W320,'Data - Individual Indicators'!Y320,0.33*'Data - Individual Indicators'!AC320,0.33*'Data - Individual Indicators'!AD320,0.33*'Data - Individual Indicators'!AE320,0.5*'Data - Individual Indicators'!AI320,0.5*'Data - Individual Indicators'!AJ320,'Data - Individual Indicators'!AM320,'Data - Individual Indicators'!AO320,'Data - Individual Indicators'!BB320*SUM('Data - Individual Indicators'!AV320:AY320),'Data - Individual Indicators'!BE320)</f>
        <v>39.049999999999997</v>
      </c>
      <c r="C319" s="167">
        <f t="shared" si="9"/>
        <v>3</v>
      </c>
      <c r="D319" s="1" t="str">
        <f t="shared" si="10"/>
        <v>higher</v>
      </c>
    </row>
    <row r="320" spans="1:4" x14ac:dyDescent="0.35">
      <c r="A320" s="4">
        <v>53033030700</v>
      </c>
      <c r="B320" s="2">
        <f>SUM('Data - Individual Indicators'!C321,'Data - Individual Indicators'!E321,'Data - Individual Indicators'!G321,'Data - Individual Indicators'!I321,0.5*'Data - Individual Indicators'!L321,0.5*'Data - Individual Indicators'!M321,'Data - Individual Indicators'!P321,0.5*'Data - Individual Indicators'!S321,0.5*'Data - Individual Indicators'!T321,'Data - Individual Indicators'!W321,'Data - Individual Indicators'!Y321,0.33*'Data - Individual Indicators'!AC321,0.33*'Data - Individual Indicators'!AD321,0.33*'Data - Individual Indicators'!AE321,0.5*'Data - Individual Indicators'!AI321,0.5*'Data - Individual Indicators'!AJ321,'Data - Individual Indicators'!AM321,'Data - Individual Indicators'!AO321,'Data - Individual Indicators'!BB321*SUM('Data - Individual Indicators'!AV321:AY321),'Data - Individual Indicators'!BE321)</f>
        <v>38.809999999999995</v>
      </c>
      <c r="C320" s="167">
        <f t="shared" si="9"/>
        <v>3</v>
      </c>
      <c r="D320" s="1" t="str">
        <f t="shared" si="10"/>
        <v>higher</v>
      </c>
    </row>
    <row r="321" spans="1:4" x14ac:dyDescent="0.35">
      <c r="A321" s="4">
        <v>53033030801</v>
      </c>
      <c r="B321" s="2">
        <f>SUM('Data - Individual Indicators'!C322,'Data - Individual Indicators'!E322,'Data - Individual Indicators'!G322,'Data - Individual Indicators'!I322,0.5*'Data - Individual Indicators'!L322,0.5*'Data - Individual Indicators'!M322,'Data - Individual Indicators'!P322,0.5*'Data - Individual Indicators'!S322,0.5*'Data - Individual Indicators'!T322,'Data - Individual Indicators'!W322,'Data - Individual Indicators'!Y322,0.33*'Data - Individual Indicators'!AC322,0.33*'Data - Individual Indicators'!AD322,0.33*'Data - Individual Indicators'!AE322,0.5*'Data - Individual Indicators'!AI322,0.5*'Data - Individual Indicators'!AJ322,'Data - Individual Indicators'!AM322,'Data - Individual Indicators'!AO322,'Data - Individual Indicators'!BB322*SUM('Data - Individual Indicators'!AV322:AY322),'Data - Individual Indicators'!BE322)</f>
        <v>39.476666666666667</v>
      </c>
      <c r="C321" s="167">
        <f t="shared" si="9"/>
        <v>3</v>
      </c>
      <c r="D321" s="1" t="str">
        <f t="shared" si="10"/>
        <v>higher</v>
      </c>
    </row>
    <row r="322" spans="1:4" x14ac:dyDescent="0.35">
      <c r="A322" s="4">
        <v>53033030802</v>
      </c>
      <c r="B322" s="2">
        <f>SUM('Data - Individual Indicators'!C323,'Data - Individual Indicators'!E323,'Data - Individual Indicators'!G323,'Data - Individual Indicators'!I323,0.5*'Data - Individual Indicators'!L323,0.5*'Data - Individual Indicators'!M323,'Data - Individual Indicators'!P323,0.5*'Data - Individual Indicators'!S323,0.5*'Data - Individual Indicators'!T323,'Data - Individual Indicators'!W323,'Data - Individual Indicators'!Y323,0.33*'Data - Individual Indicators'!AC323,0.33*'Data - Individual Indicators'!AD323,0.33*'Data - Individual Indicators'!AE323,0.5*'Data - Individual Indicators'!AI323,0.5*'Data - Individual Indicators'!AJ323,'Data - Individual Indicators'!AM323,'Data - Individual Indicators'!AO323,'Data - Individual Indicators'!BB323*SUM('Data - Individual Indicators'!AV323:AY323),'Data - Individual Indicators'!BE323)</f>
        <v>37.65</v>
      </c>
      <c r="C322" s="167">
        <f t="shared" si="9"/>
        <v>2</v>
      </c>
      <c r="D322" s="1" t="str">
        <f t="shared" si="10"/>
        <v>moderate</v>
      </c>
    </row>
    <row r="323" spans="1:4" x14ac:dyDescent="0.35">
      <c r="A323" s="4">
        <v>53033030901</v>
      </c>
      <c r="B323" s="2">
        <f>SUM('Data - Individual Indicators'!C324,'Data - Individual Indicators'!E324,'Data - Individual Indicators'!G324,'Data - Individual Indicators'!I324,0.5*'Data - Individual Indicators'!L324,0.5*'Data - Individual Indicators'!M324,'Data - Individual Indicators'!P324,0.5*'Data - Individual Indicators'!S324,0.5*'Data - Individual Indicators'!T324,'Data - Individual Indicators'!W324,'Data - Individual Indicators'!Y324,0.33*'Data - Individual Indicators'!AC324,0.33*'Data - Individual Indicators'!AD324,0.33*'Data - Individual Indicators'!AE324,0.5*'Data - Individual Indicators'!AI324,0.5*'Data - Individual Indicators'!AJ324,'Data - Individual Indicators'!AM324,'Data - Individual Indicators'!AO324,'Data - Individual Indicators'!BB324*SUM('Data - Individual Indicators'!AV324:AY324),'Data - Individual Indicators'!BE324)</f>
        <v>29.49</v>
      </c>
      <c r="C323" s="167">
        <f t="shared" ref="C323:C386" si="11">IF(AND(B323&gt;=$I$3),3,IF(AND(B323&lt;$I$3,B323&gt;=$I$4),2,1))</f>
        <v>2</v>
      </c>
      <c r="D323" s="1" t="str">
        <f t="shared" ref="D323:D386" si="12">IF(C323=3,"higher",IF(C323=2,"moderate","lower"))</f>
        <v>moderate</v>
      </c>
    </row>
    <row r="324" spans="1:4" x14ac:dyDescent="0.35">
      <c r="A324" s="4">
        <v>53033030902</v>
      </c>
      <c r="B324" s="2">
        <f>SUM('Data - Individual Indicators'!C325,'Data - Individual Indicators'!E325,'Data - Individual Indicators'!G325,'Data - Individual Indicators'!I325,0.5*'Data - Individual Indicators'!L325,0.5*'Data - Individual Indicators'!M325,'Data - Individual Indicators'!P325,0.5*'Data - Individual Indicators'!S325,0.5*'Data - Individual Indicators'!T325,'Data - Individual Indicators'!W325,'Data - Individual Indicators'!Y325,0.33*'Data - Individual Indicators'!AC325,0.33*'Data - Individual Indicators'!AD325,0.33*'Data - Individual Indicators'!AE325,0.5*'Data - Individual Indicators'!AI325,0.5*'Data - Individual Indicators'!AJ325,'Data - Individual Indicators'!AM325,'Data - Individual Indicators'!AO325,'Data - Individual Indicators'!BB325*SUM('Data - Individual Indicators'!AV325:AY325),'Data - Individual Indicators'!BE325)</f>
        <v>36.819999999999993</v>
      </c>
      <c r="C324" s="167">
        <f t="shared" si="11"/>
        <v>2</v>
      </c>
      <c r="D324" s="1" t="str">
        <f t="shared" si="12"/>
        <v>moderate</v>
      </c>
    </row>
    <row r="325" spans="1:4" x14ac:dyDescent="0.35">
      <c r="A325" s="4">
        <v>53033031000</v>
      </c>
      <c r="B325" s="2">
        <f>SUM('Data - Individual Indicators'!C326,'Data - Individual Indicators'!E326,'Data - Individual Indicators'!G326,'Data - Individual Indicators'!I326,0.5*'Data - Individual Indicators'!L326,0.5*'Data - Individual Indicators'!M326,'Data - Individual Indicators'!P326,0.5*'Data - Individual Indicators'!S326,0.5*'Data - Individual Indicators'!T326,'Data - Individual Indicators'!W326,'Data - Individual Indicators'!Y326,0.33*'Data - Individual Indicators'!AC326,0.33*'Data - Individual Indicators'!AD326,0.33*'Data - Individual Indicators'!AE326,0.5*'Data - Individual Indicators'!AI326,0.5*'Data - Individual Indicators'!AJ326,'Data - Individual Indicators'!AM326,'Data - Individual Indicators'!AO326,'Data - Individual Indicators'!BB326*SUM('Data - Individual Indicators'!AV326:AY326),'Data - Individual Indicators'!BE326)</f>
        <v>12.323333333333334</v>
      </c>
      <c r="C325" s="167">
        <f t="shared" si="11"/>
        <v>1</v>
      </c>
      <c r="D325" s="1" t="str">
        <f t="shared" si="12"/>
        <v>lower</v>
      </c>
    </row>
    <row r="326" spans="1:4" x14ac:dyDescent="0.35">
      <c r="A326" s="4">
        <v>53033031100</v>
      </c>
      <c r="B326" s="2">
        <f>SUM('Data - Individual Indicators'!C327,'Data - Individual Indicators'!E327,'Data - Individual Indicators'!G327,'Data - Individual Indicators'!I327,0.5*'Data - Individual Indicators'!L327,0.5*'Data - Individual Indicators'!M327,'Data - Individual Indicators'!P327,0.5*'Data - Individual Indicators'!S327,0.5*'Data - Individual Indicators'!T327,'Data - Individual Indicators'!W327,'Data - Individual Indicators'!Y327,0.33*'Data - Individual Indicators'!AC327,0.33*'Data - Individual Indicators'!AD327,0.33*'Data - Individual Indicators'!AE327,0.5*'Data - Individual Indicators'!AI327,0.5*'Data - Individual Indicators'!AJ327,'Data - Individual Indicators'!AM327,'Data - Individual Indicators'!AO327,'Data - Individual Indicators'!BB327*SUM('Data - Individual Indicators'!AV327:AY327),'Data - Individual Indicators'!BE327)</f>
        <v>31.74</v>
      </c>
      <c r="C326" s="167">
        <f t="shared" si="11"/>
        <v>2</v>
      </c>
      <c r="D326" s="1" t="str">
        <f t="shared" si="12"/>
        <v>moderate</v>
      </c>
    </row>
    <row r="327" spans="1:4" x14ac:dyDescent="0.35">
      <c r="A327" s="4">
        <v>53033031202</v>
      </c>
      <c r="B327" s="2">
        <f>SUM('Data - Individual Indicators'!C328,'Data - Individual Indicators'!E328,'Data - Individual Indicators'!G328,'Data - Individual Indicators'!I328,0.5*'Data - Individual Indicators'!L328,0.5*'Data - Individual Indicators'!M328,'Data - Individual Indicators'!P328,0.5*'Data - Individual Indicators'!S328,0.5*'Data - Individual Indicators'!T328,'Data - Individual Indicators'!W328,'Data - Individual Indicators'!Y328,0.33*'Data - Individual Indicators'!AC328,0.33*'Data - Individual Indicators'!AD328,0.33*'Data - Individual Indicators'!AE328,0.5*'Data - Individual Indicators'!AI328,0.5*'Data - Individual Indicators'!AJ328,'Data - Individual Indicators'!AM328,'Data - Individual Indicators'!AO328,'Data - Individual Indicators'!BB328*SUM('Data - Individual Indicators'!AV328:AY328),'Data - Individual Indicators'!BE328)</f>
        <v>15.5</v>
      </c>
      <c r="C327" s="167">
        <f t="shared" si="11"/>
        <v>1</v>
      </c>
      <c r="D327" s="1" t="str">
        <f t="shared" si="12"/>
        <v>lower</v>
      </c>
    </row>
    <row r="328" spans="1:4" x14ac:dyDescent="0.35">
      <c r="A328" s="4">
        <v>53033031204</v>
      </c>
      <c r="B328" s="2">
        <f>SUM('Data - Individual Indicators'!C329,'Data - Individual Indicators'!E329,'Data - Individual Indicators'!G329,'Data - Individual Indicators'!I329,0.5*'Data - Individual Indicators'!L329,0.5*'Data - Individual Indicators'!M329,'Data - Individual Indicators'!P329,0.5*'Data - Individual Indicators'!S329,0.5*'Data - Individual Indicators'!T329,'Data - Individual Indicators'!W329,'Data - Individual Indicators'!Y329,0.33*'Data - Individual Indicators'!AC329,0.33*'Data - Individual Indicators'!AD329,0.33*'Data - Individual Indicators'!AE329,0.5*'Data - Individual Indicators'!AI329,0.5*'Data - Individual Indicators'!AJ329,'Data - Individual Indicators'!AM329,'Data - Individual Indicators'!AO329,'Data - Individual Indicators'!BB329*SUM('Data - Individual Indicators'!AV329:AY329),'Data - Individual Indicators'!BE329)</f>
        <v>9.5</v>
      </c>
      <c r="C328" s="167">
        <f t="shared" si="11"/>
        <v>1</v>
      </c>
      <c r="D328" s="1" t="str">
        <f t="shared" si="12"/>
        <v>lower</v>
      </c>
    </row>
    <row r="329" spans="1:4" x14ac:dyDescent="0.35">
      <c r="A329" s="4">
        <v>53033031205</v>
      </c>
      <c r="B329" s="2">
        <f>SUM('Data - Individual Indicators'!C330,'Data - Individual Indicators'!E330,'Data - Individual Indicators'!G330,'Data - Individual Indicators'!I330,0.5*'Data - Individual Indicators'!L330,0.5*'Data - Individual Indicators'!M330,'Data - Individual Indicators'!P330,0.5*'Data - Individual Indicators'!S330,0.5*'Data - Individual Indicators'!T330,'Data - Individual Indicators'!W330,'Data - Individual Indicators'!Y330,0.33*'Data - Individual Indicators'!AC330,0.33*'Data - Individual Indicators'!AD330,0.33*'Data - Individual Indicators'!AE330,0.5*'Data - Individual Indicators'!AI330,0.5*'Data - Individual Indicators'!AJ330,'Data - Individual Indicators'!AM330,'Data - Individual Indicators'!AO330,'Data - Individual Indicators'!BB330*SUM('Data - Individual Indicators'!AV330:AY330),'Data - Individual Indicators'!BE330)</f>
        <v>32.82</v>
      </c>
      <c r="C329" s="167">
        <f t="shared" si="11"/>
        <v>2</v>
      </c>
      <c r="D329" s="1" t="str">
        <f t="shared" si="12"/>
        <v>moderate</v>
      </c>
    </row>
    <row r="330" spans="1:4" x14ac:dyDescent="0.35">
      <c r="A330" s="4">
        <v>53033031206</v>
      </c>
      <c r="B330" s="2">
        <f>SUM('Data - Individual Indicators'!C331,'Data - Individual Indicators'!E331,'Data - Individual Indicators'!G331,'Data - Individual Indicators'!I331,0.5*'Data - Individual Indicators'!L331,0.5*'Data - Individual Indicators'!M331,'Data - Individual Indicators'!P331,0.5*'Data - Individual Indicators'!S331,0.5*'Data - Individual Indicators'!T331,'Data - Individual Indicators'!W331,'Data - Individual Indicators'!Y331,0.33*'Data - Individual Indicators'!AC331,0.33*'Data - Individual Indicators'!AD331,0.33*'Data - Individual Indicators'!AE331,0.5*'Data - Individual Indicators'!AI331,0.5*'Data - Individual Indicators'!AJ331,'Data - Individual Indicators'!AM331,'Data - Individual Indicators'!AO331,'Data - Individual Indicators'!BB331*SUM('Data - Individual Indicators'!AV331:AY331),'Data - Individual Indicators'!BE331)</f>
        <v>30.656666666666666</v>
      </c>
      <c r="C330" s="167">
        <f t="shared" si="11"/>
        <v>2</v>
      </c>
      <c r="D330" s="1" t="str">
        <f t="shared" si="12"/>
        <v>moderate</v>
      </c>
    </row>
    <row r="331" spans="1:4" x14ac:dyDescent="0.35">
      <c r="A331" s="4">
        <v>53033031301</v>
      </c>
      <c r="B331" s="2">
        <f>SUM('Data - Individual Indicators'!C332,'Data - Individual Indicators'!E332,'Data - Individual Indicators'!G332,'Data - Individual Indicators'!I332,0.5*'Data - Individual Indicators'!L332,0.5*'Data - Individual Indicators'!M332,'Data - Individual Indicators'!P332,0.5*'Data - Individual Indicators'!S332,0.5*'Data - Individual Indicators'!T332,'Data - Individual Indicators'!W332,'Data - Individual Indicators'!Y332,0.33*'Data - Individual Indicators'!AC332,0.33*'Data - Individual Indicators'!AD332,0.33*'Data - Individual Indicators'!AE332,0.5*'Data - Individual Indicators'!AI332,0.5*'Data - Individual Indicators'!AJ332,'Data - Individual Indicators'!AM332,'Data - Individual Indicators'!AO332,'Data - Individual Indicators'!BB332*SUM('Data - Individual Indicators'!AV332:AY332),'Data - Individual Indicators'!BE332)</f>
        <v>19.329999999999998</v>
      </c>
      <c r="C331" s="167">
        <f t="shared" si="11"/>
        <v>1</v>
      </c>
      <c r="D331" s="1" t="str">
        <f t="shared" si="12"/>
        <v>lower</v>
      </c>
    </row>
    <row r="332" spans="1:4" x14ac:dyDescent="0.35">
      <c r="A332" s="4">
        <v>53033031302</v>
      </c>
      <c r="B332" s="2">
        <f>SUM('Data - Individual Indicators'!C333,'Data - Individual Indicators'!E333,'Data - Individual Indicators'!G333,'Data - Individual Indicators'!I333,0.5*'Data - Individual Indicators'!L333,0.5*'Data - Individual Indicators'!M333,'Data - Individual Indicators'!P333,0.5*'Data - Individual Indicators'!S333,0.5*'Data - Individual Indicators'!T333,'Data - Individual Indicators'!W333,'Data - Individual Indicators'!Y333,0.33*'Data - Individual Indicators'!AC333,0.33*'Data - Individual Indicators'!AD333,0.33*'Data - Individual Indicators'!AE333,0.5*'Data - Individual Indicators'!AI333,0.5*'Data - Individual Indicators'!AJ333,'Data - Individual Indicators'!AM333,'Data - Individual Indicators'!AO333,'Data - Individual Indicators'!BB333*SUM('Data - Individual Indicators'!AV333:AY333),'Data - Individual Indicators'!BE333)</f>
        <v>29.473333333333333</v>
      </c>
      <c r="C332" s="167">
        <f t="shared" si="11"/>
        <v>2</v>
      </c>
      <c r="D332" s="1" t="str">
        <f t="shared" si="12"/>
        <v>moderate</v>
      </c>
    </row>
    <row r="333" spans="1:4" x14ac:dyDescent="0.35">
      <c r="A333" s="4">
        <v>53033031400</v>
      </c>
      <c r="B333" s="2">
        <f>SUM('Data - Individual Indicators'!C334,'Data - Individual Indicators'!E334,'Data - Individual Indicators'!G334,'Data - Individual Indicators'!I334,0.5*'Data - Individual Indicators'!L334,0.5*'Data - Individual Indicators'!M334,'Data - Individual Indicators'!P334,0.5*'Data - Individual Indicators'!S334,0.5*'Data - Individual Indicators'!T334,'Data - Individual Indicators'!W334,'Data - Individual Indicators'!Y334,0.33*'Data - Individual Indicators'!AC334,0.33*'Data - Individual Indicators'!AD334,0.33*'Data - Individual Indicators'!AE334,0.5*'Data - Individual Indicators'!AI334,0.5*'Data - Individual Indicators'!AJ334,'Data - Individual Indicators'!AM334,'Data - Individual Indicators'!AO334,'Data - Individual Indicators'!BB334*SUM('Data - Individual Indicators'!AV334:AY334),'Data - Individual Indicators'!BE334)</f>
        <v>24.55</v>
      </c>
      <c r="C333" s="167">
        <f t="shared" si="11"/>
        <v>1</v>
      </c>
      <c r="D333" s="1" t="str">
        <f t="shared" si="12"/>
        <v>lower</v>
      </c>
    </row>
    <row r="334" spans="1:4" x14ac:dyDescent="0.35">
      <c r="A334" s="4">
        <v>53033031501</v>
      </c>
      <c r="B334" s="2">
        <f>SUM('Data - Individual Indicators'!C335,'Data - Individual Indicators'!E335,'Data - Individual Indicators'!G335,'Data - Individual Indicators'!I335,0.5*'Data - Individual Indicators'!L335,0.5*'Data - Individual Indicators'!M335,'Data - Individual Indicators'!P335,0.5*'Data - Individual Indicators'!S335,0.5*'Data - Individual Indicators'!T335,'Data - Individual Indicators'!W335,'Data - Individual Indicators'!Y335,0.33*'Data - Individual Indicators'!AC335,0.33*'Data - Individual Indicators'!AD335,0.33*'Data - Individual Indicators'!AE335,0.5*'Data - Individual Indicators'!AI335,0.5*'Data - Individual Indicators'!AJ335,'Data - Individual Indicators'!AM335,'Data - Individual Indicators'!AO335,'Data - Individual Indicators'!BB335*SUM('Data - Individual Indicators'!AV335:AY335),'Data - Individual Indicators'!BE335)</f>
        <v>9</v>
      </c>
      <c r="C334" s="167">
        <f t="shared" si="11"/>
        <v>1</v>
      </c>
      <c r="D334" s="1" t="str">
        <f t="shared" si="12"/>
        <v>lower</v>
      </c>
    </row>
    <row r="335" spans="1:4" x14ac:dyDescent="0.35">
      <c r="A335" s="4">
        <v>53033031502</v>
      </c>
      <c r="B335" s="2">
        <f>SUM('Data - Individual Indicators'!C336,'Data - Individual Indicators'!E336,'Data - Individual Indicators'!G336,'Data - Individual Indicators'!I336,0.5*'Data - Individual Indicators'!L336,0.5*'Data - Individual Indicators'!M336,'Data - Individual Indicators'!P336,0.5*'Data - Individual Indicators'!S336,0.5*'Data - Individual Indicators'!T336,'Data - Individual Indicators'!W336,'Data - Individual Indicators'!Y336,0.33*'Data - Individual Indicators'!AC336,0.33*'Data - Individual Indicators'!AD336,0.33*'Data - Individual Indicators'!AE336,0.5*'Data - Individual Indicators'!AI336,0.5*'Data - Individual Indicators'!AJ336,'Data - Individual Indicators'!AM336,'Data - Individual Indicators'!AO336,'Data - Individual Indicators'!BB336*SUM('Data - Individual Indicators'!AV336:AY336),'Data - Individual Indicators'!BE336)</f>
        <v>13.166666666666666</v>
      </c>
      <c r="C335" s="167">
        <f t="shared" si="11"/>
        <v>1</v>
      </c>
      <c r="D335" s="1" t="str">
        <f t="shared" si="12"/>
        <v>lower</v>
      </c>
    </row>
    <row r="336" spans="1:4" x14ac:dyDescent="0.35">
      <c r="A336" s="4">
        <v>53033031601</v>
      </c>
      <c r="B336" s="2">
        <f>SUM('Data - Individual Indicators'!C337,'Data - Individual Indicators'!E337,'Data - Individual Indicators'!G337,'Data - Individual Indicators'!I337,0.5*'Data - Individual Indicators'!L337,0.5*'Data - Individual Indicators'!M337,'Data - Individual Indicators'!P337,0.5*'Data - Individual Indicators'!S337,0.5*'Data - Individual Indicators'!T337,'Data - Individual Indicators'!W337,'Data - Individual Indicators'!Y337,0.33*'Data - Individual Indicators'!AC337,0.33*'Data - Individual Indicators'!AD337,0.33*'Data - Individual Indicators'!AE337,0.5*'Data - Individual Indicators'!AI337,0.5*'Data - Individual Indicators'!AJ337,'Data - Individual Indicators'!AM337,'Data - Individual Indicators'!AO337,'Data - Individual Indicators'!BB337*SUM('Data - Individual Indicators'!AV337:AY337),'Data - Individual Indicators'!BE337)</f>
        <v>8.5</v>
      </c>
      <c r="C336" s="167">
        <f t="shared" si="11"/>
        <v>1</v>
      </c>
      <c r="D336" s="1" t="str">
        <f t="shared" si="12"/>
        <v>lower</v>
      </c>
    </row>
    <row r="337" spans="1:4" x14ac:dyDescent="0.35">
      <c r="A337" s="4">
        <v>53033031603</v>
      </c>
      <c r="B337" s="2">
        <f>SUM('Data - Individual Indicators'!C338,'Data - Individual Indicators'!E338,'Data - Individual Indicators'!G338,'Data - Individual Indicators'!I338,0.5*'Data - Individual Indicators'!L338,0.5*'Data - Individual Indicators'!M338,'Data - Individual Indicators'!P338,0.5*'Data - Individual Indicators'!S338,0.5*'Data - Individual Indicators'!T338,'Data - Individual Indicators'!W338,'Data - Individual Indicators'!Y338,0.33*'Data - Individual Indicators'!AC338,0.33*'Data - Individual Indicators'!AD338,0.33*'Data - Individual Indicators'!AE338,0.5*'Data - Individual Indicators'!AI338,0.5*'Data - Individual Indicators'!AJ338,'Data - Individual Indicators'!AM338,'Data - Individual Indicators'!AO338,'Data - Individual Indicators'!BB338*SUM('Data - Individual Indicators'!AV338:AY338),'Data - Individual Indicators'!BE338)</f>
        <v>12.66</v>
      </c>
      <c r="C337" s="167">
        <f t="shared" si="11"/>
        <v>1</v>
      </c>
      <c r="D337" s="1" t="str">
        <f t="shared" si="12"/>
        <v>lower</v>
      </c>
    </row>
    <row r="338" spans="1:4" x14ac:dyDescent="0.35">
      <c r="A338" s="4">
        <v>53033031604</v>
      </c>
      <c r="B338" s="2">
        <f>SUM('Data - Individual Indicators'!C339,'Data - Individual Indicators'!E339,'Data - Individual Indicators'!G339,'Data - Individual Indicators'!I339,0.5*'Data - Individual Indicators'!L339,0.5*'Data - Individual Indicators'!M339,'Data - Individual Indicators'!P339,0.5*'Data - Individual Indicators'!S339,0.5*'Data - Individual Indicators'!T339,'Data - Individual Indicators'!W339,'Data - Individual Indicators'!Y339,0.33*'Data - Individual Indicators'!AC339,0.33*'Data - Individual Indicators'!AD339,0.33*'Data - Individual Indicators'!AE339,0.5*'Data - Individual Indicators'!AI339,0.5*'Data - Individual Indicators'!AJ339,'Data - Individual Indicators'!AM339,'Data - Individual Indicators'!AO339,'Data - Individual Indicators'!BB339*SUM('Data - Individual Indicators'!AV339:AY339),'Data - Individual Indicators'!BE339)</f>
        <v>14.83</v>
      </c>
      <c r="C338" s="167">
        <f t="shared" si="11"/>
        <v>1</v>
      </c>
      <c r="D338" s="1" t="str">
        <f t="shared" si="12"/>
        <v>lower</v>
      </c>
    </row>
    <row r="339" spans="1:4" x14ac:dyDescent="0.35">
      <c r="A339" s="4">
        <v>53033031605</v>
      </c>
      <c r="B339" s="2">
        <f>SUM('Data - Individual Indicators'!C340,'Data - Individual Indicators'!E340,'Data - Individual Indicators'!G340,'Data - Individual Indicators'!I340,0.5*'Data - Individual Indicators'!L340,0.5*'Data - Individual Indicators'!M340,'Data - Individual Indicators'!P340,0.5*'Data - Individual Indicators'!S340,0.5*'Data - Individual Indicators'!T340,'Data - Individual Indicators'!W340,'Data - Individual Indicators'!Y340,0.33*'Data - Individual Indicators'!AC340,0.33*'Data - Individual Indicators'!AD340,0.33*'Data - Individual Indicators'!AE340,0.5*'Data - Individual Indicators'!AI340,0.5*'Data - Individual Indicators'!AJ340,'Data - Individual Indicators'!AM340,'Data - Individual Indicators'!AO340,'Data - Individual Indicators'!BB340*SUM('Data - Individual Indicators'!AV340:AY340),'Data - Individual Indicators'!BE340)</f>
        <v>11</v>
      </c>
      <c r="C339" s="167">
        <f t="shared" si="11"/>
        <v>1</v>
      </c>
      <c r="D339" s="1" t="str">
        <f t="shared" si="12"/>
        <v>lower</v>
      </c>
    </row>
    <row r="340" spans="1:4" x14ac:dyDescent="0.35">
      <c r="A340" s="4">
        <v>53033031703</v>
      </c>
      <c r="B340" s="2">
        <f>SUM('Data - Individual Indicators'!C341,'Data - Individual Indicators'!E341,'Data - Individual Indicators'!G341,'Data - Individual Indicators'!I341,0.5*'Data - Individual Indicators'!L341,0.5*'Data - Individual Indicators'!M341,'Data - Individual Indicators'!P341,0.5*'Data - Individual Indicators'!S341,0.5*'Data - Individual Indicators'!T341,'Data - Individual Indicators'!W341,'Data - Individual Indicators'!Y341,0.33*'Data - Individual Indicators'!AC341,0.33*'Data - Individual Indicators'!AD341,0.33*'Data - Individual Indicators'!AE341,0.5*'Data - Individual Indicators'!AI341,0.5*'Data - Individual Indicators'!AJ341,'Data - Individual Indicators'!AM341,'Data - Individual Indicators'!AO341,'Data - Individual Indicators'!BB341*SUM('Data - Individual Indicators'!AV341:AY341),'Data - Individual Indicators'!BE341)</f>
        <v>18.82</v>
      </c>
      <c r="C340" s="167">
        <f t="shared" si="11"/>
        <v>1</v>
      </c>
      <c r="D340" s="1" t="str">
        <f t="shared" si="12"/>
        <v>lower</v>
      </c>
    </row>
    <row r="341" spans="1:4" x14ac:dyDescent="0.35">
      <c r="A341" s="4">
        <v>53033031704</v>
      </c>
      <c r="B341" s="2">
        <f>SUM('Data - Individual Indicators'!C342,'Data - Individual Indicators'!E342,'Data - Individual Indicators'!G342,'Data - Individual Indicators'!I342,0.5*'Data - Individual Indicators'!L342,0.5*'Data - Individual Indicators'!M342,'Data - Individual Indicators'!P342,0.5*'Data - Individual Indicators'!S342,0.5*'Data - Individual Indicators'!T342,'Data - Individual Indicators'!W342,'Data - Individual Indicators'!Y342,0.33*'Data - Individual Indicators'!AC342,0.33*'Data - Individual Indicators'!AD342,0.33*'Data - Individual Indicators'!AE342,0.5*'Data - Individual Indicators'!AI342,0.5*'Data - Individual Indicators'!AJ342,'Data - Individual Indicators'!AM342,'Data - Individual Indicators'!AO342,'Data - Individual Indicators'!BB342*SUM('Data - Individual Indicators'!AV342:AY342),'Data - Individual Indicators'!BE342)</f>
        <v>27.826666666666664</v>
      </c>
      <c r="C341" s="167">
        <f t="shared" si="11"/>
        <v>2</v>
      </c>
      <c r="D341" s="1" t="str">
        <f t="shared" si="12"/>
        <v>moderate</v>
      </c>
    </row>
    <row r="342" spans="1:4" x14ac:dyDescent="0.35">
      <c r="A342" s="4">
        <v>53033031705</v>
      </c>
      <c r="B342" s="2">
        <f>SUM('Data - Individual Indicators'!C343,'Data - Individual Indicators'!E343,'Data - Individual Indicators'!G343,'Data - Individual Indicators'!I343,0.5*'Data - Individual Indicators'!L343,0.5*'Data - Individual Indicators'!M343,'Data - Individual Indicators'!P343,0.5*'Data - Individual Indicators'!S343,0.5*'Data - Individual Indicators'!T343,'Data - Individual Indicators'!W343,'Data - Individual Indicators'!Y343,0.33*'Data - Individual Indicators'!AC343,0.33*'Data - Individual Indicators'!AD343,0.33*'Data - Individual Indicators'!AE343,0.5*'Data - Individual Indicators'!AI343,0.5*'Data - Individual Indicators'!AJ343,'Data - Individual Indicators'!AM343,'Data - Individual Indicators'!AO343,'Data - Individual Indicators'!BB343*SUM('Data - Individual Indicators'!AV343:AY343),'Data - Individual Indicators'!BE343)</f>
        <v>14.83</v>
      </c>
      <c r="C342" s="167">
        <f t="shared" si="11"/>
        <v>1</v>
      </c>
      <c r="D342" s="1" t="str">
        <f t="shared" si="12"/>
        <v>lower</v>
      </c>
    </row>
    <row r="343" spans="1:4" x14ac:dyDescent="0.35">
      <c r="A343" s="4">
        <v>53033031706</v>
      </c>
      <c r="B343" s="2">
        <f>SUM('Data - Individual Indicators'!C344,'Data - Individual Indicators'!E344,'Data - Individual Indicators'!G344,'Data - Individual Indicators'!I344,0.5*'Data - Individual Indicators'!L344,0.5*'Data - Individual Indicators'!M344,'Data - Individual Indicators'!P344,0.5*'Data - Individual Indicators'!S344,0.5*'Data - Individual Indicators'!T344,'Data - Individual Indicators'!W344,'Data - Individual Indicators'!Y344,0.33*'Data - Individual Indicators'!AC344,0.33*'Data - Individual Indicators'!AD344,0.33*'Data - Individual Indicators'!AE344,0.5*'Data - Individual Indicators'!AI344,0.5*'Data - Individual Indicators'!AJ344,'Data - Individual Indicators'!AM344,'Data - Individual Indicators'!AO344,'Data - Individual Indicators'!BB344*SUM('Data - Individual Indicators'!AV344:AY344),'Data - Individual Indicators'!BE344)</f>
        <v>26.130000000000003</v>
      </c>
      <c r="C343" s="167">
        <f t="shared" si="11"/>
        <v>2</v>
      </c>
      <c r="D343" s="1" t="str">
        <f t="shared" si="12"/>
        <v>moderate</v>
      </c>
    </row>
    <row r="344" spans="1:4" x14ac:dyDescent="0.35">
      <c r="A344" s="4">
        <v>53033031800</v>
      </c>
      <c r="B344" s="2">
        <f>SUM('Data - Individual Indicators'!C345,'Data - Individual Indicators'!E345,'Data - Individual Indicators'!G345,'Data - Individual Indicators'!I345,0.5*'Data - Individual Indicators'!L345,0.5*'Data - Individual Indicators'!M345,'Data - Individual Indicators'!P345,0.5*'Data - Individual Indicators'!S345,0.5*'Data - Individual Indicators'!T345,'Data - Individual Indicators'!W345,'Data - Individual Indicators'!Y345,0.33*'Data - Individual Indicators'!AC345,0.33*'Data - Individual Indicators'!AD345,0.33*'Data - Individual Indicators'!AE345,0.5*'Data - Individual Indicators'!AI345,0.5*'Data - Individual Indicators'!AJ345,'Data - Individual Indicators'!AM345,'Data - Individual Indicators'!AO345,'Data - Individual Indicators'!BB345*SUM('Data - Individual Indicators'!AV345:AY345),'Data - Individual Indicators'!BE345)</f>
        <v>15.5</v>
      </c>
      <c r="C344" s="167">
        <f t="shared" si="11"/>
        <v>1</v>
      </c>
      <c r="D344" s="1" t="str">
        <f t="shared" si="12"/>
        <v>lower</v>
      </c>
    </row>
    <row r="345" spans="1:4" x14ac:dyDescent="0.35">
      <c r="A345" s="4">
        <v>53033031903</v>
      </c>
      <c r="B345" s="2">
        <f>SUM('Data - Individual Indicators'!C346,'Data - Individual Indicators'!E346,'Data - Individual Indicators'!G346,'Data - Individual Indicators'!I346,0.5*'Data - Individual Indicators'!L346,0.5*'Data - Individual Indicators'!M346,'Data - Individual Indicators'!P346,0.5*'Data - Individual Indicators'!S346,0.5*'Data - Individual Indicators'!T346,'Data - Individual Indicators'!W346,'Data - Individual Indicators'!Y346,0.33*'Data - Individual Indicators'!AC346,0.33*'Data - Individual Indicators'!AD346,0.33*'Data - Individual Indicators'!AE346,0.5*'Data - Individual Indicators'!AI346,0.5*'Data - Individual Indicators'!AJ346,'Data - Individual Indicators'!AM346,'Data - Individual Indicators'!AO346,'Data - Individual Indicators'!BB346*SUM('Data - Individual Indicators'!AV346:AY346),'Data - Individual Indicators'!BE346)</f>
        <v>13.83</v>
      </c>
      <c r="C345" s="167">
        <f t="shared" si="11"/>
        <v>1</v>
      </c>
      <c r="D345" s="1" t="str">
        <f t="shared" si="12"/>
        <v>lower</v>
      </c>
    </row>
    <row r="346" spans="1:4" x14ac:dyDescent="0.35">
      <c r="A346" s="4">
        <v>53033031904</v>
      </c>
      <c r="B346" s="2">
        <f>SUM('Data - Individual Indicators'!C347,'Data - Individual Indicators'!E347,'Data - Individual Indicators'!G347,'Data - Individual Indicators'!I347,0.5*'Data - Individual Indicators'!L347,0.5*'Data - Individual Indicators'!M347,'Data - Individual Indicators'!P347,0.5*'Data - Individual Indicators'!S347,0.5*'Data - Individual Indicators'!T347,'Data - Individual Indicators'!W347,'Data - Individual Indicators'!Y347,0.33*'Data - Individual Indicators'!AC347,0.33*'Data - Individual Indicators'!AD347,0.33*'Data - Individual Indicators'!AE347,0.5*'Data - Individual Indicators'!AI347,0.5*'Data - Individual Indicators'!AJ347,'Data - Individual Indicators'!AM347,'Data - Individual Indicators'!AO347,'Data - Individual Indicators'!BB347*SUM('Data - Individual Indicators'!AV347:AY347),'Data - Individual Indicators'!BE347)</f>
        <v>8.5</v>
      </c>
      <c r="C346" s="167">
        <f t="shared" si="11"/>
        <v>1</v>
      </c>
      <c r="D346" s="1" t="str">
        <f t="shared" si="12"/>
        <v>lower</v>
      </c>
    </row>
    <row r="347" spans="1:4" x14ac:dyDescent="0.35">
      <c r="A347" s="4">
        <v>53033031906</v>
      </c>
      <c r="B347" s="2">
        <f>SUM('Data - Individual Indicators'!C348,'Data - Individual Indicators'!E348,'Data - Individual Indicators'!G348,'Data - Individual Indicators'!I348,0.5*'Data - Individual Indicators'!L348,0.5*'Data - Individual Indicators'!M348,'Data - Individual Indicators'!P348,0.5*'Data - Individual Indicators'!S348,0.5*'Data - Individual Indicators'!T348,'Data - Individual Indicators'!W348,'Data - Individual Indicators'!Y348,0.33*'Data - Individual Indicators'!AC348,0.33*'Data - Individual Indicators'!AD348,0.33*'Data - Individual Indicators'!AE348,0.5*'Data - Individual Indicators'!AI348,0.5*'Data - Individual Indicators'!AJ348,'Data - Individual Indicators'!AM348,'Data - Individual Indicators'!AO348,'Data - Individual Indicators'!BB348*SUM('Data - Individual Indicators'!AV348:AY348),'Data - Individual Indicators'!BE348)</f>
        <v>11.5</v>
      </c>
      <c r="C347" s="167">
        <f t="shared" si="11"/>
        <v>1</v>
      </c>
      <c r="D347" s="1" t="str">
        <f t="shared" si="12"/>
        <v>lower</v>
      </c>
    </row>
    <row r="348" spans="1:4" x14ac:dyDescent="0.35">
      <c r="A348" s="4">
        <v>53033031907</v>
      </c>
      <c r="B348" s="2">
        <f>SUM('Data - Individual Indicators'!C349,'Data - Individual Indicators'!E349,'Data - Individual Indicators'!G349,'Data - Individual Indicators'!I349,0.5*'Data - Individual Indicators'!L349,0.5*'Data - Individual Indicators'!M349,'Data - Individual Indicators'!P349,0.5*'Data - Individual Indicators'!S349,0.5*'Data - Individual Indicators'!T349,'Data - Individual Indicators'!W349,'Data - Individual Indicators'!Y349,0.33*'Data - Individual Indicators'!AC349,0.33*'Data - Individual Indicators'!AD349,0.33*'Data - Individual Indicators'!AE349,0.5*'Data - Individual Indicators'!AI349,0.5*'Data - Individual Indicators'!AJ349,'Data - Individual Indicators'!AM349,'Data - Individual Indicators'!AO349,'Data - Individual Indicators'!BB349*SUM('Data - Individual Indicators'!AV349:AY349),'Data - Individual Indicators'!BE349)</f>
        <v>16.82</v>
      </c>
      <c r="C348" s="167">
        <f t="shared" si="11"/>
        <v>1</v>
      </c>
      <c r="D348" s="1" t="str">
        <f t="shared" si="12"/>
        <v>lower</v>
      </c>
    </row>
    <row r="349" spans="1:4" x14ac:dyDescent="0.35">
      <c r="A349" s="4">
        <v>53033031908</v>
      </c>
      <c r="B349" s="2">
        <f>SUM('Data - Individual Indicators'!C350,'Data - Individual Indicators'!E350,'Data - Individual Indicators'!G350,'Data - Individual Indicators'!I350,0.5*'Data - Individual Indicators'!L350,0.5*'Data - Individual Indicators'!M350,'Data - Individual Indicators'!P350,0.5*'Data - Individual Indicators'!S350,0.5*'Data - Individual Indicators'!T350,'Data - Individual Indicators'!W350,'Data - Individual Indicators'!Y350,0.33*'Data - Individual Indicators'!AC350,0.33*'Data - Individual Indicators'!AD350,0.33*'Data - Individual Indicators'!AE350,0.5*'Data - Individual Indicators'!AI350,0.5*'Data - Individual Indicators'!AJ350,'Data - Individual Indicators'!AM350,'Data - Individual Indicators'!AO350,'Data - Individual Indicators'!BB350*SUM('Data - Individual Indicators'!AV350:AY350),'Data - Individual Indicators'!BE350)</f>
        <v>24.98</v>
      </c>
      <c r="C349" s="167">
        <f t="shared" si="11"/>
        <v>2</v>
      </c>
      <c r="D349" s="1" t="str">
        <f t="shared" si="12"/>
        <v>moderate</v>
      </c>
    </row>
    <row r="350" spans="1:4" x14ac:dyDescent="0.35">
      <c r="A350" s="4">
        <v>53033031909</v>
      </c>
      <c r="B350" s="2">
        <f>SUM('Data - Individual Indicators'!C351,'Data - Individual Indicators'!E351,'Data - Individual Indicators'!G351,'Data - Individual Indicators'!I351,0.5*'Data - Individual Indicators'!L351,0.5*'Data - Individual Indicators'!M351,'Data - Individual Indicators'!P351,0.5*'Data - Individual Indicators'!S351,0.5*'Data - Individual Indicators'!T351,'Data - Individual Indicators'!W351,'Data - Individual Indicators'!Y351,0.33*'Data - Individual Indicators'!AC351,0.33*'Data - Individual Indicators'!AD351,0.33*'Data - Individual Indicators'!AE351,0.5*'Data - Individual Indicators'!AI351,0.5*'Data - Individual Indicators'!AJ351,'Data - Individual Indicators'!AM351,'Data - Individual Indicators'!AO351,'Data - Individual Indicators'!BB351*SUM('Data - Individual Indicators'!AV351:AY351),'Data - Individual Indicators'!BE351)</f>
        <v>18.48</v>
      </c>
      <c r="C350" s="167">
        <f t="shared" si="11"/>
        <v>1</v>
      </c>
      <c r="D350" s="1" t="str">
        <f t="shared" si="12"/>
        <v>lower</v>
      </c>
    </row>
    <row r="351" spans="1:4" x14ac:dyDescent="0.35">
      <c r="A351" s="4">
        <v>53033032002</v>
      </c>
      <c r="B351" s="2">
        <f>SUM('Data - Individual Indicators'!C352,'Data - Individual Indicators'!E352,'Data - Individual Indicators'!G352,'Data - Individual Indicators'!I352,0.5*'Data - Individual Indicators'!L352,0.5*'Data - Individual Indicators'!M352,'Data - Individual Indicators'!P352,0.5*'Data - Individual Indicators'!S352,0.5*'Data - Individual Indicators'!T352,'Data - Individual Indicators'!W352,'Data - Individual Indicators'!Y352,0.33*'Data - Individual Indicators'!AC352,0.33*'Data - Individual Indicators'!AD352,0.33*'Data - Individual Indicators'!AE352,0.5*'Data - Individual Indicators'!AI352,0.5*'Data - Individual Indicators'!AJ352,'Data - Individual Indicators'!AM352,'Data - Individual Indicators'!AO352,'Data - Individual Indicators'!BB352*SUM('Data - Individual Indicators'!AV352:AY352),'Data - Individual Indicators'!BE352)</f>
        <v>11</v>
      </c>
      <c r="C351" s="167">
        <f t="shared" si="11"/>
        <v>1</v>
      </c>
      <c r="D351" s="1" t="str">
        <f t="shared" si="12"/>
        <v>lower</v>
      </c>
    </row>
    <row r="352" spans="1:4" x14ac:dyDescent="0.35">
      <c r="A352" s="4">
        <v>53033032003</v>
      </c>
      <c r="B352" s="2">
        <f>SUM('Data - Individual Indicators'!C353,'Data - Individual Indicators'!E353,'Data - Individual Indicators'!G353,'Data - Individual Indicators'!I353,0.5*'Data - Individual Indicators'!L353,0.5*'Data - Individual Indicators'!M353,'Data - Individual Indicators'!P353,0.5*'Data - Individual Indicators'!S353,0.5*'Data - Individual Indicators'!T353,'Data - Individual Indicators'!W353,'Data - Individual Indicators'!Y353,0.33*'Data - Individual Indicators'!AC353,0.33*'Data - Individual Indicators'!AD353,0.33*'Data - Individual Indicators'!AE353,0.5*'Data - Individual Indicators'!AI353,0.5*'Data - Individual Indicators'!AJ353,'Data - Individual Indicators'!AM353,'Data - Individual Indicators'!AO353,'Data - Individual Indicators'!BB353*SUM('Data - Individual Indicators'!AV353:AY353),'Data - Individual Indicators'!BE353)</f>
        <v>7</v>
      </c>
      <c r="C352" s="167">
        <f t="shared" si="11"/>
        <v>1</v>
      </c>
      <c r="D352" s="1" t="str">
        <f t="shared" si="12"/>
        <v>lower</v>
      </c>
    </row>
    <row r="353" spans="1:4" x14ac:dyDescent="0.35">
      <c r="A353" s="4">
        <v>53033032005</v>
      </c>
      <c r="B353" s="2">
        <f>SUM('Data - Individual Indicators'!C354,'Data - Individual Indicators'!E354,'Data - Individual Indicators'!G354,'Data - Individual Indicators'!I354,0.5*'Data - Individual Indicators'!L354,0.5*'Data - Individual Indicators'!M354,'Data - Individual Indicators'!P354,0.5*'Data - Individual Indicators'!S354,0.5*'Data - Individual Indicators'!T354,'Data - Individual Indicators'!W354,'Data - Individual Indicators'!Y354,0.33*'Data - Individual Indicators'!AC354,0.33*'Data - Individual Indicators'!AD354,0.33*'Data - Individual Indicators'!AE354,0.5*'Data - Individual Indicators'!AI354,0.5*'Data - Individual Indicators'!AJ354,'Data - Individual Indicators'!AM354,'Data - Individual Indicators'!AO354,'Data - Individual Indicators'!BB354*SUM('Data - Individual Indicators'!AV354:AY354),'Data - Individual Indicators'!BE354)</f>
        <v>15.16</v>
      </c>
      <c r="C353" s="167">
        <f t="shared" si="11"/>
        <v>1</v>
      </c>
      <c r="D353" s="1" t="str">
        <f t="shared" si="12"/>
        <v>lower</v>
      </c>
    </row>
    <row r="354" spans="1:4" x14ac:dyDescent="0.35">
      <c r="A354" s="4">
        <v>53033032006</v>
      </c>
      <c r="B354" s="2">
        <f>SUM('Data - Individual Indicators'!C355,'Data - Individual Indicators'!E355,'Data - Individual Indicators'!G355,'Data - Individual Indicators'!I355,0.5*'Data - Individual Indicators'!L355,0.5*'Data - Individual Indicators'!M355,'Data - Individual Indicators'!P355,0.5*'Data - Individual Indicators'!S355,0.5*'Data - Individual Indicators'!T355,'Data - Individual Indicators'!W355,'Data - Individual Indicators'!Y355,0.33*'Data - Individual Indicators'!AC355,0.33*'Data - Individual Indicators'!AD355,0.33*'Data - Individual Indicators'!AE355,0.5*'Data - Individual Indicators'!AI355,0.5*'Data - Individual Indicators'!AJ355,'Data - Individual Indicators'!AM355,'Data - Individual Indicators'!AO355,'Data - Individual Indicators'!BB355*SUM('Data - Individual Indicators'!AV355:AY355),'Data - Individual Indicators'!BE355)</f>
        <v>10.16</v>
      </c>
      <c r="C354" s="167">
        <f t="shared" si="11"/>
        <v>1</v>
      </c>
      <c r="D354" s="1" t="str">
        <f t="shared" si="12"/>
        <v>lower</v>
      </c>
    </row>
    <row r="355" spans="1:4" x14ac:dyDescent="0.35">
      <c r="A355" s="4">
        <v>53033032007</v>
      </c>
      <c r="B355" s="2">
        <f>SUM('Data - Individual Indicators'!C356,'Data - Individual Indicators'!E356,'Data - Individual Indicators'!G356,'Data - Individual Indicators'!I356,0.5*'Data - Individual Indicators'!L356,0.5*'Data - Individual Indicators'!M356,'Data - Individual Indicators'!P356,0.5*'Data - Individual Indicators'!S356,0.5*'Data - Individual Indicators'!T356,'Data - Individual Indicators'!W356,'Data - Individual Indicators'!Y356,0.33*'Data - Individual Indicators'!AC356,0.33*'Data - Individual Indicators'!AD356,0.33*'Data - Individual Indicators'!AE356,0.5*'Data - Individual Indicators'!AI356,0.5*'Data - Individual Indicators'!AJ356,'Data - Individual Indicators'!AM356,'Data - Individual Indicators'!AO356,'Data - Individual Indicators'!BB356*SUM('Data - Individual Indicators'!AV356:AY356),'Data - Individual Indicators'!BE356)</f>
        <v>11.82</v>
      </c>
      <c r="C355" s="167">
        <f t="shared" si="11"/>
        <v>1</v>
      </c>
      <c r="D355" s="1" t="str">
        <f t="shared" si="12"/>
        <v>lower</v>
      </c>
    </row>
    <row r="356" spans="1:4" x14ac:dyDescent="0.35">
      <c r="A356" s="4">
        <v>53033032008</v>
      </c>
      <c r="B356" s="2">
        <f>SUM('Data - Individual Indicators'!C357,'Data - Individual Indicators'!E357,'Data - Individual Indicators'!G357,'Data - Individual Indicators'!I357,0.5*'Data - Individual Indicators'!L357,0.5*'Data - Individual Indicators'!M357,'Data - Individual Indicators'!P357,0.5*'Data - Individual Indicators'!S357,0.5*'Data - Individual Indicators'!T357,'Data - Individual Indicators'!W357,'Data - Individual Indicators'!Y357,0.33*'Data - Individual Indicators'!AC357,0.33*'Data - Individual Indicators'!AD357,0.33*'Data - Individual Indicators'!AE357,0.5*'Data - Individual Indicators'!AI357,0.5*'Data - Individual Indicators'!AJ357,'Data - Individual Indicators'!AM357,'Data - Individual Indicators'!AO357,'Data - Individual Indicators'!BB357*SUM('Data - Individual Indicators'!AV357:AY357),'Data - Individual Indicators'!BE357)</f>
        <v>9.66</v>
      </c>
      <c r="C356" s="167">
        <f t="shared" si="11"/>
        <v>1</v>
      </c>
      <c r="D356" s="1" t="str">
        <f t="shared" si="12"/>
        <v>lower</v>
      </c>
    </row>
    <row r="357" spans="1:4" x14ac:dyDescent="0.35">
      <c r="A357" s="4">
        <v>53033032010</v>
      </c>
      <c r="B357" s="2">
        <f>SUM('Data - Individual Indicators'!C358,'Data - Individual Indicators'!E358,'Data - Individual Indicators'!G358,'Data - Individual Indicators'!I358,0.5*'Data - Individual Indicators'!L358,0.5*'Data - Individual Indicators'!M358,'Data - Individual Indicators'!P358,0.5*'Data - Individual Indicators'!S358,0.5*'Data - Individual Indicators'!T358,'Data - Individual Indicators'!W358,'Data - Individual Indicators'!Y358,0.33*'Data - Individual Indicators'!AC358,0.33*'Data - Individual Indicators'!AD358,0.33*'Data - Individual Indicators'!AE358,0.5*'Data - Individual Indicators'!AI358,0.5*'Data - Individual Indicators'!AJ358,'Data - Individual Indicators'!AM358,'Data - Individual Indicators'!AO358,'Data - Individual Indicators'!BB358*SUM('Data - Individual Indicators'!AV358:AY358),'Data - Individual Indicators'!BE358)</f>
        <v>13.47</v>
      </c>
      <c r="C357" s="167">
        <f t="shared" si="11"/>
        <v>1</v>
      </c>
      <c r="D357" s="1" t="str">
        <f t="shared" si="12"/>
        <v>lower</v>
      </c>
    </row>
    <row r="358" spans="1:4" x14ac:dyDescent="0.35">
      <c r="A358" s="4">
        <v>53033032011</v>
      </c>
      <c r="B358" s="2">
        <f>SUM('Data - Individual Indicators'!C359,'Data - Individual Indicators'!E359,'Data - Individual Indicators'!G359,'Data - Individual Indicators'!I359,0.5*'Data - Individual Indicators'!L359,0.5*'Data - Individual Indicators'!M359,'Data - Individual Indicators'!P359,0.5*'Data - Individual Indicators'!S359,0.5*'Data - Individual Indicators'!T359,'Data - Individual Indicators'!W359,'Data - Individual Indicators'!Y359,0.33*'Data - Individual Indicators'!AC359,0.33*'Data - Individual Indicators'!AD359,0.33*'Data - Individual Indicators'!AE359,0.5*'Data - Individual Indicators'!AI359,0.5*'Data - Individual Indicators'!AJ359,'Data - Individual Indicators'!AM359,'Data - Individual Indicators'!AO359,'Data - Individual Indicators'!BB359*SUM('Data - Individual Indicators'!AV359:AY359),'Data - Individual Indicators'!BE359)</f>
        <v>11.15</v>
      </c>
      <c r="C358" s="167">
        <f t="shared" si="11"/>
        <v>1</v>
      </c>
      <c r="D358" s="1" t="str">
        <f t="shared" si="12"/>
        <v>lower</v>
      </c>
    </row>
    <row r="359" spans="1:4" x14ac:dyDescent="0.35">
      <c r="A359" s="4">
        <v>53033032102</v>
      </c>
      <c r="B359" s="2">
        <f>SUM('Data - Individual Indicators'!C360,'Data - Individual Indicators'!E360,'Data - Individual Indicators'!G360,'Data - Individual Indicators'!I360,0.5*'Data - Individual Indicators'!L360,0.5*'Data - Individual Indicators'!M360,'Data - Individual Indicators'!P360,0.5*'Data - Individual Indicators'!S360,0.5*'Data - Individual Indicators'!T360,'Data - Individual Indicators'!W360,'Data - Individual Indicators'!Y360,0.33*'Data - Individual Indicators'!AC360,0.33*'Data - Individual Indicators'!AD360,0.33*'Data - Individual Indicators'!AE360,0.5*'Data - Individual Indicators'!AI360,0.5*'Data - Individual Indicators'!AJ360,'Data - Individual Indicators'!AM360,'Data - Individual Indicators'!AO360,'Data - Individual Indicators'!BB360*SUM('Data - Individual Indicators'!AV360:AY360),'Data - Individual Indicators'!BE360)</f>
        <v>5</v>
      </c>
      <c r="C359" s="167">
        <f t="shared" si="11"/>
        <v>1</v>
      </c>
      <c r="D359" s="1" t="str">
        <f t="shared" si="12"/>
        <v>lower</v>
      </c>
    </row>
    <row r="360" spans="1:4" x14ac:dyDescent="0.35">
      <c r="A360" s="4">
        <v>53033032103</v>
      </c>
      <c r="B360" s="2">
        <f>SUM('Data - Individual Indicators'!C361,'Data - Individual Indicators'!E361,'Data - Individual Indicators'!G361,'Data - Individual Indicators'!I361,0.5*'Data - Individual Indicators'!L361,0.5*'Data - Individual Indicators'!M361,'Data - Individual Indicators'!P361,0.5*'Data - Individual Indicators'!S361,0.5*'Data - Individual Indicators'!T361,'Data - Individual Indicators'!W361,'Data - Individual Indicators'!Y361,0.33*'Data - Individual Indicators'!AC361,0.33*'Data - Individual Indicators'!AD361,0.33*'Data - Individual Indicators'!AE361,0.5*'Data - Individual Indicators'!AI361,0.5*'Data - Individual Indicators'!AJ361,'Data - Individual Indicators'!AM361,'Data - Individual Indicators'!AO361,'Data - Individual Indicators'!BB361*SUM('Data - Individual Indicators'!AV361:AY361),'Data - Individual Indicators'!BE361)</f>
        <v>28.15</v>
      </c>
      <c r="C360" s="167">
        <f t="shared" si="11"/>
        <v>2</v>
      </c>
      <c r="D360" s="1" t="str">
        <f t="shared" si="12"/>
        <v>moderate</v>
      </c>
    </row>
    <row r="361" spans="1:4" x14ac:dyDescent="0.35">
      <c r="A361" s="4">
        <v>53033032104</v>
      </c>
      <c r="B361" s="2">
        <f>SUM('Data - Individual Indicators'!C362,'Data - Individual Indicators'!E362,'Data - Individual Indicators'!G362,'Data - Individual Indicators'!I362,0.5*'Data - Individual Indicators'!L362,0.5*'Data - Individual Indicators'!M362,'Data - Individual Indicators'!P362,0.5*'Data - Individual Indicators'!S362,0.5*'Data - Individual Indicators'!T362,'Data - Individual Indicators'!W362,'Data - Individual Indicators'!Y362,0.33*'Data - Individual Indicators'!AC362,0.33*'Data - Individual Indicators'!AD362,0.33*'Data - Individual Indicators'!AE362,0.5*'Data - Individual Indicators'!AI362,0.5*'Data - Individual Indicators'!AJ362,'Data - Individual Indicators'!AM362,'Data - Individual Indicators'!AO362,'Data - Individual Indicators'!BB362*SUM('Data - Individual Indicators'!AV362:AY362),'Data - Individual Indicators'!BE362)</f>
        <v>18.82</v>
      </c>
      <c r="C361" s="167">
        <f t="shared" si="11"/>
        <v>1</v>
      </c>
      <c r="D361" s="1" t="str">
        <f t="shared" si="12"/>
        <v>lower</v>
      </c>
    </row>
    <row r="362" spans="1:4" x14ac:dyDescent="0.35">
      <c r="A362" s="4">
        <v>53033032203</v>
      </c>
      <c r="B362" s="2">
        <f>SUM('Data - Individual Indicators'!C363,'Data - Individual Indicators'!E363,'Data - Individual Indicators'!G363,'Data - Individual Indicators'!I363,0.5*'Data - Individual Indicators'!L363,0.5*'Data - Individual Indicators'!M363,'Data - Individual Indicators'!P363,0.5*'Data - Individual Indicators'!S363,0.5*'Data - Individual Indicators'!T363,'Data - Individual Indicators'!W363,'Data - Individual Indicators'!Y363,0.33*'Data - Individual Indicators'!AC363,0.33*'Data - Individual Indicators'!AD363,0.33*'Data - Individual Indicators'!AE363,0.5*'Data - Individual Indicators'!AI363,0.5*'Data - Individual Indicators'!AJ363,'Data - Individual Indicators'!AM363,'Data - Individual Indicators'!AO363,'Data - Individual Indicators'!BB363*SUM('Data - Individual Indicators'!AV363:AY363),'Data - Individual Indicators'!BE363)</f>
        <v>10.33</v>
      </c>
      <c r="C362" s="167">
        <f t="shared" si="11"/>
        <v>1</v>
      </c>
      <c r="D362" s="1" t="str">
        <f t="shared" si="12"/>
        <v>lower</v>
      </c>
    </row>
    <row r="363" spans="1:4" x14ac:dyDescent="0.35">
      <c r="A363" s="4">
        <v>53033032207</v>
      </c>
      <c r="B363" s="2">
        <f>SUM('Data - Individual Indicators'!C364,'Data - Individual Indicators'!E364,'Data - Individual Indicators'!G364,'Data - Individual Indicators'!I364,0.5*'Data - Individual Indicators'!L364,0.5*'Data - Individual Indicators'!M364,'Data - Individual Indicators'!P364,0.5*'Data - Individual Indicators'!S364,0.5*'Data - Individual Indicators'!T364,'Data - Individual Indicators'!W364,'Data - Individual Indicators'!Y364,0.33*'Data - Individual Indicators'!AC364,0.33*'Data - Individual Indicators'!AD364,0.33*'Data - Individual Indicators'!AE364,0.5*'Data - Individual Indicators'!AI364,0.5*'Data - Individual Indicators'!AJ364,'Data - Individual Indicators'!AM364,'Data - Individual Indicators'!AO364,'Data - Individual Indicators'!BB364*SUM('Data - Individual Indicators'!AV364:AY364),'Data - Individual Indicators'!BE364)</f>
        <v>8.32</v>
      </c>
      <c r="C363" s="167">
        <f t="shared" si="11"/>
        <v>1</v>
      </c>
      <c r="D363" s="1" t="str">
        <f t="shared" si="12"/>
        <v>lower</v>
      </c>
    </row>
    <row r="364" spans="1:4" x14ac:dyDescent="0.35">
      <c r="A364" s="4">
        <v>53033032208</v>
      </c>
      <c r="B364" s="2">
        <f>SUM('Data - Individual Indicators'!C365,'Data - Individual Indicators'!E365,'Data - Individual Indicators'!G365,'Data - Individual Indicators'!I365,0.5*'Data - Individual Indicators'!L365,0.5*'Data - Individual Indicators'!M365,'Data - Individual Indicators'!P365,0.5*'Data - Individual Indicators'!S365,0.5*'Data - Individual Indicators'!T365,'Data - Individual Indicators'!W365,'Data - Individual Indicators'!Y365,0.33*'Data - Individual Indicators'!AC365,0.33*'Data - Individual Indicators'!AD365,0.33*'Data - Individual Indicators'!AE365,0.5*'Data - Individual Indicators'!AI365,0.5*'Data - Individual Indicators'!AJ365,'Data - Individual Indicators'!AM365,'Data - Individual Indicators'!AO365,'Data - Individual Indicators'!BB365*SUM('Data - Individual Indicators'!AV365:AY365),'Data - Individual Indicators'!BE365)</f>
        <v>17.98</v>
      </c>
      <c r="C364" s="167">
        <f t="shared" si="11"/>
        <v>1</v>
      </c>
      <c r="D364" s="1" t="str">
        <f t="shared" si="12"/>
        <v>lower</v>
      </c>
    </row>
    <row r="365" spans="1:4" x14ac:dyDescent="0.35">
      <c r="A365" s="4">
        <v>53033032210</v>
      </c>
      <c r="B365" s="2">
        <f>SUM('Data - Individual Indicators'!C366,'Data - Individual Indicators'!E366,'Data - Individual Indicators'!G366,'Data - Individual Indicators'!I366,0.5*'Data - Individual Indicators'!L366,0.5*'Data - Individual Indicators'!M366,'Data - Individual Indicators'!P366,0.5*'Data - Individual Indicators'!S366,0.5*'Data - Individual Indicators'!T366,'Data - Individual Indicators'!W366,'Data - Individual Indicators'!Y366,0.33*'Data - Individual Indicators'!AC366,0.33*'Data - Individual Indicators'!AD366,0.33*'Data - Individual Indicators'!AE366,0.5*'Data - Individual Indicators'!AI366,0.5*'Data - Individual Indicators'!AJ366,'Data - Individual Indicators'!AM366,'Data - Individual Indicators'!AO366,'Data - Individual Indicators'!BB366*SUM('Data - Individual Indicators'!AV366:AY366),'Data - Individual Indicators'!BE366)</f>
        <v>19.649999999999999</v>
      </c>
      <c r="C365" s="167">
        <f t="shared" si="11"/>
        <v>1</v>
      </c>
      <c r="D365" s="1" t="str">
        <f t="shared" si="12"/>
        <v>lower</v>
      </c>
    </row>
    <row r="366" spans="1:4" x14ac:dyDescent="0.35">
      <c r="A366" s="4">
        <v>53033032211</v>
      </c>
      <c r="B366" s="2">
        <f>SUM('Data - Individual Indicators'!C367,'Data - Individual Indicators'!E367,'Data - Individual Indicators'!G367,'Data - Individual Indicators'!I367,0.5*'Data - Individual Indicators'!L367,0.5*'Data - Individual Indicators'!M367,'Data - Individual Indicators'!P367,0.5*'Data - Individual Indicators'!S367,0.5*'Data - Individual Indicators'!T367,'Data - Individual Indicators'!W367,'Data - Individual Indicators'!Y367,0.33*'Data - Individual Indicators'!AC367,0.33*'Data - Individual Indicators'!AD367,0.33*'Data - Individual Indicators'!AE367,0.5*'Data - Individual Indicators'!AI367,0.5*'Data - Individual Indicators'!AJ367,'Data - Individual Indicators'!AM367,'Data - Individual Indicators'!AO367,'Data - Individual Indicators'!BB367*SUM('Data - Individual Indicators'!AV367:AY367),'Data - Individual Indicators'!BE367)</f>
        <v>15.14</v>
      </c>
      <c r="C366" s="167">
        <f t="shared" si="11"/>
        <v>1</v>
      </c>
      <c r="D366" s="1" t="str">
        <f t="shared" si="12"/>
        <v>lower</v>
      </c>
    </row>
    <row r="367" spans="1:4" x14ac:dyDescent="0.35">
      <c r="A367" s="4">
        <v>53033032212</v>
      </c>
      <c r="B367" s="2">
        <f>SUM('Data - Individual Indicators'!C368,'Data - Individual Indicators'!E368,'Data - Individual Indicators'!G368,'Data - Individual Indicators'!I368,0.5*'Data - Individual Indicators'!L368,0.5*'Data - Individual Indicators'!M368,'Data - Individual Indicators'!P368,0.5*'Data - Individual Indicators'!S368,0.5*'Data - Individual Indicators'!T368,'Data - Individual Indicators'!W368,'Data - Individual Indicators'!Y368,0.33*'Data - Individual Indicators'!AC368,0.33*'Data - Individual Indicators'!AD368,0.33*'Data - Individual Indicators'!AE368,0.5*'Data - Individual Indicators'!AI368,0.5*'Data - Individual Indicators'!AJ368,'Data - Individual Indicators'!AM368,'Data - Individual Indicators'!AO368,'Data - Individual Indicators'!BB368*SUM('Data - Individual Indicators'!AV368:AY368),'Data - Individual Indicators'!BE368)</f>
        <v>16.47</v>
      </c>
      <c r="C367" s="167">
        <f t="shared" si="11"/>
        <v>1</v>
      </c>
      <c r="D367" s="1" t="str">
        <f t="shared" si="12"/>
        <v>lower</v>
      </c>
    </row>
    <row r="368" spans="1:4" x14ac:dyDescent="0.35">
      <c r="A368" s="4">
        <v>53033032213</v>
      </c>
      <c r="B368" s="2">
        <f>SUM('Data - Individual Indicators'!C369,'Data - Individual Indicators'!E369,'Data - Individual Indicators'!G369,'Data - Individual Indicators'!I369,0.5*'Data - Individual Indicators'!L369,0.5*'Data - Individual Indicators'!M369,'Data - Individual Indicators'!P369,0.5*'Data - Individual Indicators'!S369,0.5*'Data - Individual Indicators'!T369,'Data - Individual Indicators'!W369,'Data - Individual Indicators'!Y369,0.33*'Data - Individual Indicators'!AC369,0.33*'Data - Individual Indicators'!AD369,0.33*'Data - Individual Indicators'!AE369,0.5*'Data - Individual Indicators'!AI369,0.5*'Data - Individual Indicators'!AJ369,'Data - Individual Indicators'!AM369,'Data - Individual Indicators'!AO369,'Data - Individual Indicators'!BB369*SUM('Data - Individual Indicators'!AV369:AY369),'Data - Individual Indicators'!BE369)</f>
        <v>6.5</v>
      </c>
      <c r="C368" s="167">
        <f t="shared" si="11"/>
        <v>1</v>
      </c>
      <c r="D368" s="1" t="str">
        <f t="shared" si="12"/>
        <v>lower</v>
      </c>
    </row>
    <row r="369" spans="1:4" x14ac:dyDescent="0.35">
      <c r="A369" s="4">
        <v>53033032214</v>
      </c>
      <c r="B369" s="2">
        <f>SUM('Data - Individual Indicators'!C370,'Data - Individual Indicators'!E370,'Data - Individual Indicators'!G370,'Data - Individual Indicators'!I370,0.5*'Data - Individual Indicators'!L370,0.5*'Data - Individual Indicators'!M370,'Data - Individual Indicators'!P370,0.5*'Data - Individual Indicators'!S370,0.5*'Data - Individual Indicators'!T370,'Data - Individual Indicators'!W370,'Data - Individual Indicators'!Y370,0.33*'Data - Individual Indicators'!AC370,0.33*'Data - Individual Indicators'!AD370,0.33*'Data - Individual Indicators'!AE370,0.5*'Data - Individual Indicators'!AI370,0.5*'Data - Individual Indicators'!AJ370,'Data - Individual Indicators'!AM370,'Data - Individual Indicators'!AO370,'Data - Individual Indicators'!BB370*SUM('Data - Individual Indicators'!AV370:AY370),'Data - Individual Indicators'!BE370)</f>
        <v>15.16</v>
      </c>
      <c r="C369" s="167">
        <f t="shared" si="11"/>
        <v>1</v>
      </c>
      <c r="D369" s="1" t="str">
        <f t="shared" si="12"/>
        <v>lower</v>
      </c>
    </row>
    <row r="370" spans="1:4" x14ac:dyDescent="0.35">
      <c r="A370" s="4">
        <v>53033032215</v>
      </c>
      <c r="B370" s="2">
        <f>SUM('Data - Individual Indicators'!C371,'Data - Individual Indicators'!E371,'Data - Individual Indicators'!G371,'Data - Individual Indicators'!I371,0.5*'Data - Individual Indicators'!L371,0.5*'Data - Individual Indicators'!M371,'Data - Individual Indicators'!P371,0.5*'Data - Individual Indicators'!S371,0.5*'Data - Individual Indicators'!T371,'Data - Individual Indicators'!W371,'Data - Individual Indicators'!Y371,0.33*'Data - Individual Indicators'!AC371,0.33*'Data - Individual Indicators'!AD371,0.33*'Data - Individual Indicators'!AE371,0.5*'Data - Individual Indicators'!AI371,0.5*'Data - Individual Indicators'!AJ371,'Data - Individual Indicators'!AM371,'Data - Individual Indicators'!AO371,'Data - Individual Indicators'!BB371*SUM('Data - Individual Indicators'!AV371:AY371),'Data - Individual Indicators'!BE371)</f>
        <v>13.5</v>
      </c>
      <c r="C370" s="167">
        <f t="shared" si="11"/>
        <v>1</v>
      </c>
      <c r="D370" s="1" t="str">
        <f t="shared" si="12"/>
        <v>lower</v>
      </c>
    </row>
    <row r="371" spans="1:4" x14ac:dyDescent="0.35">
      <c r="A371" s="4">
        <v>53033032307</v>
      </c>
      <c r="B371" s="2">
        <f>SUM('Data - Individual Indicators'!C372,'Data - Individual Indicators'!E372,'Data - Individual Indicators'!G372,'Data - Individual Indicators'!I372,0.5*'Data - Individual Indicators'!L372,0.5*'Data - Individual Indicators'!M372,'Data - Individual Indicators'!P372,0.5*'Data - Individual Indicators'!S372,0.5*'Data - Individual Indicators'!T372,'Data - Individual Indicators'!W372,'Data - Individual Indicators'!Y372,0.33*'Data - Individual Indicators'!AC372,0.33*'Data - Individual Indicators'!AD372,0.33*'Data - Individual Indicators'!AE372,0.5*'Data - Individual Indicators'!AI372,0.5*'Data - Individual Indicators'!AJ372,'Data - Individual Indicators'!AM372,'Data - Individual Indicators'!AO372,'Data - Individual Indicators'!BB372*SUM('Data - Individual Indicators'!AV372:AY372),'Data - Individual Indicators'!BE372)</f>
        <v>7.99</v>
      </c>
      <c r="C371" s="167">
        <f t="shared" si="11"/>
        <v>1</v>
      </c>
      <c r="D371" s="1" t="str">
        <f t="shared" si="12"/>
        <v>lower</v>
      </c>
    </row>
    <row r="372" spans="1:4" x14ac:dyDescent="0.35">
      <c r="A372" s="4">
        <v>53033032309</v>
      </c>
      <c r="B372" s="2">
        <f>SUM('Data - Individual Indicators'!C373,'Data - Individual Indicators'!E373,'Data - Individual Indicators'!G373,'Data - Individual Indicators'!I373,0.5*'Data - Individual Indicators'!L373,0.5*'Data - Individual Indicators'!M373,'Data - Individual Indicators'!P373,0.5*'Data - Individual Indicators'!S373,0.5*'Data - Individual Indicators'!T373,'Data - Individual Indicators'!W373,'Data - Individual Indicators'!Y373,0.33*'Data - Individual Indicators'!AC373,0.33*'Data - Individual Indicators'!AD373,0.33*'Data - Individual Indicators'!AE373,0.5*'Data - Individual Indicators'!AI373,0.5*'Data - Individual Indicators'!AJ373,'Data - Individual Indicators'!AM373,'Data - Individual Indicators'!AO373,'Data - Individual Indicators'!BB373*SUM('Data - Individual Indicators'!AV373:AY373),'Data - Individual Indicators'!BE373)</f>
        <v>37.96</v>
      </c>
      <c r="C372" s="167">
        <f t="shared" si="11"/>
        <v>2</v>
      </c>
      <c r="D372" s="1" t="str">
        <f t="shared" si="12"/>
        <v>moderate</v>
      </c>
    </row>
    <row r="373" spans="1:4" x14ac:dyDescent="0.35">
      <c r="A373" s="4">
        <v>53033032311</v>
      </c>
      <c r="B373" s="2">
        <f>SUM('Data - Individual Indicators'!C374,'Data - Individual Indicators'!E374,'Data - Individual Indicators'!G374,'Data - Individual Indicators'!I374,0.5*'Data - Individual Indicators'!L374,0.5*'Data - Individual Indicators'!M374,'Data - Individual Indicators'!P374,0.5*'Data - Individual Indicators'!S374,0.5*'Data - Individual Indicators'!T374,'Data - Individual Indicators'!W374,'Data - Individual Indicators'!Y374,0.33*'Data - Individual Indicators'!AC374,0.33*'Data - Individual Indicators'!AD374,0.33*'Data - Individual Indicators'!AE374,0.5*'Data - Individual Indicators'!AI374,0.5*'Data - Individual Indicators'!AJ374,'Data - Individual Indicators'!AM374,'Data - Individual Indicators'!AO374,'Data - Individual Indicators'!BB374*SUM('Data - Individual Indicators'!AV374:AY374),'Data - Individual Indicators'!BE374)</f>
        <v>11</v>
      </c>
      <c r="C373" s="167">
        <f t="shared" si="11"/>
        <v>1</v>
      </c>
      <c r="D373" s="1" t="str">
        <f t="shared" si="12"/>
        <v>lower</v>
      </c>
    </row>
    <row r="374" spans="1:4" x14ac:dyDescent="0.35">
      <c r="A374" s="4">
        <v>53033032313</v>
      </c>
      <c r="B374" s="2">
        <f>SUM('Data - Individual Indicators'!C375,'Data - Individual Indicators'!E375,'Data - Individual Indicators'!G375,'Data - Individual Indicators'!I375,0.5*'Data - Individual Indicators'!L375,0.5*'Data - Individual Indicators'!M375,'Data - Individual Indicators'!P375,0.5*'Data - Individual Indicators'!S375,0.5*'Data - Individual Indicators'!T375,'Data - Individual Indicators'!W375,'Data - Individual Indicators'!Y375,0.33*'Data - Individual Indicators'!AC375,0.33*'Data - Individual Indicators'!AD375,0.33*'Data - Individual Indicators'!AE375,0.5*'Data - Individual Indicators'!AI375,0.5*'Data - Individual Indicators'!AJ375,'Data - Individual Indicators'!AM375,'Data - Individual Indicators'!AO375,'Data - Individual Indicators'!BB375*SUM('Data - Individual Indicators'!AV375:AY375),'Data - Individual Indicators'!BE375)</f>
        <v>25.15</v>
      </c>
      <c r="C374" s="167">
        <f t="shared" si="11"/>
        <v>2</v>
      </c>
      <c r="D374" s="1" t="str">
        <f t="shared" si="12"/>
        <v>moderate</v>
      </c>
    </row>
    <row r="375" spans="1:4" x14ac:dyDescent="0.35">
      <c r="A375" s="4">
        <v>53033032315</v>
      </c>
      <c r="B375" s="2">
        <f>SUM('Data - Individual Indicators'!C376,'Data - Individual Indicators'!E376,'Data - Individual Indicators'!G376,'Data - Individual Indicators'!I376,0.5*'Data - Individual Indicators'!L376,0.5*'Data - Individual Indicators'!M376,'Data - Individual Indicators'!P376,0.5*'Data - Individual Indicators'!S376,0.5*'Data - Individual Indicators'!T376,'Data - Individual Indicators'!W376,'Data - Individual Indicators'!Y376,0.33*'Data - Individual Indicators'!AC376,0.33*'Data - Individual Indicators'!AD376,0.33*'Data - Individual Indicators'!AE376,0.5*'Data - Individual Indicators'!AI376,0.5*'Data - Individual Indicators'!AJ376,'Data - Individual Indicators'!AM376,'Data - Individual Indicators'!AO376,'Data - Individual Indicators'!BB376*SUM('Data - Individual Indicators'!AV376:AY376),'Data - Individual Indicators'!BE376)</f>
        <v>3</v>
      </c>
      <c r="C375" s="167">
        <f t="shared" si="11"/>
        <v>1</v>
      </c>
      <c r="D375" s="1" t="str">
        <f t="shared" si="12"/>
        <v>lower</v>
      </c>
    </row>
    <row r="376" spans="1:4" x14ac:dyDescent="0.35">
      <c r="A376" s="4">
        <v>53033032316</v>
      </c>
      <c r="B376" s="2">
        <f>SUM('Data - Individual Indicators'!C377,'Data - Individual Indicators'!E377,'Data - Individual Indicators'!G377,'Data - Individual Indicators'!I377,0.5*'Data - Individual Indicators'!L377,0.5*'Data - Individual Indicators'!M377,'Data - Individual Indicators'!P377,0.5*'Data - Individual Indicators'!S377,0.5*'Data - Individual Indicators'!T377,'Data - Individual Indicators'!W377,'Data - Individual Indicators'!Y377,0.33*'Data - Individual Indicators'!AC377,0.33*'Data - Individual Indicators'!AD377,0.33*'Data - Individual Indicators'!AE377,0.5*'Data - Individual Indicators'!AI377,0.5*'Data - Individual Indicators'!AJ377,'Data - Individual Indicators'!AM377,'Data - Individual Indicators'!AO377,'Data - Individual Indicators'!BB377*SUM('Data - Individual Indicators'!AV377:AY377),'Data - Individual Indicators'!BE377)</f>
        <v>10</v>
      </c>
      <c r="C376" s="167">
        <f t="shared" si="11"/>
        <v>1</v>
      </c>
      <c r="D376" s="1" t="str">
        <f t="shared" si="12"/>
        <v>lower</v>
      </c>
    </row>
    <row r="377" spans="1:4" x14ac:dyDescent="0.35">
      <c r="A377" s="4">
        <v>53033032317</v>
      </c>
      <c r="B377" s="2">
        <f>SUM('Data - Individual Indicators'!C378,'Data - Individual Indicators'!E378,'Data - Individual Indicators'!G378,'Data - Individual Indicators'!I378,0.5*'Data - Individual Indicators'!L378,0.5*'Data - Individual Indicators'!M378,'Data - Individual Indicators'!P378,0.5*'Data - Individual Indicators'!S378,0.5*'Data - Individual Indicators'!T378,'Data - Individual Indicators'!W378,'Data - Individual Indicators'!Y378,0.33*'Data - Individual Indicators'!AC378,0.33*'Data - Individual Indicators'!AD378,0.33*'Data - Individual Indicators'!AE378,0.5*'Data - Individual Indicators'!AI378,0.5*'Data - Individual Indicators'!AJ378,'Data - Individual Indicators'!AM378,'Data - Individual Indicators'!AO378,'Data - Individual Indicators'!BB378*SUM('Data - Individual Indicators'!AV378:AY378),'Data - Individual Indicators'!BE378)</f>
        <v>11.16</v>
      </c>
      <c r="C377" s="167">
        <f t="shared" si="11"/>
        <v>1</v>
      </c>
      <c r="D377" s="1" t="str">
        <f t="shared" si="12"/>
        <v>lower</v>
      </c>
    </row>
    <row r="378" spans="1:4" x14ac:dyDescent="0.35">
      <c r="A378" s="4">
        <v>53033032318</v>
      </c>
      <c r="B378" s="2">
        <f>SUM('Data - Individual Indicators'!C379,'Data - Individual Indicators'!E379,'Data - Individual Indicators'!G379,'Data - Individual Indicators'!I379,0.5*'Data - Individual Indicators'!L379,0.5*'Data - Individual Indicators'!M379,'Data - Individual Indicators'!P379,0.5*'Data - Individual Indicators'!S379,0.5*'Data - Individual Indicators'!T379,'Data - Individual Indicators'!W379,'Data - Individual Indicators'!Y379,0.33*'Data - Individual Indicators'!AC379,0.33*'Data - Individual Indicators'!AD379,0.33*'Data - Individual Indicators'!AE379,0.5*'Data - Individual Indicators'!AI379,0.5*'Data - Individual Indicators'!AJ379,'Data - Individual Indicators'!AM379,'Data - Individual Indicators'!AO379,'Data - Individual Indicators'!BB379*SUM('Data - Individual Indicators'!AV379:AY379),'Data - Individual Indicators'!BE379)</f>
        <v>14.15</v>
      </c>
      <c r="C378" s="167">
        <f t="shared" si="11"/>
        <v>1</v>
      </c>
      <c r="D378" s="1" t="str">
        <f t="shared" si="12"/>
        <v>lower</v>
      </c>
    </row>
    <row r="379" spans="1:4" x14ac:dyDescent="0.35">
      <c r="A379" s="4">
        <v>53033032319</v>
      </c>
      <c r="B379" s="2">
        <f>SUM('Data - Individual Indicators'!C380,'Data - Individual Indicators'!E380,'Data - Individual Indicators'!G380,'Data - Individual Indicators'!I380,0.5*'Data - Individual Indicators'!L380,0.5*'Data - Individual Indicators'!M380,'Data - Individual Indicators'!P380,0.5*'Data - Individual Indicators'!S380,0.5*'Data - Individual Indicators'!T380,'Data - Individual Indicators'!W380,'Data - Individual Indicators'!Y380,0.33*'Data - Individual Indicators'!AC380,0.33*'Data - Individual Indicators'!AD380,0.33*'Data - Individual Indicators'!AE380,0.5*'Data - Individual Indicators'!AI380,0.5*'Data - Individual Indicators'!AJ380,'Data - Individual Indicators'!AM380,'Data - Individual Indicators'!AO380,'Data - Individual Indicators'!BB380*SUM('Data - Individual Indicators'!AV380:AY380),'Data - Individual Indicators'!BE380)</f>
        <v>20.97</v>
      </c>
      <c r="C379" s="167">
        <f t="shared" si="11"/>
        <v>1</v>
      </c>
      <c r="D379" s="1" t="str">
        <f t="shared" si="12"/>
        <v>lower</v>
      </c>
    </row>
    <row r="380" spans="1:4" x14ac:dyDescent="0.35">
      <c r="A380" s="4">
        <v>53033032320</v>
      </c>
      <c r="B380" s="2">
        <f>SUM('Data - Individual Indicators'!C381,'Data - Individual Indicators'!E381,'Data - Individual Indicators'!G381,'Data - Individual Indicators'!I381,0.5*'Data - Individual Indicators'!L381,0.5*'Data - Individual Indicators'!M381,'Data - Individual Indicators'!P381,0.5*'Data - Individual Indicators'!S381,0.5*'Data - Individual Indicators'!T381,'Data - Individual Indicators'!W381,'Data - Individual Indicators'!Y381,0.33*'Data - Individual Indicators'!AC381,0.33*'Data - Individual Indicators'!AD381,0.33*'Data - Individual Indicators'!AE381,0.5*'Data - Individual Indicators'!AI381,0.5*'Data - Individual Indicators'!AJ381,'Data - Individual Indicators'!AM381,'Data - Individual Indicators'!AO381,'Data - Individual Indicators'!BB381*SUM('Data - Individual Indicators'!AV381:AY381),'Data - Individual Indicators'!BE381)</f>
        <v>6.33</v>
      </c>
      <c r="C380" s="167">
        <f t="shared" si="11"/>
        <v>1</v>
      </c>
      <c r="D380" s="1" t="str">
        <f t="shared" si="12"/>
        <v>lower</v>
      </c>
    </row>
    <row r="381" spans="1:4" x14ac:dyDescent="0.35">
      <c r="A381" s="4">
        <v>53033032321</v>
      </c>
      <c r="B381" s="2">
        <f>SUM('Data - Individual Indicators'!C382,'Data - Individual Indicators'!E382,'Data - Individual Indicators'!G382,'Data - Individual Indicators'!I382,0.5*'Data - Individual Indicators'!L382,0.5*'Data - Individual Indicators'!M382,'Data - Individual Indicators'!P382,0.5*'Data - Individual Indicators'!S382,0.5*'Data - Individual Indicators'!T382,'Data - Individual Indicators'!W382,'Data - Individual Indicators'!Y382,0.33*'Data - Individual Indicators'!AC382,0.33*'Data - Individual Indicators'!AD382,0.33*'Data - Individual Indicators'!AE382,0.5*'Data - Individual Indicators'!AI382,0.5*'Data - Individual Indicators'!AJ382,'Data - Individual Indicators'!AM382,'Data - Individual Indicators'!AO382,'Data - Individual Indicators'!BB382*SUM('Data - Individual Indicators'!AV382:AY382),'Data - Individual Indicators'!BE382)</f>
        <v>12.5</v>
      </c>
      <c r="C381" s="167">
        <f t="shared" si="11"/>
        <v>1</v>
      </c>
      <c r="D381" s="1" t="str">
        <f t="shared" si="12"/>
        <v>lower</v>
      </c>
    </row>
    <row r="382" spans="1:4" x14ac:dyDescent="0.35">
      <c r="A382" s="4">
        <v>53033032322</v>
      </c>
      <c r="B382" s="2">
        <f>SUM('Data - Individual Indicators'!C383,'Data - Individual Indicators'!E383,'Data - Individual Indicators'!G383,'Data - Individual Indicators'!I383,0.5*'Data - Individual Indicators'!L383,0.5*'Data - Individual Indicators'!M383,'Data - Individual Indicators'!P383,0.5*'Data - Individual Indicators'!S383,0.5*'Data - Individual Indicators'!T383,'Data - Individual Indicators'!W383,'Data - Individual Indicators'!Y383,0.33*'Data - Individual Indicators'!AC383,0.33*'Data - Individual Indicators'!AD383,0.33*'Data - Individual Indicators'!AE383,0.5*'Data - Individual Indicators'!AI383,0.5*'Data - Individual Indicators'!AJ383,'Data - Individual Indicators'!AM383,'Data - Individual Indicators'!AO383,'Data - Individual Indicators'!BB383*SUM('Data - Individual Indicators'!AV383:AY383),'Data - Individual Indicators'!BE383)</f>
        <v>7</v>
      </c>
      <c r="C382" s="167">
        <f t="shared" si="11"/>
        <v>1</v>
      </c>
      <c r="D382" s="1" t="str">
        <f t="shared" si="12"/>
        <v>lower</v>
      </c>
    </row>
    <row r="383" spans="1:4" x14ac:dyDescent="0.35">
      <c r="A383" s="4">
        <v>53033032323</v>
      </c>
      <c r="B383" s="2">
        <f>SUM('Data - Individual Indicators'!C384,'Data - Individual Indicators'!E384,'Data - Individual Indicators'!G384,'Data - Individual Indicators'!I384,0.5*'Data - Individual Indicators'!L384,0.5*'Data - Individual Indicators'!M384,'Data - Individual Indicators'!P384,0.5*'Data - Individual Indicators'!S384,0.5*'Data - Individual Indicators'!T384,'Data - Individual Indicators'!W384,'Data - Individual Indicators'!Y384,0.33*'Data - Individual Indicators'!AC384,0.33*'Data - Individual Indicators'!AD384,0.33*'Data - Individual Indicators'!AE384,0.5*'Data - Individual Indicators'!AI384,0.5*'Data - Individual Indicators'!AJ384,'Data - Individual Indicators'!AM384,'Data - Individual Indicators'!AO384,'Data - Individual Indicators'!BB384*SUM('Data - Individual Indicators'!AV384:AY384),'Data - Individual Indicators'!BE384)</f>
        <v>14.66</v>
      </c>
      <c r="C383" s="167">
        <f t="shared" si="11"/>
        <v>1</v>
      </c>
      <c r="D383" s="1" t="str">
        <f t="shared" si="12"/>
        <v>lower</v>
      </c>
    </row>
    <row r="384" spans="1:4" x14ac:dyDescent="0.35">
      <c r="A384" s="4">
        <v>53033032324</v>
      </c>
      <c r="B384" s="2">
        <f>SUM('Data - Individual Indicators'!C385,'Data - Individual Indicators'!E385,'Data - Individual Indicators'!G385,'Data - Individual Indicators'!I385,0.5*'Data - Individual Indicators'!L385,0.5*'Data - Individual Indicators'!M385,'Data - Individual Indicators'!P385,0.5*'Data - Individual Indicators'!S385,0.5*'Data - Individual Indicators'!T385,'Data - Individual Indicators'!W385,'Data - Individual Indicators'!Y385,0.33*'Data - Individual Indicators'!AC385,0.33*'Data - Individual Indicators'!AD385,0.33*'Data - Individual Indicators'!AE385,0.5*'Data - Individual Indicators'!AI385,0.5*'Data - Individual Indicators'!AJ385,'Data - Individual Indicators'!AM385,'Data - Individual Indicators'!AO385,'Data - Individual Indicators'!BB385*SUM('Data - Individual Indicators'!AV385:AY385),'Data - Individual Indicators'!BE385)</f>
        <v>26.14</v>
      </c>
      <c r="C384" s="167">
        <f t="shared" si="11"/>
        <v>2</v>
      </c>
      <c r="D384" s="1" t="str">
        <f t="shared" si="12"/>
        <v>moderate</v>
      </c>
    </row>
    <row r="385" spans="1:4" x14ac:dyDescent="0.35">
      <c r="A385" s="4">
        <v>53033032325</v>
      </c>
      <c r="B385" s="2">
        <f>SUM('Data - Individual Indicators'!C386,'Data - Individual Indicators'!E386,'Data - Individual Indicators'!G386,'Data - Individual Indicators'!I386,0.5*'Data - Individual Indicators'!L386,0.5*'Data - Individual Indicators'!M386,'Data - Individual Indicators'!P386,0.5*'Data - Individual Indicators'!S386,0.5*'Data - Individual Indicators'!T386,'Data - Individual Indicators'!W386,'Data - Individual Indicators'!Y386,0.33*'Data - Individual Indicators'!AC386,0.33*'Data - Individual Indicators'!AD386,0.33*'Data - Individual Indicators'!AE386,0.5*'Data - Individual Indicators'!AI386,0.5*'Data - Individual Indicators'!AJ386,'Data - Individual Indicators'!AM386,'Data - Individual Indicators'!AO386,'Data - Individual Indicators'!BB386*SUM('Data - Individual Indicators'!AV386:AY386),'Data - Individual Indicators'!BE386)</f>
        <v>27.48</v>
      </c>
      <c r="C385" s="167">
        <f t="shared" si="11"/>
        <v>2</v>
      </c>
      <c r="D385" s="1" t="str">
        <f t="shared" si="12"/>
        <v>moderate</v>
      </c>
    </row>
    <row r="386" spans="1:4" x14ac:dyDescent="0.35">
      <c r="A386" s="4">
        <v>53033032326</v>
      </c>
      <c r="B386" s="2">
        <f>SUM('Data - Individual Indicators'!C387,'Data - Individual Indicators'!E387,'Data - Individual Indicators'!G387,'Data - Individual Indicators'!I387,0.5*'Data - Individual Indicators'!L387,0.5*'Data - Individual Indicators'!M387,'Data - Individual Indicators'!P387,0.5*'Data - Individual Indicators'!S387,0.5*'Data - Individual Indicators'!T387,'Data - Individual Indicators'!W387,'Data - Individual Indicators'!Y387,0.33*'Data - Individual Indicators'!AC387,0.33*'Data - Individual Indicators'!AD387,0.33*'Data - Individual Indicators'!AE387,0.5*'Data - Individual Indicators'!AI387,0.5*'Data - Individual Indicators'!AJ387,'Data - Individual Indicators'!AM387,'Data - Individual Indicators'!AO387,'Data - Individual Indicators'!BB387*SUM('Data - Individual Indicators'!AV387:AY387),'Data - Individual Indicators'!BE387)</f>
        <v>7.5</v>
      </c>
      <c r="C386" s="167">
        <f t="shared" si="11"/>
        <v>1</v>
      </c>
      <c r="D386" s="1" t="str">
        <f t="shared" si="12"/>
        <v>lower</v>
      </c>
    </row>
    <row r="387" spans="1:4" x14ac:dyDescent="0.35">
      <c r="A387" s="4">
        <v>53033032327</v>
      </c>
      <c r="B387" s="2">
        <f>SUM('Data - Individual Indicators'!C388,'Data - Individual Indicators'!E388,'Data - Individual Indicators'!G388,'Data - Individual Indicators'!I388,0.5*'Data - Individual Indicators'!L388,0.5*'Data - Individual Indicators'!M388,'Data - Individual Indicators'!P388,0.5*'Data - Individual Indicators'!S388,0.5*'Data - Individual Indicators'!T388,'Data - Individual Indicators'!W388,'Data - Individual Indicators'!Y388,0.33*'Data - Individual Indicators'!AC388,0.33*'Data - Individual Indicators'!AD388,0.33*'Data - Individual Indicators'!AE388,0.5*'Data - Individual Indicators'!AI388,0.5*'Data - Individual Indicators'!AJ388,'Data - Individual Indicators'!AM388,'Data - Individual Indicators'!AO388,'Data - Individual Indicators'!BB388*SUM('Data - Individual Indicators'!AV388:AY388),'Data - Individual Indicators'!BE388)</f>
        <v>4.33</v>
      </c>
      <c r="C387" s="167">
        <f t="shared" ref="C387:C450" si="13">IF(AND(B387&gt;=$I$3),3,IF(AND(B387&lt;$I$3,B387&gt;=$I$4),2,1))</f>
        <v>1</v>
      </c>
      <c r="D387" s="1" t="str">
        <f t="shared" ref="D387:D450" si="14">IF(C387=3,"higher",IF(C387=2,"moderate","lower"))</f>
        <v>lower</v>
      </c>
    </row>
    <row r="388" spans="1:4" x14ac:dyDescent="0.35">
      <c r="A388" s="4">
        <v>53033032328</v>
      </c>
      <c r="B388" s="2">
        <f>SUM('Data - Individual Indicators'!C389,'Data - Individual Indicators'!E389,'Data - Individual Indicators'!G389,'Data - Individual Indicators'!I389,0.5*'Data - Individual Indicators'!L389,0.5*'Data - Individual Indicators'!M389,'Data - Individual Indicators'!P389,0.5*'Data - Individual Indicators'!S389,0.5*'Data - Individual Indicators'!T389,'Data - Individual Indicators'!W389,'Data - Individual Indicators'!Y389,0.33*'Data - Individual Indicators'!AC389,0.33*'Data - Individual Indicators'!AD389,0.33*'Data - Individual Indicators'!AE389,0.5*'Data - Individual Indicators'!AI389,0.5*'Data - Individual Indicators'!AJ389,'Data - Individual Indicators'!AM389,'Data - Individual Indicators'!AO389,'Data - Individual Indicators'!BB389*SUM('Data - Individual Indicators'!AV389:AY389),'Data - Individual Indicators'!BE389)</f>
        <v>5</v>
      </c>
      <c r="C388" s="167">
        <f t="shared" si="13"/>
        <v>1</v>
      </c>
      <c r="D388" s="1" t="str">
        <f t="shared" si="14"/>
        <v>lower</v>
      </c>
    </row>
    <row r="389" spans="1:4" x14ac:dyDescent="0.35">
      <c r="A389" s="4">
        <v>53033032329</v>
      </c>
      <c r="B389" s="2">
        <f>SUM('Data - Individual Indicators'!C390,'Data - Individual Indicators'!E390,'Data - Individual Indicators'!G390,'Data - Individual Indicators'!I390,0.5*'Data - Individual Indicators'!L390,0.5*'Data - Individual Indicators'!M390,'Data - Individual Indicators'!P390,0.5*'Data - Individual Indicators'!S390,0.5*'Data - Individual Indicators'!T390,'Data - Individual Indicators'!W390,'Data - Individual Indicators'!Y390,0.33*'Data - Individual Indicators'!AC390,0.33*'Data - Individual Indicators'!AD390,0.33*'Data - Individual Indicators'!AE390,0.5*'Data - Individual Indicators'!AI390,0.5*'Data - Individual Indicators'!AJ390,'Data - Individual Indicators'!AM390,'Data - Individual Indicators'!AO390,'Data - Individual Indicators'!BB390*SUM('Data - Individual Indicators'!AV390:AY390),'Data - Individual Indicators'!BE390)</f>
        <v>13.99</v>
      </c>
      <c r="C389" s="167">
        <f t="shared" si="13"/>
        <v>1</v>
      </c>
      <c r="D389" s="1" t="str">
        <f t="shared" si="14"/>
        <v>lower</v>
      </c>
    </row>
    <row r="390" spans="1:4" x14ac:dyDescent="0.35">
      <c r="A390" s="4">
        <v>53033032401</v>
      </c>
      <c r="B390" s="2">
        <f>SUM('Data - Individual Indicators'!C391,'Data - Individual Indicators'!E391,'Data - Individual Indicators'!G391,'Data - Individual Indicators'!I391,0.5*'Data - Individual Indicators'!L391,0.5*'Data - Individual Indicators'!M391,'Data - Individual Indicators'!P391,0.5*'Data - Individual Indicators'!S391,0.5*'Data - Individual Indicators'!T391,'Data - Individual Indicators'!W391,'Data - Individual Indicators'!Y391,0.33*'Data - Individual Indicators'!AC391,0.33*'Data - Individual Indicators'!AD391,0.33*'Data - Individual Indicators'!AE391,0.5*'Data - Individual Indicators'!AI391,0.5*'Data - Individual Indicators'!AJ391,'Data - Individual Indicators'!AM391,'Data - Individual Indicators'!AO391,'Data - Individual Indicators'!BB391*SUM('Data - Individual Indicators'!AV391:AY391),'Data - Individual Indicators'!BE391)</f>
        <v>5.33</v>
      </c>
      <c r="C390" s="167">
        <f t="shared" si="13"/>
        <v>1</v>
      </c>
      <c r="D390" s="1" t="str">
        <f t="shared" si="14"/>
        <v>lower</v>
      </c>
    </row>
    <row r="391" spans="1:4" x14ac:dyDescent="0.35">
      <c r="A391" s="4">
        <v>53033032402</v>
      </c>
      <c r="B391" s="2">
        <f>SUM('Data - Individual Indicators'!C392,'Data - Individual Indicators'!E392,'Data - Individual Indicators'!G392,'Data - Individual Indicators'!I392,0.5*'Data - Individual Indicators'!L392,0.5*'Data - Individual Indicators'!M392,'Data - Individual Indicators'!P392,0.5*'Data - Individual Indicators'!S392,0.5*'Data - Individual Indicators'!T392,'Data - Individual Indicators'!W392,'Data - Individual Indicators'!Y392,0.33*'Data - Individual Indicators'!AC392,0.33*'Data - Individual Indicators'!AD392,0.33*'Data - Individual Indicators'!AE392,0.5*'Data - Individual Indicators'!AI392,0.5*'Data - Individual Indicators'!AJ392,'Data - Individual Indicators'!AM392,'Data - Individual Indicators'!AO392,'Data - Individual Indicators'!BB392*SUM('Data - Individual Indicators'!AV392:AY392),'Data - Individual Indicators'!BE392)</f>
        <v>5.99</v>
      </c>
      <c r="C391" s="167">
        <f t="shared" si="13"/>
        <v>1</v>
      </c>
      <c r="D391" s="1" t="str">
        <f t="shared" si="14"/>
        <v>lower</v>
      </c>
    </row>
    <row r="392" spans="1:4" x14ac:dyDescent="0.35">
      <c r="A392" s="4">
        <v>53033032500</v>
      </c>
      <c r="B392" s="2">
        <f>SUM('Data - Individual Indicators'!C393,'Data - Individual Indicators'!E393,'Data - Individual Indicators'!G393,'Data - Individual Indicators'!I393,0.5*'Data - Individual Indicators'!L393,0.5*'Data - Individual Indicators'!M393,'Data - Individual Indicators'!P393,0.5*'Data - Individual Indicators'!S393,0.5*'Data - Individual Indicators'!T393,'Data - Individual Indicators'!W393,'Data - Individual Indicators'!Y393,0.33*'Data - Individual Indicators'!AC393,0.33*'Data - Individual Indicators'!AD393,0.33*'Data - Individual Indicators'!AE393,0.5*'Data - Individual Indicators'!AI393,0.5*'Data - Individual Indicators'!AJ393,'Data - Individual Indicators'!AM393,'Data - Individual Indicators'!AO393,'Data - Individual Indicators'!BB393*SUM('Data - Individual Indicators'!AV393:AY393),'Data - Individual Indicators'!BE393)</f>
        <v>9.663333333333334</v>
      </c>
      <c r="C392" s="167">
        <f t="shared" si="13"/>
        <v>1</v>
      </c>
      <c r="D392" s="1" t="str">
        <f t="shared" si="14"/>
        <v>lower</v>
      </c>
    </row>
    <row r="393" spans="1:4" x14ac:dyDescent="0.35">
      <c r="A393" s="4">
        <v>53033032601</v>
      </c>
      <c r="B393" s="2">
        <f>SUM('Data - Individual Indicators'!C394,'Data - Individual Indicators'!E394,'Data - Individual Indicators'!G394,'Data - Individual Indicators'!I394,0.5*'Data - Individual Indicators'!L394,0.5*'Data - Individual Indicators'!M394,'Data - Individual Indicators'!P394,0.5*'Data - Individual Indicators'!S394,0.5*'Data - Individual Indicators'!T394,'Data - Individual Indicators'!W394,'Data - Individual Indicators'!Y394,0.33*'Data - Individual Indicators'!AC394,0.33*'Data - Individual Indicators'!AD394,0.33*'Data - Individual Indicators'!AE394,0.5*'Data - Individual Indicators'!AI394,0.5*'Data - Individual Indicators'!AJ394,'Data - Individual Indicators'!AM394,'Data - Individual Indicators'!AO394,'Data - Individual Indicators'!BB394*SUM('Data - Individual Indicators'!AV394:AY394),'Data - Individual Indicators'!BE394)</f>
        <v>12.326666666666666</v>
      </c>
      <c r="C393" s="167">
        <f t="shared" si="13"/>
        <v>1</v>
      </c>
      <c r="D393" s="1" t="str">
        <f t="shared" si="14"/>
        <v>lower</v>
      </c>
    </row>
    <row r="394" spans="1:4" x14ac:dyDescent="0.35">
      <c r="A394" s="4">
        <v>53033032602</v>
      </c>
      <c r="B394" s="2">
        <f>SUM('Data - Individual Indicators'!C395,'Data - Individual Indicators'!E395,'Data - Individual Indicators'!G395,'Data - Individual Indicators'!I395,0.5*'Data - Individual Indicators'!L395,0.5*'Data - Individual Indicators'!M395,'Data - Individual Indicators'!P395,0.5*'Data - Individual Indicators'!S395,0.5*'Data - Individual Indicators'!T395,'Data - Individual Indicators'!W395,'Data - Individual Indicators'!Y395,0.33*'Data - Individual Indicators'!AC395,0.33*'Data - Individual Indicators'!AD395,0.33*'Data - Individual Indicators'!AE395,0.5*'Data - Individual Indicators'!AI395,0.5*'Data - Individual Indicators'!AJ395,'Data - Individual Indicators'!AM395,'Data - Individual Indicators'!AO395,'Data - Individual Indicators'!BB395*SUM('Data - Individual Indicators'!AV395:AY395),'Data - Individual Indicators'!BE395)</f>
        <v>8.98</v>
      </c>
      <c r="C394" s="167">
        <f t="shared" si="13"/>
        <v>1</v>
      </c>
      <c r="D394" s="1" t="str">
        <f t="shared" si="14"/>
        <v>lower</v>
      </c>
    </row>
    <row r="395" spans="1:4" x14ac:dyDescent="0.35">
      <c r="A395" s="4">
        <v>53033032702</v>
      </c>
      <c r="B395" s="2">
        <f>SUM('Data - Individual Indicators'!C396,'Data - Individual Indicators'!E396,'Data - Individual Indicators'!G396,'Data - Individual Indicators'!I396,0.5*'Data - Individual Indicators'!L396,0.5*'Data - Individual Indicators'!M396,'Data - Individual Indicators'!P396,0.5*'Data - Individual Indicators'!S396,0.5*'Data - Individual Indicators'!T396,'Data - Individual Indicators'!W396,'Data - Individual Indicators'!Y396,0.33*'Data - Individual Indicators'!AC396,0.33*'Data - Individual Indicators'!AD396,0.33*'Data - Individual Indicators'!AE396,0.5*'Data - Individual Indicators'!AI396,0.5*'Data - Individual Indicators'!AJ396,'Data - Individual Indicators'!AM396,'Data - Individual Indicators'!AO396,'Data - Individual Indicators'!BB396*SUM('Data - Individual Indicators'!AV396:AY396),'Data - Individual Indicators'!BE396)</f>
        <v>5.99</v>
      </c>
      <c r="C395" s="167">
        <f t="shared" si="13"/>
        <v>1</v>
      </c>
      <c r="D395" s="1" t="str">
        <f t="shared" si="14"/>
        <v>lower</v>
      </c>
    </row>
    <row r="396" spans="1:4" x14ac:dyDescent="0.35">
      <c r="A396" s="4">
        <v>53033032703</v>
      </c>
      <c r="B396" s="2">
        <f>SUM('Data - Individual Indicators'!C397,'Data - Individual Indicators'!E397,'Data - Individual Indicators'!G397,'Data - Individual Indicators'!I397,0.5*'Data - Individual Indicators'!L397,0.5*'Data - Individual Indicators'!M397,'Data - Individual Indicators'!P397,0.5*'Data - Individual Indicators'!S397,0.5*'Data - Individual Indicators'!T397,'Data - Individual Indicators'!W397,'Data - Individual Indicators'!Y397,0.33*'Data - Individual Indicators'!AC397,0.33*'Data - Individual Indicators'!AD397,0.33*'Data - Individual Indicators'!AE397,0.5*'Data - Individual Indicators'!AI397,0.5*'Data - Individual Indicators'!AJ397,'Data - Individual Indicators'!AM397,'Data - Individual Indicators'!AO397,'Data - Individual Indicators'!BB397*SUM('Data - Individual Indicators'!AV397:AY397),'Data - Individual Indicators'!BE397)</f>
        <v>20.130000000000003</v>
      </c>
      <c r="C396" s="167">
        <f t="shared" si="13"/>
        <v>1</v>
      </c>
      <c r="D396" s="1" t="str">
        <f t="shared" si="14"/>
        <v>lower</v>
      </c>
    </row>
    <row r="397" spans="1:4" x14ac:dyDescent="0.35">
      <c r="A397" s="4">
        <v>53033032704</v>
      </c>
      <c r="B397" s="2">
        <f>SUM('Data - Individual Indicators'!C398,'Data - Individual Indicators'!E398,'Data - Individual Indicators'!G398,'Data - Individual Indicators'!I398,0.5*'Data - Individual Indicators'!L398,0.5*'Data - Individual Indicators'!M398,'Data - Individual Indicators'!P398,0.5*'Data - Individual Indicators'!S398,0.5*'Data - Individual Indicators'!T398,'Data - Individual Indicators'!W398,'Data - Individual Indicators'!Y398,0.33*'Data - Individual Indicators'!AC398,0.33*'Data - Individual Indicators'!AD398,0.33*'Data - Individual Indicators'!AE398,0.5*'Data - Individual Indicators'!AI398,0.5*'Data - Individual Indicators'!AJ398,'Data - Individual Indicators'!AM398,'Data - Individual Indicators'!AO398,'Data - Individual Indicators'!BB398*SUM('Data - Individual Indicators'!AV398:AY398),'Data - Individual Indicators'!BE398)</f>
        <v>23.630000000000003</v>
      </c>
      <c r="C397" s="167">
        <f t="shared" si="13"/>
        <v>1</v>
      </c>
      <c r="D397" s="1" t="str">
        <f t="shared" si="14"/>
        <v>lower</v>
      </c>
    </row>
    <row r="398" spans="1:4" x14ac:dyDescent="0.35">
      <c r="A398" s="4">
        <v>53033032800</v>
      </c>
      <c r="B398" s="2">
        <f>SUM('Data - Individual Indicators'!C399,'Data - Individual Indicators'!E399,'Data - Individual Indicators'!G399,'Data - Individual Indicators'!I399,0.5*'Data - Individual Indicators'!L399,0.5*'Data - Individual Indicators'!M399,'Data - Individual Indicators'!P399,0.5*'Data - Individual Indicators'!S399,0.5*'Data - Individual Indicators'!T399,'Data - Individual Indicators'!W399,'Data - Individual Indicators'!Y399,0.33*'Data - Individual Indicators'!AC399,0.33*'Data - Individual Indicators'!AD399,0.33*'Data - Individual Indicators'!AE399,0.5*'Data - Individual Indicators'!AI399,0.5*'Data - Individual Indicators'!AJ399,'Data - Individual Indicators'!AM399,'Data - Individual Indicators'!AO399,'Data - Individual Indicators'!BB399*SUM('Data - Individual Indicators'!AV399:AY399),'Data - Individual Indicators'!BE399)</f>
        <v>7.5</v>
      </c>
      <c r="C398" s="167">
        <f t="shared" si="13"/>
        <v>1</v>
      </c>
      <c r="D398" s="1" t="str">
        <f t="shared" si="14"/>
        <v>lower</v>
      </c>
    </row>
    <row r="399" spans="1:4" x14ac:dyDescent="0.35">
      <c r="A399" s="4">
        <v>53035080101</v>
      </c>
      <c r="B399" s="2">
        <f>SUM('Data - Individual Indicators'!C400,'Data - Individual Indicators'!E400,'Data - Individual Indicators'!G400,'Data - Individual Indicators'!I400,0.5*'Data - Individual Indicators'!L400,0.5*'Data - Individual Indicators'!M400,'Data - Individual Indicators'!P400,0.5*'Data - Individual Indicators'!S400,0.5*'Data - Individual Indicators'!T400,'Data - Individual Indicators'!W400,'Data - Individual Indicators'!Y400,0.33*'Data - Individual Indicators'!AC400,0.33*'Data - Individual Indicators'!AD400,0.33*'Data - Individual Indicators'!AE400,0.5*'Data - Individual Indicators'!AI400,0.5*'Data - Individual Indicators'!AJ400,'Data - Individual Indicators'!AM400,'Data - Individual Indicators'!AO400,'Data - Individual Indicators'!BB400*SUM('Data - Individual Indicators'!AV400:AY400),'Data - Individual Indicators'!BE400)</f>
        <v>24.48</v>
      </c>
      <c r="C399" s="167">
        <f t="shared" si="13"/>
        <v>1</v>
      </c>
      <c r="D399" s="1" t="str">
        <f t="shared" si="14"/>
        <v>lower</v>
      </c>
    </row>
    <row r="400" spans="1:4" x14ac:dyDescent="0.35">
      <c r="A400" s="4">
        <v>53035080102</v>
      </c>
      <c r="B400" s="2">
        <f>SUM('Data - Individual Indicators'!C401,'Data - Individual Indicators'!E401,'Data - Individual Indicators'!G401,'Data - Individual Indicators'!I401,0.5*'Data - Individual Indicators'!L401,0.5*'Data - Individual Indicators'!M401,'Data - Individual Indicators'!P401,0.5*'Data - Individual Indicators'!S401,0.5*'Data - Individual Indicators'!T401,'Data - Individual Indicators'!W401,'Data - Individual Indicators'!Y401,0.33*'Data - Individual Indicators'!AC401,0.33*'Data - Individual Indicators'!AD401,0.33*'Data - Individual Indicators'!AE401,0.5*'Data - Individual Indicators'!AI401,0.5*'Data - Individual Indicators'!AJ401,'Data - Individual Indicators'!AM401,'Data - Individual Indicators'!AO401,'Data - Individual Indicators'!BB401*SUM('Data - Individual Indicators'!AV401:AY401),'Data - Individual Indicators'!BE401)</f>
        <v>32.799999999999997</v>
      </c>
      <c r="C400" s="167">
        <f t="shared" si="13"/>
        <v>2</v>
      </c>
      <c r="D400" s="1" t="str">
        <f t="shared" si="14"/>
        <v>moderate</v>
      </c>
    </row>
    <row r="401" spans="1:4" x14ac:dyDescent="0.35">
      <c r="A401" s="4">
        <v>53035080200</v>
      </c>
      <c r="B401" s="2">
        <f>SUM('Data - Individual Indicators'!C402,'Data - Individual Indicators'!E402,'Data - Individual Indicators'!G402,'Data - Individual Indicators'!I402,0.5*'Data - Individual Indicators'!L402,0.5*'Data - Individual Indicators'!M402,'Data - Individual Indicators'!P402,0.5*'Data - Individual Indicators'!S402,0.5*'Data - Individual Indicators'!T402,'Data - Individual Indicators'!W402,'Data - Individual Indicators'!Y402,0.33*'Data - Individual Indicators'!AC402,0.33*'Data - Individual Indicators'!AD402,0.33*'Data - Individual Indicators'!AE402,0.5*'Data - Individual Indicators'!AI402,0.5*'Data - Individual Indicators'!AJ402,'Data - Individual Indicators'!AM402,'Data - Individual Indicators'!AO402,'Data - Individual Indicators'!BB402*SUM('Data - Individual Indicators'!AV402:AY402),'Data - Individual Indicators'!BE402)</f>
        <v>37.299999999999997</v>
      </c>
      <c r="C401" s="167">
        <f t="shared" si="13"/>
        <v>2</v>
      </c>
      <c r="D401" s="1" t="str">
        <f t="shared" si="14"/>
        <v>moderate</v>
      </c>
    </row>
    <row r="402" spans="1:4" x14ac:dyDescent="0.35">
      <c r="A402" s="4">
        <v>53035080300</v>
      </c>
      <c r="B402" s="2">
        <f>SUM('Data - Individual Indicators'!C403,'Data - Individual Indicators'!E403,'Data - Individual Indicators'!G403,'Data - Individual Indicators'!I403,0.5*'Data - Individual Indicators'!L403,0.5*'Data - Individual Indicators'!M403,'Data - Individual Indicators'!P403,0.5*'Data - Individual Indicators'!S403,0.5*'Data - Individual Indicators'!T403,'Data - Individual Indicators'!W403,'Data - Individual Indicators'!Y403,0.33*'Data - Individual Indicators'!AC403,0.33*'Data - Individual Indicators'!AD403,0.33*'Data - Individual Indicators'!AE403,0.5*'Data - Individual Indicators'!AI403,0.5*'Data - Individual Indicators'!AJ403,'Data - Individual Indicators'!AM403,'Data - Individual Indicators'!AO403,'Data - Individual Indicators'!BB403*SUM('Data - Individual Indicators'!AV403:AY403),'Data - Individual Indicators'!BE403)</f>
        <v>31.973333333333329</v>
      </c>
      <c r="C402" s="167">
        <f t="shared" si="13"/>
        <v>2</v>
      </c>
      <c r="D402" s="1" t="str">
        <f t="shared" si="14"/>
        <v>moderate</v>
      </c>
    </row>
    <row r="403" spans="1:4" x14ac:dyDescent="0.35">
      <c r="A403" s="4">
        <v>53035080400</v>
      </c>
      <c r="B403" s="2">
        <f>SUM('Data - Individual Indicators'!C404,'Data - Individual Indicators'!E404,'Data - Individual Indicators'!G404,'Data - Individual Indicators'!I404,0.5*'Data - Individual Indicators'!L404,0.5*'Data - Individual Indicators'!M404,'Data - Individual Indicators'!P404,0.5*'Data - Individual Indicators'!S404,0.5*'Data - Individual Indicators'!T404,'Data - Individual Indicators'!W404,'Data - Individual Indicators'!Y404,0.33*'Data - Individual Indicators'!AC404,0.33*'Data - Individual Indicators'!AD404,0.33*'Data - Individual Indicators'!AE404,0.5*'Data - Individual Indicators'!AI404,0.5*'Data - Individual Indicators'!AJ404,'Data - Individual Indicators'!AM404,'Data - Individual Indicators'!AO404,'Data - Individual Indicators'!BB404*SUM('Data - Individual Indicators'!AV404:AY404),'Data - Individual Indicators'!BE404)</f>
        <v>18.65666666666667</v>
      </c>
      <c r="C403" s="167">
        <f t="shared" si="13"/>
        <v>1</v>
      </c>
      <c r="D403" s="1" t="str">
        <f t="shared" si="14"/>
        <v>lower</v>
      </c>
    </row>
    <row r="404" spans="1:4" x14ac:dyDescent="0.35">
      <c r="A404" s="4">
        <v>53035080500</v>
      </c>
      <c r="B404" s="2">
        <f>SUM('Data - Individual Indicators'!C405,'Data - Individual Indicators'!E405,'Data - Individual Indicators'!G405,'Data - Individual Indicators'!I405,0.5*'Data - Individual Indicators'!L405,0.5*'Data - Individual Indicators'!M405,'Data - Individual Indicators'!P405,0.5*'Data - Individual Indicators'!S405,0.5*'Data - Individual Indicators'!T405,'Data - Individual Indicators'!W405,'Data - Individual Indicators'!Y405,0.33*'Data - Individual Indicators'!AC405,0.33*'Data - Individual Indicators'!AD405,0.33*'Data - Individual Indicators'!AE405,0.5*'Data - Individual Indicators'!AI405,0.5*'Data - Individual Indicators'!AJ405,'Data - Individual Indicators'!AM405,'Data - Individual Indicators'!AO405,'Data - Individual Indicators'!BB405*SUM('Data - Individual Indicators'!AV405:AY405),'Data - Individual Indicators'!BE405)</f>
        <v>34.39</v>
      </c>
      <c r="C404" s="167">
        <f t="shared" si="13"/>
        <v>2</v>
      </c>
      <c r="D404" s="1" t="str">
        <f t="shared" si="14"/>
        <v>moderate</v>
      </c>
    </row>
    <row r="405" spans="1:4" x14ac:dyDescent="0.35">
      <c r="A405" s="4">
        <v>53035080600</v>
      </c>
      <c r="B405" s="2">
        <f>SUM('Data - Individual Indicators'!C406,'Data - Individual Indicators'!E406,'Data - Individual Indicators'!G406,'Data - Individual Indicators'!I406,0.5*'Data - Individual Indicators'!L406,0.5*'Data - Individual Indicators'!M406,'Data - Individual Indicators'!P406,0.5*'Data - Individual Indicators'!S406,0.5*'Data - Individual Indicators'!T406,'Data - Individual Indicators'!W406,'Data - Individual Indicators'!Y406,0.33*'Data - Individual Indicators'!AC406,0.33*'Data - Individual Indicators'!AD406,0.33*'Data - Individual Indicators'!AE406,0.5*'Data - Individual Indicators'!AI406,0.5*'Data - Individual Indicators'!AJ406,'Data - Individual Indicators'!AM406,'Data - Individual Indicators'!AO406,'Data - Individual Indicators'!BB406*SUM('Data - Individual Indicators'!AV406:AY406),'Data - Individual Indicators'!BE406)</f>
        <v>26.97</v>
      </c>
      <c r="C405" s="167">
        <f t="shared" si="13"/>
        <v>2</v>
      </c>
      <c r="D405" s="1" t="str">
        <f t="shared" si="14"/>
        <v>moderate</v>
      </c>
    </row>
    <row r="406" spans="1:4" x14ac:dyDescent="0.35">
      <c r="A406" s="4">
        <v>53035080700</v>
      </c>
      <c r="B406" s="2">
        <f>SUM('Data - Individual Indicators'!C407,'Data - Individual Indicators'!E407,'Data - Individual Indicators'!G407,'Data - Individual Indicators'!I407,0.5*'Data - Individual Indicators'!L407,0.5*'Data - Individual Indicators'!M407,'Data - Individual Indicators'!P407,0.5*'Data - Individual Indicators'!S407,0.5*'Data - Individual Indicators'!T407,'Data - Individual Indicators'!W407,'Data - Individual Indicators'!Y407,0.33*'Data - Individual Indicators'!AC407,0.33*'Data - Individual Indicators'!AD407,0.33*'Data - Individual Indicators'!AE407,0.5*'Data - Individual Indicators'!AI407,0.5*'Data - Individual Indicators'!AJ407,'Data - Individual Indicators'!AM407,'Data - Individual Indicators'!AO407,'Data - Individual Indicators'!BB407*SUM('Data - Individual Indicators'!AV407:AY407),'Data - Individual Indicators'!BE407)</f>
        <v>23.57</v>
      </c>
      <c r="C406" s="167">
        <f t="shared" si="13"/>
        <v>1</v>
      </c>
      <c r="D406" s="1" t="str">
        <f t="shared" si="14"/>
        <v>lower</v>
      </c>
    </row>
    <row r="407" spans="1:4" x14ac:dyDescent="0.35">
      <c r="A407" s="4">
        <v>53035080800</v>
      </c>
      <c r="B407" s="2">
        <f>SUM('Data - Individual Indicators'!C408,'Data - Individual Indicators'!E408,'Data - Individual Indicators'!G408,'Data - Individual Indicators'!I408,0.5*'Data - Individual Indicators'!L408,0.5*'Data - Individual Indicators'!M408,'Data - Individual Indicators'!P408,0.5*'Data - Individual Indicators'!S408,0.5*'Data - Individual Indicators'!T408,'Data - Individual Indicators'!W408,'Data - Individual Indicators'!Y408,0.33*'Data - Individual Indicators'!AC408,0.33*'Data - Individual Indicators'!AD408,0.33*'Data - Individual Indicators'!AE408,0.5*'Data - Individual Indicators'!AI408,0.5*'Data - Individual Indicators'!AJ408,'Data - Individual Indicators'!AM408,'Data - Individual Indicators'!AO408,'Data - Individual Indicators'!BB408*SUM('Data - Individual Indicators'!AV408:AY408),'Data - Individual Indicators'!BE408)</f>
        <v>28.979999999999997</v>
      </c>
      <c r="C407" s="167">
        <f t="shared" si="13"/>
        <v>2</v>
      </c>
      <c r="D407" s="1" t="str">
        <f t="shared" si="14"/>
        <v>moderate</v>
      </c>
    </row>
    <row r="408" spans="1:4" x14ac:dyDescent="0.35">
      <c r="A408" s="4">
        <v>53035080900</v>
      </c>
      <c r="B408" s="2">
        <f>SUM('Data - Individual Indicators'!C409,'Data - Individual Indicators'!E409,'Data - Individual Indicators'!G409,'Data - Individual Indicators'!I409,0.5*'Data - Individual Indicators'!L409,0.5*'Data - Individual Indicators'!M409,'Data - Individual Indicators'!P409,0.5*'Data - Individual Indicators'!S409,0.5*'Data - Individual Indicators'!T409,'Data - Individual Indicators'!W409,'Data - Individual Indicators'!Y409,0.33*'Data - Individual Indicators'!AC409,0.33*'Data - Individual Indicators'!AD409,0.33*'Data - Individual Indicators'!AE409,0.5*'Data - Individual Indicators'!AI409,0.5*'Data - Individual Indicators'!AJ409,'Data - Individual Indicators'!AM409,'Data - Individual Indicators'!AO409,'Data - Individual Indicators'!BB409*SUM('Data - Individual Indicators'!AV409:AY409),'Data - Individual Indicators'!BE409)</f>
        <v>28.07</v>
      </c>
      <c r="C408" s="167">
        <f t="shared" si="13"/>
        <v>2</v>
      </c>
      <c r="D408" s="1" t="str">
        <f t="shared" si="14"/>
        <v>moderate</v>
      </c>
    </row>
    <row r="409" spans="1:4" x14ac:dyDescent="0.35">
      <c r="A409" s="4">
        <v>53035081000</v>
      </c>
      <c r="B409" s="2">
        <f>SUM('Data - Individual Indicators'!C410,'Data - Individual Indicators'!E410,'Data - Individual Indicators'!G410,'Data - Individual Indicators'!I410,0.5*'Data - Individual Indicators'!L410,0.5*'Data - Individual Indicators'!M410,'Data - Individual Indicators'!P410,0.5*'Data - Individual Indicators'!S410,0.5*'Data - Individual Indicators'!T410,'Data - Individual Indicators'!W410,'Data - Individual Indicators'!Y410,0.33*'Data - Individual Indicators'!AC410,0.33*'Data - Individual Indicators'!AD410,0.33*'Data - Individual Indicators'!AE410,0.5*'Data - Individual Indicators'!AI410,0.5*'Data - Individual Indicators'!AJ410,'Data - Individual Indicators'!AM410,'Data - Individual Indicators'!AO410,'Data - Individual Indicators'!BB410*SUM('Data - Individual Indicators'!AV410:AY410),'Data - Individual Indicators'!BE410)</f>
        <v>28.473333333333329</v>
      </c>
      <c r="C409" s="167">
        <f t="shared" si="13"/>
        <v>2</v>
      </c>
      <c r="D409" s="1" t="str">
        <f t="shared" si="14"/>
        <v>moderate</v>
      </c>
    </row>
    <row r="410" spans="1:4" x14ac:dyDescent="0.35">
      <c r="A410" s="4">
        <v>53035081100</v>
      </c>
      <c r="B410" s="2">
        <f>SUM('Data - Individual Indicators'!C411,'Data - Individual Indicators'!E411,'Data - Individual Indicators'!G411,'Data - Individual Indicators'!I411,0.5*'Data - Individual Indicators'!L411,0.5*'Data - Individual Indicators'!M411,'Data - Individual Indicators'!P411,0.5*'Data - Individual Indicators'!S411,0.5*'Data - Individual Indicators'!T411,'Data - Individual Indicators'!W411,'Data - Individual Indicators'!Y411,0.33*'Data - Individual Indicators'!AC411,0.33*'Data - Individual Indicators'!AD411,0.33*'Data - Individual Indicators'!AE411,0.5*'Data - Individual Indicators'!AI411,0.5*'Data - Individual Indicators'!AJ411,'Data - Individual Indicators'!AM411,'Data - Individual Indicators'!AO411,'Data - Individual Indicators'!BB411*SUM('Data - Individual Indicators'!AV411:AY411),'Data - Individual Indicators'!BE411)</f>
        <v>30.88</v>
      </c>
      <c r="C410" s="167">
        <f t="shared" si="13"/>
        <v>2</v>
      </c>
      <c r="D410" s="1" t="str">
        <f t="shared" si="14"/>
        <v>moderate</v>
      </c>
    </row>
    <row r="411" spans="1:4" x14ac:dyDescent="0.35">
      <c r="A411" s="4">
        <v>53035081200</v>
      </c>
      <c r="B411" s="2">
        <f>SUM('Data - Individual Indicators'!C412,'Data - Individual Indicators'!E412,'Data - Individual Indicators'!G412,'Data - Individual Indicators'!I412,0.5*'Data - Individual Indicators'!L412,0.5*'Data - Individual Indicators'!M412,'Data - Individual Indicators'!P412,0.5*'Data - Individual Indicators'!S412,0.5*'Data - Individual Indicators'!T412,'Data - Individual Indicators'!W412,'Data - Individual Indicators'!Y412,0.33*'Data - Individual Indicators'!AC412,0.33*'Data - Individual Indicators'!AD412,0.33*'Data - Individual Indicators'!AE412,0.5*'Data - Individual Indicators'!AI412,0.5*'Data - Individual Indicators'!AJ412,'Data - Individual Indicators'!AM412,'Data - Individual Indicators'!AO412,'Data - Individual Indicators'!BB412*SUM('Data - Individual Indicators'!AV412:AY412),'Data - Individual Indicators'!BE412)</f>
        <v>29.3</v>
      </c>
      <c r="C411" s="167">
        <f t="shared" si="13"/>
        <v>2</v>
      </c>
      <c r="D411" s="1" t="str">
        <f t="shared" si="14"/>
        <v>moderate</v>
      </c>
    </row>
    <row r="412" spans="1:4" x14ac:dyDescent="0.35">
      <c r="A412" s="4">
        <v>53035081400</v>
      </c>
      <c r="B412" s="2">
        <f>SUM('Data - Individual Indicators'!C413,'Data - Individual Indicators'!E413,'Data - Individual Indicators'!G413,'Data - Individual Indicators'!I413,0.5*'Data - Individual Indicators'!L413,0.5*'Data - Individual Indicators'!M413,'Data - Individual Indicators'!P413,0.5*'Data - Individual Indicators'!S413,0.5*'Data - Individual Indicators'!T413,'Data - Individual Indicators'!W413,'Data - Individual Indicators'!Y413,0.33*'Data - Individual Indicators'!AC413,0.33*'Data - Individual Indicators'!AD413,0.33*'Data - Individual Indicators'!AE413,0.5*'Data - Individual Indicators'!AI413,0.5*'Data - Individual Indicators'!AJ413,'Data - Individual Indicators'!AM413,'Data - Individual Indicators'!AO413,'Data - Individual Indicators'!BB413*SUM('Data - Individual Indicators'!AV413:AY413),'Data - Individual Indicators'!BE413)</f>
        <v>31.139999999999997</v>
      </c>
      <c r="C412" s="167">
        <f t="shared" si="13"/>
        <v>2</v>
      </c>
      <c r="D412" s="1" t="str">
        <f t="shared" si="14"/>
        <v>moderate</v>
      </c>
    </row>
    <row r="413" spans="1:4" x14ac:dyDescent="0.35">
      <c r="A413" s="4">
        <v>53035090101</v>
      </c>
      <c r="B413" s="2">
        <f>SUM('Data - Individual Indicators'!C414,'Data - Individual Indicators'!E414,'Data - Individual Indicators'!G414,'Data - Individual Indicators'!I414,0.5*'Data - Individual Indicators'!L414,0.5*'Data - Individual Indicators'!M414,'Data - Individual Indicators'!P414,0.5*'Data - Individual Indicators'!S414,0.5*'Data - Individual Indicators'!T414,'Data - Individual Indicators'!W414,'Data - Individual Indicators'!Y414,0.33*'Data - Individual Indicators'!AC414,0.33*'Data - Individual Indicators'!AD414,0.33*'Data - Individual Indicators'!AE414,0.5*'Data - Individual Indicators'!AI414,0.5*'Data - Individual Indicators'!AJ414,'Data - Individual Indicators'!AM414,'Data - Individual Indicators'!AO414,'Data - Individual Indicators'!BB414*SUM('Data - Individual Indicators'!AV414:AY414),'Data - Individual Indicators'!BE414)</f>
        <v>9.3333333333333339</v>
      </c>
      <c r="C413" s="167">
        <f t="shared" si="13"/>
        <v>1</v>
      </c>
      <c r="D413" s="1" t="str">
        <f t="shared" si="14"/>
        <v>lower</v>
      </c>
    </row>
    <row r="414" spans="1:4" x14ac:dyDescent="0.35">
      <c r="A414" s="4">
        <v>53035090102</v>
      </c>
      <c r="B414" s="2">
        <f>SUM('Data - Individual Indicators'!C415,'Data - Individual Indicators'!E415,'Data - Individual Indicators'!G415,'Data - Individual Indicators'!I415,0.5*'Data - Individual Indicators'!L415,0.5*'Data - Individual Indicators'!M415,'Data - Individual Indicators'!P415,0.5*'Data - Individual Indicators'!S415,0.5*'Data - Individual Indicators'!T415,'Data - Individual Indicators'!W415,'Data - Individual Indicators'!Y415,0.33*'Data - Individual Indicators'!AC415,0.33*'Data - Individual Indicators'!AD415,0.33*'Data - Individual Indicators'!AE415,0.5*'Data - Individual Indicators'!AI415,0.5*'Data - Individual Indicators'!AJ415,'Data - Individual Indicators'!AM415,'Data - Individual Indicators'!AO415,'Data - Individual Indicators'!BB415*SUM('Data - Individual Indicators'!AV415:AY415),'Data - Individual Indicators'!BE415)</f>
        <v>9.4966666666666661</v>
      </c>
      <c r="C414" s="167">
        <f t="shared" si="13"/>
        <v>1</v>
      </c>
      <c r="D414" s="1" t="str">
        <f t="shared" si="14"/>
        <v>lower</v>
      </c>
    </row>
    <row r="415" spans="1:4" x14ac:dyDescent="0.35">
      <c r="A415" s="4">
        <v>53035090201</v>
      </c>
      <c r="B415" s="2">
        <f>SUM('Data - Individual Indicators'!C416,'Data - Individual Indicators'!E416,'Data - Individual Indicators'!G416,'Data - Individual Indicators'!I416,0.5*'Data - Individual Indicators'!L416,0.5*'Data - Individual Indicators'!M416,'Data - Individual Indicators'!P416,0.5*'Data - Individual Indicators'!S416,0.5*'Data - Individual Indicators'!T416,'Data - Individual Indicators'!W416,'Data - Individual Indicators'!Y416,0.33*'Data - Individual Indicators'!AC416,0.33*'Data - Individual Indicators'!AD416,0.33*'Data - Individual Indicators'!AE416,0.5*'Data - Individual Indicators'!AI416,0.5*'Data - Individual Indicators'!AJ416,'Data - Individual Indicators'!AM416,'Data - Individual Indicators'!AO416,'Data - Individual Indicators'!BB416*SUM('Data - Individual Indicators'!AV416:AY416),'Data - Individual Indicators'!BE416)</f>
        <v>3.5</v>
      </c>
      <c r="C415" s="167">
        <f t="shared" si="13"/>
        <v>1</v>
      </c>
      <c r="D415" s="1" t="str">
        <f t="shared" si="14"/>
        <v>lower</v>
      </c>
    </row>
    <row r="416" spans="1:4" x14ac:dyDescent="0.35">
      <c r="A416" s="4">
        <v>53035090202</v>
      </c>
      <c r="B416" s="2">
        <f>SUM('Data - Individual Indicators'!C417,'Data - Individual Indicators'!E417,'Data - Individual Indicators'!G417,'Data - Individual Indicators'!I417,0.5*'Data - Individual Indicators'!L417,0.5*'Data - Individual Indicators'!M417,'Data - Individual Indicators'!P417,0.5*'Data - Individual Indicators'!S417,0.5*'Data - Individual Indicators'!T417,'Data - Individual Indicators'!W417,'Data - Individual Indicators'!Y417,0.33*'Data - Individual Indicators'!AC417,0.33*'Data - Individual Indicators'!AD417,0.33*'Data - Individual Indicators'!AE417,0.5*'Data - Individual Indicators'!AI417,0.5*'Data - Individual Indicators'!AJ417,'Data - Individual Indicators'!AM417,'Data - Individual Indicators'!AO417,'Data - Individual Indicators'!BB417*SUM('Data - Individual Indicators'!AV417:AY417),'Data - Individual Indicators'!BE417)</f>
        <v>7.5</v>
      </c>
      <c r="C416" s="167">
        <f t="shared" si="13"/>
        <v>1</v>
      </c>
      <c r="D416" s="1" t="str">
        <f t="shared" si="14"/>
        <v>lower</v>
      </c>
    </row>
    <row r="417" spans="1:4" x14ac:dyDescent="0.35">
      <c r="A417" s="4">
        <v>53035090300</v>
      </c>
      <c r="B417" s="2">
        <f>SUM('Data - Individual Indicators'!C418,'Data - Individual Indicators'!E418,'Data - Individual Indicators'!G418,'Data - Individual Indicators'!I418,0.5*'Data - Individual Indicators'!L418,0.5*'Data - Individual Indicators'!M418,'Data - Individual Indicators'!P418,0.5*'Data - Individual Indicators'!S418,0.5*'Data - Individual Indicators'!T418,'Data - Individual Indicators'!W418,'Data - Individual Indicators'!Y418,0.33*'Data - Individual Indicators'!AC418,0.33*'Data - Individual Indicators'!AD418,0.33*'Data - Individual Indicators'!AE418,0.5*'Data - Individual Indicators'!AI418,0.5*'Data - Individual Indicators'!AJ418,'Data - Individual Indicators'!AM418,'Data - Individual Indicators'!AO418,'Data - Individual Indicators'!BB418*SUM('Data - Individual Indicators'!AV418:AY418),'Data - Individual Indicators'!BE418)</f>
        <v>26.81</v>
      </c>
      <c r="C417" s="167">
        <f t="shared" si="13"/>
        <v>2</v>
      </c>
      <c r="D417" s="1" t="str">
        <f t="shared" si="14"/>
        <v>moderate</v>
      </c>
    </row>
    <row r="418" spans="1:4" x14ac:dyDescent="0.35">
      <c r="A418" s="4">
        <v>53035090400</v>
      </c>
      <c r="B418" s="2">
        <f>SUM('Data - Individual Indicators'!C419,'Data - Individual Indicators'!E419,'Data - Individual Indicators'!G419,'Data - Individual Indicators'!I419,0.5*'Data - Individual Indicators'!L419,0.5*'Data - Individual Indicators'!M419,'Data - Individual Indicators'!P419,0.5*'Data - Individual Indicators'!S419,0.5*'Data - Individual Indicators'!T419,'Data - Individual Indicators'!W419,'Data - Individual Indicators'!Y419,0.33*'Data - Individual Indicators'!AC419,0.33*'Data - Individual Indicators'!AD419,0.33*'Data - Individual Indicators'!AE419,0.5*'Data - Individual Indicators'!AI419,0.5*'Data - Individual Indicators'!AJ419,'Data - Individual Indicators'!AM419,'Data - Individual Indicators'!AO419,'Data - Individual Indicators'!BB419*SUM('Data - Individual Indicators'!AV419:AY419),'Data - Individual Indicators'!BE419)</f>
        <v>11.83</v>
      </c>
      <c r="C418" s="167">
        <f t="shared" si="13"/>
        <v>1</v>
      </c>
      <c r="D418" s="1" t="str">
        <f t="shared" si="14"/>
        <v>lower</v>
      </c>
    </row>
    <row r="419" spans="1:4" x14ac:dyDescent="0.35">
      <c r="A419" s="4">
        <v>53035090501</v>
      </c>
      <c r="B419" s="2">
        <f>SUM('Data - Individual Indicators'!C420,'Data - Individual Indicators'!E420,'Data - Individual Indicators'!G420,'Data - Individual Indicators'!I420,0.5*'Data - Individual Indicators'!L420,0.5*'Data - Individual Indicators'!M420,'Data - Individual Indicators'!P420,0.5*'Data - Individual Indicators'!S420,0.5*'Data - Individual Indicators'!T420,'Data - Individual Indicators'!W420,'Data - Individual Indicators'!Y420,0.33*'Data - Individual Indicators'!AC420,0.33*'Data - Individual Indicators'!AD420,0.33*'Data - Individual Indicators'!AE420,0.5*'Data - Individual Indicators'!AI420,0.5*'Data - Individual Indicators'!AJ420,'Data - Individual Indicators'!AM420,'Data - Individual Indicators'!AO420,'Data - Individual Indicators'!BB420*SUM('Data - Individual Indicators'!AV420:AY420),'Data - Individual Indicators'!BE420)</f>
        <v>23.46</v>
      </c>
      <c r="C419" s="167">
        <f t="shared" si="13"/>
        <v>1</v>
      </c>
      <c r="D419" s="1" t="str">
        <f t="shared" si="14"/>
        <v>lower</v>
      </c>
    </row>
    <row r="420" spans="1:4" x14ac:dyDescent="0.35">
      <c r="A420" s="4">
        <v>53035090502</v>
      </c>
      <c r="B420" s="2">
        <f>SUM('Data - Individual Indicators'!C421,'Data - Individual Indicators'!E421,'Data - Individual Indicators'!G421,'Data - Individual Indicators'!I421,0.5*'Data - Individual Indicators'!L421,0.5*'Data - Individual Indicators'!M421,'Data - Individual Indicators'!P421,0.5*'Data - Individual Indicators'!S421,0.5*'Data - Individual Indicators'!T421,'Data - Individual Indicators'!W421,'Data - Individual Indicators'!Y421,0.33*'Data - Individual Indicators'!AC421,0.33*'Data - Individual Indicators'!AD421,0.33*'Data - Individual Indicators'!AE421,0.5*'Data - Individual Indicators'!AI421,0.5*'Data - Individual Indicators'!AJ421,'Data - Individual Indicators'!AM421,'Data - Individual Indicators'!AO421,'Data - Individual Indicators'!BB421*SUM('Data - Individual Indicators'!AV421:AY421),'Data - Individual Indicators'!BE421)</f>
        <v>16.64</v>
      </c>
      <c r="C420" s="167">
        <f t="shared" si="13"/>
        <v>1</v>
      </c>
      <c r="D420" s="1" t="str">
        <f t="shared" si="14"/>
        <v>lower</v>
      </c>
    </row>
    <row r="421" spans="1:4" x14ac:dyDescent="0.35">
      <c r="A421" s="4">
        <v>53035090700</v>
      </c>
      <c r="B421" s="2">
        <f>SUM('Data - Individual Indicators'!C422,'Data - Individual Indicators'!E422,'Data - Individual Indicators'!G422,'Data - Individual Indicators'!I422,0.5*'Data - Individual Indicators'!L422,0.5*'Data - Individual Indicators'!M422,'Data - Individual Indicators'!P422,0.5*'Data - Individual Indicators'!S422,0.5*'Data - Individual Indicators'!T422,'Data - Individual Indicators'!W422,'Data - Individual Indicators'!Y422,0.33*'Data - Individual Indicators'!AC422,0.33*'Data - Individual Indicators'!AD422,0.33*'Data - Individual Indicators'!AE422,0.5*'Data - Individual Indicators'!AI422,0.5*'Data - Individual Indicators'!AJ422,'Data - Individual Indicators'!AM422,'Data - Individual Indicators'!AO422,'Data - Individual Indicators'!BB422*SUM('Data - Individual Indicators'!AV422:AY422),'Data - Individual Indicators'!BE422)</f>
        <v>5.5</v>
      </c>
      <c r="C421" s="167">
        <f t="shared" si="13"/>
        <v>1</v>
      </c>
      <c r="D421" s="1" t="str">
        <f t="shared" si="14"/>
        <v>lower</v>
      </c>
    </row>
    <row r="422" spans="1:4" x14ac:dyDescent="0.35">
      <c r="A422" s="4">
        <v>53035090800</v>
      </c>
      <c r="B422" s="2">
        <f>SUM('Data - Individual Indicators'!C423,'Data - Individual Indicators'!E423,'Data - Individual Indicators'!G423,'Data - Individual Indicators'!I423,0.5*'Data - Individual Indicators'!L423,0.5*'Data - Individual Indicators'!M423,'Data - Individual Indicators'!P423,0.5*'Data - Individual Indicators'!S423,0.5*'Data - Individual Indicators'!T423,'Data - Individual Indicators'!W423,'Data - Individual Indicators'!Y423,0.33*'Data - Individual Indicators'!AC423,0.33*'Data - Individual Indicators'!AD423,0.33*'Data - Individual Indicators'!AE423,0.5*'Data - Individual Indicators'!AI423,0.5*'Data - Individual Indicators'!AJ423,'Data - Individual Indicators'!AM423,'Data - Individual Indicators'!AO423,'Data - Individual Indicators'!BB423*SUM('Data - Individual Indicators'!AV423:AY423),'Data - Individual Indicators'!BE423)</f>
        <v>4.5</v>
      </c>
      <c r="C422" s="167">
        <f t="shared" si="13"/>
        <v>1</v>
      </c>
      <c r="D422" s="1" t="str">
        <f t="shared" si="14"/>
        <v>lower</v>
      </c>
    </row>
    <row r="423" spans="1:4" x14ac:dyDescent="0.35">
      <c r="A423" s="4">
        <v>53035090900</v>
      </c>
      <c r="B423" s="2">
        <f>SUM('Data - Individual Indicators'!C424,'Data - Individual Indicators'!E424,'Data - Individual Indicators'!G424,'Data - Individual Indicators'!I424,0.5*'Data - Individual Indicators'!L424,0.5*'Data - Individual Indicators'!M424,'Data - Individual Indicators'!P424,0.5*'Data - Individual Indicators'!S424,0.5*'Data - Individual Indicators'!T424,'Data - Individual Indicators'!W424,'Data - Individual Indicators'!Y424,0.33*'Data - Individual Indicators'!AC424,0.33*'Data - Individual Indicators'!AD424,0.33*'Data - Individual Indicators'!AE424,0.5*'Data - Individual Indicators'!AI424,0.5*'Data - Individual Indicators'!AJ424,'Data - Individual Indicators'!AM424,'Data - Individual Indicators'!AO424,'Data - Individual Indicators'!BB424*SUM('Data - Individual Indicators'!AV424:AY424),'Data - Individual Indicators'!BE424)</f>
        <v>13.13</v>
      </c>
      <c r="C423" s="167">
        <f t="shared" si="13"/>
        <v>1</v>
      </c>
      <c r="D423" s="1" t="str">
        <f t="shared" si="14"/>
        <v>lower</v>
      </c>
    </row>
    <row r="424" spans="1:4" x14ac:dyDescent="0.35">
      <c r="A424" s="4">
        <v>53035091000</v>
      </c>
      <c r="B424" s="2">
        <f>SUM('Data - Individual Indicators'!C425,'Data - Individual Indicators'!E425,'Data - Individual Indicators'!G425,'Data - Individual Indicators'!I425,0.5*'Data - Individual Indicators'!L425,0.5*'Data - Individual Indicators'!M425,'Data - Individual Indicators'!P425,0.5*'Data - Individual Indicators'!S425,0.5*'Data - Individual Indicators'!T425,'Data - Individual Indicators'!W425,'Data - Individual Indicators'!Y425,0.33*'Data - Individual Indicators'!AC425,0.33*'Data - Individual Indicators'!AD425,0.33*'Data - Individual Indicators'!AE425,0.5*'Data - Individual Indicators'!AI425,0.5*'Data - Individual Indicators'!AJ425,'Data - Individual Indicators'!AM425,'Data - Individual Indicators'!AO425,'Data - Individual Indicators'!BB425*SUM('Data - Individual Indicators'!AV425:AY425),'Data - Individual Indicators'!BE425)</f>
        <v>2.83</v>
      </c>
      <c r="C424" s="167">
        <f t="shared" si="13"/>
        <v>1</v>
      </c>
      <c r="D424" s="1" t="str">
        <f t="shared" si="14"/>
        <v>lower</v>
      </c>
    </row>
    <row r="425" spans="1:4" x14ac:dyDescent="0.35">
      <c r="A425" s="4">
        <v>53035091100</v>
      </c>
      <c r="B425" s="2">
        <f>SUM('Data - Individual Indicators'!C426,'Data - Individual Indicators'!E426,'Data - Individual Indicators'!G426,'Data - Individual Indicators'!I426,0.5*'Data - Individual Indicators'!L426,0.5*'Data - Individual Indicators'!M426,'Data - Individual Indicators'!P426,0.5*'Data - Individual Indicators'!S426,0.5*'Data - Individual Indicators'!T426,'Data - Individual Indicators'!W426,'Data - Individual Indicators'!Y426,0.33*'Data - Individual Indicators'!AC426,0.33*'Data - Individual Indicators'!AD426,0.33*'Data - Individual Indicators'!AE426,0.5*'Data - Individual Indicators'!AI426,0.5*'Data - Individual Indicators'!AJ426,'Data - Individual Indicators'!AM426,'Data - Individual Indicators'!AO426,'Data - Individual Indicators'!BB426*SUM('Data - Individual Indicators'!AV426:AY426),'Data - Individual Indicators'!BE426)</f>
        <v>9.3333333333333339</v>
      </c>
      <c r="C425" s="167">
        <f t="shared" si="13"/>
        <v>1</v>
      </c>
      <c r="D425" s="1" t="str">
        <f t="shared" si="14"/>
        <v>lower</v>
      </c>
    </row>
    <row r="426" spans="1:4" x14ac:dyDescent="0.35">
      <c r="A426" s="4">
        <v>53035091201</v>
      </c>
      <c r="B426" s="2">
        <f>SUM('Data - Individual Indicators'!C427,'Data - Individual Indicators'!E427,'Data - Individual Indicators'!G427,'Data - Individual Indicators'!I427,0.5*'Data - Individual Indicators'!L427,0.5*'Data - Individual Indicators'!M427,'Data - Individual Indicators'!P427,0.5*'Data - Individual Indicators'!S427,0.5*'Data - Individual Indicators'!T427,'Data - Individual Indicators'!W427,'Data - Individual Indicators'!Y427,0.33*'Data - Individual Indicators'!AC427,0.33*'Data - Individual Indicators'!AD427,0.33*'Data - Individual Indicators'!AE427,0.5*'Data - Individual Indicators'!AI427,0.5*'Data - Individual Indicators'!AJ427,'Data - Individual Indicators'!AM427,'Data - Individual Indicators'!AO427,'Data - Individual Indicators'!BB427*SUM('Data - Individual Indicators'!AV427:AY427),'Data - Individual Indicators'!BE427)</f>
        <v>24.48</v>
      </c>
      <c r="C426" s="167">
        <f t="shared" si="13"/>
        <v>1</v>
      </c>
      <c r="D426" s="1" t="str">
        <f t="shared" si="14"/>
        <v>lower</v>
      </c>
    </row>
    <row r="427" spans="1:4" x14ac:dyDescent="0.35">
      <c r="A427" s="4">
        <v>53035091203</v>
      </c>
      <c r="B427" s="2">
        <f>SUM('Data - Individual Indicators'!C428,'Data - Individual Indicators'!E428,'Data - Individual Indicators'!G428,'Data - Individual Indicators'!I428,0.5*'Data - Individual Indicators'!L428,0.5*'Data - Individual Indicators'!M428,'Data - Individual Indicators'!P428,0.5*'Data - Individual Indicators'!S428,0.5*'Data - Individual Indicators'!T428,'Data - Individual Indicators'!W428,'Data - Individual Indicators'!Y428,0.33*'Data - Individual Indicators'!AC428,0.33*'Data - Individual Indicators'!AD428,0.33*'Data - Individual Indicators'!AE428,0.5*'Data - Individual Indicators'!AI428,0.5*'Data - Individual Indicators'!AJ428,'Data - Individual Indicators'!AM428,'Data - Individual Indicators'!AO428,'Data - Individual Indicators'!BB428*SUM('Data - Individual Indicators'!AV428:AY428),'Data - Individual Indicators'!BE428)</f>
        <v>19.649999999999999</v>
      </c>
      <c r="C427" s="167">
        <f t="shared" si="13"/>
        <v>1</v>
      </c>
      <c r="D427" s="1" t="str">
        <f t="shared" si="14"/>
        <v>lower</v>
      </c>
    </row>
    <row r="428" spans="1:4" x14ac:dyDescent="0.35">
      <c r="A428" s="4">
        <v>53035091204</v>
      </c>
      <c r="B428" s="2">
        <f>SUM('Data - Individual Indicators'!C429,'Data - Individual Indicators'!E429,'Data - Individual Indicators'!G429,'Data - Individual Indicators'!I429,0.5*'Data - Individual Indicators'!L429,0.5*'Data - Individual Indicators'!M429,'Data - Individual Indicators'!P429,0.5*'Data - Individual Indicators'!S429,0.5*'Data - Individual Indicators'!T429,'Data - Individual Indicators'!W429,'Data - Individual Indicators'!Y429,0.33*'Data - Individual Indicators'!AC429,0.33*'Data - Individual Indicators'!AD429,0.33*'Data - Individual Indicators'!AE429,0.5*'Data - Individual Indicators'!AI429,0.5*'Data - Individual Indicators'!AJ429,'Data - Individual Indicators'!AM429,'Data - Individual Indicators'!AO429,'Data - Individual Indicators'!BB429*SUM('Data - Individual Indicators'!AV429:AY429),'Data - Individual Indicators'!BE429)</f>
        <v>22.15</v>
      </c>
      <c r="C428" s="167">
        <f t="shared" si="13"/>
        <v>1</v>
      </c>
      <c r="D428" s="1" t="str">
        <f t="shared" si="14"/>
        <v>lower</v>
      </c>
    </row>
    <row r="429" spans="1:4" x14ac:dyDescent="0.35">
      <c r="A429" s="4">
        <v>53035091301</v>
      </c>
      <c r="B429" s="2">
        <f>SUM('Data - Individual Indicators'!C430,'Data - Individual Indicators'!E430,'Data - Individual Indicators'!G430,'Data - Individual Indicators'!I430,0.5*'Data - Individual Indicators'!L430,0.5*'Data - Individual Indicators'!M430,'Data - Individual Indicators'!P430,0.5*'Data - Individual Indicators'!S430,0.5*'Data - Individual Indicators'!T430,'Data - Individual Indicators'!W430,'Data - Individual Indicators'!Y430,0.33*'Data - Individual Indicators'!AC430,0.33*'Data - Individual Indicators'!AD430,0.33*'Data - Individual Indicators'!AE430,0.5*'Data - Individual Indicators'!AI430,0.5*'Data - Individual Indicators'!AJ430,'Data - Individual Indicators'!AM430,'Data - Individual Indicators'!AO430,'Data - Individual Indicators'!BB430*SUM('Data - Individual Indicators'!AV430:AY430),'Data - Individual Indicators'!BE430)</f>
        <v>5.5</v>
      </c>
      <c r="C429" s="167">
        <f t="shared" si="13"/>
        <v>1</v>
      </c>
      <c r="D429" s="1" t="str">
        <f t="shared" si="14"/>
        <v>lower</v>
      </c>
    </row>
    <row r="430" spans="1:4" x14ac:dyDescent="0.35">
      <c r="A430" s="4">
        <v>53035091302</v>
      </c>
      <c r="B430" s="2">
        <f>SUM('Data - Individual Indicators'!C431,'Data - Individual Indicators'!E431,'Data - Individual Indicators'!G431,'Data - Individual Indicators'!I431,0.5*'Data - Individual Indicators'!L431,0.5*'Data - Individual Indicators'!M431,'Data - Individual Indicators'!P431,0.5*'Data - Individual Indicators'!S431,0.5*'Data - Individual Indicators'!T431,'Data - Individual Indicators'!W431,'Data - Individual Indicators'!Y431,0.33*'Data - Individual Indicators'!AC431,0.33*'Data - Individual Indicators'!AD431,0.33*'Data - Individual Indicators'!AE431,0.5*'Data - Individual Indicators'!AI431,0.5*'Data - Individual Indicators'!AJ431,'Data - Individual Indicators'!AM431,'Data - Individual Indicators'!AO431,'Data - Individual Indicators'!BB431*SUM('Data - Individual Indicators'!AV431:AY431),'Data - Individual Indicators'!BE431)</f>
        <v>7</v>
      </c>
      <c r="C430" s="167">
        <f t="shared" si="13"/>
        <v>1</v>
      </c>
      <c r="D430" s="1" t="str">
        <f t="shared" si="14"/>
        <v>lower</v>
      </c>
    </row>
    <row r="431" spans="1:4" x14ac:dyDescent="0.35">
      <c r="A431" s="4">
        <v>53035091400</v>
      </c>
      <c r="B431" s="2">
        <f>SUM('Data - Individual Indicators'!C432,'Data - Individual Indicators'!E432,'Data - Individual Indicators'!G432,'Data - Individual Indicators'!I432,0.5*'Data - Individual Indicators'!L432,0.5*'Data - Individual Indicators'!M432,'Data - Individual Indicators'!P432,0.5*'Data - Individual Indicators'!S432,0.5*'Data - Individual Indicators'!T432,'Data - Individual Indicators'!W432,'Data - Individual Indicators'!Y432,0.33*'Data - Individual Indicators'!AC432,0.33*'Data - Individual Indicators'!AD432,0.33*'Data - Individual Indicators'!AE432,0.5*'Data - Individual Indicators'!AI432,0.5*'Data - Individual Indicators'!AJ432,'Data - Individual Indicators'!AM432,'Data - Individual Indicators'!AO432,'Data - Individual Indicators'!BB432*SUM('Data - Individual Indicators'!AV432:AY432),'Data - Individual Indicators'!BE432)</f>
        <v>12.66</v>
      </c>
      <c r="C431" s="167">
        <f t="shared" si="13"/>
        <v>1</v>
      </c>
      <c r="D431" s="1" t="str">
        <f t="shared" si="14"/>
        <v>lower</v>
      </c>
    </row>
    <row r="432" spans="1:4" x14ac:dyDescent="0.35">
      <c r="A432" s="4">
        <v>53035091500</v>
      </c>
      <c r="B432" s="2">
        <f>SUM('Data - Individual Indicators'!C433,'Data - Individual Indicators'!E433,'Data - Individual Indicators'!G433,'Data - Individual Indicators'!I433,0.5*'Data - Individual Indicators'!L433,0.5*'Data - Individual Indicators'!M433,'Data - Individual Indicators'!P433,0.5*'Data - Individual Indicators'!S433,0.5*'Data - Individual Indicators'!T433,'Data - Individual Indicators'!W433,'Data - Individual Indicators'!Y433,0.33*'Data - Individual Indicators'!AC433,0.33*'Data - Individual Indicators'!AD433,0.33*'Data - Individual Indicators'!AE433,0.5*'Data - Individual Indicators'!AI433,0.5*'Data - Individual Indicators'!AJ433,'Data - Individual Indicators'!AM433,'Data - Individual Indicators'!AO433,'Data - Individual Indicators'!BB433*SUM('Data - Individual Indicators'!AV433:AY433),'Data - Individual Indicators'!BE433)</f>
        <v>17.329999999999998</v>
      </c>
      <c r="C432" s="167">
        <f t="shared" si="13"/>
        <v>1</v>
      </c>
      <c r="D432" s="1" t="str">
        <f t="shared" si="14"/>
        <v>lower</v>
      </c>
    </row>
    <row r="433" spans="1:4" x14ac:dyDescent="0.35">
      <c r="A433" s="4">
        <v>53035091600</v>
      </c>
      <c r="B433" s="2">
        <f>SUM('Data - Individual Indicators'!C434,'Data - Individual Indicators'!E434,'Data - Individual Indicators'!G434,'Data - Individual Indicators'!I434,0.5*'Data - Individual Indicators'!L434,0.5*'Data - Individual Indicators'!M434,'Data - Individual Indicators'!P434,0.5*'Data - Individual Indicators'!S434,0.5*'Data - Individual Indicators'!T434,'Data - Individual Indicators'!W434,'Data - Individual Indicators'!Y434,0.33*'Data - Individual Indicators'!AC434,0.33*'Data - Individual Indicators'!AD434,0.33*'Data - Individual Indicators'!AE434,0.5*'Data - Individual Indicators'!AI434,0.5*'Data - Individual Indicators'!AJ434,'Data - Individual Indicators'!AM434,'Data - Individual Indicators'!AO434,'Data - Individual Indicators'!BB434*SUM('Data - Individual Indicators'!AV434:AY434),'Data - Individual Indicators'!BE434)</f>
        <v>21.65</v>
      </c>
      <c r="C433" s="167">
        <f t="shared" si="13"/>
        <v>1</v>
      </c>
      <c r="D433" s="1" t="str">
        <f t="shared" si="14"/>
        <v>lower</v>
      </c>
    </row>
    <row r="434" spans="1:4" x14ac:dyDescent="0.35">
      <c r="A434" s="4">
        <v>53035091700</v>
      </c>
      <c r="B434" s="2">
        <f>SUM('Data - Individual Indicators'!C435,'Data - Individual Indicators'!E435,'Data - Individual Indicators'!G435,'Data - Individual Indicators'!I435,0.5*'Data - Individual Indicators'!L435,0.5*'Data - Individual Indicators'!M435,'Data - Individual Indicators'!P435,0.5*'Data - Individual Indicators'!S435,0.5*'Data - Individual Indicators'!T435,'Data - Individual Indicators'!W435,'Data - Individual Indicators'!Y435,0.33*'Data - Individual Indicators'!AC435,0.33*'Data - Individual Indicators'!AD435,0.33*'Data - Individual Indicators'!AE435,0.5*'Data - Individual Indicators'!AI435,0.5*'Data - Individual Indicators'!AJ435,'Data - Individual Indicators'!AM435,'Data - Individual Indicators'!AO435,'Data - Individual Indicators'!BB435*SUM('Data - Individual Indicators'!AV435:AY435),'Data - Individual Indicators'!BE435)</f>
        <v>17.32</v>
      </c>
      <c r="C434" s="167">
        <f t="shared" si="13"/>
        <v>1</v>
      </c>
      <c r="D434" s="1" t="str">
        <f t="shared" si="14"/>
        <v>lower</v>
      </c>
    </row>
    <row r="435" spans="1:4" x14ac:dyDescent="0.35">
      <c r="A435" s="4">
        <v>53035091800</v>
      </c>
      <c r="B435" s="2">
        <f>SUM('Data - Individual Indicators'!C436,'Data - Individual Indicators'!E436,'Data - Individual Indicators'!G436,'Data - Individual Indicators'!I436,0.5*'Data - Individual Indicators'!L436,0.5*'Data - Individual Indicators'!M436,'Data - Individual Indicators'!P436,0.5*'Data - Individual Indicators'!S436,0.5*'Data - Individual Indicators'!T436,'Data - Individual Indicators'!W436,'Data - Individual Indicators'!Y436,0.33*'Data - Individual Indicators'!AC436,0.33*'Data - Individual Indicators'!AD436,0.33*'Data - Individual Indicators'!AE436,0.5*'Data - Individual Indicators'!AI436,0.5*'Data - Individual Indicators'!AJ436,'Data - Individual Indicators'!AM436,'Data - Individual Indicators'!AO436,'Data - Individual Indicators'!BB436*SUM('Data - Individual Indicators'!AV436:AY436),'Data - Individual Indicators'!BE436)</f>
        <v>13.66</v>
      </c>
      <c r="C435" s="167">
        <f t="shared" si="13"/>
        <v>1</v>
      </c>
      <c r="D435" s="1" t="str">
        <f t="shared" si="14"/>
        <v>lower</v>
      </c>
    </row>
    <row r="436" spans="1:4" x14ac:dyDescent="0.35">
      <c r="A436" s="4">
        <v>53035091900</v>
      </c>
      <c r="B436" s="2">
        <f>SUM('Data - Individual Indicators'!C437,'Data - Individual Indicators'!E437,'Data - Individual Indicators'!G437,'Data - Individual Indicators'!I437,0.5*'Data - Individual Indicators'!L437,0.5*'Data - Individual Indicators'!M437,'Data - Individual Indicators'!P437,0.5*'Data - Individual Indicators'!S437,0.5*'Data - Individual Indicators'!T437,'Data - Individual Indicators'!W437,'Data - Individual Indicators'!Y437,0.33*'Data - Individual Indicators'!AC437,0.33*'Data - Individual Indicators'!AD437,0.33*'Data - Individual Indicators'!AE437,0.5*'Data - Individual Indicators'!AI437,0.5*'Data - Individual Indicators'!AJ437,'Data - Individual Indicators'!AM437,'Data - Individual Indicators'!AO437,'Data - Individual Indicators'!BB437*SUM('Data - Individual Indicators'!AV437:AY437),'Data - Individual Indicators'!BE437)</f>
        <v>21.98</v>
      </c>
      <c r="C436" s="167">
        <f t="shared" si="13"/>
        <v>1</v>
      </c>
      <c r="D436" s="1" t="str">
        <f t="shared" si="14"/>
        <v>lower</v>
      </c>
    </row>
    <row r="437" spans="1:4" x14ac:dyDescent="0.35">
      <c r="A437" s="4">
        <v>53035092000</v>
      </c>
      <c r="B437" s="2">
        <f>SUM('Data - Individual Indicators'!C438,'Data - Individual Indicators'!E438,'Data - Individual Indicators'!G438,'Data - Individual Indicators'!I438,0.5*'Data - Individual Indicators'!L438,0.5*'Data - Individual Indicators'!M438,'Data - Individual Indicators'!P438,0.5*'Data - Individual Indicators'!S438,0.5*'Data - Individual Indicators'!T438,'Data - Individual Indicators'!W438,'Data - Individual Indicators'!Y438,0.33*'Data - Individual Indicators'!AC438,0.33*'Data - Individual Indicators'!AD438,0.33*'Data - Individual Indicators'!AE438,0.5*'Data - Individual Indicators'!AI438,0.5*'Data - Individual Indicators'!AJ438,'Data - Individual Indicators'!AM438,'Data - Individual Indicators'!AO438,'Data - Individual Indicators'!BB438*SUM('Data - Individual Indicators'!AV438:AY438),'Data - Individual Indicators'!BE438)</f>
        <v>12</v>
      </c>
      <c r="C437" s="167">
        <f t="shared" si="13"/>
        <v>1</v>
      </c>
      <c r="D437" s="1" t="str">
        <f t="shared" si="14"/>
        <v>lower</v>
      </c>
    </row>
    <row r="438" spans="1:4" x14ac:dyDescent="0.35">
      <c r="A438" s="4">
        <v>53035092100</v>
      </c>
      <c r="B438" s="2">
        <f>SUM('Data - Individual Indicators'!C439,'Data - Individual Indicators'!E439,'Data - Individual Indicators'!G439,'Data - Individual Indicators'!I439,0.5*'Data - Individual Indicators'!L439,0.5*'Data - Individual Indicators'!M439,'Data - Individual Indicators'!P439,0.5*'Data - Individual Indicators'!S439,0.5*'Data - Individual Indicators'!T439,'Data - Individual Indicators'!W439,'Data - Individual Indicators'!Y439,0.33*'Data - Individual Indicators'!AC439,0.33*'Data - Individual Indicators'!AD439,0.33*'Data - Individual Indicators'!AE439,0.5*'Data - Individual Indicators'!AI439,0.5*'Data - Individual Indicators'!AJ439,'Data - Individual Indicators'!AM439,'Data - Individual Indicators'!AO439,'Data - Individual Indicators'!BB439*SUM('Data - Individual Indicators'!AV439:AY439),'Data - Individual Indicators'!BE439)</f>
        <v>11</v>
      </c>
      <c r="C438" s="167">
        <f t="shared" si="13"/>
        <v>1</v>
      </c>
      <c r="D438" s="1" t="str">
        <f t="shared" si="14"/>
        <v>lower</v>
      </c>
    </row>
    <row r="439" spans="1:4" x14ac:dyDescent="0.35">
      <c r="A439" s="4">
        <v>53035092200</v>
      </c>
      <c r="B439" s="2">
        <f>SUM('Data - Individual Indicators'!C440,'Data - Individual Indicators'!E440,'Data - Individual Indicators'!G440,'Data - Individual Indicators'!I440,0.5*'Data - Individual Indicators'!L440,0.5*'Data - Individual Indicators'!M440,'Data - Individual Indicators'!P440,0.5*'Data - Individual Indicators'!S440,0.5*'Data - Individual Indicators'!T440,'Data - Individual Indicators'!W440,'Data - Individual Indicators'!Y440,0.33*'Data - Individual Indicators'!AC440,0.33*'Data - Individual Indicators'!AD440,0.33*'Data - Individual Indicators'!AE440,0.5*'Data - Individual Indicators'!AI440,0.5*'Data - Individual Indicators'!AJ440,'Data - Individual Indicators'!AM440,'Data - Individual Indicators'!AO440,'Data - Individual Indicators'!BB440*SUM('Data - Individual Indicators'!AV440:AY440),'Data - Individual Indicators'!BE440)</f>
        <v>27.479999999999997</v>
      </c>
      <c r="C439" s="167">
        <f t="shared" si="13"/>
        <v>2</v>
      </c>
      <c r="D439" s="1" t="str">
        <f t="shared" si="14"/>
        <v>moderate</v>
      </c>
    </row>
    <row r="440" spans="1:4" x14ac:dyDescent="0.35">
      <c r="A440" s="4">
        <v>53035092300</v>
      </c>
      <c r="B440" s="2">
        <f>SUM('Data - Individual Indicators'!C441,'Data - Individual Indicators'!E441,'Data - Individual Indicators'!G441,'Data - Individual Indicators'!I441,0.5*'Data - Individual Indicators'!L441,0.5*'Data - Individual Indicators'!M441,'Data - Individual Indicators'!P441,0.5*'Data - Individual Indicators'!S441,0.5*'Data - Individual Indicators'!T441,'Data - Individual Indicators'!W441,'Data - Individual Indicators'!Y441,0.33*'Data - Individual Indicators'!AC441,0.33*'Data - Individual Indicators'!AD441,0.33*'Data - Individual Indicators'!AE441,0.5*'Data - Individual Indicators'!AI441,0.5*'Data - Individual Indicators'!AJ441,'Data - Individual Indicators'!AM441,'Data - Individual Indicators'!AO441,'Data - Individual Indicators'!BB441*SUM('Data - Individual Indicators'!AV441:AY441),'Data - Individual Indicators'!BE441)</f>
        <v>26.303333333333331</v>
      </c>
      <c r="C440" s="167">
        <f t="shared" si="13"/>
        <v>2</v>
      </c>
      <c r="D440" s="1" t="str">
        <f t="shared" si="14"/>
        <v>moderate</v>
      </c>
    </row>
    <row r="441" spans="1:4" x14ac:dyDescent="0.35">
      <c r="A441" s="4">
        <v>53035092400</v>
      </c>
      <c r="B441" s="2">
        <f>SUM('Data - Individual Indicators'!C442,'Data - Individual Indicators'!E442,'Data - Individual Indicators'!G442,'Data - Individual Indicators'!I442,0.5*'Data - Individual Indicators'!L442,0.5*'Data - Individual Indicators'!M442,'Data - Individual Indicators'!P442,0.5*'Data - Individual Indicators'!S442,0.5*'Data - Individual Indicators'!T442,'Data - Individual Indicators'!W442,'Data - Individual Indicators'!Y442,0.33*'Data - Individual Indicators'!AC442,0.33*'Data - Individual Indicators'!AD442,0.33*'Data - Individual Indicators'!AE442,0.5*'Data - Individual Indicators'!AI442,0.5*'Data - Individual Indicators'!AJ442,'Data - Individual Indicators'!AM442,'Data - Individual Indicators'!AO442,'Data - Individual Indicators'!BB442*SUM('Data - Individual Indicators'!AV442:AY442),'Data - Individual Indicators'!BE442)</f>
        <v>25.97666666666667</v>
      </c>
      <c r="C441" s="167">
        <f t="shared" si="13"/>
        <v>2</v>
      </c>
      <c r="D441" s="1" t="str">
        <f t="shared" si="14"/>
        <v>moderate</v>
      </c>
    </row>
    <row r="442" spans="1:4" x14ac:dyDescent="0.35">
      <c r="A442" s="4">
        <v>53035092500</v>
      </c>
      <c r="B442" s="2">
        <f>SUM('Data - Individual Indicators'!C443,'Data - Individual Indicators'!E443,'Data - Individual Indicators'!G443,'Data - Individual Indicators'!I443,0.5*'Data - Individual Indicators'!L443,0.5*'Data - Individual Indicators'!M443,'Data - Individual Indicators'!P443,0.5*'Data - Individual Indicators'!S443,0.5*'Data - Individual Indicators'!T443,'Data - Individual Indicators'!W443,'Data - Individual Indicators'!Y443,0.33*'Data - Individual Indicators'!AC443,0.33*'Data - Individual Indicators'!AD443,0.33*'Data - Individual Indicators'!AE443,0.5*'Data - Individual Indicators'!AI443,0.5*'Data - Individual Indicators'!AJ443,'Data - Individual Indicators'!AM443,'Data - Individual Indicators'!AO443,'Data - Individual Indicators'!BB443*SUM('Data - Individual Indicators'!AV443:AY443),'Data - Individual Indicators'!BE443)</f>
        <v>18.98</v>
      </c>
      <c r="C442" s="167">
        <f t="shared" si="13"/>
        <v>1</v>
      </c>
      <c r="D442" s="1" t="str">
        <f t="shared" si="14"/>
        <v>lower</v>
      </c>
    </row>
    <row r="443" spans="1:4" x14ac:dyDescent="0.35">
      <c r="A443" s="4">
        <v>53035092600</v>
      </c>
      <c r="B443" s="2">
        <f>SUM('Data - Individual Indicators'!C444,'Data - Individual Indicators'!E444,'Data - Individual Indicators'!G444,'Data - Individual Indicators'!I444,0.5*'Data - Individual Indicators'!L444,0.5*'Data - Individual Indicators'!M444,'Data - Individual Indicators'!P444,0.5*'Data - Individual Indicators'!S444,0.5*'Data - Individual Indicators'!T444,'Data - Individual Indicators'!W444,'Data - Individual Indicators'!Y444,0.33*'Data - Individual Indicators'!AC444,0.33*'Data - Individual Indicators'!AD444,0.33*'Data - Individual Indicators'!AE444,0.5*'Data - Individual Indicators'!AI444,0.5*'Data - Individual Indicators'!AJ444,'Data - Individual Indicators'!AM444,'Data - Individual Indicators'!AO444,'Data - Individual Indicators'!BB444*SUM('Data - Individual Indicators'!AV444:AY444),'Data - Individual Indicators'!BE444)</f>
        <v>10.33</v>
      </c>
      <c r="C443" s="167">
        <f t="shared" si="13"/>
        <v>1</v>
      </c>
      <c r="D443" s="1" t="str">
        <f t="shared" si="14"/>
        <v>lower</v>
      </c>
    </row>
    <row r="444" spans="1:4" x14ac:dyDescent="0.35">
      <c r="A444" s="4">
        <v>53035092701</v>
      </c>
      <c r="B444" s="2">
        <f>SUM('Data - Individual Indicators'!C445,'Data - Individual Indicators'!E445,'Data - Individual Indicators'!G445,'Data - Individual Indicators'!I445,0.5*'Data - Individual Indicators'!L445,0.5*'Data - Individual Indicators'!M445,'Data - Individual Indicators'!P445,0.5*'Data - Individual Indicators'!S445,0.5*'Data - Individual Indicators'!T445,'Data - Individual Indicators'!W445,'Data - Individual Indicators'!Y445,0.33*'Data - Individual Indicators'!AC445,0.33*'Data - Individual Indicators'!AD445,0.33*'Data - Individual Indicators'!AE445,0.5*'Data - Individual Indicators'!AI445,0.5*'Data - Individual Indicators'!AJ445,'Data - Individual Indicators'!AM445,'Data - Individual Indicators'!AO445,'Data - Individual Indicators'!BB445*SUM('Data - Individual Indicators'!AV445:AY445),'Data - Individual Indicators'!BE445)</f>
        <v>5.5</v>
      </c>
      <c r="C444" s="167">
        <f t="shared" si="13"/>
        <v>1</v>
      </c>
      <c r="D444" s="1" t="str">
        <f t="shared" si="14"/>
        <v>lower</v>
      </c>
    </row>
    <row r="445" spans="1:4" x14ac:dyDescent="0.35">
      <c r="A445" s="4">
        <v>53035092704</v>
      </c>
      <c r="B445" s="2">
        <f>SUM('Data - Individual Indicators'!C446,'Data - Individual Indicators'!E446,'Data - Individual Indicators'!G446,'Data - Individual Indicators'!I446,0.5*'Data - Individual Indicators'!L446,0.5*'Data - Individual Indicators'!M446,'Data - Individual Indicators'!P446,0.5*'Data - Individual Indicators'!S446,0.5*'Data - Individual Indicators'!T446,'Data - Individual Indicators'!W446,'Data - Individual Indicators'!Y446,0.33*'Data - Individual Indicators'!AC446,0.33*'Data - Individual Indicators'!AD446,0.33*'Data - Individual Indicators'!AE446,0.5*'Data - Individual Indicators'!AI446,0.5*'Data - Individual Indicators'!AJ446,'Data - Individual Indicators'!AM446,'Data - Individual Indicators'!AO446,'Data - Individual Indicators'!BB446*SUM('Data - Individual Indicators'!AV446:AY446),'Data - Individual Indicators'!BE446)</f>
        <v>6</v>
      </c>
      <c r="C445" s="167">
        <f t="shared" si="13"/>
        <v>1</v>
      </c>
      <c r="D445" s="1" t="str">
        <f t="shared" si="14"/>
        <v>lower</v>
      </c>
    </row>
    <row r="446" spans="1:4" x14ac:dyDescent="0.35">
      <c r="A446" s="4">
        <v>53035092801</v>
      </c>
      <c r="B446" s="2">
        <f>SUM('Data - Individual Indicators'!C447,'Data - Individual Indicators'!E447,'Data - Individual Indicators'!G447,'Data - Individual Indicators'!I447,0.5*'Data - Individual Indicators'!L447,0.5*'Data - Individual Indicators'!M447,'Data - Individual Indicators'!P447,0.5*'Data - Individual Indicators'!S447,0.5*'Data - Individual Indicators'!T447,'Data - Individual Indicators'!W447,'Data - Individual Indicators'!Y447,0.33*'Data - Individual Indicators'!AC447,0.33*'Data - Individual Indicators'!AD447,0.33*'Data - Individual Indicators'!AE447,0.5*'Data - Individual Indicators'!AI447,0.5*'Data - Individual Indicators'!AJ447,'Data - Individual Indicators'!AM447,'Data - Individual Indicators'!AO447,'Data - Individual Indicators'!BB447*SUM('Data - Individual Indicators'!AV447:AY447),'Data - Individual Indicators'!BE447)</f>
        <v>14.5</v>
      </c>
      <c r="C446" s="167">
        <f t="shared" si="13"/>
        <v>1</v>
      </c>
      <c r="D446" s="1" t="str">
        <f t="shared" si="14"/>
        <v>lower</v>
      </c>
    </row>
    <row r="447" spans="1:4" x14ac:dyDescent="0.35">
      <c r="A447" s="4">
        <v>53035092802</v>
      </c>
      <c r="B447" s="2">
        <f>SUM('Data - Individual Indicators'!C448,'Data - Individual Indicators'!E448,'Data - Individual Indicators'!G448,'Data - Individual Indicators'!I448,0.5*'Data - Individual Indicators'!L448,0.5*'Data - Individual Indicators'!M448,'Data - Individual Indicators'!P448,0.5*'Data - Individual Indicators'!S448,0.5*'Data - Individual Indicators'!T448,'Data - Individual Indicators'!W448,'Data - Individual Indicators'!Y448,0.33*'Data - Individual Indicators'!AC448,0.33*'Data - Individual Indicators'!AD448,0.33*'Data - Individual Indicators'!AE448,0.5*'Data - Individual Indicators'!AI448,0.5*'Data - Individual Indicators'!AJ448,'Data - Individual Indicators'!AM448,'Data - Individual Indicators'!AO448,'Data - Individual Indicators'!BB448*SUM('Data - Individual Indicators'!AV448:AY448),'Data - Individual Indicators'!BE448)</f>
        <v>8</v>
      </c>
      <c r="C447" s="167">
        <f t="shared" si="13"/>
        <v>1</v>
      </c>
      <c r="D447" s="1" t="str">
        <f t="shared" si="14"/>
        <v>lower</v>
      </c>
    </row>
    <row r="448" spans="1:4" x14ac:dyDescent="0.35">
      <c r="A448" s="4">
        <v>53035092803</v>
      </c>
      <c r="B448" s="2">
        <f>SUM('Data - Individual Indicators'!C449,'Data - Individual Indicators'!E449,'Data - Individual Indicators'!G449,'Data - Individual Indicators'!I449,0.5*'Data - Individual Indicators'!L449,0.5*'Data - Individual Indicators'!M449,'Data - Individual Indicators'!P449,0.5*'Data - Individual Indicators'!S449,0.5*'Data - Individual Indicators'!T449,'Data - Individual Indicators'!W449,'Data - Individual Indicators'!Y449,0.33*'Data - Individual Indicators'!AC449,0.33*'Data - Individual Indicators'!AD449,0.33*'Data - Individual Indicators'!AE449,0.5*'Data - Individual Indicators'!AI449,0.5*'Data - Individual Indicators'!AJ449,'Data - Individual Indicators'!AM449,'Data - Individual Indicators'!AO449,'Data - Individual Indicators'!BB449*SUM('Data - Individual Indicators'!AV449:AY449),'Data - Individual Indicators'!BE449)</f>
        <v>12</v>
      </c>
      <c r="C448" s="167">
        <f t="shared" si="13"/>
        <v>1</v>
      </c>
      <c r="D448" s="1" t="str">
        <f t="shared" si="14"/>
        <v>lower</v>
      </c>
    </row>
    <row r="449" spans="1:4" x14ac:dyDescent="0.35">
      <c r="A449" s="4">
        <v>53035092901</v>
      </c>
      <c r="B449" s="2">
        <f>SUM('Data - Individual Indicators'!C450,'Data - Individual Indicators'!E450,'Data - Individual Indicators'!G450,'Data - Individual Indicators'!I450,0.5*'Data - Individual Indicators'!L450,0.5*'Data - Individual Indicators'!M450,'Data - Individual Indicators'!P450,0.5*'Data - Individual Indicators'!S450,0.5*'Data - Individual Indicators'!T450,'Data - Individual Indicators'!W450,'Data - Individual Indicators'!Y450,0.33*'Data - Individual Indicators'!AC450,0.33*'Data - Individual Indicators'!AD450,0.33*'Data - Individual Indicators'!AE450,0.5*'Data - Individual Indicators'!AI450,0.5*'Data - Individual Indicators'!AJ450,'Data - Individual Indicators'!AM450,'Data - Individual Indicators'!AO450,'Data - Individual Indicators'!BB450*SUM('Data - Individual Indicators'!AV450:AY450),'Data - Individual Indicators'!BE450)</f>
        <v>9.5</v>
      </c>
      <c r="C449" s="167">
        <f t="shared" si="13"/>
        <v>1</v>
      </c>
      <c r="D449" s="1" t="str">
        <f t="shared" si="14"/>
        <v>lower</v>
      </c>
    </row>
    <row r="450" spans="1:4" x14ac:dyDescent="0.35">
      <c r="A450" s="4">
        <v>53035092902</v>
      </c>
      <c r="B450" s="2">
        <f>SUM('Data - Individual Indicators'!C451,'Data - Individual Indicators'!E451,'Data - Individual Indicators'!G451,'Data - Individual Indicators'!I451,0.5*'Data - Individual Indicators'!L451,0.5*'Data - Individual Indicators'!M451,'Data - Individual Indicators'!P451,0.5*'Data - Individual Indicators'!S451,0.5*'Data - Individual Indicators'!T451,'Data - Individual Indicators'!W451,'Data - Individual Indicators'!Y451,0.33*'Data - Individual Indicators'!AC451,0.33*'Data - Individual Indicators'!AD451,0.33*'Data - Individual Indicators'!AE451,0.5*'Data - Individual Indicators'!AI451,0.5*'Data - Individual Indicators'!AJ451,'Data - Individual Indicators'!AM451,'Data - Individual Indicators'!AO451,'Data - Individual Indicators'!BB451*SUM('Data - Individual Indicators'!AV451:AY451),'Data - Individual Indicators'!BE451)</f>
        <v>11</v>
      </c>
      <c r="C450" s="167">
        <f t="shared" si="13"/>
        <v>1</v>
      </c>
      <c r="D450" s="1" t="str">
        <f t="shared" si="14"/>
        <v>lower</v>
      </c>
    </row>
    <row r="451" spans="1:4" x14ac:dyDescent="0.35">
      <c r="A451" s="4">
        <v>53035940000</v>
      </c>
      <c r="B451" s="2">
        <f>SUM('Data - Individual Indicators'!C452,'Data - Individual Indicators'!E452,'Data - Individual Indicators'!G452,'Data - Individual Indicators'!I452,0.5*'Data - Individual Indicators'!L452,0.5*'Data - Individual Indicators'!M452,'Data - Individual Indicators'!P452,0.5*'Data - Individual Indicators'!S452,0.5*'Data - Individual Indicators'!T452,'Data - Individual Indicators'!W452,'Data - Individual Indicators'!Y452,0.33*'Data - Individual Indicators'!AC452,0.33*'Data - Individual Indicators'!AD452,0.33*'Data - Individual Indicators'!AE452,0.5*'Data - Individual Indicators'!AI452,0.5*'Data - Individual Indicators'!AJ452,'Data - Individual Indicators'!AM452,'Data - Individual Indicators'!AO452,'Data - Individual Indicators'!BB452*SUM('Data - Individual Indicators'!AV452:AY452),'Data - Individual Indicators'!BE452)</f>
        <v>10</v>
      </c>
      <c r="C451" s="167">
        <f t="shared" ref="C451:C514" si="15">IF(AND(B451&gt;=$I$3),3,IF(AND(B451&lt;$I$3,B451&gt;=$I$4),2,1))</f>
        <v>1</v>
      </c>
      <c r="D451" s="1" t="str">
        <f t="shared" ref="D451:D514" si="16">IF(C451=3,"higher",IF(C451=2,"moderate","lower"))</f>
        <v>lower</v>
      </c>
    </row>
    <row r="452" spans="1:4" x14ac:dyDescent="0.35">
      <c r="A452" s="4">
        <v>53035940100</v>
      </c>
      <c r="B452" s="2">
        <f>SUM('Data - Individual Indicators'!C453,'Data - Individual Indicators'!E453,'Data - Individual Indicators'!G453,'Data - Individual Indicators'!I453,0.5*'Data - Individual Indicators'!L453,0.5*'Data - Individual Indicators'!M453,'Data - Individual Indicators'!P453,0.5*'Data - Individual Indicators'!S453,0.5*'Data - Individual Indicators'!T453,'Data - Individual Indicators'!W453,'Data - Individual Indicators'!Y453,0.33*'Data - Individual Indicators'!AC453,0.33*'Data - Individual Indicators'!AD453,0.33*'Data - Individual Indicators'!AE453,0.5*'Data - Individual Indicators'!AI453,0.5*'Data - Individual Indicators'!AJ453,'Data - Individual Indicators'!AM453,'Data - Individual Indicators'!AO453,'Data - Individual Indicators'!BB453*SUM('Data - Individual Indicators'!AV453:AY453),'Data - Individual Indicators'!BE453)</f>
        <v>10.83</v>
      </c>
      <c r="C452" s="167">
        <f t="shared" si="15"/>
        <v>1</v>
      </c>
      <c r="D452" s="1" t="str">
        <f t="shared" si="16"/>
        <v>lower</v>
      </c>
    </row>
    <row r="453" spans="1:4" x14ac:dyDescent="0.35">
      <c r="A453" s="4">
        <v>53053060200</v>
      </c>
      <c r="B453" s="2">
        <f>SUM('Data - Individual Indicators'!C454,'Data - Individual Indicators'!E454,'Data - Individual Indicators'!G454,'Data - Individual Indicators'!I454,0.5*'Data - Individual Indicators'!L454,0.5*'Data - Individual Indicators'!M454,'Data - Individual Indicators'!P454,0.5*'Data - Individual Indicators'!S454,0.5*'Data - Individual Indicators'!T454,'Data - Individual Indicators'!W454,'Data - Individual Indicators'!Y454,0.33*'Data - Individual Indicators'!AC454,0.33*'Data - Individual Indicators'!AD454,0.33*'Data - Individual Indicators'!AE454,0.5*'Data - Individual Indicators'!AI454,0.5*'Data - Individual Indicators'!AJ454,'Data - Individual Indicators'!AM454,'Data - Individual Indicators'!AO454,'Data - Individual Indicators'!BB454*SUM('Data - Individual Indicators'!AV454:AY454),'Data - Individual Indicators'!BE454)</f>
        <v>32.64</v>
      </c>
      <c r="C453" s="167">
        <f t="shared" si="15"/>
        <v>2</v>
      </c>
      <c r="D453" s="1" t="str">
        <f t="shared" si="16"/>
        <v>moderate</v>
      </c>
    </row>
    <row r="454" spans="1:4" x14ac:dyDescent="0.35">
      <c r="A454" s="4">
        <v>53053060300</v>
      </c>
      <c r="B454" s="2">
        <f>SUM('Data - Individual Indicators'!C455,'Data - Individual Indicators'!E455,'Data - Individual Indicators'!G455,'Data - Individual Indicators'!I455,0.5*'Data - Individual Indicators'!L455,0.5*'Data - Individual Indicators'!M455,'Data - Individual Indicators'!P455,0.5*'Data - Individual Indicators'!S455,0.5*'Data - Individual Indicators'!T455,'Data - Individual Indicators'!W455,'Data - Individual Indicators'!Y455,0.33*'Data - Individual Indicators'!AC455,0.33*'Data - Individual Indicators'!AD455,0.33*'Data - Individual Indicators'!AE455,0.5*'Data - Individual Indicators'!AI455,0.5*'Data - Individual Indicators'!AJ455,'Data - Individual Indicators'!AM455,'Data - Individual Indicators'!AO455,'Data - Individual Indicators'!BB455*SUM('Data - Individual Indicators'!AV455:AY455),'Data - Individual Indicators'!BE455)</f>
        <v>15.65</v>
      </c>
      <c r="C454" s="167">
        <f t="shared" si="15"/>
        <v>1</v>
      </c>
      <c r="D454" s="1" t="str">
        <f t="shared" si="16"/>
        <v>lower</v>
      </c>
    </row>
    <row r="455" spans="1:4" x14ac:dyDescent="0.35">
      <c r="A455" s="4">
        <v>53053060400</v>
      </c>
      <c r="B455" s="2">
        <f>SUM('Data - Individual Indicators'!C456,'Data - Individual Indicators'!E456,'Data - Individual Indicators'!G456,'Data - Individual Indicators'!I456,0.5*'Data - Individual Indicators'!L456,0.5*'Data - Individual Indicators'!M456,'Data - Individual Indicators'!P456,0.5*'Data - Individual Indicators'!S456,0.5*'Data - Individual Indicators'!T456,'Data - Individual Indicators'!W456,'Data - Individual Indicators'!Y456,0.33*'Data - Individual Indicators'!AC456,0.33*'Data - Individual Indicators'!AD456,0.33*'Data - Individual Indicators'!AE456,0.5*'Data - Individual Indicators'!AI456,0.5*'Data - Individual Indicators'!AJ456,'Data - Individual Indicators'!AM456,'Data - Individual Indicators'!AO456,'Data - Individual Indicators'!BB456*SUM('Data - Individual Indicators'!AV456:AY456),'Data - Individual Indicators'!BE456)</f>
        <v>12.14</v>
      </c>
      <c r="C455" s="167">
        <f t="shared" si="15"/>
        <v>1</v>
      </c>
      <c r="D455" s="1" t="str">
        <f t="shared" si="16"/>
        <v>lower</v>
      </c>
    </row>
    <row r="456" spans="1:4" x14ac:dyDescent="0.35">
      <c r="A456" s="4">
        <v>53053060500</v>
      </c>
      <c r="B456" s="2">
        <f>SUM('Data - Individual Indicators'!C457,'Data - Individual Indicators'!E457,'Data - Individual Indicators'!G457,'Data - Individual Indicators'!I457,0.5*'Data - Individual Indicators'!L457,0.5*'Data - Individual Indicators'!M457,'Data - Individual Indicators'!P457,0.5*'Data - Individual Indicators'!S457,0.5*'Data - Individual Indicators'!T457,'Data - Individual Indicators'!W457,'Data - Individual Indicators'!Y457,0.33*'Data - Individual Indicators'!AC457,0.33*'Data - Individual Indicators'!AD457,0.33*'Data - Individual Indicators'!AE457,0.5*'Data - Individual Indicators'!AI457,0.5*'Data - Individual Indicators'!AJ457,'Data - Individual Indicators'!AM457,'Data - Individual Indicators'!AO457,'Data - Individual Indicators'!BB457*SUM('Data - Individual Indicators'!AV457:AY457),'Data - Individual Indicators'!BE457)</f>
        <v>14.63</v>
      </c>
      <c r="C456" s="167">
        <f t="shared" si="15"/>
        <v>1</v>
      </c>
      <c r="D456" s="1" t="str">
        <f t="shared" si="16"/>
        <v>lower</v>
      </c>
    </row>
    <row r="457" spans="1:4" x14ac:dyDescent="0.35">
      <c r="A457" s="4">
        <v>53053060600</v>
      </c>
      <c r="B457" s="2">
        <f>SUM('Data - Individual Indicators'!C458,'Data - Individual Indicators'!E458,'Data - Individual Indicators'!G458,'Data - Individual Indicators'!I458,0.5*'Data - Individual Indicators'!L458,0.5*'Data - Individual Indicators'!M458,'Data - Individual Indicators'!P458,0.5*'Data - Individual Indicators'!S458,0.5*'Data - Individual Indicators'!T458,'Data - Individual Indicators'!W458,'Data - Individual Indicators'!Y458,0.33*'Data - Individual Indicators'!AC458,0.33*'Data - Individual Indicators'!AD458,0.33*'Data - Individual Indicators'!AE458,0.5*'Data - Individual Indicators'!AI458,0.5*'Data - Individual Indicators'!AJ458,'Data - Individual Indicators'!AM458,'Data - Individual Indicators'!AO458,'Data - Individual Indicators'!BB458*SUM('Data - Individual Indicators'!AV458:AY458),'Data - Individual Indicators'!BE458)</f>
        <v>21.97</v>
      </c>
      <c r="C457" s="167">
        <f t="shared" si="15"/>
        <v>1</v>
      </c>
      <c r="D457" s="1" t="str">
        <f t="shared" si="16"/>
        <v>lower</v>
      </c>
    </row>
    <row r="458" spans="1:4" x14ac:dyDescent="0.35">
      <c r="A458" s="4">
        <v>53053060700</v>
      </c>
      <c r="B458" s="2">
        <f>SUM('Data - Individual Indicators'!C459,'Data - Individual Indicators'!E459,'Data - Individual Indicators'!G459,'Data - Individual Indicators'!I459,0.5*'Data - Individual Indicators'!L459,0.5*'Data - Individual Indicators'!M459,'Data - Individual Indicators'!P459,0.5*'Data - Individual Indicators'!S459,0.5*'Data - Individual Indicators'!T459,'Data - Individual Indicators'!W459,'Data - Individual Indicators'!Y459,0.33*'Data - Individual Indicators'!AC459,0.33*'Data - Individual Indicators'!AD459,0.33*'Data - Individual Indicators'!AE459,0.5*'Data - Individual Indicators'!AI459,0.5*'Data - Individual Indicators'!AJ459,'Data - Individual Indicators'!AM459,'Data - Individual Indicators'!AO459,'Data - Individual Indicators'!BB459*SUM('Data - Individual Indicators'!AV459:AY459),'Data - Individual Indicators'!BE459)</f>
        <v>23.463333333333335</v>
      </c>
      <c r="C458" s="167">
        <f t="shared" si="15"/>
        <v>1</v>
      </c>
      <c r="D458" s="1" t="str">
        <f t="shared" si="16"/>
        <v>lower</v>
      </c>
    </row>
    <row r="459" spans="1:4" x14ac:dyDescent="0.35">
      <c r="A459" s="4">
        <v>53053060800</v>
      </c>
      <c r="B459" s="2">
        <f>SUM('Data - Individual Indicators'!C460,'Data - Individual Indicators'!E460,'Data - Individual Indicators'!G460,'Data - Individual Indicators'!I460,0.5*'Data - Individual Indicators'!L460,0.5*'Data - Individual Indicators'!M460,'Data - Individual Indicators'!P460,0.5*'Data - Individual Indicators'!S460,0.5*'Data - Individual Indicators'!T460,'Data - Individual Indicators'!W460,'Data - Individual Indicators'!Y460,0.33*'Data - Individual Indicators'!AC460,0.33*'Data - Individual Indicators'!AD460,0.33*'Data - Individual Indicators'!AE460,0.5*'Data - Individual Indicators'!AI460,0.5*'Data - Individual Indicators'!AJ460,'Data - Individual Indicators'!AM460,'Data - Individual Indicators'!AO460,'Data - Individual Indicators'!BB460*SUM('Data - Individual Indicators'!AV460:AY460),'Data - Individual Indicators'!BE460)</f>
        <v>13.97</v>
      </c>
      <c r="C459" s="167">
        <f t="shared" si="15"/>
        <v>1</v>
      </c>
      <c r="D459" s="1" t="str">
        <f t="shared" si="16"/>
        <v>lower</v>
      </c>
    </row>
    <row r="460" spans="1:4" x14ac:dyDescent="0.35">
      <c r="A460" s="4">
        <v>53053060903</v>
      </c>
      <c r="B460" s="2">
        <f>SUM('Data - Individual Indicators'!C461,'Data - Individual Indicators'!E461,'Data - Individual Indicators'!G461,'Data - Individual Indicators'!I461,0.5*'Data - Individual Indicators'!L461,0.5*'Data - Individual Indicators'!M461,'Data - Individual Indicators'!P461,0.5*'Data - Individual Indicators'!S461,0.5*'Data - Individual Indicators'!T461,'Data - Individual Indicators'!W461,'Data - Individual Indicators'!Y461,0.33*'Data - Individual Indicators'!AC461,0.33*'Data - Individual Indicators'!AD461,0.33*'Data - Individual Indicators'!AE461,0.5*'Data - Individual Indicators'!AI461,0.5*'Data - Individual Indicators'!AJ461,'Data - Individual Indicators'!AM461,'Data - Individual Indicators'!AO461,'Data - Individual Indicators'!BB461*SUM('Data - Individual Indicators'!AV461:AY461),'Data - Individual Indicators'!BE461)</f>
        <v>20.973333333333333</v>
      </c>
      <c r="C460" s="167">
        <f t="shared" si="15"/>
        <v>1</v>
      </c>
      <c r="D460" s="1" t="str">
        <f t="shared" si="16"/>
        <v>lower</v>
      </c>
    </row>
    <row r="461" spans="1:4" x14ac:dyDescent="0.35">
      <c r="A461" s="4">
        <v>53053060904</v>
      </c>
      <c r="B461" s="2">
        <f>SUM('Data - Individual Indicators'!C462,'Data - Individual Indicators'!E462,'Data - Individual Indicators'!G462,'Data - Individual Indicators'!I462,0.5*'Data - Individual Indicators'!L462,0.5*'Data - Individual Indicators'!M462,'Data - Individual Indicators'!P462,0.5*'Data - Individual Indicators'!S462,0.5*'Data - Individual Indicators'!T462,'Data - Individual Indicators'!W462,'Data - Individual Indicators'!Y462,0.33*'Data - Individual Indicators'!AC462,0.33*'Data - Individual Indicators'!AD462,0.33*'Data - Individual Indicators'!AE462,0.5*'Data - Individual Indicators'!AI462,0.5*'Data - Individual Indicators'!AJ462,'Data - Individual Indicators'!AM462,'Data - Individual Indicators'!AO462,'Data - Individual Indicators'!BB462*SUM('Data - Individual Indicators'!AV462:AY462),'Data - Individual Indicators'!BE462)</f>
        <v>26.639999999999997</v>
      </c>
      <c r="C461" s="167">
        <f t="shared" si="15"/>
        <v>2</v>
      </c>
      <c r="D461" s="1" t="str">
        <f t="shared" si="16"/>
        <v>moderate</v>
      </c>
    </row>
    <row r="462" spans="1:4" x14ac:dyDescent="0.35">
      <c r="A462" s="4">
        <v>53053060905</v>
      </c>
      <c r="B462" s="2">
        <f>SUM('Data - Individual Indicators'!C463,'Data - Individual Indicators'!E463,'Data - Individual Indicators'!G463,'Data - Individual Indicators'!I463,0.5*'Data - Individual Indicators'!L463,0.5*'Data - Individual Indicators'!M463,'Data - Individual Indicators'!P463,0.5*'Data - Individual Indicators'!S463,0.5*'Data - Individual Indicators'!T463,'Data - Individual Indicators'!W463,'Data - Individual Indicators'!Y463,0.33*'Data - Individual Indicators'!AC463,0.33*'Data - Individual Indicators'!AD463,0.33*'Data - Individual Indicators'!AE463,0.5*'Data - Individual Indicators'!AI463,0.5*'Data - Individual Indicators'!AJ463,'Data - Individual Indicators'!AM463,'Data - Individual Indicators'!AO463,'Data - Individual Indicators'!BB463*SUM('Data - Individual Indicators'!AV463:AY463),'Data - Individual Indicators'!BE463)</f>
        <v>25.389999999999997</v>
      </c>
      <c r="C462" s="167">
        <f t="shared" si="15"/>
        <v>2</v>
      </c>
      <c r="D462" s="1" t="str">
        <f t="shared" si="16"/>
        <v>moderate</v>
      </c>
    </row>
    <row r="463" spans="1:4" x14ac:dyDescent="0.35">
      <c r="A463" s="4">
        <v>53053060906</v>
      </c>
      <c r="B463" s="2">
        <f>SUM('Data - Individual Indicators'!C464,'Data - Individual Indicators'!E464,'Data - Individual Indicators'!G464,'Data - Individual Indicators'!I464,0.5*'Data - Individual Indicators'!L464,0.5*'Data - Individual Indicators'!M464,'Data - Individual Indicators'!P464,0.5*'Data - Individual Indicators'!S464,0.5*'Data - Individual Indicators'!T464,'Data - Individual Indicators'!W464,'Data - Individual Indicators'!Y464,0.33*'Data - Individual Indicators'!AC464,0.33*'Data - Individual Indicators'!AD464,0.33*'Data - Individual Indicators'!AE464,0.5*'Data - Individual Indicators'!AI464,0.5*'Data - Individual Indicators'!AJ464,'Data - Individual Indicators'!AM464,'Data - Individual Indicators'!AO464,'Data - Individual Indicators'!BB464*SUM('Data - Individual Indicators'!AV464:AY464),'Data - Individual Indicators'!BE464)</f>
        <v>19.97</v>
      </c>
      <c r="C463" s="167">
        <f t="shared" si="15"/>
        <v>1</v>
      </c>
      <c r="D463" s="1" t="str">
        <f t="shared" si="16"/>
        <v>lower</v>
      </c>
    </row>
    <row r="464" spans="1:4" x14ac:dyDescent="0.35">
      <c r="A464" s="4">
        <v>53053061001</v>
      </c>
      <c r="B464" s="2">
        <f>SUM('Data - Individual Indicators'!C465,'Data - Individual Indicators'!E465,'Data - Individual Indicators'!G465,'Data - Individual Indicators'!I465,0.5*'Data - Individual Indicators'!L465,0.5*'Data - Individual Indicators'!M465,'Data - Individual Indicators'!P465,0.5*'Data - Individual Indicators'!S465,0.5*'Data - Individual Indicators'!T465,'Data - Individual Indicators'!W465,'Data - Individual Indicators'!Y465,0.33*'Data - Individual Indicators'!AC465,0.33*'Data - Individual Indicators'!AD465,0.33*'Data - Individual Indicators'!AE465,0.5*'Data - Individual Indicators'!AI465,0.5*'Data - Individual Indicators'!AJ465,'Data - Individual Indicators'!AM465,'Data - Individual Indicators'!AO465,'Data - Individual Indicators'!BB465*SUM('Data - Individual Indicators'!AV465:AY465),'Data - Individual Indicators'!BE465)</f>
        <v>19.310000000000002</v>
      </c>
      <c r="C464" s="167">
        <f t="shared" si="15"/>
        <v>1</v>
      </c>
      <c r="D464" s="1" t="str">
        <f t="shared" si="16"/>
        <v>lower</v>
      </c>
    </row>
    <row r="465" spans="1:4" x14ac:dyDescent="0.35">
      <c r="A465" s="4">
        <v>53053061002</v>
      </c>
      <c r="B465" s="2">
        <f>SUM('Data - Individual Indicators'!C466,'Data - Individual Indicators'!E466,'Data - Individual Indicators'!G466,'Data - Individual Indicators'!I466,0.5*'Data - Individual Indicators'!L466,0.5*'Data - Individual Indicators'!M466,'Data - Individual Indicators'!P466,0.5*'Data - Individual Indicators'!S466,0.5*'Data - Individual Indicators'!T466,'Data - Individual Indicators'!W466,'Data - Individual Indicators'!Y466,0.33*'Data - Individual Indicators'!AC466,0.33*'Data - Individual Indicators'!AD466,0.33*'Data - Individual Indicators'!AE466,0.5*'Data - Individual Indicators'!AI466,0.5*'Data - Individual Indicators'!AJ466,'Data - Individual Indicators'!AM466,'Data - Individual Indicators'!AO466,'Data - Individual Indicators'!BB466*SUM('Data - Individual Indicators'!AV466:AY466),'Data - Individual Indicators'!BE466)</f>
        <v>37.299999999999997</v>
      </c>
      <c r="C465" s="167">
        <f t="shared" si="15"/>
        <v>2</v>
      </c>
      <c r="D465" s="1" t="str">
        <f t="shared" si="16"/>
        <v>moderate</v>
      </c>
    </row>
    <row r="466" spans="1:4" x14ac:dyDescent="0.35">
      <c r="A466" s="4">
        <v>53053061100</v>
      </c>
      <c r="B466" s="2">
        <f>SUM('Data - Individual Indicators'!C467,'Data - Individual Indicators'!E467,'Data - Individual Indicators'!G467,'Data - Individual Indicators'!I467,0.5*'Data - Individual Indicators'!L467,0.5*'Data - Individual Indicators'!M467,'Data - Individual Indicators'!P467,0.5*'Data - Individual Indicators'!S467,0.5*'Data - Individual Indicators'!T467,'Data - Individual Indicators'!W467,'Data - Individual Indicators'!Y467,0.33*'Data - Individual Indicators'!AC467,0.33*'Data - Individual Indicators'!AD467,0.33*'Data - Individual Indicators'!AE467,0.5*'Data - Individual Indicators'!AI467,0.5*'Data - Individual Indicators'!AJ467,'Data - Individual Indicators'!AM467,'Data - Individual Indicators'!AO467,'Data - Individual Indicators'!BB467*SUM('Data - Individual Indicators'!AV467:AY467),'Data - Individual Indicators'!BE467)</f>
        <v>25.63</v>
      </c>
      <c r="C466" s="167">
        <f t="shared" si="15"/>
        <v>2</v>
      </c>
      <c r="D466" s="1" t="str">
        <f t="shared" si="16"/>
        <v>moderate</v>
      </c>
    </row>
    <row r="467" spans="1:4" x14ac:dyDescent="0.35">
      <c r="A467" s="4">
        <v>53053061200</v>
      </c>
      <c r="B467" s="2">
        <f>SUM('Data - Individual Indicators'!C468,'Data - Individual Indicators'!E468,'Data - Individual Indicators'!G468,'Data - Individual Indicators'!I468,0.5*'Data - Individual Indicators'!L468,0.5*'Data - Individual Indicators'!M468,'Data - Individual Indicators'!P468,0.5*'Data - Individual Indicators'!S468,0.5*'Data - Individual Indicators'!T468,'Data - Individual Indicators'!W468,'Data - Individual Indicators'!Y468,0.33*'Data - Individual Indicators'!AC468,0.33*'Data - Individual Indicators'!AD468,0.33*'Data - Individual Indicators'!AE468,0.5*'Data - Individual Indicators'!AI468,0.5*'Data - Individual Indicators'!AJ468,'Data - Individual Indicators'!AM468,'Data - Individual Indicators'!AO468,'Data - Individual Indicators'!BB468*SUM('Data - Individual Indicators'!AV468:AY468),'Data - Individual Indicators'!BE468)</f>
        <v>29.799999999999997</v>
      </c>
      <c r="C467" s="167">
        <f t="shared" si="15"/>
        <v>2</v>
      </c>
      <c r="D467" s="1" t="str">
        <f t="shared" si="16"/>
        <v>moderate</v>
      </c>
    </row>
    <row r="468" spans="1:4" x14ac:dyDescent="0.35">
      <c r="A468" s="4">
        <v>53053061300</v>
      </c>
      <c r="B468" s="2">
        <f>SUM('Data - Individual Indicators'!C469,'Data - Individual Indicators'!E469,'Data - Individual Indicators'!G469,'Data - Individual Indicators'!I469,0.5*'Data - Individual Indicators'!L469,0.5*'Data - Individual Indicators'!M469,'Data - Individual Indicators'!P469,0.5*'Data - Individual Indicators'!S469,0.5*'Data - Individual Indicators'!T469,'Data - Individual Indicators'!W469,'Data - Individual Indicators'!Y469,0.33*'Data - Individual Indicators'!AC469,0.33*'Data - Individual Indicators'!AD469,0.33*'Data - Individual Indicators'!AE469,0.5*'Data - Individual Indicators'!AI469,0.5*'Data - Individual Indicators'!AJ469,'Data - Individual Indicators'!AM469,'Data - Individual Indicators'!AO469,'Data - Individual Indicators'!BB469*SUM('Data - Individual Indicators'!AV469:AY469),'Data - Individual Indicators'!BE469)</f>
        <v>42.379999999999995</v>
      </c>
      <c r="C468" s="167">
        <f t="shared" si="15"/>
        <v>3</v>
      </c>
      <c r="D468" s="1" t="str">
        <f t="shared" si="16"/>
        <v>higher</v>
      </c>
    </row>
    <row r="469" spans="1:4" x14ac:dyDescent="0.35">
      <c r="A469" s="4">
        <v>53053061400</v>
      </c>
      <c r="B469" s="2">
        <f>SUM('Data - Individual Indicators'!C470,'Data - Individual Indicators'!E470,'Data - Individual Indicators'!G470,'Data - Individual Indicators'!I470,0.5*'Data - Individual Indicators'!L470,0.5*'Data - Individual Indicators'!M470,'Data - Individual Indicators'!P470,0.5*'Data - Individual Indicators'!S470,0.5*'Data - Individual Indicators'!T470,'Data - Individual Indicators'!W470,'Data - Individual Indicators'!Y470,0.33*'Data - Individual Indicators'!AC470,0.33*'Data - Individual Indicators'!AD470,0.33*'Data - Individual Indicators'!AE470,0.5*'Data - Individual Indicators'!AI470,0.5*'Data - Individual Indicators'!AJ470,'Data - Individual Indicators'!AM470,'Data - Individual Indicators'!AO470,'Data - Individual Indicators'!BB470*SUM('Data - Individual Indicators'!AV470:AY470),'Data - Individual Indicators'!BE470)</f>
        <v>44.71</v>
      </c>
      <c r="C469" s="167">
        <f t="shared" si="15"/>
        <v>3</v>
      </c>
      <c r="D469" s="1" t="str">
        <f t="shared" si="16"/>
        <v>higher</v>
      </c>
    </row>
    <row r="470" spans="1:4" x14ac:dyDescent="0.35">
      <c r="A470" s="4">
        <v>53053061500</v>
      </c>
      <c r="B470" s="2">
        <f>SUM('Data - Individual Indicators'!C471,'Data - Individual Indicators'!E471,'Data - Individual Indicators'!G471,'Data - Individual Indicators'!I471,0.5*'Data - Individual Indicators'!L471,0.5*'Data - Individual Indicators'!M471,'Data - Individual Indicators'!P471,0.5*'Data - Individual Indicators'!S471,0.5*'Data - Individual Indicators'!T471,'Data - Individual Indicators'!W471,'Data - Individual Indicators'!Y471,0.33*'Data - Individual Indicators'!AC471,0.33*'Data - Individual Indicators'!AD471,0.33*'Data - Individual Indicators'!AE471,0.5*'Data - Individual Indicators'!AI471,0.5*'Data - Individual Indicators'!AJ471,'Data - Individual Indicators'!AM471,'Data - Individual Indicators'!AO471,'Data - Individual Indicators'!BB471*SUM('Data - Individual Indicators'!AV471:AY471),'Data - Individual Indicators'!BE471)</f>
        <v>32.96</v>
      </c>
      <c r="C470" s="167">
        <f t="shared" si="15"/>
        <v>2</v>
      </c>
      <c r="D470" s="1" t="str">
        <f t="shared" si="16"/>
        <v>moderate</v>
      </c>
    </row>
    <row r="471" spans="1:4" x14ac:dyDescent="0.35">
      <c r="A471" s="4">
        <v>53053061601</v>
      </c>
      <c r="B471" s="2">
        <f>SUM('Data - Individual Indicators'!C472,'Data - Individual Indicators'!E472,'Data - Individual Indicators'!G472,'Data - Individual Indicators'!I472,0.5*'Data - Individual Indicators'!L472,0.5*'Data - Individual Indicators'!M472,'Data - Individual Indicators'!P472,0.5*'Data - Individual Indicators'!S472,0.5*'Data - Individual Indicators'!T472,'Data - Individual Indicators'!W472,'Data - Individual Indicators'!Y472,0.33*'Data - Individual Indicators'!AC472,0.33*'Data - Individual Indicators'!AD472,0.33*'Data - Individual Indicators'!AE472,0.5*'Data - Individual Indicators'!AI472,0.5*'Data - Individual Indicators'!AJ472,'Data - Individual Indicators'!AM472,'Data - Individual Indicators'!AO472,'Data - Individual Indicators'!BB472*SUM('Data - Individual Indicators'!AV472:AY472),'Data - Individual Indicators'!BE472)</f>
        <v>43.21</v>
      </c>
      <c r="C471" s="167">
        <f t="shared" si="15"/>
        <v>3</v>
      </c>
      <c r="D471" s="1" t="str">
        <f t="shared" si="16"/>
        <v>higher</v>
      </c>
    </row>
    <row r="472" spans="1:4" x14ac:dyDescent="0.35">
      <c r="A472" s="4">
        <v>53053061602</v>
      </c>
      <c r="B472" s="2">
        <f>SUM('Data - Individual Indicators'!C473,'Data - Individual Indicators'!E473,'Data - Individual Indicators'!G473,'Data - Individual Indicators'!I473,0.5*'Data - Individual Indicators'!L473,0.5*'Data - Individual Indicators'!M473,'Data - Individual Indicators'!P473,0.5*'Data - Individual Indicators'!S473,0.5*'Data - Individual Indicators'!T473,'Data - Individual Indicators'!W473,'Data - Individual Indicators'!Y473,0.33*'Data - Individual Indicators'!AC473,0.33*'Data - Individual Indicators'!AD473,0.33*'Data - Individual Indicators'!AE473,0.5*'Data - Individual Indicators'!AI473,0.5*'Data - Individual Indicators'!AJ473,'Data - Individual Indicators'!AM473,'Data - Individual Indicators'!AO473,'Data - Individual Indicators'!BB473*SUM('Data - Individual Indicators'!AV473:AY473),'Data - Individual Indicators'!BE473)</f>
        <v>41.46</v>
      </c>
      <c r="C472" s="167">
        <f t="shared" si="15"/>
        <v>3</v>
      </c>
      <c r="D472" s="1" t="str">
        <f t="shared" si="16"/>
        <v>higher</v>
      </c>
    </row>
    <row r="473" spans="1:4" x14ac:dyDescent="0.35">
      <c r="A473" s="4">
        <v>53053061700</v>
      </c>
      <c r="B473" s="2">
        <f>SUM('Data - Individual Indicators'!C474,'Data - Individual Indicators'!E474,'Data - Individual Indicators'!G474,'Data - Individual Indicators'!I474,0.5*'Data - Individual Indicators'!L474,0.5*'Data - Individual Indicators'!M474,'Data - Individual Indicators'!P474,0.5*'Data - Individual Indicators'!S474,0.5*'Data - Individual Indicators'!T474,'Data - Individual Indicators'!W474,'Data - Individual Indicators'!Y474,0.33*'Data - Individual Indicators'!AC474,0.33*'Data - Individual Indicators'!AD474,0.33*'Data - Individual Indicators'!AE474,0.5*'Data - Individual Indicators'!AI474,0.5*'Data - Individual Indicators'!AJ474,'Data - Individual Indicators'!AM474,'Data - Individual Indicators'!AO474,'Data - Individual Indicators'!BB474*SUM('Data - Individual Indicators'!AV474:AY474),'Data - Individual Indicators'!BE474)</f>
        <v>35.299999999999997</v>
      </c>
      <c r="C473" s="167">
        <f t="shared" si="15"/>
        <v>2</v>
      </c>
      <c r="D473" s="1" t="str">
        <f t="shared" si="16"/>
        <v>moderate</v>
      </c>
    </row>
    <row r="474" spans="1:4" x14ac:dyDescent="0.35">
      <c r="A474" s="4">
        <v>53053061800</v>
      </c>
      <c r="B474" s="2">
        <f>SUM('Data - Individual Indicators'!C475,'Data - Individual Indicators'!E475,'Data - Individual Indicators'!G475,'Data - Individual Indicators'!I475,0.5*'Data - Individual Indicators'!L475,0.5*'Data - Individual Indicators'!M475,'Data - Individual Indicators'!P475,0.5*'Data - Individual Indicators'!S475,0.5*'Data - Individual Indicators'!T475,'Data - Individual Indicators'!W475,'Data - Individual Indicators'!Y475,0.33*'Data - Individual Indicators'!AC475,0.33*'Data - Individual Indicators'!AD475,0.33*'Data - Individual Indicators'!AE475,0.5*'Data - Individual Indicators'!AI475,0.5*'Data - Individual Indicators'!AJ475,'Data - Individual Indicators'!AM475,'Data - Individual Indicators'!AO475,'Data - Individual Indicators'!BB475*SUM('Data - Individual Indicators'!AV475:AY475),'Data - Individual Indicators'!BE475)</f>
        <v>32.129999999999995</v>
      </c>
      <c r="C474" s="167">
        <f t="shared" si="15"/>
        <v>2</v>
      </c>
      <c r="D474" s="1" t="str">
        <f t="shared" si="16"/>
        <v>moderate</v>
      </c>
    </row>
    <row r="475" spans="1:4" x14ac:dyDescent="0.35">
      <c r="A475" s="4">
        <v>53053061900</v>
      </c>
      <c r="B475" s="2">
        <f>SUM('Data - Individual Indicators'!C476,'Data - Individual Indicators'!E476,'Data - Individual Indicators'!G476,'Data - Individual Indicators'!I476,0.5*'Data - Individual Indicators'!L476,0.5*'Data - Individual Indicators'!M476,'Data - Individual Indicators'!P476,0.5*'Data - Individual Indicators'!S476,0.5*'Data - Individual Indicators'!T476,'Data - Individual Indicators'!W476,'Data - Individual Indicators'!Y476,0.33*'Data - Individual Indicators'!AC476,0.33*'Data - Individual Indicators'!AD476,0.33*'Data - Individual Indicators'!AE476,0.5*'Data - Individual Indicators'!AI476,0.5*'Data - Individual Indicators'!AJ476,'Data - Individual Indicators'!AM476,'Data - Individual Indicators'!AO476,'Data - Individual Indicators'!BB476*SUM('Data - Individual Indicators'!AV476:AY476),'Data - Individual Indicators'!BE476)</f>
        <v>41.8</v>
      </c>
      <c r="C475" s="167">
        <f t="shared" si="15"/>
        <v>3</v>
      </c>
      <c r="D475" s="1" t="str">
        <f t="shared" si="16"/>
        <v>higher</v>
      </c>
    </row>
    <row r="476" spans="1:4" x14ac:dyDescent="0.35">
      <c r="A476" s="4">
        <v>53053062000</v>
      </c>
      <c r="B476" s="2">
        <f>SUM('Data - Individual Indicators'!C477,'Data - Individual Indicators'!E477,'Data - Individual Indicators'!G477,'Data - Individual Indicators'!I477,0.5*'Data - Individual Indicators'!L477,0.5*'Data - Individual Indicators'!M477,'Data - Individual Indicators'!P477,0.5*'Data - Individual Indicators'!S477,0.5*'Data - Individual Indicators'!T477,'Data - Individual Indicators'!W477,'Data - Individual Indicators'!Y477,0.33*'Data - Individual Indicators'!AC477,0.33*'Data - Individual Indicators'!AD477,0.33*'Data - Individual Indicators'!AE477,0.5*'Data - Individual Indicators'!AI477,0.5*'Data - Individual Indicators'!AJ477,'Data - Individual Indicators'!AM477,'Data - Individual Indicators'!AO477,'Data - Individual Indicators'!BB477*SUM('Data - Individual Indicators'!AV477:AY477),'Data - Individual Indicators'!BE477)</f>
        <v>41.8</v>
      </c>
      <c r="C476" s="167">
        <f t="shared" si="15"/>
        <v>3</v>
      </c>
      <c r="D476" s="1" t="str">
        <f t="shared" si="16"/>
        <v>higher</v>
      </c>
    </row>
    <row r="477" spans="1:4" x14ac:dyDescent="0.35">
      <c r="A477" s="4">
        <v>53053062300</v>
      </c>
      <c r="B477" s="2">
        <f>SUM('Data - Individual Indicators'!C478,'Data - Individual Indicators'!E478,'Data - Individual Indicators'!G478,'Data - Individual Indicators'!I478,0.5*'Data - Individual Indicators'!L478,0.5*'Data - Individual Indicators'!M478,'Data - Individual Indicators'!P478,0.5*'Data - Individual Indicators'!S478,0.5*'Data - Individual Indicators'!T478,'Data - Individual Indicators'!W478,'Data - Individual Indicators'!Y478,0.33*'Data - Individual Indicators'!AC478,0.33*'Data - Individual Indicators'!AD478,0.33*'Data - Individual Indicators'!AE478,0.5*'Data - Individual Indicators'!AI478,0.5*'Data - Individual Indicators'!AJ478,'Data - Individual Indicators'!AM478,'Data - Individual Indicators'!AO478,'Data - Individual Indicators'!BB478*SUM('Data - Individual Indicators'!AV478:AY478),'Data - Individual Indicators'!BE478)</f>
        <v>33.97</v>
      </c>
      <c r="C477" s="167">
        <f t="shared" si="15"/>
        <v>2</v>
      </c>
      <c r="D477" s="1" t="str">
        <f t="shared" si="16"/>
        <v>moderate</v>
      </c>
    </row>
    <row r="478" spans="1:4" x14ac:dyDescent="0.35">
      <c r="A478" s="4">
        <v>53053062400</v>
      </c>
      <c r="B478" s="2">
        <f>SUM('Data - Individual Indicators'!C479,'Data - Individual Indicators'!E479,'Data - Individual Indicators'!G479,'Data - Individual Indicators'!I479,0.5*'Data - Individual Indicators'!L479,0.5*'Data - Individual Indicators'!M479,'Data - Individual Indicators'!P479,0.5*'Data - Individual Indicators'!S479,0.5*'Data - Individual Indicators'!T479,'Data - Individual Indicators'!W479,'Data - Individual Indicators'!Y479,0.33*'Data - Individual Indicators'!AC479,0.33*'Data - Individual Indicators'!AD479,0.33*'Data - Individual Indicators'!AE479,0.5*'Data - Individual Indicators'!AI479,0.5*'Data - Individual Indicators'!AJ479,'Data - Individual Indicators'!AM479,'Data - Individual Indicators'!AO479,'Data - Individual Indicators'!BB479*SUM('Data - Individual Indicators'!AV479:AY479),'Data - Individual Indicators'!BE479)</f>
        <v>31.46</v>
      </c>
      <c r="C478" s="167">
        <f t="shared" si="15"/>
        <v>2</v>
      </c>
      <c r="D478" s="1" t="str">
        <f t="shared" si="16"/>
        <v>moderate</v>
      </c>
    </row>
    <row r="479" spans="1:4" x14ac:dyDescent="0.35">
      <c r="A479" s="4">
        <v>53053062500</v>
      </c>
      <c r="B479" s="2">
        <f>SUM('Data - Individual Indicators'!C480,'Data - Individual Indicators'!E480,'Data - Individual Indicators'!G480,'Data - Individual Indicators'!I480,0.5*'Data - Individual Indicators'!L480,0.5*'Data - Individual Indicators'!M480,'Data - Individual Indicators'!P480,0.5*'Data - Individual Indicators'!S480,0.5*'Data - Individual Indicators'!T480,'Data - Individual Indicators'!W480,'Data - Individual Indicators'!Y480,0.33*'Data - Individual Indicators'!AC480,0.33*'Data - Individual Indicators'!AD480,0.33*'Data - Individual Indicators'!AE480,0.5*'Data - Individual Indicators'!AI480,0.5*'Data - Individual Indicators'!AJ480,'Data - Individual Indicators'!AM480,'Data - Individual Indicators'!AO480,'Data - Individual Indicators'!BB480*SUM('Data - Individual Indicators'!AV480:AY480),'Data - Individual Indicators'!BE480)</f>
        <v>30.13</v>
      </c>
      <c r="C479" s="167">
        <f t="shared" si="15"/>
        <v>2</v>
      </c>
      <c r="D479" s="1" t="str">
        <f t="shared" si="16"/>
        <v>moderate</v>
      </c>
    </row>
    <row r="480" spans="1:4" x14ac:dyDescent="0.35">
      <c r="A480" s="4">
        <v>53053062600</v>
      </c>
      <c r="B480" s="2">
        <f>SUM('Data - Individual Indicators'!C481,'Data - Individual Indicators'!E481,'Data - Individual Indicators'!G481,'Data - Individual Indicators'!I481,0.5*'Data - Individual Indicators'!L481,0.5*'Data - Individual Indicators'!M481,'Data - Individual Indicators'!P481,0.5*'Data - Individual Indicators'!S481,0.5*'Data - Individual Indicators'!T481,'Data - Individual Indicators'!W481,'Data - Individual Indicators'!Y481,0.33*'Data - Individual Indicators'!AC481,0.33*'Data - Individual Indicators'!AD481,0.33*'Data - Individual Indicators'!AE481,0.5*'Data - Individual Indicators'!AI481,0.5*'Data - Individual Indicators'!AJ481,'Data - Individual Indicators'!AM481,'Data - Individual Indicators'!AO481,'Data - Individual Indicators'!BB481*SUM('Data - Individual Indicators'!AV481:AY481),'Data - Individual Indicators'!BE481)</f>
        <v>36.729999999999997</v>
      </c>
      <c r="C480" s="167">
        <f t="shared" si="15"/>
        <v>2</v>
      </c>
      <c r="D480" s="1" t="str">
        <f t="shared" si="16"/>
        <v>moderate</v>
      </c>
    </row>
    <row r="481" spans="1:4" x14ac:dyDescent="0.35">
      <c r="A481" s="4">
        <v>53053062801</v>
      </c>
      <c r="B481" s="2">
        <f>SUM('Data - Individual Indicators'!C482,'Data - Individual Indicators'!E482,'Data - Individual Indicators'!G482,'Data - Individual Indicators'!I482,0.5*'Data - Individual Indicators'!L482,0.5*'Data - Individual Indicators'!M482,'Data - Individual Indicators'!P482,0.5*'Data - Individual Indicators'!S482,0.5*'Data - Individual Indicators'!T482,'Data - Individual Indicators'!W482,'Data - Individual Indicators'!Y482,0.33*'Data - Individual Indicators'!AC482,0.33*'Data - Individual Indicators'!AD482,0.33*'Data - Individual Indicators'!AE482,0.5*'Data - Individual Indicators'!AI482,0.5*'Data - Individual Indicators'!AJ482,'Data - Individual Indicators'!AM482,'Data - Individual Indicators'!AO482,'Data - Individual Indicators'!BB482*SUM('Data - Individual Indicators'!AV482:AY482),'Data - Individual Indicators'!BE482)</f>
        <v>36.809999999999995</v>
      </c>
      <c r="C481" s="167">
        <f t="shared" si="15"/>
        <v>2</v>
      </c>
      <c r="D481" s="1" t="str">
        <f t="shared" si="16"/>
        <v>moderate</v>
      </c>
    </row>
    <row r="482" spans="1:4" x14ac:dyDescent="0.35">
      <c r="A482" s="4">
        <v>53053062802</v>
      </c>
      <c r="B482" s="2">
        <f>SUM('Data - Individual Indicators'!C483,'Data - Individual Indicators'!E483,'Data - Individual Indicators'!G483,'Data - Individual Indicators'!I483,0.5*'Data - Individual Indicators'!L483,0.5*'Data - Individual Indicators'!M483,'Data - Individual Indicators'!P483,0.5*'Data - Individual Indicators'!S483,0.5*'Data - Individual Indicators'!T483,'Data - Individual Indicators'!W483,'Data - Individual Indicators'!Y483,0.33*'Data - Individual Indicators'!AC483,0.33*'Data - Individual Indicators'!AD483,0.33*'Data - Individual Indicators'!AE483,0.5*'Data - Individual Indicators'!AI483,0.5*'Data - Individual Indicators'!AJ483,'Data - Individual Indicators'!AM483,'Data - Individual Indicators'!AO483,'Data - Individual Indicators'!BB483*SUM('Data - Individual Indicators'!AV483:AY483),'Data - Individual Indicators'!BE483)</f>
        <v>30.479999999999997</v>
      </c>
      <c r="C482" s="167">
        <f t="shared" si="15"/>
        <v>2</v>
      </c>
      <c r="D482" s="1" t="str">
        <f t="shared" si="16"/>
        <v>moderate</v>
      </c>
    </row>
    <row r="483" spans="1:4" x14ac:dyDescent="0.35">
      <c r="A483" s="4">
        <v>53053062900</v>
      </c>
      <c r="B483" s="2">
        <f>SUM('Data - Individual Indicators'!C484,'Data - Individual Indicators'!E484,'Data - Individual Indicators'!G484,'Data - Individual Indicators'!I484,0.5*'Data - Individual Indicators'!L484,0.5*'Data - Individual Indicators'!M484,'Data - Individual Indicators'!P484,0.5*'Data - Individual Indicators'!S484,0.5*'Data - Individual Indicators'!T484,'Data - Individual Indicators'!W484,'Data - Individual Indicators'!Y484,0.33*'Data - Individual Indicators'!AC484,0.33*'Data - Individual Indicators'!AD484,0.33*'Data - Individual Indicators'!AE484,0.5*'Data - Individual Indicators'!AI484,0.5*'Data - Individual Indicators'!AJ484,'Data - Individual Indicators'!AM484,'Data - Individual Indicators'!AO484,'Data - Individual Indicators'!BB484*SUM('Data - Individual Indicators'!AV484:AY484),'Data - Individual Indicators'!BE484)</f>
        <v>34.979999999999997</v>
      </c>
      <c r="C483" s="167">
        <f t="shared" si="15"/>
        <v>2</v>
      </c>
      <c r="D483" s="1" t="str">
        <f t="shared" si="16"/>
        <v>moderate</v>
      </c>
    </row>
    <row r="484" spans="1:4" x14ac:dyDescent="0.35">
      <c r="A484" s="4">
        <v>53053063000</v>
      </c>
      <c r="B484" s="2">
        <f>SUM('Data - Individual Indicators'!C485,'Data - Individual Indicators'!E485,'Data - Individual Indicators'!G485,'Data - Individual Indicators'!I485,0.5*'Data - Individual Indicators'!L485,0.5*'Data - Individual Indicators'!M485,'Data - Individual Indicators'!P485,0.5*'Data - Individual Indicators'!S485,0.5*'Data - Individual Indicators'!T485,'Data - Individual Indicators'!W485,'Data - Individual Indicators'!Y485,0.33*'Data - Individual Indicators'!AC485,0.33*'Data - Individual Indicators'!AD485,0.33*'Data - Individual Indicators'!AE485,0.5*'Data - Individual Indicators'!AI485,0.5*'Data - Individual Indicators'!AJ485,'Data - Individual Indicators'!AM485,'Data - Individual Indicators'!AO485,'Data - Individual Indicators'!BB485*SUM('Data - Individual Indicators'!AV485:AY485),'Data - Individual Indicators'!BE485)</f>
        <v>35.479999999999997</v>
      </c>
      <c r="C484" s="167">
        <f t="shared" si="15"/>
        <v>2</v>
      </c>
      <c r="D484" s="1" t="str">
        <f t="shared" si="16"/>
        <v>moderate</v>
      </c>
    </row>
    <row r="485" spans="1:4" x14ac:dyDescent="0.35">
      <c r="A485" s="4">
        <v>53053063100</v>
      </c>
      <c r="B485" s="2">
        <f>SUM('Data - Individual Indicators'!C486,'Data - Individual Indicators'!E486,'Data - Individual Indicators'!G486,'Data - Individual Indicators'!I486,0.5*'Data - Individual Indicators'!L486,0.5*'Data - Individual Indicators'!M486,'Data - Individual Indicators'!P486,0.5*'Data - Individual Indicators'!S486,0.5*'Data - Individual Indicators'!T486,'Data - Individual Indicators'!W486,'Data - Individual Indicators'!Y486,0.33*'Data - Individual Indicators'!AC486,0.33*'Data - Individual Indicators'!AD486,0.33*'Data - Individual Indicators'!AE486,0.5*'Data - Individual Indicators'!AI486,0.5*'Data - Individual Indicators'!AJ486,'Data - Individual Indicators'!AM486,'Data - Individual Indicators'!AO486,'Data - Individual Indicators'!BB486*SUM('Data - Individual Indicators'!AV486:AY486),'Data - Individual Indicators'!BE486)</f>
        <v>33.799999999999997</v>
      </c>
      <c r="C485" s="167">
        <f t="shared" si="15"/>
        <v>2</v>
      </c>
      <c r="D485" s="1" t="str">
        <f t="shared" si="16"/>
        <v>moderate</v>
      </c>
    </row>
    <row r="486" spans="1:4" x14ac:dyDescent="0.35">
      <c r="A486" s="4">
        <v>53053063200</v>
      </c>
      <c r="B486" s="2">
        <f>SUM('Data - Individual Indicators'!C487,'Data - Individual Indicators'!E487,'Data - Individual Indicators'!G487,'Data - Individual Indicators'!I487,0.5*'Data - Individual Indicators'!L487,0.5*'Data - Individual Indicators'!M487,'Data - Individual Indicators'!P487,0.5*'Data - Individual Indicators'!S487,0.5*'Data - Individual Indicators'!T487,'Data - Individual Indicators'!W487,'Data - Individual Indicators'!Y487,0.33*'Data - Individual Indicators'!AC487,0.33*'Data - Individual Indicators'!AD487,0.33*'Data - Individual Indicators'!AE487,0.5*'Data - Individual Indicators'!AI487,0.5*'Data - Individual Indicators'!AJ487,'Data - Individual Indicators'!AM487,'Data - Individual Indicators'!AO487,'Data - Individual Indicators'!BB487*SUM('Data - Individual Indicators'!AV487:AY487),'Data - Individual Indicators'!BE487)</f>
        <v>34.963333333333331</v>
      </c>
      <c r="C486" s="167">
        <f t="shared" si="15"/>
        <v>2</v>
      </c>
      <c r="D486" s="1" t="str">
        <f t="shared" si="16"/>
        <v>moderate</v>
      </c>
    </row>
    <row r="487" spans="1:4" x14ac:dyDescent="0.35">
      <c r="A487" s="4">
        <v>53053063300</v>
      </c>
      <c r="B487" s="2">
        <f>SUM('Data - Individual Indicators'!C488,'Data - Individual Indicators'!E488,'Data - Individual Indicators'!G488,'Data - Individual Indicators'!I488,0.5*'Data - Individual Indicators'!L488,0.5*'Data - Individual Indicators'!M488,'Data - Individual Indicators'!P488,0.5*'Data - Individual Indicators'!S488,0.5*'Data - Individual Indicators'!T488,'Data - Individual Indicators'!W488,'Data - Individual Indicators'!Y488,0.33*'Data - Individual Indicators'!AC488,0.33*'Data - Individual Indicators'!AD488,0.33*'Data - Individual Indicators'!AE488,0.5*'Data - Individual Indicators'!AI488,0.5*'Data - Individual Indicators'!AJ488,'Data - Individual Indicators'!AM488,'Data - Individual Indicators'!AO488,'Data - Individual Indicators'!BB488*SUM('Data - Individual Indicators'!AV488:AY488),'Data - Individual Indicators'!BE488)</f>
        <v>39.97</v>
      </c>
      <c r="C487" s="167">
        <f t="shared" si="15"/>
        <v>3</v>
      </c>
      <c r="D487" s="1" t="str">
        <f t="shared" si="16"/>
        <v>higher</v>
      </c>
    </row>
    <row r="488" spans="1:4" x14ac:dyDescent="0.35">
      <c r="A488" s="4">
        <v>53053063400</v>
      </c>
      <c r="B488" s="2">
        <f>SUM('Data - Individual Indicators'!C489,'Data - Individual Indicators'!E489,'Data - Individual Indicators'!G489,'Data - Individual Indicators'!I489,0.5*'Data - Individual Indicators'!L489,0.5*'Data - Individual Indicators'!M489,'Data - Individual Indicators'!P489,0.5*'Data - Individual Indicators'!S489,0.5*'Data - Individual Indicators'!T489,'Data - Individual Indicators'!W489,'Data - Individual Indicators'!Y489,0.33*'Data - Individual Indicators'!AC489,0.33*'Data - Individual Indicators'!AD489,0.33*'Data - Individual Indicators'!AE489,0.5*'Data - Individual Indicators'!AI489,0.5*'Data - Individual Indicators'!AJ489,'Data - Individual Indicators'!AM489,'Data - Individual Indicators'!AO489,'Data - Individual Indicators'!BB489*SUM('Data - Individual Indicators'!AV489:AY489),'Data - Individual Indicators'!BE489)</f>
        <v>42.8</v>
      </c>
      <c r="C488" s="167">
        <f t="shared" si="15"/>
        <v>3</v>
      </c>
      <c r="D488" s="1" t="str">
        <f t="shared" si="16"/>
        <v>higher</v>
      </c>
    </row>
    <row r="489" spans="1:4" x14ac:dyDescent="0.35">
      <c r="A489" s="4">
        <v>53053063501</v>
      </c>
      <c r="B489" s="2">
        <f>SUM('Data - Individual Indicators'!C490,'Data - Individual Indicators'!E490,'Data - Individual Indicators'!G490,'Data - Individual Indicators'!I490,0.5*'Data - Individual Indicators'!L490,0.5*'Data - Individual Indicators'!M490,'Data - Individual Indicators'!P490,0.5*'Data - Individual Indicators'!S490,0.5*'Data - Individual Indicators'!T490,'Data - Individual Indicators'!W490,'Data - Individual Indicators'!Y490,0.33*'Data - Individual Indicators'!AC490,0.33*'Data - Individual Indicators'!AD490,0.33*'Data - Individual Indicators'!AE490,0.5*'Data - Individual Indicators'!AI490,0.5*'Data - Individual Indicators'!AJ490,'Data - Individual Indicators'!AM490,'Data - Individual Indicators'!AO490,'Data - Individual Indicators'!BB490*SUM('Data - Individual Indicators'!AV490:AY490),'Data - Individual Indicators'!BE490)</f>
        <v>36.973333333333336</v>
      </c>
      <c r="C489" s="167">
        <f t="shared" si="15"/>
        <v>2</v>
      </c>
      <c r="D489" s="1" t="str">
        <f t="shared" si="16"/>
        <v>moderate</v>
      </c>
    </row>
    <row r="490" spans="1:4" x14ac:dyDescent="0.35">
      <c r="A490" s="4">
        <v>53053063502</v>
      </c>
      <c r="B490" s="2">
        <f>SUM('Data - Individual Indicators'!C491,'Data - Individual Indicators'!E491,'Data - Individual Indicators'!G491,'Data - Individual Indicators'!I491,0.5*'Data - Individual Indicators'!L491,0.5*'Data - Individual Indicators'!M491,'Data - Individual Indicators'!P491,0.5*'Data - Individual Indicators'!S491,0.5*'Data - Individual Indicators'!T491,'Data - Individual Indicators'!W491,'Data - Individual Indicators'!Y491,0.33*'Data - Individual Indicators'!AC491,0.33*'Data - Individual Indicators'!AD491,0.33*'Data - Individual Indicators'!AE491,0.5*'Data - Individual Indicators'!AI491,0.5*'Data - Individual Indicators'!AJ491,'Data - Individual Indicators'!AM491,'Data - Individual Indicators'!AO491,'Data - Individual Indicators'!BB491*SUM('Data - Individual Indicators'!AV491:AY491),'Data - Individual Indicators'!BE491)</f>
        <v>34.309999999999995</v>
      </c>
      <c r="C490" s="167">
        <f t="shared" si="15"/>
        <v>2</v>
      </c>
      <c r="D490" s="1" t="str">
        <f t="shared" si="16"/>
        <v>moderate</v>
      </c>
    </row>
    <row r="491" spans="1:4" x14ac:dyDescent="0.35">
      <c r="A491" s="4">
        <v>53053070100</v>
      </c>
      <c r="B491" s="2">
        <f>SUM('Data - Individual Indicators'!C492,'Data - Individual Indicators'!E492,'Data - Individual Indicators'!G492,'Data - Individual Indicators'!I492,0.5*'Data - Individual Indicators'!L492,0.5*'Data - Individual Indicators'!M492,'Data - Individual Indicators'!P492,0.5*'Data - Individual Indicators'!S492,0.5*'Data - Individual Indicators'!T492,'Data - Individual Indicators'!W492,'Data - Individual Indicators'!Y492,0.33*'Data - Individual Indicators'!AC492,0.33*'Data - Individual Indicators'!AD492,0.33*'Data - Individual Indicators'!AE492,0.5*'Data - Individual Indicators'!AI492,0.5*'Data - Individual Indicators'!AJ492,'Data - Individual Indicators'!AM492,'Data - Individual Indicators'!AO492,'Data - Individual Indicators'!BB492*SUM('Data - Individual Indicators'!AV492:AY492),'Data - Individual Indicators'!BE492)</f>
        <v>11.5</v>
      </c>
      <c r="C491" s="167">
        <f t="shared" si="15"/>
        <v>1</v>
      </c>
      <c r="D491" s="1" t="str">
        <f t="shared" si="16"/>
        <v>lower</v>
      </c>
    </row>
    <row r="492" spans="1:4" x14ac:dyDescent="0.35">
      <c r="A492" s="4">
        <v>53053070203</v>
      </c>
      <c r="B492" s="2">
        <f>SUM('Data - Individual Indicators'!C493,'Data - Individual Indicators'!E493,'Data - Individual Indicators'!G493,'Data - Individual Indicators'!I493,0.5*'Data - Individual Indicators'!L493,0.5*'Data - Individual Indicators'!M493,'Data - Individual Indicators'!P493,0.5*'Data - Individual Indicators'!S493,0.5*'Data - Individual Indicators'!T493,'Data - Individual Indicators'!W493,'Data - Individual Indicators'!Y493,0.33*'Data - Individual Indicators'!AC493,0.33*'Data - Individual Indicators'!AD493,0.33*'Data - Individual Indicators'!AE493,0.5*'Data - Individual Indicators'!AI493,0.5*'Data - Individual Indicators'!AJ493,'Data - Individual Indicators'!AM493,'Data - Individual Indicators'!AO493,'Data - Individual Indicators'!BB493*SUM('Data - Individual Indicators'!AV493:AY493),'Data - Individual Indicators'!BE493)</f>
        <v>8.33</v>
      </c>
      <c r="C492" s="167">
        <f t="shared" si="15"/>
        <v>1</v>
      </c>
      <c r="D492" s="1" t="str">
        <f t="shared" si="16"/>
        <v>lower</v>
      </c>
    </row>
    <row r="493" spans="1:4" x14ac:dyDescent="0.35">
      <c r="A493" s="4">
        <v>53053070204</v>
      </c>
      <c r="B493" s="2">
        <f>SUM('Data - Individual Indicators'!C494,'Data - Individual Indicators'!E494,'Data - Individual Indicators'!G494,'Data - Individual Indicators'!I494,0.5*'Data - Individual Indicators'!L494,0.5*'Data - Individual Indicators'!M494,'Data - Individual Indicators'!P494,0.5*'Data - Individual Indicators'!S494,0.5*'Data - Individual Indicators'!T494,'Data - Individual Indicators'!W494,'Data - Individual Indicators'!Y494,0.33*'Data - Individual Indicators'!AC494,0.33*'Data - Individual Indicators'!AD494,0.33*'Data - Individual Indicators'!AE494,0.5*'Data - Individual Indicators'!AI494,0.5*'Data - Individual Indicators'!AJ494,'Data - Individual Indicators'!AM494,'Data - Individual Indicators'!AO494,'Data - Individual Indicators'!BB494*SUM('Data - Individual Indicators'!AV494:AY494),'Data - Individual Indicators'!BE494)</f>
        <v>11.5</v>
      </c>
      <c r="C493" s="167">
        <f t="shared" si="15"/>
        <v>1</v>
      </c>
      <c r="D493" s="1" t="str">
        <f t="shared" si="16"/>
        <v>lower</v>
      </c>
    </row>
    <row r="494" spans="1:4" x14ac:dyDescent="0.35">
      <c r="A494" s="4">
        <v>53053070205</v>
      </c>
      <c r="B494" s="2">
        <f>SUM('Data - Individual Indicators'!C495,'Data - Individual Indicators'!E495,'Data - Individual Indicators'!G495,'Data - Individual Indicators'!I495,0.5*'Data - Individual Indicators'!L495,0.5*'Data - Individual Indicators'!M495,'Data - Individual Indicators'!P495,0.5*'Data - Individual Indicators'!S495,0.5*'Data - Individual Indicators'!T495,'Data - Individual Indicators'!W495,'Data - Individual Indicators'!Y495,0.33*'Data - Individual Indicators'!AC495,0.33*'Data - Individual Indicators'!AD495,0.33*'Data - Individual Indicators'!AE495,0.5*'Data - Individual Indicators'!AI495,0.5*'Data - Individual Indicators'!AJ495,'Data - Individual Indicators'!AM495,'Data - Individual Indicators'!AO495,'Data - Individual Indicators'!BB495*SUM('Data - Individual Indicators'!AV495:AY495),'Data - Individual Indicators'!BE495)</f>
        <v>12.5</v>
      </c>
      <c r="C494" s="167">
        <f t="shared" si="15"/>
        <v>1</v>
      </c>
      <c r="D494" s="1" t="str">
        <f t="shared" si="16"/>
        <v>lower</v>
      </c>
    </row>
    <row r="495" spans="1:4" x14ac:dyDescent="0.35">
      <c r="A495" s="4">
        <v>53053070206</v>
      </c>
      <c r="B495" s="2">
        <f>SUM('Data - Individual Indicators'!C496,'Data - Individual Indicators'!E496,'Data - Individual Indicators'!G496,'Data - Individual Indicators'!I496,0.5*'Data - Individual Indicators'!L496,0.5*'Data - Individual Indicators'!M496,'Data - Individual Indicators'!P496,0.5*'Data - Individual Indicators'!S496,0.5*'Data - Individual Indicators'!T496,'Data - Individual Indicators'!W496,'Data - Individual Indicators'!Y496,0.33*'Data - Individual Indicators'!AC496,0.33*'Data - Individual Indicators'!AD496,0.33*'Data - Individual Indicators'!AE496,0.5*'Data - Individual Indicators'!AI496,0.5*'Data - Individual Indicators'!AJ496,'Data - Individual Indicators'!AM496,'Data - Individual Indicators'!AO496,'Data - Individual Indicators'!BB496*SUM('Data - Individual Indicators'!AV496:AY496),'Data - Individual Indicators'!BE496)</f>
        <v>8.5</v>
      </c>
      <c r="C495" s="167">
        <f t="shared" si="15"/>
        <v>1</v>
      </c>
      <c r="D495" s="1" t="str">
        <f t="shared" si="16"/>
        <v>lower</v>
      </c>
    </row>
    <row r="496" spans="1:4" x14ac:dyDescent="0.35">
      <c r="A496" s="4">
        <v>53053070207</v>
      </c>
      <c r="B496" s="2">
        <f>SUM('Data - Individual Indicators'!C497,'Data - Individual Indicators'!E497,'Data - Individual Indicators'!G497,'Data - Individual Indicators'!I497,0.5*'Data - Individual Indicators'!L497,0.5*'Data - Individual Indicators'!M497,'Data - Individual Indicators'!P497,0.5*'Data - Individual Indicators'!S497,0.5*'Data - Individual Indicators'!T497,'Data - Individual Indicators'!W497,'Data - Individual Indicators'!Y497,0.33*'Data - Individual Indicators'!AC497,0.33*'Data - Individual Indicators'!AD497,0.33*'Data - Individual Indicators'!AE497,0.5*'Data - Individual Indicators'!AI497,0.5*'Data - Individual Indicators'!AJ497,'Data - Individual Indicators'!AM497,'Data - Individual Indicators'!AO497,'Data - Individual Indicators'!BB497*SUM('Data - Individual Indicators'!AV497:AY497),'Data - Individual Indicators'!BE497)</f>
        <v>16.64</v>
      </c>
      <c r="C496" s="167">
        <f t="shared" si="15"/>
        <v>1</v>
      </c>
      <c r="D496" s="1" t="str">
        <f t="shared" si="16"/>
        <v>lower</v>
      </c>
    </row>
    <row r="497" spans="1:4" x14ac:dyDescent="0.35">
      <c r="A497" s="4">
        <v>53053070307</v>
      </c>
      <c r="B497" s="2">
        <f>SUM('Data - Individual Indicators'!C498,'Data - Individual Indicators'!E498,'Data - Individual Indicators'!G498,'Data - Individual Indicators'!I498,0.5*'Data - Individual Indicators'!L498,0.5*'Data - Individual Indicators'!M498,'Data - Individual Indicators'!P498,0.5*'Data - Individual Indicators'!S498,0.5*'Data - Individual Indicators'!T498,'Data - Individual Indicators'!W498,'Data - Individual Indicators'!Y498,0.33*'Data - Individual Indicators'!AC498,0.33*'Data - Individual Indicators'!AD498,0.33*'Data - Individual Indicators'!AE498,0.5*'Data - Individual Indicators'!AI498,0.5*'Data - Individual Indicators'!AJ498,'Data - Individual Indicators'!AM498,'Data - Individual Indicators'!AO498,'Data - Individual Indicators'!BB498*SUM('Data - Individual Indicators'!AV498:AY498),'Data - Individual Indicators'!BE498)</f>
        <v>3</v>
      </c>
      <c r="C497" s="167">
        <f t="shared" si="15"/>
        <v>1</v>
      </c>
      <c r="D497" s="1" t="str">
        <f t="shared" si="16"/>
        <v>lower</v>
      </c>
    </row>
    <row r="498" spans="1:4" x14ac:dyDescent="0.35">
      <c r="A498" s="4">
        <v>53053070308</v>
      </c>
      <c r="B498" s="2">
        <f>SUM('Data - Individual Indicators'!C499,'Data - Individual Indicators'!E499,'Data - Individual Indicators'!G499,'Data - Individual Indicators'!I499,0.5*'Data - Individual Indicators'!L499,0.5*'Data - Individual Indicators'!M499,'Data - Individual Indicators'!P499,0.5*'Data - Individual Indicators'!S499,0.5*'Data - Individual Indicators'!T499,'Data - Individual Indicators'!W499,'Data - Individual Indicators'!Y499,0.33*'Data - Individual Indicators'!AC499,0.33*'Data - Individual Indicators'!AD499,0.33*'Data - Individual Indicators'!AE499,0.5*'Data - Individual Indicators'!AI499,0.5*'Data - Individual Indicators'!AJ499,'Data - Individual Indicators'!AM499,'Data - Individual Indicators'!AO499,'Data - Individual Indicators'!BB499*SUM('Data - Individual Indicators'!AV499:AY499),'Data - Individual Indicators'!BE499)</f>
        <v>19.98</v>
      </c>
      <c r="C498" s="167">
        <f t="shared" si="15"/>
        <v>1</v>
      </c>
      <c r="D498" s="1" t="str">
        <f t="shared" si="16"/>
        <v>lower</v>
      </c>
    </row>
    <row r="499" spans="1:4" x14ac:dyDescent="0.35">
      <c r="A499" s="4">
        <v>53053070309</v>
      </c>
      <c r="B499" s="2">
        <f>SUM('Data - Individual Indicators'!C500,'Data - Individual Indicators'!E500,'Data - Individual Indicators'!G500,'Data - Individual Indicators'!I500,0.5*'Data - Individual Indicators'!L500,0.5*'Data - Individual Indicators'!M500,'Data - Individual Indicators'!P500,0.5*'Data - Individual Indicators'!S500,0.5*'Data - Individual Indicators'!T500,'Data - Individual Indicators'!W500,'Data - Individual Indicators'!Y500,0.33*'Data - Individual Indicators'!AC500,0.33*'Data - Individual Indicators'!AD500,0.33*'Data - Individual Indicators'!AE500,0.5*'Data - Individual Indicators'!AI500,0.5*'Data - Individual Indicators'!AJ500,'Data - Individual Indicators'!AM500,'Data - Individual Indicators'!AO500,'Data - Individual Indicators'!BB500*SUM('Data - Individual Indicators'!AV500:AY500),'Data - Individual Indicators'!BE500)</f>
        <v>14.16</v>
      </c>
      <c r="C499" s="167">
        <f t="shared" si="15"/>
        <v>1</v>
      </c>
      <c r="D499" s="1" t="str">
        <f t="shared" si="16"/>
        <v>lower</v>
      </c>
    </row>
    <row r="500" spans="1:4" x14ac:dyDescent="0.35">
      <c r="A500" s="4">
        <v>53053070310</v>
      </c>
      <c r="B500" s="2">
        <f>SUM('Data - Individual Indicators'!C501,'Data - Individual Indicators'!E501,'Data - Individual Indicators'!G501,'Data - Individual Indicators'!I501,0.5*'Data - Individual Indicators'!L501,0.5*'Data - Individual Indicators'!M501,'Data - Individual Indicators'!P501,0.5*'Data - Individual Indicators'!S501,0.5*'Data - Individual Indicators'!T501,'Data - Individual Indicators'!W501,'Data - Individual Indicators'!Y501,0.33*'Data - Individual Indicators'!AC501,0.33*'Data - Individual Indicators'!AD501,0.33*'Data - Individual Indicators'!AE501,0.5*'Data - Individual Indicators'!AI501,0.5*'Data - Individual Indicators'!AJ501,'Data - Individual Indicators'!AM501,'Data - Individual Indicators'!AO501,'Data - Individual Indicators'!BB501*SUM('Data - Individual Indicators'!AV501:AY501),'Data - Individual Indicators'!BE501)</f>
        <v>19.64</v>
      </c>
      <c r="C500" s="167">
        <f t="shared" si="15"/>
        <v>1</v>
      </c>
      <c r="D500" s="1" t="str">
        <f t="shared" si="16"/>
        <v>lower</v>
      </c>
    </row>
    <row r="501" spans="1:4" x14ac:dyDescent="0.35">
      <c r="A501" s="4">
        <v>53053070311</v>
      </c>
      <c r="B501" s="2">
        <f>SUM('Data - Individual Indicators'!C502,'Data - Individual Indicators'!E502,'Data - Individual Indicators'!G502,'Data - Individual Indicators'!I502,0.5*'Data - Individual Indicators'!L502,0.5*'Data - Individual Indicators'!M502,'Data - Individual Indicators'!P502,0.5*'Data - Individual Indicators'!S502,0.5*'Data - Individual Indicators'!T502,'Data - Individual Indicators'!W502,'Data - Individual Indicators'!Y502,0.33*'Data - Individual Indicators'!AC502,0.33*'Data - Individual Indicators'!AD502,0.33*'Data - Individual Indicators'!AE502,0.5*'Data - Individual Indicators'!AI502,0.5*'Data - Individual Indicators'!AJ502,'Data - Individual Indicators'!AM502,'Data - Individual Indicators'!AO502,'Data - Individual Indicators'!BB502*SUM('Data - Individual Indicators'!AV502:AY502),'Data - Individual Indicators'!BE502)</f>
        <v>14.48</v>
      </c>
      <c r="C501" s="167">
        <f t="shared" si="15"/>
        <v>1</v>
      </c>
      <c r="D501" s="1" t="str">
        <f t="shared" si="16"/>
        <v>lower</v>
      </c>
    </row>
    <row r="502" spans="1:4" x14ac:dyDescent="0.35">
      <c r="A502" s="4">
        <v>53053070312</v>
      </c>
      <c r="B502" s="2">
        <f>SUM('Data - Individual Indicators'!C503,'Data - Individual Indicators'!E503,'Data - Individual Indicators'!G503,'Data - Individual Indicators'!I503,0.5*'Data - Individual Indicators'!L503,0.5*'Data - Individual Indicators'!M503,'Data - Individual Indicators'!P503,0.5*'Data - Individual Indicators'!S503,0.5*'Data - Individual Indicators'!T503,'Data - Individual Indicators'!W503,'Data - Individual Indicators'!Y503,0.33*'Data - Individual Indicators'!AC503,0.33*'Data - Individual Indicators'!AD503,0.33*'Data - Individual Indicators'!AE503,0.5*'Data - Individual Indicators'!AI503,0.5*'Data - Individual Indicators'!AJ503,'Data - Individual Indicators'!AM503,'Data - Individual Indicators'!AO503,'Data - Individual Indicators'!BB503*SUM('Data - Individual Indicators'!AV503:AY503),'Data - Individual Indicators'!BE503)</f>
        <v>10.66</v>
      </c>
      <c r="C502" s="167">
        <f t="shared" si="15"/>
        <v>1</v>
      </c>
      <c r="D502" s="1" t="str">
        <f t="shared" si="16"/>
        <v>lower</v>
      </c>
    </row>
    <row r="503" spans="1:4" x14ac:dyDescent="0.35">
      <c r="A503" s="4">
        <v>53053070313</v>
      </c>
      <c r="B503" s="2">
        <f>SUM('Data - Individual Indicators'!C504,'Data - Individual Indicators'!E504,'Data - Individual Indicators'!G504,'Data - Individual Indicators'!I504,0.5*'Data - Individual Indicators'!L504,0.5*'Data - Individual Indicators'!M504,'Data - Individual Indicators'!P504,0.5*'Data - Individual Indicators'!S504,0.5*'Data - Individual Indicators'!T504,'Data - Individual Indicators'!W504,'Data - Individual Indicators'!Y504,0.33*'Data - Individual Indicators'!AC504,0.33*'Data - Individual Indicators'!AD504,0.33*'Data - Individual Indicators'!AE504,0.5*'Data - Individual Indicators'!AI504,0.5*'Data - Individual Indicators'!AJ504,'Data - Individual Indicators'!AM504,'Data - Individual Indicators'!AO504,'Data - Individual Indicators'!BB504*SUM('Data - Individual Indicators'!AV504:AY504),'Data - Individual Indicators'!BE504)</f>
        <v>13.66</v>
      </c>
      <c r="C503" s="167">
        <f t="shared" si="15"/>
        <v>1</v>
      </c>
      <c r="D503" s="1" t="str">
        <f t="shared" si="16"/>
        <v>lower</v>
      </c>
    </row>
    <row r="504" spans="1:4" x14ac:dyDescent="0.35">
      <c r="A504" s="4">
        <v>53053070314</v>
      </c>
      <c r="B504" s="2">
        <f>SUM('Data - Individual Indicators'!C505,'Data - Individual Indicators'!E505,'Data - Individual Indicators'!G505,'Data - Individual Indicators'!I505,0.5*'Data - Individual Indicators'!L505,0.5*'Data - Individual Indicators'!M505,'Data - Individual Indicators'!P505,0.5*'Data - Individual Indicators'!S505,0.5*'Data - Individual Indicators'!T505,'Data - Individual Indicators'!W505,'Data - Individual Indicators'!Y505,0.33*'Data - Individual Indicators'!AC505,0.33*'Data - Individual Indicators'!AD505,0.33*'Data - Individual Indicators'!AE505,0.5*'Data - Individual Indicators'!AI505,0.5*'Data - Individual Indicators'!AJ505,'Data - Individual Indicators'!AM505,'Data - Individual Indicators'!AO505,'Data - Individual Indicators'!BB505*SUM('Data - Individual Indicators'!AV505:AY505),'Data - Individual Indicators'!BE505)</f>
        <v>5.99</v>
      </c>
      <c r="C504" s="167">
        <f t="shared" si="15"/>
        <v>1</v>
      </c>
      <c r="D504" s="1" t="str">
        <f t="shared" si="16"/>
        <v>lower</v>
      </c>
    </row>
    <row r="505" spans="1:4" x14ac:dyDescent="0.35">
      <c r="A505" s="4">
        <v>53053070315</v>
      </c>
      <c r="B505" s="2">
        <f>SUM('Data - Individual Indicators'!C506,'Data - Individual Indicators'!E506,'Data - Individual Indicators'!G506,'Data - Individual Indicators'!I506,0.5*'Data - Individual Indicators'!L506,0.5*'Data - Individual Indicators'!M506,'Data - Individual Indicators'!P506,0.5*'Data - Individual Indicators'!S506,0.5*'Data - Individual Indicators'!T506,'Data - Individual Indicators'!W506,'Data - Individual Indicators'!Y506,0.33*'Data - Individual Indicators'!AC506,0.33*'Data - Individual Indicators'!AD506,0.33*'Data - Individual Indicators'!AE506,0.5*'Data - Individual Indicators'!AI506,0.5*'Data - Individual Indicators'!AJ506,'Data - Individual Indicators'!AM506,'Data - Individual Indicators'!AO506,'Data - Individual Indicators'!BB506*SUM('Data - Individual Indicators'!AV506:AY506),'Data - Individual Indicators'!BE506)</f>
        <v>18.490000000000002</v>
      </c>
      <c r="C505" s="167">
        <f t="shared" si="15"/>
        <v>1</v>
      </c>
      <c r="D505" s="1" t="str">
        <f t="shared" si="16"/>
        <v>lower</v>
      </c>
    </row>
    <row r="506" spans="1:4" x14ac:dyDescent="0.35">
      <c r="A506" s="4">
        <v>53053070316</v>
      </c>
      <c r="B506" s="2">
        <f>SUM('Data - Individual Indicators'!C507,'Data - Individual Indicators'!E507,'Data - Individual Indicators'!G507,'Data - Individual Indicators'!I507,0.5*'Data - Individual Indicators'!L507,0.5*'Data - Individual Indicators'!M507,'Data - Individual Indicators'!P507,0.5*'Data - Individual Indicators'!S507,0.5*'Data - Individual Indicators'!T507,'Data - Individual Indicators'!W507,'Data - Individual Indicators'!Y507,0.33*'Data - Individual Indicators'!AC507,0.33*'Data - Individual Indicators'!AD507,0.33*'Data - Individual Indicators'!AE507,0.5*'Data - Individual Indicators'!AI507,0.5*'Data - Individual Indicators'!AJ507,'Data - Individual Indicators'!AM507,'Data - Individual Indicators'!AO507,'Data - Individual Indicators'!BB507*SUM('Data - Individual Indicators'!AV507:AY507),'Data - Individual Indicators'!BE507)</f>
        <v>17.97</v>
      </c>
      <c r="C506" s="167">
        <f t="shared" si="15"/>
        <v>1</v>
      </c>
      <c r="D506" s="1" t="str">
        <f t="shared" si="16"/>
        <v>lower</v>
      </c>
    </row>
    <row r="507" spans="1:4" x14ac:dyDescent="0.35">
      <c r="A507" s="4">
        <v>53053070401</v>
      </c>
      <c r="B507" s="2">
        <f>SUM('Data - Individual Indicators'!C508,'Data - Individual Indicators'!E508,'Data - Individual Indicators'!G508,'Data - Individual Indicators'!I508,0.5*'Data - Individual Indicators'!L508,0.5*'Data - Individual Indicators'!M508,'Data - Individual Indicators'!P508,0.5*'Data - Individual Indicators'!S508,0.5*'Data - Individual Indicators'!T508,'Data - Individual Indicators'!W508,'Data - Individual Indicators'!Y508,0.33*'Data - Individual Indicators'!AC508,0.33*'Data - Individual Indicators'!AD508,0.33*'Data - Individual Indicators'!AE508,0.5*'Data - Individual Indicators'!AI508,0.5*'Data - Individual Indicators'!AJ508,'Data - Individual Indicators'!AM508,'Data - Individual Indicators'!AO508,'Data - Individual Indicators'!BB508*SUM('Data - Individual Indicators'!AV508:AY508),'Data - Individual Indicators'!BE508)</f>
        <v>12.833333333333332</v>
      </c>
      <c r="C507" s="167">
        <f t="shared" si="15"/>
        <v>1</v>
      </c>
      <c r="D507" s="1" t="str">
        <f t="shared" si="16"/>
        <v>lower</v>
      </c>
    </row>
    <row r="508" spans="1:4" x14ac:dyDescent="0.35">
      <c r="A508" s="4">
        <v>53053070403</v>
      </c>
      <c r="B508" s="2">
        <f>SUM('Data - Individual Indicators'!C509,'Data - Individual Indicators'!E509,'Data - Individual Indicators'!G509,'Data - Individual Indicators'!I509,0.5*'Data - Individual Indicators'!L509,0.5*'Data - Individual Indicators'!M509,'Data - Individual Indicators'!P509,0.5*'Data - Individual Indicators'!S509,0.5*'Data - Individual Indicators'!T509,'Data - Individual Indicators'!W509,'Data - Individual Indicators'!Y509,0.33*'Data - Individual Indicators'!AC509,0.33*'Data - Individual Indicators'!AD509,0.33*'Data - Individual Indicators'!AE509,0.5*'Data - Individual Indicators'!AI509,0.5*'Data - Individual Indicators'!AJ509,'Data - Individual Indicators'!AM509,'Data - Individual Indicators'!AO509,'Data - Individual Indicators'!BB509*SUM('Data - Individual Indicators'!AV509:AY509),'Data - Individual Indicators'!BE509)</f>
        <v>19.146666666666668</v>
      </c>
      <c r="C508" s="167">
        <f t="shared" si="15"/>
        <v>1</v>
      </c>
      <c r="D508" s="1" t="str">
        <f t="shared" si="16"/>
        <v>lower</v>
      </c>
    </row>
    <row r="509" spans="1:4" x14ac:dyDescent="0.35">
      <c r="A509" s="4">
        <v>53053070404</v>
      </c>
      <c r="B509" s="2">
        <f>SUM('Data - Individual Indicators'!C510,'Data - Individual Indicators'!E510,'Data - Individual Indicators'!G510,'Data - Individual Indicators'!I510,0.5*'Data - Individual Indicators'!L510,0.5*'Data - Individual Indicators'!M510,'Data - Individual Indicators'!P510,0.5*'Data - Individual Indicators'!S510,0.5*'Data - Individual Indicators'!T510,'Data - Individual Indicators'!W510,'Data - Individual Indicators'!Y510,0.33*'Data - Individual Indicators'!AC510,0.33*'Data - Individual Indicators'!AD510,0.33*'Data - Individual Indicators'!AE510,0.5*'Data - Individual Indicators'!AI510,0.5*'Data - Individual Indicators'!AJ510,'Data - Individual Indicators'!AM510,'Data - Individual Indicators'!AO510,'Data - Individual Indicators'!BB510*SUM('Data - Individual Indicators'!AV510:AY510),'Data - Individual Indicators'!BE510)</f>
        <v>14.32</v>
      </c>
      <c r="C509" s="167">
        <f t="shared" si="15"/>
        <v>1</v>
      </c>
      <c r="D509" s="1" t="str">
        <f t="shared" si="16"/>
        <v>lower</v>
      </c>
    </row>
    <row r="510" spans="1:4" x14ac:dyDescent="0.35">
      <c r="A510" s="4">
        <v>53053070703</v>
      </c>
      <c r="B510" s="2">
        <f>SUM('Data - Individual Indicators'!C511,'Data - Individual Indicators'!E511,'Data - Individual Indicators'!G511,'Data - Individual Indicators'!I511,0.5*'Data - Individual Indicators'!L511,0.5*'Data - Individual Indicators'!M511,'Data - Individual Indicators'!P511,0.5*'Data - Individual Indicators'!S511,0.5*'Data - Individual Indicators'!T511,'Data - Individual Indicators'!W511,'Data - Individual Indicators'!Y511,0.33*'Data - Individual Indicators'!AC511,0.33*'Data - Individual Indicators'!AD511,0.33*'Data - Individual Indicators'!AE511,0.5*'Data - Individual Indicators'!AI511,0.5*'Data - Individual Indicators'!AJ511,'Data - Individual Indicators'!AM511,'Data - Individual Indicators'!AO511,'Data - Individual Indicators'!BB511*SUM('Data - Individual Indicators'!AV511:AY511),'Data - Individual Indicators'!BE511)</f>
        <v>21.810000000000002</v>
      </c>
      <c r="C510" s="167">
        <f t="shared" si="15"/>
        <v>1</v>
      </c>
      <c r="D510" s="1" t="str">
        <f t="shared" si="16"/>
        <v>lower</v>
      </c>
    </row>
    <row r="511" spans="1:4" x14ac:dyDescent="0.35">
      <c r="A511" s="4">
        <v>53053071100</v>
      </c>
      <c r="B511" s="2">
        <f>SUM('Data - Individual Indicators'!C512,'Data - Individual Indicators'!E512,'Data - Individual Indicators'!G512,'Data - Individual Indicators'!I512,0.5*'Data - Individual Indicators'!L512,0.5*'Data - Individual Indicators'!M512,'Data - Individual Indicators'!P512,0.5*'Data - Individual Indicators'!S512,0.5*'Data - Individual Indicators'!T512,'Data - Individual Indicators'!W512,'Data - Individual Indicators'!Y512,0.33*'Data - Individual Indicators'!AC512,0.33*'Data - Individual Indicators'!AD512,0.33*'Data - Individual Indicators'!AE512,0.5*'Data - Individual Indicators'!AI512,0.5*'Data - Individual Indicators'!AJ512,'Data - Individual Indicators'!AM512,'Data - Individual Indicators'!AO512,'Data - Individual Indicators'!BB512*SUM('Data - Individual Indicators'!AV512:AY512),'Data - Individual Indicators'!BE512)</f>
        <v>14.83</v>
      </c>
      <c r="C511" s="167">
        <f t="shared" si="15"/>
        <v>1</v>
      </c>
      <c r="D511" s="1" t="str">
        <f t="shared" si="16"/>
        <v>lower</v>
      </c>
    </row>
    <row r="512" spans="1:4" x14ac:dyDescent="0.35">
      <c r="A512" s="4">
        <v>53053071205</v>
      </c>
      <c r="B512" s="2">
        <f>SUM('Data - Individual Indicators'!C513,'Data - Individual Indicators'!E513,'Data - Individual Indicators'!G513,'Data - Individual Indicators'!I513,0.5*'Data - Individual Indicators'!L513,0.5*'Data - Individual Indicators'!M513,'Data - Individual Indicators'!P513,0.5*'Data - Individual Indicators'!S513,0.5*'Data - Individual Indicators'!T513,'Data - Individual Indicators'!W513,'Data - Individual Indicators'!Y513,0.33*'Data - Individual Indicators'!AC513,0.33*'Data - Individual Indicators'!AD513,0.33*'Data - Individual Indicators'!AE513,0.5*'Data - Individual Indicators'!AI513,0.5*'Data - Individual Indicators'!AJ513,'Data - Individual Indicators'!AM513,'Data - Individual Indicators'!AO513,'Data - Individual Indicators'!BB513*SUM('Data - Individual Indicators'!AV513:AY513),'Data - Individual Indicators'!BE513)</f>
        <v>12.33</v>
      </c>
      <c r="C512" s="167">
        <f t="shared" si="15"/>
        <v>1</v>
      </c>
      <c r="D512" s="1" t="str">
        <f t="shared" si="16"/>
        <v>lower</v>
      </c>
    </row>
    <row r="513" spans="1:4" x14ac:dyDescent="0.35">
      <c r="A513" s="4">
        <v>53053071206</v>
      </c>
      <c r="B513" s="2">
        <f>SUM('Data - Individual Indicators'!C514,'Data - Individual Indicators'!E514,'Data - Individual Indicators'!G514,'Data - Individual Indicators'!I514,0.5*'Data - Individual Indicators'!L514,0.5*'Data - Individual Indicators'!M514,'Data - Individual Indicators'!P514,0.5*'Data - Individual Indicators'!S514,0.5*'Data - Individual Indicators'!T514,'Data - Individual Indicators'!W514,'Data - Individual Indicators'!Y514,0.33*'Data - Individual Indicators'!AC514,0.33*'Data - Individual Indicators'!AD514,0.33*'Data - Individual Indicators'!AE514,0.5*'Data - Individual Indicators'!AI514,0.5*'Data - Individual Indicators'!AJ514,'Data - Individual Indicators'!AM514,'Data - Individual Indicators'!AO514,'Data - Individual Indicators'!BB514*SUM('Data - Individual Indicators'!AV514:AY514),'Data - Individual Indicators'!BE514)</f>
        <v>20.806666666666668</v>
      </c>
      <c r="C513" s="167">
        <f t="shared" si="15"/>
        <v>1</v>
      </c>
      <c r="D513" s="1" t="str">
        <f t="shared" si="16"/>
        <v>lower</v>
      </c>
    </row>
    <row r="514" spans="1:4" x14ac:dyDescent="0.35">
      <c r="A514" s="4">
        <v>53053071207</v>
      </c>
      <c r="B514" s="2">
        <f>SUM('Data - Individual Indicators'!C515,'Data - Individual Indicators'!E515,'Data - Individual Indicators'!G515,'Data - Individual Indicators'!I515,0.5*'Data - Individual Indicators'!L515,0.5*'Data - Individual Indicators'!M515,'Data - Individual Indicators'!P515,0.5*'Data - Individual Indicators'!S515,0.5*'Data - Individual Indicators'!T515,'Data - Individual Indicators'!W515,'Data - Individual Indicators'!Y515,0.33*'Data - Individual Indicators'!AC515,0.33*'Data - Individual Indicators'!AD515,0.33*'Data - Individual Indicators'!AE515,0.5*'Data - Individual Indicators'!AI515,0.5*'Data - Individual Indicators'!AJ515,'Data - Individual Indicators'!AM515,'Data - Individual Indicators'!AO515,'Data - Individual Indicators'!BB515*SUM('Data - Individual Indicators'!AV515:AY515),'Data - Individual Indicators'!BE515)</f>
        <v>29.63</v>
      </c>
      <c r="C514" s="167">
        <f t="shared" si="15"/>
        <v>2</v>
      </c>
      <c r="D514" s="1" t="str">
        <f t="shared" si="16"/>
        <v>moderate</v>
      </c>
    </row>
    <row r="515" spans="1:4" x14ac:dyDescent="0.35">
      <c r="A515" s="4">
        <v>53053071208</v>
      </c>
      <c r="B515" s="2">
        <f>SUM('Data - Individual Indicators'!C516,'Data - Individual Indicators'!E516,'Data - Individual Indicators'!G516,'Data - Individual Indicators'!I516,0.5*'Data - Individual Indicators'!L516,0.5*'Data - Individual Indicators'!M516,'Data - Individual Indicators'!P516,0.5*'Data - Individual Indicators'!S516,0.5*'Data - Individual Indicators'!T516,'Data - Individual Indicators'!W516,'Data - Individual Indicators'!Y516,0.33*'Data - Individual Indicators'!AC516,0.33*'Data - Individual Indicators'!AD516,0.33*'Data - Individual Indicators'!AE516,0.5*'Data - Individual Indicators'!AI516,0.5*'Data - Individual Indicators'!AJ516,'Data - Individual Indicators'!AM516,'Data - Individual Indicators'!AO516,'Data - Individual Indicators'!BB516*SUM('Data - Individual Indicators'!AV516:AY516),'Data - Individual Indicators'!BE516)</f>
        <v>25.47</v>
      </c>
      <c r="C515" s="167">
        <f t="shared" ref="C515:C578" si="17">IF(AND(B515&gt;=$I$3),3,IF(AND(B515&lt;$I$3,B515&gt;=$I$4),2,1))</f>
        <v>2</v>
      </c>
      <c r="D515" s="1" t="str">
        <f t="shared" ref="D515:D578" si="18">IF(C515=3,"higher",IF(C515=2,"moderate","lower"))</f>
        <v>moderate</v>
      </c>
    </row>
    <row r="516" spans="1:4" x14ac:dyDescent="0.35">
      <c r="A516" s="4">
        <v>53053071209</v>
      </c>
      <c r="B516" s="2">
        <f>SUM('Data - Individual Indicators'!C517,'Data - Individual Indicators'!E517,'Data - Individual Indicators'!G517,'Data - Individual Indicators'!I517,0.5*'Data - Individual Indicators'!L517,0.5*'Data - Individual Indicators'!M517,'Data - Individual Indicators'!P517,0.5*'Data - Individual Indicators'!S517,0.5*'Data - Individual Indicators'!T517,'Data - Individual Indicators'!W517,'Data - Individual Indicators'!Y517,0.33*'Data - Individual Indicators'!AC517,0.33*'Data - Individual Indicators'!AD517,0.33*'Data - Individual Indicators'!AE517,0.5*'Data - Individual Indicators'!AI517,0.5*'Data - Individual Indicators'!AJ517,'Data - Individual Indicators'!AM517,'Data - Individual Indicators'!AO517,'Data - Individual Indicators'!BB517*SUM('Data - Individual Indicators'!AV517:AY517),'Data - Individual Indicators'!BE517)</f>
        <v>11.66</v>
      </c>
      <c r="C516" s="167">
        <f t="shared" si="17"/>
        <v>1</v>
      </c>
      <c r="D516" s="1" t="str">
        <f t="shared" si="18"/>
        <v>lower</v>
      </c>
    </row>
    <row r="517" spans="1:4" x14ac:dyDescent="0.35">
      <c r="A517" s="4">
        <v>53053071210</v>
      </c>
      <c r="B517" s="2">
        <f>SUM('Data - Individual Indicators'!C518,'Data - Individual Indicators'!E518,'Data - Individual Indicators'!G518,'Data - Individual Indicators'!I518,0.5*'Data - Individual Indicators'!L518,0.5*'Data - Individual Indicators'!M518,'Data - Individual Indicators'!P518,0.5*'Data - Individual Indicators'!S518,0.5*'Data - Individual Indicators'!T518,'Data - Individual Indicators'!W518,'Data - Individual Indicators'!Y518,0.33*'Data - Individual Indicators'!AC518,0.33*'Data - Individual Indicators'!AD518,0.33*'Data - Individual Indicators'!AE518,0.5*'Data - Individual Indicators'!AI518,0.5*'Data - Individual Indicators'!AJ518,'Data - Individual Indicators'!AM518,'Data - Individual Indicators'!AO518,'Data - Individual Indicators'!BB518*SUM('Data - Individual Indicators'!AV518:AY518),'Data - Individual Indicators'!BE518)</f>
        <v>10</v>
      </c>
      <c r="C517" s="167">
        <f t="shared" si="17"/>
        <v>1</v>
      </c>
      <c r="D517" s="1" t="str">
        <f t="shared" si="18"/>
        <v>lower</v>
      </c>
    </row>
    <row r="518" spans="1:4" x14ac:dyDescent="0.35">
      <c r="A518" s="4">
        <v>53053071304</v>
      </c>
      <c r="B518" s="2">
        <f>SUM('Data - Individual Indicators'!C519,'Data - Individual Indicators'!E519,'Data - Individual Indicators'!G519,'Data - Individual Indicators'!I519,0.5*'Data - Individual Indicators'!L519,0.5*'Data - Individual Indicators'!M519,'Data - Individual Indicators'!P519,0.5*'Data - Individual Indicators'!S519,0.5*'Data - Individual Indicators'!T519,'Data - Individual Indicators'!W519,'Data - Individual Indicators'!Y519,0.33*'Data - Individual Indicators'!AC519,0.33*'Data - Individual Indicators'!AD519,0.33*'Data - Individual Indicators'!AE519,0.5*'Data - Individual Indicators'!AI519,0.5*'Data - Individual Indicators'!AJ519,'Data - Individual Indicators'!AM519,'Data - Individual Indicators'!AO519,'Data - Individual Indicators'!BB519*SUM('Data - Individual Indicators'!AV519:AY519),'Data - Individual Indicators'!BE519)</f>
        <v>25.8</v>
      </c>
      <c r="C518" s="167">
        <f t="shared" si="17"/>
        <v>2</v>
      </c>
      <c r="D518" s="1" t="str">
        <f t="shared" si="18"/>
        <v>moderate</v>
      </c>
    </row>
    <row r="519" spans="1:4" x14ac:dyDescent="0.35">
      <c r="A519" s="4">
        <v>53053071305</v>
      </c>
      <c r="B519" s="2">
        <f>SUM('Data - Individual Indicators'!C520,'Data - Individual Indicators'!E520,'Data - Individual Indicators'!G520,'Data - Individual Indicators'!I520,0.5*'Data - Individual Indicators'!L520,0.5*'Data - Individual Indicators'!M520,'Data - Individual Indicators'!P520,0.5*'Data - Individual Indicators'!S520,0.5*'Data - Individual Indicators'!T520,'Data - Individual Indicators'!W520,'Data - Individual Indicators'!Y520,0.33*'Data - Individual Indicators'!AC520,0.33*'Data - Individual Indicators'!AD520,0.33*'Data - Individual Indicators'!AE520,0.5*'Data - Individual Indicators'!AI520,0.5*'Data - Individual Indicators'!AJ520,'Data - Individual Indicators'!AM520,'Data - Individual Indicators'!AO520,'Data - Individual Indicators'!BB520*SUM('Data - Individual Indicators'!AV520:AY520),'Data - Individual Indicators'!BE520)</f>
        <v>24.33</v>
      </c>
      <c r="C519" s="167">
        <f t="shared" si="17"/>
        <v>1</v>
      </c>
      <c r="D519" s="1" t="str">
        <f t="shared" si="18"/>
        <v>lower</v>
      </c>
    </row>
    <row r="520" spans="1:4" x14ac:dyDescent="0.35">
      <c r="A520" s="4">
        <v>53053071306</v>
      </c>
      <c r="B520" s="2">
        <f>SUM('Data - Individual Indicators'!C521,'Data - Individual Indicators'!E521,'Data - Individual Indicators'!G521,'Data - Individual Indicators'!I521,0.5*'Data - Individual Indicators'!L521,0.5*'Data - Individual Indicators'!M521,'Data - Individual Indicators'!P521,0.5*'Data - Individual Indicators'!S521,0.5*'Data - Individual Indicators'!T521,'Data - Individual Indicators'!W521,'Data - Individual Indicators'!Y521,0.33*'Data - Individual Indicators'!AC521,0.33*'Data - Individual Indicators'!AD521,0.33*'Data - Individual Indicators'!AE521,0.5*'Data - Individual Indicators'!AI521,0.5*'Data - Individual Indicators'!AJ521,'Data - Individual Indicators'!AM521,'Data - Individual Indicators'!AO521,'Data - Individual Indicators'!BB521*SUM('Data - Individual Indicators'!AV521:AY521),'Data - Individual Indicators'!BE521)</f>
        <v>17</v>
      </c>
      <c r="C520" s="167">
        <f t="shared" si="17"/>
        <v>1</v>
      </c>
      <c r="D520" s="1" t="str">
        <f t="shared" si="18"/>
        <v>lower</v>
      </c>
    </row>
    <row r="521" spans="1:4" x14ac:dyDescent="0.35">
      <c r="A521" s="4">
        <v>53053071307</v>
      </c>
      <c r="B521" s="2">
        <f>SUM('Data - Individual Indicators'!C522,'Data - Individual Indicators'!E522,'Data - Individual Indicators'!G522,'Data - Individual Indicators'!I522,0.5*'Data - Individual Indicators'!L522,0.5*'Data - Individual Indicators'!M522,'Data - Individual Indicators'!P522,0.5*'Data - Individual Indicators'!S522,0.5*'Data - Individual Indicators'!T522,'Data - Individual Indicators'!W522,'Data - Individual Indicators'!Y522,0.33*'Data - Individual Indicators'!AC522,0.33*'Data - Individual Indicators'!AD522,0.33*'Data - Individual Indicators'!AE522,0.5*'Data - Individual Indicators'!AI522,0.5*'Data - Individual Indicators'!AJ522,'Data - Individual Indicators'!AM522,'Data - Individual Indicators'!AO522,'Data - Individual Indicators'!BB522*SUM('Data - Individual Indicators'!AV522:AY522),'Data - Individual Indicators'!BE522)</f>
        <v>19.149999999999999</v>
      </c>
      <c r="C521" s="167">
        <f t="shared" si="17"/>
        <v>1</v>
      </c>
      <c r="D521" s="1" t="str">
        <f t="shared" si="18"/>
        <v>lower</v>
      </c>
    </row>
    <row r="522" spans="1:4" x14ac:dyDescent="0.35">
      <c r="A522" s="4">
        <v>53053071309</v>
      </c>
      <c r="B522" s="2">
        <f>SUM('Data - Individual Indicators'!C523,'Data - Individual Indicators'!E523,'Data - Individual Indicators'!G523,'Data - Individual Indicators'!I523,0.5*'Data - Individual Indicators'!L523,0.5*'Data - Individual Indicators'!M523,'Data - Individual Indicators'!P523,0.5*'Data - Individual Indicators'!S523,0.5*'Data - Individual Indicators'!T523,'Data - Individual Indicators'!W523,'Data - Individual Indicators'!Y523,0.33*'Data - Individual Indicators'!AC523,0.33*'Data - Individual Indicators'!AD523,0.33*'Data - Individual Indicators'!AE523,0.5*'Data - Individual Indicators'!AI523,0.5*'Data - Individual Indicators'!AJ523,'Data - Individual Indicators'!AM523,'Data - Individual Indicators'!AO523,'Data - Individual Indicators'!BB523*SUM('Data - Individual Indicators'!AV523:AY523),'Data - Individual Indicators'!BE523)</f>
        <v>17.5</v>
      </c>
      <c r="C522" s="167">
        <f t="shared" si="17"/>
        <v>1</v>
      </c>
      <c r="D522" s="1" t="str">
        <f t="shared" si="18"/>
        <v>lower</v>
      </c>
    </row>
    <row r="523" spans="1:4" x14ac:dyDescent="0.35">
      <c r="A523" s="4">
        <v>53053071310</v>
      </c>
      <c r="B523" s="2">
        <f>SUM('Data - Individual Indicators'!C524,'Data - Individual Indicators'!E524,'Data - Individual Indicators'!G524,'Data - Individual Indicators'!I524,0.5*'Data - Individual Indicators'!L524,0.5*'Data - Individual Indicators'!M524,'Data - Individual Indicators'!P524,0.5*'Data - Individual Indicators'!S524,0.5*'Data - Individual Indicators'!T524,'Data - Individual Indicators'!W524,'Data - Individual Indicators'!Y524,0.33*'Data - Individual Indicators'!AC524,0.33*'Data - Individual Indicators'!AD524,0.33*'Data - Individual Indicators'!AE524,0.5*'Data - Individual Indicators'!AI524,0.5*'Data - Individual Indicators'!AJ524,'Data - Individual Indicators'!AM524,'Data - Individual Indicators'!AO524,'Data - Individual Indicators'!BB524*SUM('Data - Individual Indicators'!AV524:AY524),'Data - Individual Indicators'!BE524)</f>
        <v>14.83</v>
      </c>
      <c r="C523" s="167">
        <f t="shared" si="17"/>
        <v>1</v>
      </c>
      <c r="D523" s="1" t="str">
        <f t="shared" si="18"/>
        <v>lower</v>
      </c>
    </row>
    <row r="524" spans="1:4" x14ac:dyDescent="0.35">
      <c r="A524" s="4">
        <v>53053071403</v>
      </c>
      <c r="B524" s="2">
        <f>SUM('Data - Individual Indicators'!C525,'Data - Individual Indicators'!E525,'Data - Individual Indicators'!G525,'Data - Individual Indicators'!I525,0.5*'Data - Individual Indicators'!L525,0.5*'Data - Individual Indicators'!M525,'Data - Individual Indicators'!P525,0.5*'Data - Individual Indicators'!S525,0.5*'Data - Individual Indicators'!T525,'Data - Individual Indicators'!W525,'Data - Individual Indicators'!Y525,0.33*'Data - Individual Indicators'!AC525,0.33*'Data - Individual Indicators'!AD525,0.33*'Data - Individual Indicators'!AE525,0.5*'Data - Individual Indicators'!AI525,0.5*'Data - Individual Indicators'!AJ525,'Data - Individual Indicators'!AM525,'Data - Individual Indicators'!AO525,'Data - Individual Indicators'!BB525*SUM('Data - Individual Indicators'!AV525:AY525),'Data - Individual Indicators'!BE525)</f>
        <v>28.156666666666663</v>
      </c>
      <c r="C524" s="167">
        <f t="shared" si="17"/>
        <v>2</v>
      </c>
      <c r="D524" s="1" t="str">
        <f t="shared" si="18"/>
        <v>moderate</v>
      </c>
    </row>
    <row r="525" spans="1:4" x14ac:dyDescent="0.35">
      <c r="A525" s="4">
        <v>53053071406</v>
      </c>
      <c r="B525" s="2">
        <f>SUM('Data - Individual Indicators'!C526,'Data - Individual Indicators'!E526,'Data - Individual Indicators'!G526,'Data - Individual Indicators'!I526,0.5*'Data - Individual Indicators'!L526,0.5*'Data - Individual Indicators'!M526,'Data - Individual Indicators'!P526,0.5*'Data - Individual Indicators'!S526,0.5*'Data - Individual Indicators'!T526,'Data - Individual Indicators'!W526,'Data - Individual Indicators'!Y526,0.33*'Data - Individual Indicators'!AC526,0.33*'Data - Individual Indicators'!AD526,0.33*'Data - Individual Indicators'!AE526,0.5*'Data - Individual Indicators'!AI526,0.5*'Data - Individual Indicators'!AJ526,'Data - Individual Indicators'!AM526,'Data - Individual Indicators'!AO526,'Data - Individual Indicators'!BB526*SUM('Data - Individual Indicators'!AV526:AY526),'Data - Individual Indicators'!BE526)</f>
        <v>17.5</v>
      </c>
      <c r="C525" s="167">
        <f t="shared" si="17"/>
        <v>1</v>
      </c>
      <c r="D525" s="1" t="str">
        <f t="shared" si="18"/>
        <v>lower</v>
      </c>
    </row>
    <row r="526" spans="1:4" x14ac:dyDescent="0.35">
      <c r="A526" s="4">
        <v>53053071407</v>
      </c>
      <c r="B526" s="2">
        <f>SUM('Data - Individual Indicators'!C527,'Data - Individual Indicators'!E527,'Data - Individual Indicators'!G527,'Data - Individual Indicators'!I527,0.5*'Data - Individual Indicators'!L527,0.5*'Data - Individual Indicators'!M527,'Data - Individual Indicators'!P527,0.5*'Data - Individual Indicators'!S527,0.5*'Data - Individual Indicators'!T527,'Data - Individual Indicators'!W527,'Data - Individual Indicators'!Y527,0.33*'Data - Individual Indicators'!AC527,0.33*'Data - Individual Indicators'!AD527,0.33*'Data - Individual Indicators'!AE527,0.5*'Data - Individual Indicators'!AI527,0.5*'Data - Individual Indicators'!AJ527,'Data - Individual Indicators'!AM527,'Data - Individual Indicators'!AO527,'Data - Individual Indicators'!BB527*SUM('Data - Individual Indicators'!AV527:AY527),'Data - Individual Indicators'!BE527)</f>
        <v>15.5</v>
      </c>
      <c r="C526" s="167">
        <f t="shared" si="17"/>
        <v>1</v>
      </c>
      <c r="D526" s="1" t="str">
        <f t="shared" si="18"/>
        <v>lower</v>
      </c>
    </row>
    <row r="527" spans="1:4" x14ac:dyDescent="0.35">
      <c r="A527" s="4">
        <v>53053071408</v>
      </c>
      <c r="B527" s="2">
        <f>SUM('Data - Individual Indicators'!C528,'Data - Individual Indicators'!E528,'Data - Individual Indicators'!G528,'Data - Individual Indicators'!I528,0.5*'Data - Individual Indicators'!L528,0.5*'Data - Individual Indicators'!M528,'Data - Individual Indicators'!P528,0.5*'Data - Individual Indicators'!S528,0.5*'Data - Individual Indicators'!T528,'Data - Individual Indicators'!W528,'Data - Individual Indicators'!Y528,0.33*'Data - Individual Indicators'!AC528,0.33*'Data - Individual Indicators'!AD528,0.33*'Data - Individual Indicators'!AE528,0.5*'Data - Individual Indicators'!AI528,0.5*'Data - Individual Indicators'!AJ528,'Data - Individual Indicators'!AM528,'Data - Individual Indicators'!AO528,'Data - Individual Indicators'!BB528*SUM('Data - Individual Indicators'!AV528:AY528),'Data - Individual Indicators'!BE528)</f>
        <v>28.153333333333332</v>
      </c>
      <c r="C527" s="167">
        <f t="shared" si="17"/>
        <v>2</v>
      </c>
      <c r="D527" s="1" t="str">
        <f t="shared" si="18"/>
        <v>moderate</v>
      </c>
    </row>
    <row r="528" spans="1:4" x14ac:dyDescent="0.35">
      <c r="A528" s="4">
        <v>53053071409</v>
      </c>
      <c r="B528" s="2">
        <f>SUM('Data - Individual Indicators'!C529,'Data - Individual Indicators'!E529,'Data - Individual Indicators'!G529,'Data - Individual Indicators'!I529,0.5*'Data - Individual Indicators'!L529,0.5*'Data - Individual Indicators'!M529,'Data - Individual Indicators'!P529,0.5*'Data - Individual Indicators'!S529,0.5*'Data - Individual Indicators'!T529,'Data - Individual Indicators'!W529,'Data - Individual Indicators'!Y529,0.33*'Data - Individual Indicators'!AC529,0.33*'Data - Individual Indicators'!AD529,0.33*'Data - Individual Indicators'!AE529,0.5*'Data - Individual Indicators'!AI529,0.5*'Data - Individual Indicators'!AJ529,'Data - Individual Indicators'!AM529,'Data - Individual Indicators'!AO529,'Data - Individual Indicators'!BB529*SUM('Data - Individual Indicators'!AV529:AY529),'Data - Individual Indicators'!BE529)</f>
        <v>30.323333333333327</v>
      </c>
      <c r="C528" s="167">
        <f t="shared" si="17"/>
        <v>2</v>
      </c>
      <c r="D528" s="1" t="str">
        <f t="shared" si="18"/>
        <v>moderate</v>
      </c>
    </row>
    <row r="529" spans="1:4" x14ac:dyDescent="0.35">
      <c r="A529" s="4">
        <v>53053071410</v>
      </c>
      <c r="B529" s="2">
        <f>SUM('Data - Individual Indicators'!C530,'Data - Individual Indicators'!E530,'Data - Individual Indicators'!G530,'Data - Individual Indicators'!I530,0.5*'Data - Individual Indicators'!L530,0.5*'Data - Individual Indicators'!M530,'Data - Individual Indicators'!P530,0.5*'Data - Individual Indicators'!S530,0.5*'Data - Individual Indicators'!T530,'Data - Individual Indicators'!W530,'Data - Individual Indicators'!Y530,0.33*'Data - Individual Indicators'!AC530,0.33*'Data - Individual Indicators'!AD530,0.33*'Data - Individual Indicators'!AE530,0.5*'Data - Individual Indicators'!AI530,0.5*'Data - Individual Indicators'!AJ530,'Data - Individual Indicators'!AM530,'Data - Individual Indicators'!AO530,'Data - Individual Indicators'!BB530*SUM('Data - Individual Indicators'!AV530:AY530),'Data - Individual Indicators'!BE530)</f>
        <v>24.48</v>
      </c>
      <c r="C529" s="167">
        <f t="shared" si="17"/>
        <v>1</v>
      </c>
      <c r="D529" s="1" t="str">
        <f t="shared" si="18"/>
        <v>lower</v>
      </c>
    </row>
    <row r="530" spans="1:4" x14ac:dyDescent="0.35">
      <c r="A530" s="4">
        <v>53053071411</v>
      </c>
      <c r="B530" s="2">
        <f>SUM('Data - Individual Indicators'!C531,'Data - Individual Indicators'!E531,'Data - Individual Indicators'!G531,'Data - Individual Indicators'!I531,0.5*'Data - Individual Indicators'!L531,0.5*'Data - Individual Indicators'!M531,'Data - Individual Indicators'!P531,0.5*'Data - Individual Indicators'!S531,0.5*'Data - Individual Indicators'!T531,'Data - Individual Indicators'!W531,'Data - Individual Indicators'!Y531,0.33*'Data - Individual Indicators'!AC531,0.33*'Data - Individual Indicators'!AD531,0.33*'Data - Individual Indicators'!AE531,0.5*'Data - Individual Indicators'!AI531,0.5*'Data - Individual Indicators'!AJ531,'Data - Individual Indicators'!AM531,'Data - Individual Indicators'!AO531,'Data - Individual Indicators'!BB531*SUM('Data - Individual Indicators'!AV531:AY531),'Data - Individual Indicators'!BE531)</f>
        <v>28.469999999999995</v>
      </c>
      <c r="C530" s="167">
        <f t="shared" si="17"/>
        <v>2</v>
      </c>
      <c r="D530" s="1" t="str">
        <f t="shared" si="18"/>
        <v>moderate</v>
      </c>
    </row>
    <row r="531" spans="1:4" x14ac:dyDescent="0.35">
      <c r="A531" s="4">
        <v>53053071503</v>
      </c>
      <c r="B531" s="2">
        <f>SUM('Data - Individual Indicators'!C532,'Data - Individual Indicators'!E532,'Data - Individual Indicators'!G532,'Data - Individual Indicators'!I532,0.5*'Data - Individual Indicators'!L532,0.5*'Data - Individual Indicators'!M532,'Data - Individual Indicators'!P532,0.5*'Data - Individual Indicators'!S532,0.5*'Data - Individual Indicators'!T532,'Data - Individual Indicators'!W532,'Data - Individual Indicators'!Y532,0.33*'Data - Individual Indicators'!AC532,0.33*'Data - Individual Indicators'!AD532,0.33*'Data - Individual Indicators'!AE532,0.5*'Data - Individual Indicators'!AI532,0.5*'Data - Individual Indicators'!AJ532,'Data - Individual Indicators'!AM532,'Data - Individual Indicators'!AO532,'Data - Individual Indicators'!BB532*SUM('Data - Individual Indicators'!AV532:AY532),'Data - Individual Indicators'!BE532)</f>
        <v>31.303333333333327</v>
      </c>
      <c r="C531" s="167">
        <f t="shared" si="17"/>
        <v>2</v>
      </c>
      <c r="D531" s="1" t="str">
        <f t="shared" si="18"/>
        <v>moderate</v>
      </c>
    </row>
    <row r="532" spans="1:4" x14ac:dyDescent="0.35">
      <c r="A532" s="4">
        <v>53053071504</v>
      </c>
      <c r="B532" s="2">
        <f>SUM('Data - Individual Indicators'!C533,'Data - Individual Indicators'!E533,'Data - Individual Indicators'!G533,'Data - Individual Indicators'!I533,0.5*'Data - Individual Indicators'!L533,0.5*'Data - Individual Indicators'!M533,'Data - Individual Indicators'!P533,0.5*'Data - Individual Indicators'!S533,0.5*'Data - Individual Indicators'!T533,'Data - Individual Indicators'!W533,'Data - Individual Indicators'!Y533,0.33*'Data - Individual Indicators'!AC533,0.33*'Data - Individual Indicators'!AD533,0.33*'Data - Individual Indicators'!AE533,0.5*'Data - Individual Indicators'!AI533,0.5*'Data - Individual Indicators'!AJ533,'Data - Individual Indicators'!AM533,'Data - Individual Indicators'!AO533,'Data - Individual Indicators'!BB533*SUM('Data - Individual Indicators'!AV533:AY533),'Data - Individual Indicators'!BE533)</f>
        <v>35.22</v>
      </c>
      <c r="C532" s="167">
        <f t="shared" si="17"/>
        <v>2</v>
      </c>
      <c r="D532" s="1" t="str">
        <f t="shared" si="18"/>
        <v>moderate</v>
      </c>
    </row>
    <row r="533" spans="1:4" x14ac:dyDescent="0.35">
      <c r="A533" s="4">
        <v>53053071505</v>
      </c>
      <c r="B533" s="2">
        <f>SUM('Data - Individual Indicators'!C534,'Data - Individual Indicators'!E534,'Data - Individual Indicators'!G534,'Data - Individual Indicators'!I534,0.5*'Data - Individual Indicators'!L534,0.5*'Data - Individual Indicators'!M534,'Data - Individual Indicators'!P534,0.5*'Data - Individual Indicators'!S534,0.5*'Data - Individual Indicators'!T534,'Data - Individual Indicators'!W534,'Data - Individual Indicators'!Y534,0.33*'Data - Individual Indicators'!AC534,0.33*'Data - Individual Indicators'!AD534,0.33*'Data - Individual Indicators'!AE534,0.5*'Data - Individual Indicators'!AI534,0.5*'Data - Individual Indicators'!AJ534,'Data - Individual Indicators'!AM534,'Data - Individual Indicators'!AO534,'Data - Individual Indicators'!BB534*SUM('Data - Individual Indicators'!AV534:AY534),'Data - Individual Indicators'!BE534)</f>
        <v>28.239999999999995</v>
      </c>
      <c r="C533" s="167">
        <f t="shared" si="17"/>
        <v>2</v>
      </c>
      <c r="D533" s="1" t="str">
        <f t="shared" si="18"/>
        <v>moderate</v>
      </c>
    </row>
    <row r="534" spans="1:4" x14ac:dyDescent="0.35">
      <c r="A534" s="4">
        <v>53053071506</v>
      </c>
      <c r="B534" s="2">
        <f>SUM('Data - Individual Indicators'!C535,'Data - Individual Indicators'!E535,'Data - Individual Indicators'!G535,'Data - Individual Indicators'!I535,0.5*'Data - Individual Indicators'!L535,0.5*'Data - Individual Indicators'!M535,'Data - Individual Indicators'!P535,0.5*'Data - Individual Indicators'!S535,0.5*'Data - Individual Indicators'!T535,'Data - Individual Indicators'!W535,'Data - Individual Indicators'!Y535,0.33*'Data - Individual Indicators'!AC535,0.33*'Data - Individual Indicators'!AD535,0.33*'Data - Individual Indicators'!AE535,0.5*'Data - Individual Indicators'!AI535,0.5*'Data - Individual Indicators'!AJ535,'Data - Individual Indicators'!AM535,'Data - Individual Indicators'!AO535,'Data - Individual Indicators'!BB535*SUM('Data - Individual Indicators'!AV535:AY535),'Data - Individual Indicators'!BE535)</f>
        <v>17.5</v>
      </c>
      <c r="C534" s="167">
        <f t="shared" si="17"/>
        <v>1</v>
      </c>
      <c r="D534" s="1" t="str">
        <f t="shared" si="18"/>
        <v>lower</v>
      </c>
    </row>
    <row r="535" spans="1:4" x14ac:dyDescent="0.35">
      <c r="A535" s="4">
        <v>53053071601</v>
      </c>
      <c r="B535" s="2">
        <f>SUM('Data - Individual Indicators'!C536,'Data - Individual Indicators'!E536,'Data - Individual Indicators'!G536,'Data - Individual Indicators'!I536,0.5*'Data - Individual Indicators'!L536,0.5*'Data - Individual Indicators'!M536,'Data - Individual Indicators'!P536,0.5*'Data - Individual Indicators'!S536,0.5*'Data - Individual Indicators'!T536,'Data - Individual Indicators'!W536,'Data - Individual Indicators'!Y536,0.33*'Data - Individual Indicators'!AC536,0.33*'Data - Individual Indicators'!AD536,0.33*'Data - Individual Indicators'!AE536,0.5*'Data - Individual Indicators'!AI536,0.5*'Data - Individual Indicators'!AJ536,'Data - Individual Indicators'!AM536,'Data - Individual Indicators'!AO536,'Data - Individual Indicators'!BB536*SUM('Data - Individual Indicators'!AV536:AY536),'Data - Individual Indicators'!BE536)</f>
        <v>40.89</v>
      </c>
      <c r="C535" s="167">
        <f t="shared" si="17"/>
        <v>3</v>
      </c>
      <c r="D535" s="1" t="str">
        <f t="shared" si="18"/>
        <v>higher</v>
      </c>
    </row>
    <row r="536" spans="1:4" x14ac:dyDescent="0.35">
      <c r="A536" s="4">
        <v>53053071602</v>
      </c>
      <c r="B536" s="2">
        <f>SUM('Data - Individual Indicators'!C537,'Data - Individual Indicators'!E537,'Data - Individual Indicators'!G537,'Data - Individual Indicators'!I537,0.5*'Data - Individual Indicators'!L537,0.5*'Data - Individual Indicators'!M537,'Data - Individual Indicators'!P537,0.5*'Data - Individual Indicators'!S537,0.5*'Data - Individual Indicators'!T537,'Data - Individual Indicators'!W537,'Data - Individual Indicators'!Y537,0.33*'Data - Individual Indicators'!AC537,0.33*'Data - Individual Indicators'!AD537,0.33*'Data - Individual Indicators'!AE537,0.5*'Data - Individual Indicators'!AI537,0.5*'Data - Individual Indicators'!AJ537,'Data - Individual Indicators'!AM537,'Data - Individual Indicators'!AO537,'Data - Individual Indicators'!BB537*SUM('Data - Individual Indicators'!AV537:AY537),'Data - Individual Indicators'!BE537)</f>
        <v>31.81</v>
      </c>
      <c r="C536" s="167">
        <f t="shared" si="17"/>
        <v>2</v>
      </c>
      <c r="D536" s="1" t="str">
        <f t="shared" si="18"/>
        <v>moderate</v>
      </c>
    </row>
    <row r="537" spans="1:4" x14ac:dyDescent="0.35">
      <c r="A537" s="4">
        <v>53053071703</v>
      </c>
      <c r="B537" s="2">
        <f>SUM('Data - Individual Indicators'!C538,'Data - Individual Indicators'!E538,'Data - Individual Indicators'!G538,'Data - Individual Indicators'!I538,0.5*'Data - Individual Indicators'!L538,0.5*'Data - Individual Indicators'!M538,'Data - Individual Indicators'!P538,0.5*'Data - Individual Indicators'!S538,0.5*'Data - Individual Indicators'!T538,'Data - Individual Indicators'!W538,'Data - Individual Indicators'!Y538,0.33*'Data - Individual Indicators'!AC538,0.33*'Data - Individual Indicators'!AD538,0.33*'Data - Individual Indicators'!AE538,0.5*'Data - Individual Indicators'!AI538,0.5*'Data - Individual Indicators'!AJ538,'Data - Individual Indicators'!AM538,'Data - Individual Indicators'!AO538,'Data - Individual Indicators'!BB538*SUM('Data - Individual Indicators'!AV538:AY538),'Data - Individual Indicators'!BE538)</f>
        <v>35.973333333333329</v>
      </c>
      <c r="C537" s="167">
        <f t="shared" si="17"/>
        <v>2</v>
      </c>
      <c r="D537" s="1" t="str">
        <f t="shared" si="18"/>
        <v>moderate</v>
      </c>
    </row>
    <row r="538" spans="1:4" x14ac:dyDescent="0.35">
      <c r="A538" s="4">
        <v>53053071704</v>
      </c>
      <c r="B538" s="2">
        <f>SUM('Data - Individual Indicators'!C539,'Data - Individual Indicators'!E539,'Data - Individual Indicators'!G539,'Data - Individual Indicators'!I539,0.5*'Data - Individual Indicators'!L539,0.5*'Data - Individual Indicators'!M539,'Data - Individual Indicators'!P539,0.5*'Data - Individual Indicators'!S539,0.5*'Data - Individual Indicators'!T539,'Data - Individual Indicators'!W539,'Data - Individual Indicators'!Y539,0.33*'Data - Individual Indicators'!AC539,0.33*'Data - Individual Indicators'!AD539,0.33*'Data - Individual Indicators'!AE539,0.5*'Data - Individual Indicators'!AI539,0.5*'Data - Individual Indicators'!AJ539,'Data - Individual Indicators'!AM539,'Data - Individual Indicators'!AO539,'Data - Individual Indicators'!BB539*SUM('Data - Individual Indicators'!AV539:AY539),'Data - Individual Indicators'!BE539)</f>
        <v>36.979999999999997</v>
      </c>
      <c r="C538" s="167">
        <f t="shared" si="17"/>
        <v>2</v>
      </c>
      <c r="D538" s="1" t="str">
        <f t="shared" si="18"/>
        <v>moderate</v>
      </c>
    </row>
    <row r="539" spans="1:4" x14ac:dyDescent="0.35">
      <c r="A539" s="4">
        <v>53053071705</v>
      </c>
      <c r="B539" s="2">
        <f>SUM('Data - Individual Indicators'!C540,'Data - Individual Indicators'!E540,'Data - Individual Indicators'!G540,'Data - Individual Indicators'!I540,0.5*'Data - Individual Indicators'!L540,0.5*'Data - Individual Indicators'!M540,'Data - Individual Indicators'!P540,0.5*'Data - Individual Indicators'!S540,0.5*'Data - Individual Indicators'!T540,'Data - Individual Indicators'!W540,'Data - Individual Indicators'!Y540,0.33*'Data - Individual Indicators'!AC540,0.33*'Data - Individual Indicators'!AD540,0.33*'Data - Individual Indicators'!AE540,0.5*'Data - Individual Indicators'!AI540,0.5*'Data - Individual Indicators'!AJ540,'Data - Individual Indicators'!AM540,'Data - Individual Indicators'!AO540,'Data - Individual Indicators'!BB540*SUM('Data - Individual Indicators'!AV540:AY540),'Data - Individual Indicators'!BE540)</f>
        <v>39.14</v>
      </c>
      <c r="C539" s="167">
        <f t="shared" si="17"/>
        <v>3</v>
      </c>
      <c r="D539" s="1" t="str">
        <f t="shared" si="18"/>
        <v>higher</v>
      </c>
    </row>
    <row r="540" spans="1:4" x14ac:dyDescent="0.35">
      <c r="A540" s="4">
        <v>53053071706</v>
      </c>
      <c r="B540" s="2">
        <f>SUM('Data - Individual Indicators'!C541,'Data - Individual Indicators'!E541,'Data - Individual Indicators'!G541,'Data - Individual Indicators'!I541,0.5*'Data - Individual Indicators'!L541,0.5*'Data - Individual Indicators'!M541,'Data - Individual Indicators'!P541,0.5*'Data - Individual Indicators'!S541,0.5*'Data - Individual Indicators'!T541,'Data - Individual Indicators'!W541,'Data - Individual Indicators'!Y541,0.33*'Data - Individual Indicators'!AC541,0.33*'Data - Individual Indicators'!AD541,0.33*'Data - Individual Indicators'!AE541,0.5*'Data - Individual Indicators'!AI541,0.5*'Data - Individual Indicators'!AJ541,'Data - Individual Indicators'!AM541,'Data - Individual Indicators'!AO541,'Data - Individual Indicators'!BB541*SUM('Data - Individual Indicators'!AV541:AY541),'Data - Individual Indicators'!BE541)</f>
        <v>27.479999999999997</v>
      </c>
      <c r="C540" s="167">
        <f t="shared" si="17"/>
        <v>2</v>
      </c>
      <c r="D540" s="1" t="str">
        <f t="shared" si="18"/>
        <v>moderate</v>
      </c>
    </row>
    <row r="541" spans="1:4" x14ac:dyDescent="0.35">
      <c r="A541" s="4">
        <v>53053071707</v>
      </c>
      <c r="B541" s="2">
        <f>SUM('Data - Individual Indicators'!C542,'Data - Individual Indicators'!E542,'Data - Individual Indicators'!G542,'Data - Individual Indicators'!I542,0.5*'Data - Individual Indicators'!L542,0.5*'Data - Individual Indicators'!M542,'Data - Individual Indicators'!P542,0.5*'Data - Individual Indicators'!S542,0.5*'Data - Individual Indicators'!T542,'Data - Individual Indicators'!W542,'Data - Individual Indicators'!Y542,0.33*'Data - Individual Indicators'!AC542,0.33*'Data - Individual Indicators'!AD542,0.33*'Data - Individual Indicators'!AE542,0.5*'Data - Individual Indicators'!AI542,0.5*'Data - Individual Indicators'!AJ542,'Data - Individual Indicators'!AM542,'Data - Individual Indicators'!AO542,'Data - Individual Indicators'!BB542*SUM('Data - Individual Indicators'!AV542:AY542),'Data - Individual Indicators'!BE542)</f>
        <v>29.469999999999995</v>
      </c>
      <c r="C541" s="167">
        <f t="shared" si="17"/>
        <v>2</v>
      </c>
      <c r="D541" s="1" t="str">
        <f t="shared" si="18"/>
        <v>moderate</v>
      </c>
    </row>
    <row r="542" spans="1:4" x14ac:dyDescent="0.35">
      <c r="A542" s="4">
        <v>53053071803</v>
      </c>
      <c r="B542" s="2">
        <f>SUM('Data - Individual Indicators'!C543,'Data - Individual Indicators'!E543,'Data - Individual Indicators'!G543,'Data - Individual Indicators'!I543,0.5*'Data - Individual Indicators'!L543,0.5*'Data - Individual Indicators'!M543,'Data - Individual Indicators'!P543,0.5*'Data - Individual Indicators'!S543,0.5*'Data - Individual Indicators'!T543,'Data - Individual Indicators'!W543,'Data - Individual Indicators'!Y543,0.33*'Data - Individual Indicators'!AC543,0.33*'Data - Individual Indicators'!AD543,0.33*'Data - Individual Indicators'!AE543,0.5*'Data - Individual Indicators'!AI543,0.5*'Data - Individual Indicators'!AJ543,'Data - Individual Indicators'!AM543,'Data - Individual Indicators'!AO543,'Data - Individual Indicators'!BB543*SUM('Data - Individual Indicators'!AV543:AY543),'Data - Individual Indicators'!BE543)</f>
        <v>38.81</v>
      </c>
      <c r="C542" s="167">
        <f t="shared" si="17"/>
        <v>3</v>
      </c>
      <c r="D542" s="1" t="str">
        <f t="shared" si="18"/>
        <v>higher</v>
      </c>
    </row>
    <row r="543" spans="1:4" x14ac:dyDescent="0.35">
      <c r="A543" s="4">
        <v>53053071805</v>
      </c>
      <c r="B543" s="2">
        <f>SUM('Data - Individual Indicators'!C544,'Data - Individual Indicators'!E544,'Data - Individual Indicators'!G544,'Data - Individual Indicators'!I544,0.5*'Data - Individual Indicators'!L544,0.5*'Data - Individual Indicators'!M544,'Data - Individual Indicators'!P544,0.5*'Data - Individual Indicators'!S544,0.5*'Data - Individual Indicators'!T544,'Data - Individual Indicators'!W544,'Data - Individual Indicators'!Y544,0.33*'Data - Individual Indicators'!AC544,0.33*'Data - Individual Indicators'!AD544,0.33*'Data - Individual Indicators'!AE544,0.5*'Data - Individual Indicators'!AI544,0.5*'Data - Individual Indicators'!AJ544,'Data - Individual Indicators'!AM544,'Data - Individual Indicators'!AO544,'Data - Individual Indicators'!BB544*SUM('Data - Individual Indicators'!AV544:AY544),'Data - Individual Indicators'!BE544)</f>
        <v>47.38</v>
      </c>
      <c r="C543" s="167">
        <f t="shared" si="17"/>
        <v>3</v>
      </c>
      <c r="D543" s="1" t="str">
        <f t="shared" si="18"/>
        <v>higher</v>
      </c>
    </row>
    <row r="544" spans="1:4" x14ac:dyDescent="0.35">
      <c r="A544" s="4">
        <v>53053071806</v>
      </c>
      <c r="B544" s="2">
        <f>SUM('Data - Individual Indicators'!C545,'Data - Individual Indicators'!E545,'Data - Individual Indicators'!G545,'Data - Individual Indicators'!I545,0.5*'Data - Individual Indicators'!L545,0.5*'Data - Individual Indicators'!M545,'Data - Individual Indicators'!P545,0.5*'Data - Individual Indicators'!S545,0.5*'Data - Individual Indicators'!T545,'Data - Individual Indicators'!W545,'Data - Individual Indicators'!Y545,0.33*'Data - Individual Indicators'!AC545,0.33*'Data - Individual Indicators'!AD545,0.33*'Data - Individual Indicators'!AE545,0.5*'Data - Individual Indicators'!AI545,0.5*'Data - Individual Indicators'!AJ545,'Data - Individual Indicators'!AM545,'Data - Individual Indicators'!AO545,'Data - Individual Indicators'!BB545*SUM('Data - Individual Indicators'!AV545:AY545),'Data - Individual Indicators'!BE545)</f>
        <v>45.149999999999991</v>
      </c>
      <c r="C544" s="167">
        <f t="shared" si="17"/>
        <v>3</v>
      </c>
      <c r="D544" s="1" t="str">
        <f t="shared" si="18"/>
        <v>higher</v>
      </c>
    </row>
    <row r="545" spans="1:4" x14ac:dyDescent="0.35">
      <c r="A545" s="4">
        <v>53053071807</v>
      </c>
      <c r="B545" s="2">
        <f>SUM('Data - Individual Indicators'!C546,'Data - Individual Indicators'!E546,'Data - Individual Indicators'!G546,'Data - Individual Indicators'!I546,0.5*'Data - Individual Indicators'!L546,0.5*'Data - Individual Indicators'!M546,'Data - Individual Indicators'!P546,0.5*'Data - Individual Indicators'!S546,0.5*'Data - Individual Indicators'!T546,'Data - Individual Indicators'!W546,'Data - Individual Indicators'!Y546,0.33*'Data - Individual Indicators'!AC546,0.33*'Data - Individual Indicators'!AD546,0.33*'Data - Individual Indicators'!AE546,0.5*'Data - Individual Indicators'!AI546,0.5*'Data - Individual Indicators'!AJ546,'Data - Individual Indicators'!AM546,'Data - Individual Indicators'!AO546,'Data - Individual Indicators'!BB546*SUM('Data - Individual Indicators'!AV546:AY546),'Data - Individual Indicators'!BE546)</f>
        <v>37.793333333333337</v>
      </c>
      <c r="C545" s="167">
        <f t="shared" si="17"/>
        <v>2</v>
      </c>
      <c r="D545" s="1" t="str">
        <f t="shared" si="18"/>
        <v>moderate</v>
      </c>
    </row>
    <row r="546" spans="1:4" x14ac:dyDescent="0.35">
      <c r="A546" s="4">
        <v>53053071808</v>
      </c>
      <c r="B546" s="2">
        <f>SUM('Data - Individual Indicators'!C547,'Data - Individual Indicators'!E547,'Data - Individual Indicators'!G547,'Data - Individual Indicators'!I547,0.5*'Data - Individual Indicators'!L547,0.5*'Data - Individual Indicators'!M547,'Data - Individual Indicators'!P547,0.5*'Data - Individual Indicators'!S547,0.5*'Data - Individual Indicators'!T547,'Data - Individual Indicators'!W547,'Data - Individual Indicators'!Y547,0.33*'Data - Individual Indicators'!AC547,0.33*'Data - Individual Indicators'!AD547,0.33*'Data - Individual Indicators'!AE547,0.5*'Data - Individual Indicators'!AI547,0.5*'Data - Individual Indicators'!AJ547,'Data - Individual Indicators'!AM547,'Data - Individual Indicators'!AO547,'Data - Individual Indicators'!BB547*SUM('Data - Individual Indicators'!AV547:AY547),'Data - Individual Indicators'!BE547)</f>
        <v>40.966666666666661</v>
      </c>
      <c r="C546" s="167">
        <f t="shared" si="17"/>
        <v>3</v>
      </c>
      <c r="D546" s="1" t="str">
        <f t="shared" si="18"/>
        <v>higher</v>
      </c>
    </row>
    <row r="547" spans="1:4" x14ac:dyDescent="0.35">
      <c r="A547" s="4">
        <v>53053071901</v>
      </c>
      <c r="B547" s="2">
        <f>SUM('Data - Individual Indicators'!C548,'Data - Individual Indicators'!E548,'Data - Individual Indicators'!G548,'Data - Individual Indicators'!I548,0.5*'Data - Individual Indicators'!L548,0.5*'Data - Individual Indicators'!M548,'Data - Individual Indicators'!P548,0.5*'Data - Individual Indicators'!S548,0.5*'Data - Individual Indicators'!T548,'Data - Individual Indicators'!W548,'Data - Individual Indicators'!Y548,0.33*'Data - Individual Indicators'!AC548,0.33*'Data - Individual Indicators'!AD548,0.33*'Data - Individual Indicators'!AE548,0.5*'Data - Individual Indicators'!AI548,0.5*'Data - Individual Indicators'!AJ548,'Data - Individual Indicators'!AM548,'Data - Individual Indicators'!AO548,'Data - Individual Indicators'!BB548*SUM('Data - Individual Indicators'!AV548:AY548),'Data - Individual Indicators'!BE548)</f>
        <v>37.47</v>
      </c>
      <c r="C547" s="167">
        <f t="shared" si="17"/>
        <v>2</v>
      </c>
      <c r="D547" s="1" t="str">
        <f t="shared" si="18"/>
        <v>moderate</v>
      </c>
    </row>
    <row r="548" spans="1:4" x14ac:dyDescent="0.35">
      <c r="A548" s="4">
        <v>53053071902</v>
      </c>
      <c r="B548" s="2">
        <f>SUM('Data - Individual Indicators'!C549,'Data - Individual Indicators'!E549,'Data - Individual Indicators'!G549,'Data - Individual Indicators'!I549,0.5*'Data - Individual Indicators'!L549,0.5*'Data - Individual Indicators'!M549,'Data - Individual Indicators'!P549,0.5*'Data - Individual Indicators'!S549,0.5*'Data - Individual Indicators'!T549,'Data - Individual Indicators'!W549,'Data - Individual Indicators'!Y549,0.33*'Data - Individual Indicators'!AC549,0.33*'Data - Individual Indicators'!AD549,0.33*'Data - Individual Indicators'!AE549,0.5*'Data - Individual Indicators'!AI549,0.5*'Data - Individual Indicators'!AJ549,'Data - Individual Indicators'!AM549,'Data - Individual Indicators'!AO549,'Data - Individual Indicators'!BB549*SUM('Data - Individual Indicators'!AV549:AY549),'Data - Individual Indicators'!BE549)</f>
        <v>15.32</v>
      </c>
      <c r="C548" s="167">
        <f t="shared" si="17"/>
        <v>1</v>
      </c>
      <c r="D548" s="1" t="str">
        <f t="shared" si="18"/>
        <v>lower</v>
      </c>
    </row>
    <row r="549" spans="1:4" x14ac:dyDescent="0.35">
      <c r="A549" s="4">
        <v>53053072000</v>
      </c>
      <c r="B549" s="2">
        <f>SUM('Data - Individual Indicators'!C550,'Data - Individual Indicators'!E550,'Data - Individual Indicators'!G550,'Data - Individual Indicators'!I550,0.5*'Data - Individual Indicators'!L550,0.5*'Data - Individual Indicators'!M550,'Data - Individual Indicators'!P550,0.5*'Data - Individual Indicators'!S550,0.5*'Data - Individual Indicators'!T550,'Data - Individual Indicators'!W550,'Data - Individual Indicators'!Y550,0.33*'Data - Individual Indicators'!AC550,0.33*'Data - Individual Indicators'!AD550,0.33*'Data - Individual Indicators'!AE550,0.5*'Data - Individual Indicators'!AI550,0.5*'Data - Individual Indicators'!AJ550,'Data - Individual Indicators'!AM550,'Data - Individual Indicators'!AO550,'Data - Individual Indicators'!BB550*SUM('Data - Individual Indicators'!AV550:AY550),'Data - Individual Indicators'!BE550)</f>
        <v>35.409999999999997</v>
      </c>
      <c r="C549" s="167">
        <f t="shared" si="17"/>
        <v>2</v>
      </c>
      <c r="D549" s="1" t="str">
        <f t="shared" si="18"/>
        <v>moderate</v>
      </c>
    </row>
    <row r="550" spans="1:4" x14ac:dyDescent="0.35">
      <c r="A550" s="4">
        <v>53053072105</v>
      </c>
      <c r="B550" s="2">
        <f>SUM('Data - Individual Indicators'!C551,'Data - Individual Indicators'!E551,'Data - Individual Indicators'!G551,'Data - Individual Indicators'!I551,0.5*'Data - Individual Indicators'!L551,0.5*'Data - Individual Indicators'!M551,'Data - Individual Indicators'!P551,0.5*'Data - Individual Indicators'!S551,0.5*'Data - Individual Indicators'!T551,'Data - Individual Indicators'!W551,'Data - Individual Indicators'!Y551,0.33*'Data - Individual Indicators'!AC551,0.33*'Data - Individual Indicators'!AD551,0.33*'Data - Individual Indicators'!AE551,0.5*'Data - Individual Indicators'!AI551,0.5*'Data - Individual Indicators'!AJ551,'Data - Individual Indicators'!AM551,'Data - Individual Indicators'!AO551,'Data - Individual Indicators'!BB551*SUM('Data - Individual Indicators'!AV551:AY551),'Data - Individual Indicators'!BE551)</f>
        <v>15.48</v>
      </c>
      <c r="C550" s="167">
        <f t="shared" si="17"/>
        <v>1</v>
      </c>
      <c r="D550" s="1" t="str">
        <f t="shared" si="18"/>
        <v>lower</v>
      </c>
    </row>
    <row r="551" spans="1:4" x14ac:dyDescent="0.35">
      <c r="A551" s="4">
        <v>53053072106</v>
      </c>
      <c r="B551" s="2">
        <f>SUM('Data - Individual Indicators'!C552,'Data - Individual Indicators'!E552,'Data - Individual Indicators'!G552,'Data - Individual Indicators'!I552,0.5*'Data - Individual Indicators'!L552,0.5*'Data - Individual Indicators'!M552,'Data - Individual Indicators'!P552,0.5*'Data - Individual Indicators'!S552,0.5*'Data - Individual Indicators'!T552,'Data - Individual Indicators'!W552,'Data - Individual Indicators'!Y552,0.33*'Data - Individual Indicators'!AC552,0.33*'Data - Individual Indicators'!AD552,0.33*'Data - Individual Indicators'!AE552,0.5*'Data - Individual Indicators'!AI552,0.5*'Data - Individual Indicators'!AJ552,'Data - Individual Indicators'!AM552,'Data - Individual Indicators'!AO552,'Data - Individual Indicators'!BB552*SUM('Data - Individual Indicators'!AV552:AY552),'Data - Individual Indicators'!BE552)</f>
        <v>37.799999999999997</v>
      </c>
      <c r="C551" s="167">
        <f t="shared" si="17"/>
        <v>2</v>
      </c>
      <c r="D551" s="1" t="str">
        <f t="shared" si="18"/>
        <v>moderate</v>
      </c>
    </row>
    <row r="552" spans="1:4" x14ac:dyDescent="0.35">
      <c r="A552" s="4">
        <v>53053072107</v>
      </c>
      <c r="B552" s="2">
        <f>SUM('Data - Individual Indicators'!C553,'Data - Individual Indicators'!E553,'Data - Individual Indicators'!G553,'Data - Individual Indicators'!I553,0.5*'Data - Individual Indicators'!L553,0.5*'Data - Individual Indicators'!M553,'Data - Individual Indicators'!P553,0.5*'Data - Individual Indicators'!S553,0.5*'Data - Individual Indicators'!T553,'Data - Individual Indicators'!W553,'Data - Individual Indicators'!Y553,0.33*'Data - Individual Indicators'!AC553,0.33*'Data - Individual Indicators'!AD553,0.33*'Data - Individual Indicators'!AE553,0.5*'Data - Individual Indicators'!AI553,0.5*'Data - Individual Indicators'!AJ553,'Data - Individual Indicators'!AM553,'Data - Individual Indicators'!AO553,'Data - Individual Indicators'!BB553*SUM('Data - Individual Indicators'!AV553:AY553),'Data - Individual Indicators'!BE553)</f>
        <v>15.99</v>
      </c>
      <c r="C552" s="167">
        <f t="shared" si="17"/>
        <v>1</v>
      </c>
      <c r="D552" s="1" t="str">
        <f t="shared" si="18"/>
        <v>lower</v>
      </c>
    </row>
    <row r="553" spans="1:4" x14ac:dyDescent="0.35">
      <c r="A553" s="4">
        <v>53053072108</v>
      </c>
      <c r="B553" s="2">
        <f>SUM('Data - Individual Indicators'!C554,'Data - Individual Indicators'!E554,'Data - Individual Indicators'!G554,'Data - Individual Indicators'!I554,0.5*'Data - Individual Indicators'!L554,0.5*'Data - Individual Indicators'!M554,'Data - Individual Indicators'!P554,0.5*'Data - Individual Indicators'!S554,0.5*'Data - Individual Indicators'!T554,'Data - Individual Indicators'!W554,'Data - Individual Indicators'!Y554,0.33*'Data - Individual Indicators'!AC554,0.33*'Data - Individual Indicators'!AD554,0.33*'Data - Individual Indicators'!AE554,0.5*'Data - Individual Indicators'!AI554,0.5*'Data - Individual Indicators'!AJ554,'Data - Individual Indicators'!AM554,'Data - Individual Indicators'!AO554,'Data - Individual Indicators'!BB554*SUM('Data - Individual Indicators'!AV554:AY554),'Data - Individual Indicators'!BE554)</f>
        <v>26.66</v>
      </c>
      <c r="C553" s="167">
        <f t="shared" si="17"/>
        <v>2</v>
      </c>
      <c r="D553" s="1" t="str">
        <f t="shared" si="18"/>
        <v>moderate</v>
      </c>
    </row>
    <row r="554" spans="1:4" x14ac:dyDescent="0.35">
      <c r="A554" s="4">
        <v>53053072109</v>
      </c>
      <c r="B554" s="2">
        <f>SUM('Data - Individual Indicators'!C555,'Data - Individual Indicators'!E555,'Data - Individual Indicators'!G555,'Data - Individual Indicators'!I555,0.5*'Data - Individual Indicators'!L555,0.5*'Data - Individual Indicators'!M555,'Data - Individual Indicators'!P555,0.5*'Data - Individual Indicators'!S555,0.5*'Data - Individual Indicators'!T555,'Data - Individual Indicators'!W555,'Data - Individual Indicators'!Y555,0.33*'Data - Individual Indicators'!AC555,0.33*'Data - Individual Indicators'!AD555,0.33*'Data - Individual Indicators'!AE555,0.5*'Data - Individual Indicators'!AI555,0.5*'Data - Individual Indicators'!AJ555,'Data - Individual Indicators'!AM555,'Data - Individual Indicators'!AO555,'Data - Individual Indicators'!BB555*SUM('Data - Individual Indicators'!AV555:AY555),'Data - Individual Indicators'!BE555)</f>
        <v>14.16</v>
      </c>
      <c r="C554" s="167">
        <f t="shared" si="17"/>
        <v>1</v>
      </c>
      <c r="D554" s="1" t="str">
        <f t="shared" si="18"/>
        <v>lower</v>
      </c>
    </row>
    <row r="555" spans="1:4" x14ac:dyDescent="0.35">
      <c r="A555" s="4">
        <v>53053072111</v>
      </c>
      <c r="B555" s="2">
        <f>SUM('Data - Individual Indicators'!C556,'Data - Individual Indicators'!E556,'Data - Individual Indicators'!G556,'Data - Individual Indicators'!I556,0.5*'Data - Individual Indicators'!L556,0.5*'Data - Individual Indicators'!M556,'Data - Individual Indicators'!P556,0.5*'Data - Individual Indicators'!S556,0.5*'Data - Individual Indicators'!T556,'Data - Individual Indicators'!W556,'Data - Individual Indicators'!Y556,0.33*'Data - Individual Indicators'!AC556,0.33*'Data - Individual Indicators'!AD556,0.33*'Data - Individual Indicators'!AE556,0.5*'Data - Individual Indicators'!AI556,0.5*'Data - Individual Indicators'!AJ556,'Data - Individual Indicators'!AM556,'Data - Individual Indicators'!AO556,'Data - Individual Indicators'!BB556*SUM('Data - Individual Indicators'!AV556:AY556),'Data - Individual Indicators'!BE556)</f>
        <v>17.16</v>
      </c>
      <c r="C555" s="167">
        <f t="shared" si="17"/>
        <v>1</v>
      </c>
      <c r="D555" s="1" t="str">
        <f t="shared" si="18"/>
        <v>lower</v>
      </c>
    </row>
    <row r="556" spans="1:4" x14ac:dyDescent="0.35">
      <c r="A556" s="4">
        <v>53053072112</v>
      </c>
      <c r="B556" s="2">
        <f>SUM('Data - Individual Indicators'!C557,'Data - Individual Indicators'!E557,'Data - Individual Indicators'!G557,'Data - Individual Indicators'!I557,0.5*'Data - Individual Indicators'!L557,0.5*'Data - Individual Indicators'!M557,'Data - Individual Indicators'!P557,0.5*'Data - Individual Indicators'!S557,0.5*'Data - Individual Indicators'!T557,'Data - Individual Indicators'!W557,'Data - Individual Indicators'!Y557,0.33*'Data - Individual Indicators'!AC557,0.33*'Data - Individual Indicators'!AD557,0.33*'Data - Individual Indicators'!AE557,0.5*'Data - Individual Indicators'!AI557,0.5*'Data - Individual Indicators'!AJ557,'Data - Individual Indicators'!AM557,'Data - Individual Indicators'!AO557,'Data - Individual Indicators'!BB557*SUM('Data - Individual Indicators'!AV557:AY557),'Data - Individual Indicators'!BE557)</f>
        <v>21.66</v>
      </c>
      <c r="C556" s="167">
        <f t="shared" si="17"/>
        <v>1</v>
      </c>
      <c r="D556" s="1" t="str">
        <f t="shared" si="18"/>
        <v>lower</v>
      </c>
    </row>
    <row r="557" spans="1:4" x14ac:dyDescent="0.35">
      <c r="A557" s="4">
        <v>53053072305</v>
      </c>
      <c r="B557" s="2">
        <f>SUM('Data - Individual Indicators'!C558,'Data - Individual Indicators'!E558,'Data - Individual Indicators'!G558,'Data - Individual Indicators'!I558,0.5*'Data - Individual Indicators'!L558,0.5*'Data - Individual Indicators'!M558,'Data - Individual Indicators'!P558,0.5*'Data - Individual Indicators'!S558,0.5*'Data - Individual Indicators'!T558,'Data - Individual Indicators'!W558,'Data - Individual Indicators'!Y558,0.33*'Data - Individual Indicators'!AC558,0.33*'Data - Individual Indicators'!AD558,0.33*'Data - Individual Indicators'!AE558,0.5*'Data - Individual Indicators'!AI558,0.5*'Data - Individual Indicators'!AJ558,'Data - Individual Indicators'!AM558,'Data - Individual Indicators'!AO558,'Data - Individual Indicators'!BB558*SUM('Data - Individual Indicators'!AV558:AY558),'Data - Individual Indicators'!BE558)</f>
        <v>16.643333333333334</v>
      </c>
      <c r="C557" s="167">
        <f t="shared" si="17"/>
        <v>1</v>
      </c>
      <c r="D557" s="1" t="str">
        <f t="shared" si="18"/>
        <v>lower</v>
      </c>
    </row>
    <row r="558" spans="1:4" x14ac:dyDescent="0.35">
      <c r="A558" s="4">
        <v>53053072307</v>
      </c>
      <c r="B558" s="2">
        <f>SUM('Data - Individual Indicators'!C559,'Data - Individual Indicators'!E559,'Data - Individual Indicators'!G559,'Data - Individual Indicators'!I559,0.5*'Data - Individual Indicators'!L559,0.5*'Data - Individual Indicators'!M559,'Data - Individual Indicators'!P559,0.5*'Data - Individual Indicators'!S559,0.5*'Data - Individual Indicators'!T559,'Data - Individual Indicators'!W559,'Data - Individual Indicators'!Y559,0.33*'Data - Individual Indicators'!AC559,0.33*'Data - Individual Indicators'!AD559,0.33*'Data - Individual Indicators'!AE559,0.5*'Data - Individual Indicators'!AI559,0.5*'Data - Individual Indicators'!AJ559,'Data - Individual Indicators'!AM559,'Data - Individual Indicators'!AO559,'Data - Individual Indicators'!BB559*SUM('Data - Individual Indicators'!AV559:AY559),'Data - Individual Indicators'!BE559)</f>
        <v>21.98</v>
      </c>
      <c r="C558" s="167">
        <f t="shared" si="17"/>
        <v>1</v>
      </c>
      <c r="D558" s="1" t="str">
        <f t="shared" si="18"/>
        <v>lower</v>
      </c>
    </row>
    <row r="559" spans="1:4" x14ac:dyDescent="0.35">
      <c r="A559" s="4">
        <v>53053072308</v>
      </c>
      <c r="B559" s="2">
        <f>SUM('Data - Individual Indicators'!C560,'Data - Individual Indicators'!E560,'Data - Individual Indicators'!G560,'Data - Individual Indicators'!I560,0.5*'Data - Individual Indicators'!L560,0.5*'Data - Individual Indicators'!M560,'Data - Individual Indicators'!P560,0.5*'Data - Individual Indicators'!S560,0.5*'Data - Individual Indicators'!T560,'Data - Individual Indicators'!W560,'Data - Individual Indicators'!Y560,0.33*'Data - Individual Indicators'!AC560,0.33*'Data - Individual Indicators'!AD560,0.33*'Data - Individual Indicators'!AE560,0.5*'Data - Individual Indicators'!AI560,0.5*'Data - Individual Indicators'!AJ560,'Data - Individual Indicators'!AM560,'Data - Individual Indicators'!AO560,'Data - Individual Indicators'!BB560*SUM('Data - Individual Indicators'!AV560:AY560),'Data - Individual Indicators'!BE560)</f>
        <v>21.653333333333332</v>
      </c>
      <c r="C559" s="167">
        <f t="shared" si="17"/>
        <v>1</v>
      </c>
      <c r="D559" s="1" t="str">
        <f t="shared" si="18"/>
        <v>lower</v>
      </c>
    </row>
    <row r="560" spans="1:4" x14ac:dyDescent="0.35">
      <c r="A560" s="4">
        <v>53053072309</v>
      </c>
      <c r="B560" s="2">
        <f>SUM('Data - Individual Indicators'!C561,'Data - Individual Indicators'!E561,'Data - Individual Indicators'!G561,'Data - Individual Indicators'!I561,0.5*'Data - Individual Indicators'!L561,0.5*'Data - Individual Indicators'!M561,'Data - Individual Indicators'!P561,0.5*'Data - Individual Indicators'!S561,0.5*'Data - Individual Indicators'!T561,'Data - Individual Indicators'!W561,'Data - Individual Indicators'!Y561,0.33*'Data - Individual Indicators'!AC561,0.33*'Data - Individual Indicators'!AD561,0.33*'Data - Individual Indicators'!AE561,0.5*'Data - Individual Indicators'!AI561,0.5*'Data - Individual Indicators'!AJ561,'Data - Individual Indicators'!AM561,'Data - Individual Indicators'!AO561,'Data - Individual Indicators'!BB561*SUM('Data - Individual Indicators'!AV561:AY561),'Data - Individual Indicators'!BE561)</f>
        <v>21.15</v>
      </c>
      <c r="C560" s="167">
        <f t="shared" si="17"/>
        <v>1</v>
      </c>
      <c r="D560" s="1" t="str">
        <f t="shared" si="18"/>
        <v>lower</v>
      </c>
    </row>
    <row r="561" spans="1:4" x14ac:dyDescent="0.35">
      <c r="A561" s="4">
        <v>53053072310</v>
      </c>
      <c r="B561" s="2">
        <f>SUM('Data - Individual Indicators'!C562,'Data - Individual Indicators'!E562,'Data - Individual Indicators'!G562,'Data - Individual Indicators'!I562,0.5*'Data - Individual Indicators'!L562,0.5*'Data - Individual Indicators'!M562,'Data - Individual Indicators'!P562,0.5*'Data - Individual Indicators'!S562,0.5*'Data - Individual Indicators'!T562,'Data - Individual Indicators'!W562,'Data - Individual Indicators'!Y562,0.33*'Data - Individual Indicators'!AC562,0.33*'Data - Individual Indicators'!AD562,0.33*'Data - Individual Indicators'!AE562,0.5*'Data - Individual Indicators'!AI562,0.5*'Data - Individual Indicators'!AJ562,'Data - Individual Indicators'!AM562,'Data - Individual Indicators'!AO562,'Data - Individual Indicators'!BB562*SUM('Data - Individual Indicators'!AV562:AY562),'Data - Individual Indicators'!BE562)</f>
        <v>26.96</v>
      </c>
      <c r="C561" s="167">
        <f t="shared" si="17"/>
        <v>2</v>
      </c>
      <c r="D561" s="1" t="str">
        <f t="shared" si="18"/>
        <v>moderate</v>
      </c>
    </row>
    <row r="562" spans="1:4" x14ac:dyDescent="0.35">
      <c r="A562" s="4">
        <v>53053072311</v>
      </c>
      <c r="B562" s="2">
        <f>SUM('Data - Individual Indicators'!C563,'Data - Individual Indicators'!E563,'Data - Individual Indicators'!G563,'Data - Individual Indicators'!I563,0.5*'Data - Individual Indicators'!L563,0.5*'Data - Individual Indicators'!M563,'Data - Individual Indicators'!P563,0.5*'Data - Individual Indicators'!S563,0.5*'Data - Individual Indicators'!T563,'Data - Individual Indicators'!W563,'Data - Individual Indicators'!Y563,0.33*'Data - Individual Indicators'!AC563,0.33*'Data - Individual Indicators'!AD563,0.33*'Data - Individual Indicators'!AE563,0.5*'Data - Individual Indicators'!AI563,0.5*'Data - Individual Indicators'!AJ563,'Data - Individual Indicators'!AM563,'Data - Individual Indicators'!AO563,'Data - Individual Indicators'!BB563*SUM('Data - Individual Indicators'!AV563:AY563),'Data - Individual Indicators'!BE563)</f>
        <v>37.299999999999997</v>
      </c>
      <c r="C562" s="167">
        <f t="shared" si="17"/>
        <v>2</v>
      </c>
      <c r="D562" s="1" t="str">
        <f t="shared" si="18"/>
        <v>moderate</v>
      </c>
    </row>
    <row r="563" spans="1:4" x14ac:dyDescent="0.35">
      <c r="A563" s="4">
        <v>53053072312</v>
      </c>
      <c r="B563" s="2">
        <f>SUM('Data - Individual Indicators'!C564,'Data - Individual Indicators'!E564,'Data - Individual Indicators'!G564,'Data - Individual Indicators'!I564,0.5*'Data - Individual Indicators'!L564,0.5*'Data - Individual Indicators'!M564,'Data - Individual Indicators'!P564,0.5*'Data - Individual Indicators'!S564,0.5*'Data - Individual Indicators'!T564,'Data - Individual Indicators'!W564,'Data - Individual Indicators'!Y564,0.33*'Data - Individual Indicators'!AC564,0.33*'Data - Individual Indicators'!AD564,0.33*'Data - Individual Indicators'!AE564,0.5*'Data - Individual Indicators'!AI564,0.5*'Data - Individual Indicators'!AJ564,'Data - Individual Indicators'!AM564,'Data - Individual Indicators'!AO564,'Data - Individual Indicators'!BB564*SUM('Data - Individual Indicators'!AV564:AY564),'Data - Individual Indicators'!BE564)</f>
        <v>28.23</v>
      </c>
      <c r="C563" s="167">
        <f t="shared" si="17"/>
        <v>2</v>
      </c>
      <c r="D563" s="1" t="str">
        <f t="shared" si="18"/>
        <v>moderate</v>
      </c>
    </row>
    <row r="564" spans="1:4" x14ac:dyDescent="0.35">
      <c r="A564" s="4">
        <v>53053072313</v>
      </c>
      <c r="B564" s="2">
        <f>SUM('Data - Individual Indicators'!C565,'Data - Individual Indicators'!E565,'Data - Individual Indicators'!G565,'Data - Individual Indicators'!I565,0.5*'Data - Individual Indicators'!L565,0.5*'Data - Individual Indicators'!M565,'Data - Individual Indicators'!P565,0.5*'Data - Individual Indicators'!S565,0.5*'Data - Individual Indicators'!T565,'Data - Individual Indicators'!W565,'Data - Individual Indicators'!Y565,0.33*'Data - Individual Indicators'!AC565,0.33*'Data - Individual Indicators'!AD565,0.33*'Data - Individual Indicators'!AE565,0.5*'Data - Individual Indicators'!AI565,0.5*'Data - Individual Indicators'!AJ565,'Data - Individual Indicators'!AM565,'Data - Individual Indicators'!AO565,'Data - Individual Indicators'!BB565*SUM('Data - Individual Indicators'!AV565:AY565),'Data - Individual Indicators'!BE565)</f>
        <v>14.15</v>
      </c>
      <c r="C564" s="167">
        <f t="shared" si="17"/>
        <v>1</v>
      </c>
      <c r="D564" s="1" t="str">
        <f t="shared" si="18"/>
        <v>lower</v>
      </c>
    </row>
    <row r="565" spans="1:4" x14ac:dyDescent="0.35">
      <c r="A565" s="4">
        <v>53053072405</v>
      </c>
      <c r="B565" s="2">
        <f>SUM('Data - Individual Indicators'!C566,'Data - Individual Indicators'!E566,'Data - Individual Indicators'!G566,'Data - Individual Indicators'!I566,0.5*'Data - Individual Indicators'!L566,0.5*'Data - Individual Indicators'!M566,'Data - Individual Indicators'!P566,0.5*'Data - Individual Indicators'!S566,0.5*'Data - Individual Indicators'!T566,'Data - Individual Indicators'!W566,'Data - Individual Indicators'!Y566,0.33*'Data - Individual Indicators'!AC566,0.33*'Data - Individual Indicators'!AD566,0.33*'Data - Individual Indicators'!AE566,0.5*'Data - Individual Indicators'!AI566,0.5*'Data - Individual Indicators'!AJ566,'Data - Individual Indicators'!AM566,'Data - Individual Indicators'!AO566,'Data - Individual Indicators'!BB566*SUM('Data - Individual Indicators'!AV566:AY566),'Data - Individual Indicators'!BE566)</f>
        <v>4.5</v>
      </c>
      <c r="C565" s="167">
        <f t="shared" si="17"/>
        <v>1</v>
      </c>
      <c r="D565" s="1" t="str">
        <f t="shared" si="18"/>
        <v>lower</v>
      </c>
    </row>
    <row r="566" spans="1:4" x14ac:dyDescent="0.35">
      <c r="A566" s="4">
        <v>53053072406</v>
      </c>
      <c r="B566" s="2">
        <f>SUM('Data - Individual Indicators'!C567,'Data - Individual Indicators'!E567,'Data - Individual Indicators'!G567,'Data - Individual Indicators'!I567,0.5*'Data - Individual Indicators'!L567,0.5*'Data - Individual Indicators'!M567,'Data - Individual Indicators'!P567,0.5*'Data - Individual Indicators'!S567,0.5*'Data - Individual Indicators'!T567,'Data - Individual Indicators'!W567,'Data - Individual Indicators'!Y567,0.33*'Data - Individual Indicators'!AC567,0.33*'Data - Individual Indicators'!AD567,0.33*'Data - Individual Indicators'!AE567,0.5*'Data - Individual Indicators'!AI567,0.5*'Data - Individual Indicators'!AJ567,'Data - Individual Indicators'!AM567,'Data - Individual Indicators'!AO567,'Data - Individual Indicators'!BB567*SUM('Data - Individual Indicators'!AV567:AY567),'Data - Individual Indicators'!BE567)</f>
        <v>7.5</v>
      </c>
      <c r="C566" s="167">
        <f t="shared" si="17"/>
        <v>1</v>
      </c>
      <c r="D566" s="1" t="str">
        <f t="shared" si="18"/>
        <v>lower</v>
      </c>
    </row>
    <row r="567" spans="1:4" x14ac:dyDescent="0.35">
      <c r="A567" s="4">
        <v>53053072407</v>
      </c>
      <c r="B567" s="2">
        <f>SUM('Data - Individual Indicators'!C568,'Data - Individual Indicators'!E568,'Data - Individual Indicators'!G568,'Data - Individual Indicators'!I568,0.5*'Data - Individual Indicators'!L568,0.5*'Data - Individual Indicators'!M568,'Data - Individual Indicators'!P568,0.5*'Data - Individual Indicators'!S568,0.5*'Data - Individual Indicators'!T568,'Data - Individual Indicators'!W568,'Data - Individual Indicators'!Y568,0.33*'Data - Individual Indicators'!AC568,0.33*'Data - Individual Indicators'!AD568,0.33*'Data - Individual Indicators'!AE568,0.5*'Data - Individual Indicators'!AI568,0.5*'Data - Individual Indicators'!AJ568,'Data - Individual Indicators'!AM568,'Data - Individual Indicators'!AO568,'Data - Individual Indicators'!BB568*SUM('Data - Individual Indicators'!AV568:AY568),'Data - Individual Indicators'!BE568)</f>
        <v>13.48</v>
      </c>
      <c r="C567" s="167">
        <f t="shared" si="17"/>
        <v>1</v>
      </c>
      <c r="D567" s="1" t="str">
        <f t="shared" si="18"/>
        <v>lower</v>
      </c>
    </row>
    <row r="568" spans="1:4" x14ac:dyDescent="0.35">
      <c r="A568" s="4">
        <v>53053072408</v>
      </c>
      <c r="B568" s="2">
        <f>SUM('Data - Individual Indicators'!C569,'Data - Individual Indicators'!E569,'Data - Individual Indicators'!G569,'Data - Individual Indicators'!I569,0.5*'Data - Individual Indicators'!L569,0.5*'Data - Individual Indicators'!M569,'Data - Individual Indicators'!P569,0.5*'Data - Individual Indicators'!S569,0.5*'Data - Individual Indicators'!T569,'Data - Individual Indicators'!W569,'Data - Individual Indicators'!Y569,0.33*'Data - Individual Indicators'!AC569,0.33*'Data - Individual Indicators'!AD569,0.33*'Data - Individual Indicators'!AE569,0.5*'Data - Individual Indicators'!AI569,0.5*'Data - Individual Indicators'!AJ569,'Data - Individual Indicators'!AM569,'Data - Individual Indicators'!AO569,'Data - Individual Indicators'!BB569*SUM('Data - Individual Indicators'!AV569:AY569),'Data - Individual Indicators'!BE569)</f>
        <v>8.16</v>
      </c>
      <c r="C568" s="167">
        <f t="shared" si="17"/>
        <v>1</v>
      </c>
      <c r="D568" s="1" t="str">
        <f t="shared" si="18"/>
        <v>lower</v>
      </c>
    </row>
    <row r="569" spans="1:4" x14ac:dyDescent="0.35">
      <c r="A569" s="4">
        <v>53053072409</v>
      </c>
      <c r="B569" s="2">
        <f>SUM('Data - Individual Indicators'!C570,'Data - Individual Indicators'!E570,'Data - Individual Indicators'!G570,'Data - Individual Indicators'!I570,0.5*'Data - Individual Indicators'!L570,0.5*'Data - Individual Indicators'!M570,'Data - Individual Indicators'!P570,0.5*'Data - Individual Indicators'!S570,0.5*'Data - Individual Indicators'!T570,'Data - Individual Indicators'!W570,'Data - Individual Indicators'!Y570,0.33*'Data - Individual Indicators'!AC570,0.33*'Data - Individual Indicators'!AD570,0.33*'Data - Individual Indicators'!AE570,0.5*'Data - Individual Indicators'!AI570,0.5*'Data - Individual Indicators'!AJ570,'Data - Individual Indicators'!AM570,'Data - Individual Indicators'!AO570,'Data - Individual Indicators'!BB570*SUM('Data - Individual Indicators'!AV570:AY570),'Data - Individual Indicators'!BE570)</f>
        <v>3.5</v>
      </c>
      <c r="C569" s="167">
        <f t="shared" si="17"/>
        <v>1</v>
      </c>
      <c r="D569" s="1" t="str">
        <f t="shared" si="18"/>
        <v>lower</v>
      </c>
    </row>
    <row r="570" spans="1:4" x14ac:dyDescent="0.35">
      <c r="A570" s="4">
        <v>53053072410</v>
      </c>
      <c r="B570" s="2">
        <f>SUM('Data - Individual Indicators'!C571,'Data - Individual Indicators'!E571,'Data - Individual Indicators'!G571,'Data - Individual Indicators'!I571,0.5*'Data - Individual Indicators'!L571,0.5*'Data - Individual Indicators'!M571,'Data - Individual Indicators'!P571,0.5*'Data - Individual Indicators'!S571,0.5*'Data - Individual Indicators'!T571,'Data - Individual Indicators'!W571,'Data - Individual Indicators'!Y571,0.33*'Data - Individual Indicators'!AC571,0.33*'Data - Individual Indicators'!AD571,0.33*'Data - Individual Indicators'!AE571,0.5*'Data - Individual Indicators'!AI571,0.5*'Data - Individual Indicators'!AJ571,'Data - Individual Indicators'!AM571,'Data - Individual Indicators'!AO571,'Data - Individual Indicators'!BB571*SUM('Data - Individual Indicators'!AV571:AY571),'Data - Individual Indicators'!BE571)</f>
        <v>3</v>
      </c>
      <c r="C570" s="167">
        <f t="shared" si="17"/>
        <v>1</v>
      </c>
      <c r="D570" s="1" t="str">
        <f t="shared" si="18"/>
        <v>lower</v>
      </c>
    </row>
    <row r="571" spans="1:4" x14ac:dyDescent="0.35">
      <c r="A571" s="4">
        <v>53053072503</v>
      </c>
      <c r="B571" s="2">
        <f>SUM('Data - Individual Indicators'!C572,'Data - Individual Indicators'!E572,'Data - Individual Indicators'!G572,'Data - Individual Indicators'!I572,0.5*'Data - Individual Indicators'!L572,0.5*'Data - Individual Indicators'!M572,'Data - Individual Indicators'!P572,0.5*'Data - Individual Indicators'!S572,0.5*'Data - Individual Indicators'!T572,'Data - Individual Indicators'!W572,'Data - Individual Indicators'!Y572,0.33*'Data - Individual Indicators'!AC572,0.33*'Data - Individual Indicators'!AD572,0.33*'Data - Individual Indicators'!AE572,0.5*'Data - Individual Indicators'!AI572,0.5*'Data - Individual Indicators'!AJ572,'Data - Individual Indicators'!AM572,'Data - Individual Indicators'!AO572,'Data - Individual Indicators'!BB572*SUM('Data - Individual Indicators'!AV572:AY572),'Data - Individual Indicators'!BE572)</f>
        <v>8.49</v>
      </c>
      <c r="C571" s="167">
        <f t="shared" si="17"/>
        <v>1</v>
      </c>
      <c r="D571" s="1" t="str">
        <f t="shared" si="18"/>
        <v>lower</v>
      </c>
    </row>
    <row r="572" spans="1:4" x14ac:dyDescent="0.35">
      <c r="A572" s="4">
        <v>53053072504</v>
      </c>
      <c r="B572" s="2">
        <f>SUM('Data - Individual Indicators'!C573,'Data - Individual Indicators'!E573,'Data - Individual Indicators'!G573,'Data - Individual Indicators'!I573,0.5*'Data - Individual Indicators'!L573,0.5*'Data - Individual Indicators'!M573,'Data - Individual Indicators'!P573,0.5*'Data - Individual Indicators'!S573,0.5*'Data - Individual Indicators'!T573,'Data - Individual Indicators'!W573,'Data - Individual Indicators'!Y573,0.33*'Data - Individual Indicators'!AC573,0.33*'Data - Individual Indicators'!AD573,0.33*'Data - Individual Indicators'!AE573,0.5*'Data - Individual Indicators'!AI573,0.5*'Data - Individual Indicators'!AJ573,'Data - Individual Indicators'!AM573,'Data - Individual Indicators'!AO573,'Data - Individual Indicators'!BB573*SUM('Data - Individual Indicators'!AV573:AY573),'Data - Individual Indicators'!BE573)</f>
        <v>7.83</v>
      </c>
      <c r="C572" s="167">
        <f t="shared" si="17"/>
        <v>1</v>
      </c>
      <c r="D572" s="1" t="str">
        <f t="shared" si="18"/>
        <v>lower</v>
      </c>
    </row>
    <row r="573" spans="1:4" x14ac:dyDescent="0.35">
      <c r="A573" s="4">
        <v>53053072505</v>
      </c>
      <c r="B573" s="2">
        <f>SUM('Data - Individual Indicators'!C574,'Data - Individual Indicators'!E574,'Data - Individual Indicators'!G574,'Data - Individual Indicators'!I574,0.5*'Data - Individual Indicators'!L574,0.5*'Data - Individual Indicators'!M574,'Data - Individual Indicators'!P574,0.5*'Data - Individual Indicators'!S574,0.5*'Data - Individual Indicators'!T574,'Data - Individual Indicators'!W574,'Data - Individual Indicators'!Y574,0.33*'Data - Individual Indicators'!AC574,0.33*'Data - Individual Indicators'!AD574,0.33*'Data - Individual Indicators'!AE574,0.5*'Data - Individual Indicators'!AI574,0.5*'Data - Individual Indicators'!AJ574,'Data - Individual Indicators'!AM574,'Data - Individual Indicators'!AO574,'Data - Individual Indicators'!BB574*SUM('Data - Individual Indicators'!AV574:AY574),'Data - Individual Indicators'!BE574)</f>
        <v>8.3233333333333341</v>
      </c>
      <c r="C573" s="167">
        <f t="shared" si="17"/>
        <v>1</v>
      </c>
      <c r="D573" s="1" t="str">
        <f t="shared" si="18"/>
        <v>lower</v>
      </c>
    </row>
    <row r="574" spans="1:4" x14ac:dyDescent="0.35">
      <c r="A574" s="4">
        <v>53053072506</v>
      </c>
      <c r="B574" s="2">
        <f>SUM('Data - Individual Indicators'!C575,'Data - Individual Indicators'!E575,'Data - Individual Indicators'!G575,'Data - Individual Indicators'!I575,0.5*'Data - Individual Indicators'!L575,0.5*'Data - Individual Indicators'!M575,'Data - Individual Indicators'!P575,0.5*'Data - Individual Indicators'!S575,0.5*'Data - Individual Indicators'!T575,'Data - Individual Indicators'!W575,'Data - Individual Indicators'!Y575,0.33*'Data - Individual Indicators'!AC575,0.33*'Data - Individual Indicators'!AD575,0.33*'Data - Individual Indicators'!AE575,0.5*'Data - Individual Indicators'!AI575,0.5*'Data - Individual Indicators'!AJ575,'Data - Individual Indicators'!AM575,'Data - Individual Indicators'!AO575,'Data - Individual Indicators'!BB575*SUM('Data - Individual Indicators'!AV575:AY575),'Data - Individual Indicators'!BE575)</f>
        <v>5.5</v>
      </c>
      <c r="C574" s="167">
        <f t="shared" si="17"/>
        <v>1</v>
      </c>
      <c r="D574" s="1" t="str">
        <f t="shared" si="18"/>
        <v>lower</v>
      </c>
    </row>
    <row r="575" spans="1:4" x14ac:dyDescent="0.35">
      <c r="A575" s="4">
        <v>53053072507</v>
      </c>
      <c r="B575" s="2">
        <f>SUM('Data - Individual Indicators'!C576,'Data - Individual Indicators'!E576,'Data - Individual Indicators'!G576,'Data - Individual Indicators'!I576,0.5*'Data - Individual Indicators'!L576,0.5*'Data - Individual Indicators'!M576,'Data - Individual Indicators'!P576,0.5*'Data - Individual Indicators'!S576,0.5*'Data - Individual Indicators'!T576,'Data - Individual Indicators'!W576,'Data - Individual Indicators'!Y576,0.33*'Data - Individual Indicators'!AC576,0.33*'Data - Individual Indicators'!AD576,0.33*'Data - Individual Indicators'!AE576,0.5*'Data - Individual Indicators'!AI576,0.5*'Data - Individual Indicators'!AJ576,'Data - Individual Indicators'!AM576,'Data - Individual Indicators'!AO576,'Data - Individual Indicators'!BB576*SUM('Data - Individual Indicators'!AV576:AY576),'Data - Individual Indicators'!BE576)</f>
        <v>16.310000000000002</v>
      </c>
      <c r="C575" s="167">
        <f t="shared" si="17"/>
        <v>1</v>
      </c>
      <c r="D575" s="1" t="str">
        <f t="shared" si="18"/>
        <v>lower</v>
      </c>
    </row>
    <row r="576" spans="1:4" x14ac:dyDescent="0.35">
      <c r="A576" s="4">
        <v>53053072601</v>
      </c>
      <c r="B576" s="2">
        <f>SUM('Data - Individual Indicators'!C577,'Data - Individual Indicators'!E577,'Data - Individual Indicators'!G577,'Data - Individual Indicators'!I577,0.5*'Data - Individual Indicators'!L577,0.5*'Data - Individual Indicators'!M577,'Data - Individual Indicators'!P577,0.5*'Data - Individual Indicators'!S577,0.5*'Data - Individual Indicators'!T577,'Data - Individual Indicators'!W577,'Data - Individual Indicators'!Y577,0.33*'Data - Individual Indicators'!AC577,0.33*'Data - Individual Indicators'!AD577,0.33*'Data - Individual Indicators'!AE577,0.5*'Data - Individual Indicators'!AI577,0.5*'Data - Individual Indicators'!AJ577,'Data - Individual Indicators'!AM577,'Data - Individual Indicators'!AO577,'Data - Individual Indicators'!BB577*SUM('Data - Individual Indicators'!AV577:AY577),'Data - Individual Indicators'!BE577)</f>
        <v>7</v>
      </c>
      <c r="C576" s="167">
        <f t="shared" si="17"/>
        <v>1</v>
      </c>
      <c r="D576" s="1" t="str">
        <f t="shared" si="18"/>
        <v>lower</v>
      </c>
    </row>
    <row r="577" spans="1:4" x14ac:dyDescent="0.35">
      <c r="A577" s="4">
        <v>53053072602</v>
      </c>
      <c r="B577" s="2">
        <f>SUM('Data - Individual Indicators'!C578,'Data - Individual Indicators'!E578,'Data - Individual Indicators'!G578,'Data - Individual Indicators'!I578,0.5*'Data - Individual Indicators'!L578,0.5*'Data - Individual Indicators'!M578,'Data - Individual Indicators'!P578,0.5*'Data - Individual Indicators'!S578,0.5*'Data - Individual Indicators'!T578,'Data - Individual Indicators'!W578,'Data - Individual Indicators'!Y578,0.33*'Data - Individual Indicators'!AC578,0.33*'Data - Individual Indicators'!AD578,0.33*'Data - Individual Indicators'!AE578,0.5*'Data - Individual Indicators'!AI578,0.5*'Data - Individual Indicators'!AJ578,'Data - Individual Indicators'!AM578,'Data - Individual Indicators'!AO578,'Data - Individual Indicators'!BB578*SUM('Data - Individual Indicators'!AV578:AY578),'Data - Individual Indicators'!BE578)</f>
        <v>9.6666666666666661</v>
      </c>
      <c r="C577" s="167">
        <f t="shared" si="17"/>
        <v>1</v>
      </c>
      <c r="D577" s="1" t="str">
        <f t="shared" si="18"/>
        <v>lower</v>
      </c>
    </row>
    <row r="578" spans="1:4" x14ac:dyDescent="0.35">
      <c r="A578" s="4">
        <v>53053072603</v>
      </c>
      <c r="B578" s="2">
        <f>SUM('Data - Individual Indicators'!C579,'Data - Individual Indicators'!E579,'Data - Individual Indicators'!G579,'Data - Individual Indicators'!I579,0.5*'Data - Individual Indicators'!L579,0.5*'Data - Individual Indicators'!M579,'Data - Individual Indicators'!P579,0.5*'Data - Individual Indicators'!S579,0.5*'Data - Individual Indicators'!T579,'Data - Individual Indicators'!W579,'Data - Individual Indicators'!Y579,0.33*'Data - Individual Indicators'!AC579,0.33*'Data - Individual Indicators'!AD579,0.33*'Data - Individual Indicators'!AE579,0.5*'Data - Individual Indicators'!AI579,0.5*'Data - Individual Indicators'!AJ579,'Data - Individual Indicators'!AM579,'Data - Individual Indicators'!AO579,'Data - Individual Indicators'!BB579*SUM('Data - Individual Indicators'!AV579:AY579),'Data - Individual Indicators'!BE579)</f>
        <v>12.5</v>
      </c>
      <c r="C578" s="167">
        <f t="shared" si="17"/>
        <v>1</v>
      </c>
      <c r="D578" s="1" t="str">
        <f t="shared" si="18"/>
        <v>lower</v>
      </c>
    </row>
    <row r="579" spans="1:4" x14ac:dyDescent="0.35">
      <c r="A579" s="4">
        <v>53053072800</v>
      </c>
      <c r="B579" s="2">
        <f>SUM('Data - Individual Indicators'!C580,'Data - Individual Indicators'!E580,'Data - Individual Indicators'!G580,'Data - Individual Indicators'!I580,0.5*'Data - Individual Indicators'!L580,0.5*'Data - Individual Indicators'!M580,'Data - Individual Indicators'!P580,0.5*'Data - Individual Indicators'!S580,0.5*'Data - Individual Indicators'!T580,'Data - Individual Indicators'!W580,'Data - Individual Indicators'!Y580,0.33*'Data - Individual Indicators'!AC580,0.33*'Data - Individual Indicators'!AD580,0.33*'Data - Individual Indicators'!AE580,0.5*'Data - Individual Indicators'!AI580,0.5*'Data - Individual Indicators'!AJ580,'Data - Individual Indicators'!AM580,'Data - Individual Indicators'!AO580,'Data - Individual Indicators'!BB580*SUM('Data - Individual Indicators'!AV580:AY580),'Data - Individual Indicators'!BE580)</f>
        <v>16.32</v>
      </c>
      <c r="C579" s="167">
        <f t="shared" ref="C579:C642" si="19">IF(AND(B579&gt;=$I$3),3,IF(AND(B579&lt;$I$3,B579&gt;=$I$4),2,1))</f>
        <v>1</v>
      </c>
      <c r="D579" s="1" t="str">
        <f t="shared" ref="D579:D642" si="20">IF(C579=3,"higher",IF(C579=2,"moderate","lower"))</f>
        <v>lower</v>
      </c>
    </row>
    <row r="580" spans="1:4" x14ac:dyDescent="0.35">
      <c r="A580" s="4">
        <v>53053072901</v>
      </c>
      <c r="B580" s="2">
        <f>SUM('Data - Individual Indicators'!C581,'Data - Individual Indicators'!E581,'Data - Individual Indicators'!G581,'Data - Individual Indicators'!I581,0.5*'Data - Individual Indicators'!L581,0.5*'Data - Individual Indicators'!M581,'Data - Individual Indicators'!P581,0.5*'Data - Individual Indicators'!S581,0.5*'Data - Individual Indicators'!T581,'Data - Individual Indicators'!W581,'Data - Individual Indicators'!Y581,0.33*'Data - Individual Indicators'!AC581,0.33*'Data - Individual Indicators'!AD581,0.33*'Data - Individual Indicators'!AE581,0.5*'Data - Individual Indicators'!AI581,0.5*'Data - Individual Indicators'!AJ581,'Data - Individual Indicators'!AM581,'Data - Individual Indicators'!AO581,'Data - Individual Indicators'!BB581*SUM('Data - Individual Indicators'!AV581:AY581),'Data - Individual Indicators'!BE581)</f>
        <v>28.149999999999995</v>
      </c>
      <c r="C580" s="167">
        <f t="shared" si="19"/>
        <v>2</v>
      </c>
      <c r="D580" s="1" t="str">
        <f t="shared" si="20"/>
        <v>moderate</v>
      </c>
    </row>
    <row r="581" spans="1:4" x14ac:dyDescent="0.35">
      <c r="A581" s="4">
        <v>53053072903</v>
      </c>
      <c r="B581" s="2">
        <f>SUM('Data - Individual Indicators'!C582,'Data - Individual Indicators'!E582,'Data - Individual Indicators'!G582,'Data - Individual Indicators'!I582,0.5*'Data - Individual Indicators'!L582,0.5*'Data - Individual Indicators'!M582,'Data - Individual Indicators'!P582,0.5*'Data - Individual Indicators'!S582,0.5*'Data - Individual Indicators'!T582,'Data - Individual Indicators'!W582,'Data - Individual Indicators'!Y582,0.33*'Data - Individual Indicators'!AC582,0.33*'Data - Individual Indicators'!AD582,0.33*'Data - Individual Indicators'!AE582,0.5*'Data - Individual Indicators'!AI582,0.5*'Data - Individual Indicators'!AJ582,'Data - Individual Indicators'!AM582,'Data - Individual Indicators'!AO582,'Data - Individual Indicators'!BB582*SUM('Data - Individual Indicators'!AV582:AY582),'Data - Individual Indicators'!BE582)</f>
        <v>29.819999999999997</v>
      </c>
      <c r="C581" s="167">
        <f t="shared" si="19"/>
        <v>2</v>
      </c>
      <c r="D581" s="1" t="str">
        <f t="shared" si="20"/>
        <v>moderate</v>
      </c>
    </row>
    <row r="582" spans="1:4" x14ac:dyDescent="0.35">
      <c r="A582" s="4">
        <v>53053072905</v>
      </c>
      <c r="B582" s="2">
        <f>SUM('Data - Individual Indicators'!C583,'Data - Individual Indicators'!E583,'Data - Individual Indicators'!G583,'Data - Individual Indicators'!I583,0.5*'Data - Individual Indicators'!L583,0.5*'Data - Individual Indicators'!M583,'Data - Individual Indicators'!P583,0.5*'Data - Individual Indicators'!S583,0.5*'Data - Individual Indicators'!T583,'Data - Individual Indicators'!W583,'Data - Individual Indicators'!Y583,0.33*'Data - Individual Indicators'!AC583,0.33*'Data - Individual Indicators'!AD583,0.33*'Data - Individual Indicators'!AE583,0.5*'Data - Individual Indicators'!AI583,0.5*'Data - Individual Indicators'!AJ583,'Data - Individual Indicators'!AM583,'Data - Individual Indicators'!AO583,'Data - Individual Indicators'!BB583*SUM('Data - Individual Indicators'!AV583:AY583),'Data - Individual Indicators'!BE583)</f>
        <v>24.65</v>
      </c>
      <c r="C582" s="167">
        <f t="shared" si="19"/>
        <v>1</v>
      </c>
      <c r="D582" s="1" t="str">
        <f t="shared" si="20"/>
        <v>lower</v>
      </c>
    </row>
    <row r="583" spans="1:4" x14ac:dyDescent="0.35">
      <c r="A583" s="4">
        <v>53053072906</v>
      </c>
      <c r="B583" s="2">
        <f>SUM('Data - Individual Indicators'!C584,'Data - Individual Indicators'!E584,'Data - Individual Indicators'!G584,'Data - Individual Indicators'!I584,0.5*'Data - Individual Indicators'!L584,0.5*'Data - Individual Indicators'!M584,'Data - Individual Indicators'!P584,0.5*'Data - Individual Indicators'!S584,0.5*'Data - Individual Indicators'!T584,'Data - Individual Indicators'!W584,'Data - Individual Indicators'!Y584,0.33*'Data - Individual Indicators'!AC584,0.33*'Data - Individual Indicators'!AD584,0.33*'Data - Individual Indicators'!AE584,0.5*'Data - Individual Indicators'!AI584,0.5*'Data - Individual Indicators'!AJ584,'Data - Individual Indicators'!AM584,'Data - Individual Indicators'!AO584,'Data - Individual Indicators'!BB584*SUM('Data - Individual Indicators'!AV584:AY584),'Data - Individual Indicators'!BE584)</f>
        <v>17</v>
      </c>
      <c r="C583" s="167">
        <f t="shared" si="19"/>
        <v>1</v>
      </c>
      <c r="D583" s="1" t="str">
        <f t="shared" si="20"/>
        <v>lower</v>
      </c>
    </row>
    <row r="584" spans="1:4" x14ac:dyDescent="0.35">
      <c r="A584" s="4">
        <v>53053072907</v>
      </c>
      <c r="B584" s="2">
        <f>SUM('Data - Individual Indicators'!C585,'Data - Individual Indicators'!E585,'Data - Individual Indicators'!G585,'Data - Individual Indicators'!I585,0.5*'Data - Individual Indicators'!L585,0.5*'Data - Individual Indicators'!M585,'Data - Individual Indicators'!P585,0.5*'Data - Individual Indicators'!S585,0.5*'Data - Individual Indicators'!T585,'Data - Individual Indicators'!W585,'Data - Individual Indicators'!Y585,0.33*'Data - Individual Indicators'!AC585,0.33*'Data - Individual Indicators'!AD585,0.33*'Data - Individual Indicators'!AE585,0.5*'Data - Individual Indicators'!AI585,0.5*'Data - Individual Indicators'!AJ585,'Data - Individual Indicators'!AM585,'Data - Individual Indicators'!AO585,'Data - Individual Indicators'!BB585*SUM('Data - Individual Indicators'!AV585:AY585),'Data - Individual Indicators'!BE585)</f>
        <v>26.65</v>
      </c>
      <c r="C584" s="167">
        <f t="shared" si="19"/>
        <v>2</v>
      </c>
      <c r="D584" s="1" t="str">
        <f t="shared" si="20"/>
        <v>moderate</v>
      </c>
    </row>
    <row r="585" spans="1:4" x14ac:dyDescent="0.35">
      <c r="A585" s="4">
        <v>53053073001</v>
      </c>
      <c r="B585" s="2">
        <f>SUM('Data - Individual Indicators'!C586,'Data - Individual Indicators'!E586,'Data - Individual Indicators'!G586,'Data - Individual Indicators'!I586,0.5*'Data - Individual Indicators'!L586,0.5*'Data - Individual Indicators'!M586,'Data - Individual Indicators'!P586,0.5*'Data - Individual Indicators'!S586,0.5*'Data - Individual Indicators'!T586,'Data - Individual Indicators'!W586,'Data - Individual Indicators'!Y586,0.33*'Data - Individual Indicators'!AC586,0.33*'Data - Individual Indicators'!AD586,0.33*'Data - Individual Indicators'!AE586,0.5*'Data - Individual Indicators'!AI586,0.5*'Data - Individual Indicators'!AJ586,'Data - Individual Indicators'!AM586,'Data - Individual Indicators'!AO586,'Data - Individual Indicators'!BB586*SUM('Data - Individual Indicators'!AV586:AY586),'Data - Individual Indicators'!BE586)</f>
        <v>15</v>
      </c>
      <c r="C585" s="167">
        <f t="shared" si="19"/>
        <v>1</v>
      </c>
      <c r="D585" s="1" t="str">
        <f t="shared" si="20"/>
        <v>lower</v>
      </c>
    </row>
    <row r="586" spans="1:4" x14ac:dyDescent="0.35">
      <c r="A586" s="4">
        <v>53053073005</v>
      </c>
      <c r="B586" s="2">
        <f>SUM('Data - Individual Indicators'!C587,'Data - Individual Indicators'!E587,'Data - Individual Indicators'!G587,'Data - Individual Indicators'!I587,0.5*'Data - Individual Indicators'!L587,0.5*'Data - Individual Indicators'!M587,'Data - Individual Indicators'!P587,0.5*'Data - Individual Indicators'!S587,0.5*'Data - Individual Indicators'!T587,'Data - Individual Indicators'!W587,'Data - Individual Indicators'!Y587,0.33*'Data - Individual Indicators'!AC587,0.33*'Data - Individual Indicators'!AD587,0.33*'Data - Individual Indicators'!AE587,0.5*'Data - Individual Indicators'!AI587,0.5*'Data - Individual Indicators'!AJ587,'Data - Individual Indicators'!AM587,'Data - Individual Indicators'!AO587,'Data - Individual Indicators'!BB587*SUM('Data - Individual Indicators'!AV587:AY587),'Data - Individual Indicators'!BE587)</f>
        <v>13</v>
      </c>
      <c r="C586" s="167">
        <f t="shared" si="19"/>
        <v>1</v>
      </c>
      <c r="D586" s="1" t="str">
        <f t="shared" si="20"/>
        <v>lower</v>
      </c>
    </row>
    <row r="587" spans="1:4" x14ac:dyDescent="0.35">
      <c r="A587" s="4">
        <v>53053073006</v>
      </c>
      <c r="B587" s="2">
        <f>SUM('Data - Individual Indicators'!C588,'Data - Individual Indicators'!E588,'Data - Individual Indicators'!G588,'Data - Individual Indicators'!I588,0.5*'Data - Individual Indicators'!L588,0.5*'Data - Individual Indicators'!M588,'Data - Individual Indicators'!P588,0.5*'Data - Individual Indicators'!S588,0.5*'Data - Individual Indicators'!T588,'Data - Individual Indicators'!W588,'Data - Individual Indicators'!Y588,0.33*'Data - Individual Indicators'!AC588,0.33*'Data - Individual Indicators'!AD588,0.33*'Data - Individual Indicators'!AE588,0.5*'Data - Individual Indicators'!AI588,0.5*'Data - Individual Indicators'!AJ588,'Data - Individual Indicators'!AM588,'Data - Individual Indicators'!AO588,'Data - Individual Indicators'!BB588*SUM('Data - Individual Indicators'!AV588:AY588),'Data - Individual Indicators'!BE588)</f>
        <v>12</v>
      </c>
      <c r="C587" s="167">
        <f t="shared" si="19"/>
        <v>1</v>
      </c>
      <c r="D587" s="1" t="str">
        <f t="shared" si="20"/>
        <v>lower</v>
      </c>
    </row>
    <row r="588" spans="1:4" x14ac:dyDescent="0.35">
      <c r="A588" s="4">
        <v>53053073108</v>
      </c>
      <c r="B588" s="2">
        <f>SUM('Data - Individual Indicators'!C589,'Data - Individual Indicators'!E589,'Data - Individual Indicators'!G589,'Data - Individual Indicators'!I589,0.5*'Data - Individual Indicators'!L589,0.5*'Data - Individual Indicators'!M589,'Data - Individual Indicators'!P589,0.5*'Data - Individual Indicators'!S589,0.5*'Data - Individual Indicators'!T589,'Data - Individual Indicators'!W589,'Data - Individual Indicators'!Y589,0.33*'Data - Individual Indicators'!AC589,0.33*'Data - Individual Indicators'!AD589,0.33*'Data - Individual Indicators'!AE589,0.5*'Data - Individual Indicators'!AI589,0.5*'Data - Individual Indicators'!AJ589,'Data - Individual Indicators'!AM589,'Data - Individual Indicators'!AO589,'Data - Individual Indicators'!BB589*SUM('Data - Individual Indicators'!AV589:AY589),'Data - Individual Indicators'!BE589)</f>
        <v>23</v>
      </c>
      <c r="C588" s="167">
        <f t="shared" si="19"/>
        <v>1</v>
      </c>
      <c r="D588" s="1" t="str">
        <f t="shared" si="20"/>
        <v>lower</v>
      </c>
    </row>
    <row r="589" spans="1:4" x14ac:dyDescent="0.35">
      <c r="A589" s="4">
        <v>53053073110</v>
      </c>
      <c r="B589" s="2">
        <f>SUM('Data - Individual Indicators'!C590,'Data - Individual Indicators'!E590,'Data - Individual Indicators'!G590,'Data - Individual Indicators'!I590,0.5*'Data - Individual Indicators'!L590,0.5*'Data - Individual Indicators'!M590,'Data - Individual Indicators'!P590,0.5*'Data - Individual Indicators'!S590,0.5*'Data - Individual Indicators'!T590,'Data - Individual Indicators'!W590,'Data - Individual Indicators'!Y590,0.33*'Data - Individual Indicators'!AC590,0.33*'Data - Individual Indicators'!AD590,0.33*'Data - Individual Indicators'!AE590,0.5*'Data - Individual Indicators'!AI590,0.5*'Data - Individual Indicators'!AJ590,'Data - Individual Indicators'!AM590,'Data - Individual Indicators'!AO590,'Data - Individual Indicators'!BB590*SUM('Data - Individual Indicators'!AV590:AY590),'Data - Individual Indicators'!BE590)</f>
        <v>13</v>
      </c>
      <c r="C589" s="167">
        <f t="shared" si="19"/>
        <v>1</v>
      </c>
      <c r="D589" s="1" t="str">
        <f t="shared" si="20"/>
        <v>lower</v>
      </c>
    </row>
    <row r="590" spans="1:4" x14ac:dyDescent="0.35">
      <c r="A590" s="4">
        <v>53053073111</v>
      </c>
      <c r="B590" s="2">
        <f>SUM('Data - Individual Indicators'!C591,'Data - Individual Indicators'!E591,'Data - Individual Indicators'!G591,'Data - Individual Indicators'!I591,0.5*'Data - Individual Indicators'!L591,0.5*'Data - Individual Indicators'!M591,'Data - Individual Indicators'!P591,0.5*'Data - Individual Indicators'!S591,0.5*'Data - Individual Indicators'!T591,'Data - Individual Indicators'!W591,'Data - Individual Indicators'!Y591,0.33*'Data - Individual Indicators'!AC591,0.33*'Data - Individual Indicators'!AD591,0.33*'Data - Individual Indicators'!AE591,0.5*'Data - Individual Indicators'!AI591,0.5*'Data - Individual Indicators'!AJ591,'Data - Individual Indicators'!AM591,'Data - Individual Indicators'!AO591,'Data - Individual Indicators'!BB591*SUM('Data - Individual Indicators'!AV591:AY591),'Data - Individual Indicators'!BE591)</f>
        <v>18.649999999999999</v>
      </c>
      <c r="C590" s="167">
        <f t="shared" si="19"/>
        <v>1</v>
      </c>
      <c r="D590" s="1" t="str">
        <f t="shared" si="20"/>
        <v>lower</v>
      </c>
    </row>
    <row r="591" spans="1:4" x14ac:dyDescent="0.35">
      <c r="A591" s="4">
        <v>53053073113</v>
      </c>
      <c r="B591" s="2">
        <f>SUM('Data - Individual Indicators'!C592,'Data - Individual Indicators'!E592,'Data - Individual Indicators'!G592,'Data - Individual Indicators'!I592,0.5*'Data - Individual Indicators'!L592,0.5*'Data - Individual Indicators'!M592,'Data - Individual Indicators'!P592,0.5*'Data - Individual Indicators'!S592,0.5*'Data - Individual Indicators'!T592,'Data - Individual Indicators'!W592,'Data - Individual Indicators'!Y592,0.33*'Data - Individual Indicators'!AC592,0.33*'Data - Individual Indicators'!AD592,0.33*'Data - Individual Indicators'!AE592,0.5*'Data - Individual Indicators'!AI592,0.5*'Data - Individual Indicators'!AJ592,'Data - Individual Indicators'!AM592,'Data - Individual Indicators'!AO592,'Data - Individual Indicators'!BB592*SUM('Data - Individual Indicators'!AV592:AY592),'Data - Individual Indicators'!BE592)</f>
        <v>14.33</v>
      </c>
      <c r="C591" s="167">
        <f t="shared" si="19"/>
        <v>1</v>
      </c>
      <c r="D591" s="1" t="str">
        <f t="shared" si="20"/>
        <v>lower</v>
      </c>
    </row>
    <row r="592" spans="1:4" x14ac:dyDescent="0.35">
      <c r="A592" s="4">
        <v>53053073114</v>
      </c>
      <c r="B592" s="2">
        <f>SUM('Data - Individual Indicators'!C593,'Data - Individual Indicators'!E593,'Data - Individual Indicators'!G593,'Data - Individual Indicators'!I593,0.5*'Data - Individual Indicators'!L593,0.5*'Data - Individual Indicators'!M593,'Data - Individual Indicators'!P593,0.5*'Data - Individual Indicators'!S593,0.5*'Data - Individual Indicators'!T593,'Data - Individual Indicators'!W593,'Data - Individual Indicators'!Y593,0.33*'Data - Individual Indicators'!AC593,0.33*'Data - Individual Indicators'!AD593,0.33*'Data - Individual Indicators'!AE593,0.5*'Data - Individual Indicators'!AI593,0.5*'Data - Individual Indicators'!AJ593,'Data - Individual Indicators'!AM593,'Data - Individual Indicators'!AO593,'Data - Individual Indicators'!BB593*SUM('Data - Individual Indicators'!AV593:AY593),'Data - Individual Indicators'!BE593)</f>
        <v>18</v>
      </c>
      <c r="C592" s="167">
        <f t="shared" si="19"/>
        <v>1</v>
      </c>
      <c r="D592" s="1" t="str">
        <f t="shared" si="20"/>
        <v>lower</v>
      </c>
    </row>
    <row r="593" spans="1:4" x14ac:dyDescent="0.35">
      <c r="A593" s="4">
        <v>53053073115</v>
      </c>
      <c r="B593" s="2">
        <f>SUM('Data - Individual Indicators'!C594,'Data - Individual Indicators'!E594,'Data - Individual Indicators'!G594,'Data - Individual Indicators'!I594,0.5*'Data - Individual Indicators'!L594,0.5*'Data - Individual Indicators'!M594,'Data - Individual Indicators'!P594,0.5*'Data - Individual Indicators'!S594,0.5*'Data - Individual Indicators'!T594,'Data - Individual Indicators'!W594,'Data - Individual Indicators'!Y594,0.33*'Data - Individual Indicators'!AC594,0.33*'Data - Individual Indicators'!AD594,0.33*'Data - Individual Indicators'!AE594,0.5*'Data - Individual Indicators'!AI594,0.5*'Data - Individual Indicators'!AJ594,'Data - Individual Indicators'!AM594,'Data - Individual Indicators'!AO594,'Data - Individual Indicators'!BB594*SUM('Data - Individual Indicators'!AV594:AY594),'Data - Individual Indicators'!BE594)</f>
        <v>15</v>
      </c>
      <c r="C593" s="167">
        <f t="shared" si="19"/>
        <v>1</v>
      </c>
      <c r="D593" s="1" t="str">
        <f t="shared" si="20"/>
        <v>lower</v>
      </c>
    </row>
    <row r="594" spans="1:4" x14ac:dyDescent="0.35">
      <c r="A594" s="4">
        <v>53053073116</v>
      </c>
      <c r="B594" s="2">
        <f>SUM('Data - Individual Indicators'!C595,'Data - Individual Indicators'!E595,'Data - Individual Indicators'!G595,'Data - Individual Indicators'!I595,0.5*'Data - Individual Indicators'!L595,0.5*'Data - Individual Indicators'!M595,'Data - Individual Indicators'!P595,0.5*'Data - Individual Indicators'!S595,0.5*'Data - Individual Indicators'!T595,'Data - Individual Indicators'!W595,'Data - Individual Indicators'!Y595,0.33*'Data - Individual Indicators'!AC595,0.33*'Data - Individual Indicators'!AD595,0.33*'Data - Individual Indicators'!AE595,0.5*'Data - Individual Indicators'!AI595,0.5*'Data - Individual Indicators'!AJ595,'Data - Individual Indicators'!AM595,'Data - Individual Indicators'!AO595,'Data - Individual Indicators'!BB595*SUM('Data - Individual Indicators'!AV595:AY595),'Data - Individual Indicators'!BE595)</f>
        <v>11.5</v>
      </c>
      <c r="C594" s="167">
        <f t="shared" si="19"/>
        <v>1</v>
      </c>
      <c r="D594" s="1" t="str">
        <f t="shared" si="20"/>
        <v>lower</v>
      </c>
    </row>
    <row r="595" spans="1:4" x14ac:dyDescent="0.35">
      <c r="A595" s="4">
        <v>53053073117</v>
      </c>
      <c r="B595" s="2">
        <f>SUM('Data - Individual Indicators'!C596,'Data - Individual Indicators'!E596,'Data - Individual Indicators'!G596,'Data - Individual Indicators'!I596,0.5*'Data - Individual Indicators'!L596,0.5*'Data - Individual Indicators'!M596,'Data - Individual Indicators'!P596,0.5*'Data - Individual Indicators'!S596,0.5*'Data - Individual Indicators'!T596,'Data - Individual Indicators'!W596,'Data - Individual Indicators'!Y596,0.33*'Data - Individual Indicators'!AC596,0.33*'Data - Individual Indicators'!AD596,0.33*'Data - Individual Indicators'!AE596,0.5*'Data - Individual Indicators'!AI596,0.5*'Data - Individual Indicators'!AJ596,'Data - Individual Indicators'!AM596,'Data - Individual Indicators'!AO596,'Data - Individual Indicators'!BB596*SUM('Data - Individual Indicators'!AV596:AY596),'Data - Individual Indicators'!BE596)</f>
        <v>10.5</v>
      </c>
      <c r="C595" s="167">
        <f t="shared" si="19"/>
        <v>1</v>
      </c>
      <c r="D595" s="1" t="str">
        <f t="shared" si="20"/>
        <v>lower</v>
      </c>
    </row>
    <row r="596" spans="1:4" x14ac:dyDescent="0.35">
      <c r="A596" s="4">
        <v>53053073118</v>
      </c>
      <c r="B596" s="2">
        <f>SUM('Data - Individual Indicators'!C597,'Data - Individual Indicators'!E597,'Data - Individual Indicators'!G597,'Data - Individual Indicators'!I597,0.5*'Data - Individual Indicators'!L597,0.5*'Data - Individual Indicators'!M597,'Data - Individual Indicators'!P597,0.5*'Data - Individual Indicators'!S597,0.5*'Data - Individual Indicators'!T597,'Data - Individual Indicators'!W597,'Data - Individual Indicators'!Y597,0.33*'Data - Individual Indicators'!AC597,0.33*'Data - Individual Indicators'!AD597,0.33*'Data - Individual Indicators'!AE597,0.5*'Data - Individual Indicators'!AI597,0.5*'Data - Individual Indicators'!AJ597,'Data - Individual Indicators'!AM597,'Data - Individual Indicators'!AO597,'Data - Individual Indicators'!BB597*SUM('Data - Individual Indicators'!AV597:AY597),'Data - Individual Indicators'!BE597)</f>
        <v>8.5</v>
      </c>
      <c r="C596" s="167">
        <f t="shared" si="19"/>
        <v>1</v>
      </c>
      <c r="D596" s="1" t="str">
        <f t="shared" si="20"/>
        <v>lower</v>
      </c>
    </row>
    <row r="597" spans="1:4" x14ac:dyDescent="0.35">
      <c r="A597" s="4">
        <v>53053073119</v>
      </c>
      <c r="B597" s="2">
        <f>SUM('Data - Individual Indicators'!C598,'Data - Individual Indicators'!E598,'Data - Individual Indicators'!G598,'Data - Individual Indicators'!I598,0.5*'Data - Individual Indicators'!L598,0.5*'Data - Individual Indicators'!M598,'Data - Individual Indicators'!P598,0.5*'Data - Individual Indicators'!S598,0.5*'Data - Individual Indicators'!T598,'Data - Individual Indicators'!W598,'Data - Individual Indicators'!Y598,0.33*'Data - Individual Indicators'!AC598,0.33*'Data - Individual Indicators'!AD598,0.33*'Data - Individual Indicators'!AE598,0.5*'Data - Individual Indicators'!AI598,0.5*'Data - Individual Indicators'!AJ598,'Data - Individual Indicators'!AM598,'Data - Individual Indicators'!AO598,'Data - Individual Indicators'!BB598*SUM('Data - Individual Indicators'!AV598:AY598),'Data - Individual Indicators'!BE598)</f>
        <v>6</v>
      </c>
      <c r="C597" s="167">
        <f t="shared" si="19"/>
        <v>1</v>
      </c>
      <c r="D597" s="1" t="str">
        <f t="shared" si="20"/>
        <v>lower</v>
      </c>
    </row>
    <row r="598" spans="1:4" x14ac:dyDescent="0.35">
      <c r="A598" s="4">
        <v>53053073120</v>
      </c>
      <c r="B598" s="2">
        <f>SUM('Data - Individual Indicators'!C599,'Data - Individual Indicators'!E599,'Data - Individual Indicators'!G599,'Data - Individual Indicators'!I599,0.5*'Data - Individual Indicators'!L599,0.5*'Data - Individual Indicators'!M599,'Data - Individual Indicators'!P599,0.5*'Data - Individual Indicators'!S599,0.5*'Data - Individual Indicators'!T599,'Data - Individual Indicators'!W599,'Data - Individual Indicators'!Y599,0.33*'Data - Individual Indicators'!AC599,0.33*'Data - Individual Indicators'!AD599,0.33*'Data - Individual Indicators'!AE599,0.5*'Data - Individual Indicators'!AI599,0.5*'Data - Individual Indicators'!AJ599,'Data - Individual Indicators'!AM599,'Data - Individual Indicators'!AO599,'Data - Individual Indicators'!BB599*SUM('Data - Individual Indicators'!AV599:AY599),'Data - Individual Indicators'!BE599)</f>
        <v>21.810000000000002</v>
      </c>
      <c r="C598" s="167">
        <f t="shared" si="19"/>
        <v>1</v>
      </c>
      <c r="D598" s="1" t="str">
        <f t="shared" si="20"/>
        <v>lower</v>
      </c>
    </row>
    <row r="599" spans="1:4" x14ac:dyDescent="0.35">
      <c r="A599" s="4">
        <v>53053073121</v>
      </c>
      <c r="B599" s="2">
        <f>SUM('Data - Individual Indicators'!C600,'Data - Individual Indicators'!E600,'Data - Individual Indicators'!G600,'Data - Individual Indicators'!I600,0.5*'Data - Individual Indicators'!L600,0.5*'Data - Individual Indicators'!M600,'Data - Individual Indicators'!P600,0.5*'Data - Individual Indicators'!S600,0.5*'Data - Individual Indicators'!T600,'Data - Individual Indicators'!W600,'Data - Individual Indicators'!Y600,0.33*'Data - Individual Indicators'!AC600,0.33*'Data - Individual Indicators'!AD600,0.33*'Data - Individual Indicators'!AE600,0.5*'Data - Individual Indicators'!AI600,0.5*'Data - Individual Indicators'!AJ600,'Data - Individual Indicators'!AM600,'Data - Individual Indicators'!AO600,'Data - Individual Indicators'!BB600*SUM('Data - Individual Indicators'!AV600:AY600),'Data - Individual Indicators'!BE600)</f>
        <v>14.48</v>
      </c>
      <c r="C599" s="167">
        <f t="shared" si="19"/>
        <v>1</v>
      </c>
      <c r="D599" s="1" t="str">
        <f t="shared" si="20"/>
        <v>lower</v>
      </c>
    </row>
    <row r="600" spans="1:4" x14ac:dyDescent="0.35">
      <c r="A600" s="4">
        <v>53053073122</v>
      </c>
      <c r="B600" s="2">
        <f>SUM('Data - Individual Indicators'!C601,'Data - Individual Indicators'!E601,'Data - Individual Indicators'!G601,'Data - Individual Indicators'!I601,0.5*'Data - Individual Indicators'!L601,0.5*'Data - Individual Indicators'!M601,'Data - Individual Indicators'!P601,0.5*'Data - Individual Indicators'!S601,0.5*'Data - Individual Indicators'!T601,'Data - Individual Indicators'!W601,'Data - Individual Indicators'!Y601,0.33*'Data - Individual Indicators'!AC601,0.33*'Data - Individual Indicators'!AD601,0.33*'Data - Individual Indicators'!AE601,0.5*'Data - Individual Indicators'!AI601,0.5*'Data - Individual Indicators'!AJ601,'Data - Individual Indicators'!AM601,'Data - Individual Indicators'!AO601,'Data - Individual Indicators'!BB601*SUM('Data - Individual Indicators'!AV601:AY601),'Data - Individual Indicators'!BE601)</f>
        <v>17.829999999999998</v>
      </c>
      <c r="C600" s="167">
        <f t="shared" si="19"/>
        <v>1</v>
      </c>
      <c r="D600" s="1" t="str">
        <f t="shared" si="20"/>
        <v>lower</v>
      </c>
    </row>
    <row r="601" spans="1:4" x14ac:dyDescent="0.35">
      <c r="A601" s="4">
        <v>53053073123</v>
      </c>
      <c r="B601" s="2">
        <f>SUM('Data - Individual Indicators'!C602,'Data - Individual Indicators'!E602,'Data - Individual Indicators'!G602,'Data - Individual Indicators'!I602,0.5*'Data - Individual Indicators'!L602,0.5*'Data - Individual Indicators'!M602,'Data - Individual Indicators'!P602,0.5*'Data - Individual Indicators'!S602,0.5*'Data - Individual Indicators'!T602,'Data - Individual Indicators'!W602,'Data - Individual Indicators'!Y602,0.33*'Data - Individual Indicators'!AC602,0.33*'Data - Individual Indicators'!AD602,0.33*'Data - Individual Indicators'!AE602,0.5*'Data - Individual Indicators'!AI602,0.5*'Data - Individual Indicators'!AJ602,'Data - Individual Indicators'!AM602,'Data - Individual Indicators'!AO602,'Data - Individual Indicators'!BB602*SUM('Data - Individual Indicators'!AV602:AY602),'Data - Individual Indicators'!BE602)</f>
        <v>9.83</v>
      </c>
      <c r="C601" s="167">
        <f t="shared" si="19"/>
        <v>1</v>
      </c>
      <c r="D601" s="1" t="str">
        <f t="shared" si="20"/>
        <v>lower</v>
      </c>
    </row>
    <row r="602" spans="1:4" x14ac:dyDescent="0.35">
      <c r="A602" s="4">
        <v>53053073124</v>
      </c>
      <c r="B602" s="2">
        <f>SUM('Data - Individual Indicators'!C603,'Data - Individual Indicators'!E603,'Data - Individual Indicators'!G603,'Data - Individual Indicators'!I603,0.5*'Data - Individual Indicators'!L603,0.5*'Data - Individual Indicators'!M603,'Data - Individual Indicators'!P603,0.5*'Data - Individual Indicators'!S603,0.5*'Data - Individual Indicators'!T603,'Data - Individual Indicators'!W603,'Data - Individual Indicators'!Y603,0.33*'Data - Individual Indicators'!AC603,0.33*'Data - Individual Indicators'!AD603,0.33*'Data - Individual Indicators'!AE603,0.5*'Data - Individual Indicators'!AI603,0.5*'Data - Individual Indicators'!AJ603,'Data - Individual Indicators'!AM603,'Data - Individual Indicators'!AO603,'Data - Individual Indicators'!BB603*SUM('Data - Individual Indicators'!AV603:AY603),'Data - Individual Indicators'!BE603)</f>
        <v>17.82</v>
      </c>
      <c r="C602" s="167">
        <f t="shared" si="19"/>
        <v>1</v>
      </c>
      <c r="D602" s="1" t="str">
        <f t="shared" si="20"/>
        <v>lower</v>
      </c>
    </row>
    <row r="603" spans="1:4" x14ac:dyDescent="0.35">
      <c r="A603" s="4">
        <v>53053073125</v>
      </c>
      <c r="B603" s="2">
        <f>SUM('Data - Individual Indicators'!C604,'Data - Individual Indicators'!E604,'Data - Individual Indicators'!G604,'Data - Individual Indicators'!I604,0.5*'Data - Individual Indicators'!L604,0.5*'Data - Individual Indicators'!M604,'Data - Individual Indicators'!P604,0.5*'Data - Individual Indicators'!S604,0.5*'Data - Individual Indicators'!T604,'Data - Individual Indicators'!W604,'Data - Individual Indicators'!Y604,0.33*'Data - Individual Indicators'!AC604,0.33*'Data - Individual Indicators'!AD604,0.33*'Data - Individual Indicators'!AE604,0.5*'Data - Individual Indicators'!AI604,0.5*'Data - Individual Indicators'!AJ604,'Data - Individual Indicators'!AM604,'Data - Individual Indicators'!AO604,'Data - Individual Indicators'!BB604*SUM('Data - Individual Indicators'!AV604:AY604),'Data - Individual Indicators'!BE604)</f>
        <v>17.490000000000002</v>
      </c>
      <c r="C603" s="167">
        <f t="shared" si="19"/>
        <v>1</v>
      </c>
      <c r="D603" s="1" t="str">
        <f t="shared" si="20"/>
        <v>lower</v>
      </c>
    </row>
    <row r="604" spans="1:4" x14ac:dyDescent="0.35">
      <c r="A604" s="4">
        <v>53053073126</v>
      </c>
      <c r="B604" s="2">
        <f>SUM('Data - Individual Indicators'!C605,'Data - Individual Indicators'!E605,'Data - Individual Indicators'!G605,'Data - Individual Indicators'!I605,0.5*'Data - Individual Indicators'!L605,0.5*'Data - Individual Indicators'!M605,'Data - Individual Indicators'!P605,0.5*'Data - Individual Indicators'!S605,0.5*'Data - Individual Indicators'!T605,'Data - Individual Indicators'!W605,'Data - Individual Indicators'!Y605,0.33*'Data - Individual Indicators'!AC605,0.33*'Data - Individual Indicators'!AD605,0.33*'Data - Individual Indicators'!AE605,0.5*'Data - Individual Indicators'!AI605,0.5*'Data - Individual Indicators'!AJ605,'Data - Individual Indicators'!AM605,'Data - Individual Indicators'!AO605,'Data - Individual Indicators'!BB605*SUM('Data - Individual Indicators'!AV605:AY605),'Data - Individual Indicators'!BE605)</f>
        <v>23.31</v>
      </c>
      <c r="C604" s="167">
        <f t="shared" si="19"/>
        <v>1</v>
      </c>
      <c r="D604" s="1" t="str">
        <f t="shared" si="20"/>
        <v>lower</v>
      </c>
    </row>
    <row r="605" spans="1:4" x14ac:dyDescent="0.35">
      <c r="A605" s="4">
        <v>53053073200</v>
      </c>
      <c r="B605" s="2">
        <f>SUM('Data - Individual Indicators'!C606,'Data - Individual Indicators'!E606,'Data - Individual Indicators'!G606,'Data - Individual Indicators'!I606,0.5*'Data - Individual Indicators'!L606,0.5*'Data - Individual Indicators'!M606,'Data - Individual Indicators'!P606,0.5*'Data - Individual Indicators'!S606,0.5*'Data - Individual Indicators'!T606,'Data - Individual Indicators'!W606,'Data - Individual Indicators'!Y606,0.33*'Data - Individual Indicators'!AC606,0.33*'Data - Individual Indicators'!AD606,0.33*'Data - Individual Indicators'!AE606,0.5*'Data - Individual Indicators'!AI606,0.5*'Data - Individual Indicators'!AJ606,'Data - Individual Indicators'!AM606,'Data - Individual Indicators'!AO606,'Data - Individual Indicators'!BB606*SUM('Data - Individual Indicators'!AV606:AY606),'Data - Individual Indicators'!BE606)</f>
        <v>17.666666666666668</v>
      </c>
      <c r="C605" s="167">
        <f t="shared" si="19"/>
        <v>1</v>
      </c>
      <c r="D605" s="1" t="str">
        <f t="shared" si="20"/>
        <v>lower</v>
      </c>
    </row>
    <row r="606" spans="1:4" x14ac:dyDescent="0.35">
      <c r="A606" s="4">
        <v>53053073301</v>
      </c>
      <c r="B606" s="2">
        <f>SUM('Data - Individual Indicators'!C607,'Data - Individual Indicators'!E607,'Data - Individual Indicators'!G607,'Data - Individual Indicators'!I607,0.5*'Data - Individual Indicators'!L607,0.5*'Data - Individual Indicators'!M607,'Data - Individual Indicators'!P607,0.5*'Data - Individual Indicators'!S607,0.5*'Data - Individual Indicators'!T607,'Data - Individual Indicators'!W607,'Data - Individual Indicators'!Y607,0.33*'Data - Individual Indicators'!AC607,0.33*'Data - Individual Indicators'!AD607,0.33*'Data - Individual Indicators'!AE607,0.5*'Data - Individual Indicators'!AI607,0.5*'Data - Individual Indicators'!AJ607,'Data - Individual Indicators'!AM607,'Data - Individual Indicators'!AO607,'Data - Individual Indicators'!BB607*SUM('Data - Individual Indicators'!AV607:AY607),'Data - Individual Indicators'!BE607)</f>
        <v>30.803333333333331</v>
      </c>
      <c r="C606" s="167">
        <f t="shared" si="19"/>
        <v>2</v>
      </c>
      <c r="D606" s="1" t="str">
        <f t="shared" si="20"/>
        <v>moderate</v>
      </c>
    </row>
    <row r="607" spans="1:4" x14ac:dyDescent="0.35">
      <c r="A607" s="4">
        <v>53053073302</v>
      </c>
      <c r="B607" s="2">
        <f>SUM('Data - Individual Indicators'!C608,'Data - Individual Indicators'!E608,'Data - Individual Indicators'!G608,'Data - Individual Indicators'!I608,0.5*'Data - Individual Indicators'!L608,0.5*'Data - Individual Indicators'!M608,'Data - Individual Indicators'!P608,0.5*'Data - Individual Indicators'!S608,0.5*'Data - Individual Indicators'!T608,'Data - Individual Indicators'!W608,'Data - Individual Indicators'!Y608,0.33*'Data - Individual Indicators'!AC608,0.33*'Data - Individual Indicators'!AD608,0.33*'Data - Individual Indicators'!AE608,0.5*'Data - Individual Indicators'!AI608,0.5*'Data - Individual Indicators'!AJ608,'Data - Individual Indicators'!AM608,'Data - Individual Indicators'!AO608,'Data - Individual Indicators'!BB608*SUM('Data - Individual Indicators'!AV608:AY608),'Data - Individual Indicators'!BE608)</f>
        <v>21.97</v>
      </c>
      <c r="C607" s="167">
        <f t="shared" si="19"/>
        <v>1</v>
      </c>
      <c r="D607" s="1" t="str">
        <f t="shared" si="20"/>
        <v>lower</v>
      </c>
    </row>
    <row r="608" spans="1:4" x14ac:dyDescent="0.35">
      <c r="A608" s="4">
        <v>53053073404</v>
      </c>
      <c r="B608" s="2">
        <f>SUM('Data - Individual Indicators'!C609,'Data - Individual Indicators'!E609,'Data - Individual Indicators'!G609,'Data - Individual Indicators'!I609,0.5*'Data - Individual Indicators'!L609,0.5*'Data - Individual Indicators'!M609,'Data - Individual Indicators'!P609,0.5*'Data - Individual Indicators'!S609,0.5*'Data - Individual Indicators'!T609,'Data - Individual Indicators'!W609,'Data - Individual Indicators'!Y609,0.33*'Data - Individual Indicators'!AC609,0.33*'Data - Individual Indicators'!AD609,0.33*'Data - Individual Indicators'!AE609,0.5*'Data - Individual Indicators'!AI609,0.5*'Data - Individual Indicators'!AJ609,'Data - Individual Indicators'!AM609,'Data - Individual Indicators'!AO609,'Data - Individual Indicators'!BB609*SUM('Data - Individual Indicators'!AV609:AY609),'Data - Individual Indicators'!BE609)</f>
        <v>22.64</v>
      </c>
      <c r="C608" s="167">
        <f t="shared" si="19"/>
        <v>1</v>
      </c>
      <c r="D608" s="1" t="str">
        <f t="shared" si="20"/>
        <v>lower</v>
      </c>
    </row>
    <row r="609" spans="1:4" x14ac:dyDescent="0.35">
      <c r="A609" s="4">
        <v>53053073405</v>
      </c>
      <c r="B609" s="2">
        <f>SUM('Data - Individual Indicators'!C610,'Data - Individual Indicators'!E610,'Data - Individual Indicators'!G610,'Data - Individual Indicators'!I610,0.5*'Data - Individual Indicators'!L610,0.5*'Data - Individual Indicators'!M610,'Data - Individual Indicators'!P610,0.5*'Data - Individual Indicators'!S610,0.5*'Data - Individual Indicators'!T610,'Data - Individual Indicators'!W610,'Data - Individual Indicators'!Y610,0.33*'Data - Individual Indicators'!AC610,0.33*'Data - Individual Indicators'!AD610,0.33*'Data - Individual Indicators'!AE610,0.5*'Data - Individual Indicators'!AI610,0.5*'Data - Individual Indicators'!AJ610,'Data - Individual Indicators'!AM610,'Data - Individual Indicators'!AO610,'Data - Individual Indicators'!BB610*SUM('Data - Individual Indicators'!AV610:AY610),'Data - Individual Indicators'!BE610)</f>
        <v>32.97</v>
      </c>
      <c r="C609" s="167">
        <f t="shared" si="19"/>
        <v>2</v>
      </c>
      <c r="D609" s="1" t="str">
        <f t="shared" si="20"/>
        <v>moderate</v>
      </c>
    </row>
    <row r="610" spans="1:4" x14ac:dyDescent="0.35">
      <c r="A610" s="4">
        <v>53053073406</v>
      </c>
      <c r="B610" s="2">
        <f>SUM('Data - Individual Indicators'!C611,'Data - Individual Indicators'!E611,'Data - Individual Indicators'!G611,'Data - Individual Indicators'!I611,0.5*'Data - Individual Indicators'!L611,0.5*'Data - Individual Indicators'!M611,'Data - Individual Indicators'!P611,0.5*'Data - Individual Indicators'!S611,0.5*'Data - Individual Indicators'!T611,'Data - Individual Indicators'!W611,'Data - Individual Indicators'!Y611,0.33*'Data - Individual Indicators'!AC611,0.33*'Data - Individual Indicators'!AD611,0.33*'Data - Individual Indicators'!AE611,0.5*'Data - Individual Indicators'!AI611,0.5*'Data - Individual Indicators'!AJ611,'Data - Individual Indicators'!AM611,'Data - Individual Indicators'!AO611,'Data - Individual Indicators'!BB611*SUM('Data - Individual Indicators'!AV611:AY611),'Data - Individual Indicators'!BE611)</f>
        <v>20.98</v>
      </c>
      <c r="C610" s="167">
        <f t="shared" si="19"/>
        <v>1</v>
      </c>
      <c r="D610" s="1" t="str">
        <f t="shared" si="20"/>
        <v>lower</v>
      </c>
    </row>
    <row r="611" spans="1:4" x14ac:dyDescent="0.35">
      <c r="A611" s="4">
        <v>53053073407</v>
      </c>
      <c r="B611" s="2">
        <f>SUM('Data - Individual Indicators'!C612,'Data - Individual Indicators'!E612,'Data - Individual Indicators'!G612,'Data - Individual Indicators'!I612,0.5*'Data - Individual Indicators'!L612,0.5*'Data - Individual Indicators'!M612,'Data - Individual Indicators'!P612,0.5*'Data - Individual Indicators'!S612,0.5*'Data - Individual Indicators'!T612,'Data - Individual Indicators'!W612,'Data - Individual Indicators'!Y612,0.33*'Data - Individual Indicators'!AC612,0.33*'Data - Individual Indicators'!AD612,0.33*'Data - Individual Indicators'!AE612,0.5*'Data - Individual Indicators'!AI612,0.5*'Data - Individual Indicators'!AJ612,'Data - Individual Indicators'!AM612,'Data - Individual Indicators'!AO612,'Data - Individual Indicators'!BB612*SUM('Data - Individual Indicators'!AV612:AY612),'Data - Individual Indicators'!BE612)</f>
        <v>29.296666666666667</v>
      </c>
      <c r="C611" s="167">
        <f t="shared" si="19"/>
        <v>2</v>
      </c>
      <c r="D611" s="1" t="str">
        <f t="shared" si="20"/>
        <v>moderate</v>
      </c>
    </row>
    <row r="612" spans="1:4" x14ac:dyDescent="0.35">
      <c r="A612" s="4">
        <v>53053073408</v>
      </c>
      <c r="B612" s="2">
        <f>SUM('Data - Individual Indicators'!C613,'Data - Individual Indicators'!E613,'Data - Individual Indicators'!G613,'Data - Individual Indicators'!I613,0.5*'Data - Individual Indicators'!L613,0.5*'Data - Individual Indicators'!M613,'Data - Individual Indicators'!P613,0.5*'Data - Individual Indicators'!S613,0.5*'Data - Individual Indicators'!T613,'Data - Individual Indicators'!W613,'Data - Individual Indicators'!Y613,0.33*'Data - Individual Indicators'!AC613,0.33*'Data - Individual Indicators'!AD613,0.33*'Data - Individual Indicators'!AE613,0.5*'Data - Individual Indicators'!AI613,0.5*'Data - Individual Indicators'!AJ613,'Data - Individual Indicators'!AM613,'Data - Individual Indicators'!AO613,'Data - Individual Indicators'!BB613*SUM('Data - Individual Indicators'!AV613:AY613),'Data - Individual Indicators'!BE613)</f>
        <v>19.813333333333333</v>
      </c>
      <c r="C612" s="167">
        <f t="shared" si="19"/>
        <v>1</v>
      </c>
      <c r="D612" s="1" t="str">
        <f t="shared" si="20"/>
        <v>lower</v>
      </c>
    </row>
    <row r="613" spans="1:4" x14ac:dyDescent="0.35">
      <c r="A613" s="4">
        <v>53053073500</v>
      </c>
      <c r="B613" s="2">
        <f>SUM('Data - Individual Indicators'!C614,'Data - Individual Indicators'!E614,'Data - Individual Indicators'!G614,'Data - Individual Indicators'!I614,0.5*'Data - Individual Indicators'!L614,0.5*'Data - Individual Indicators'!M614,'Data - Individual Indicators'!P614,0.5*'Data - Individual Indicators'!S614,0.5*'Data - Individual Indicators'!T614,'Data - Individual Indicators'!W614,'Data - Individual Indicators'!Y614,0.33*'Data - Individual Indicators'!AC614,0.33*'Data - Individual Indicators'!AD614,0.33*'Data - Individual Indicators'!AE614,0.5*'Data - Individual Indicators'!AI614,0.5*'Data - Individual Indicators'!AJ614,'Data - Individual Indicators'!AM614,'Data - Individual Indicators'!AO614,'Data - Individual Indicators'!BB614*SUM('Data - Individual Indicators'!AV614:AY614),'Data - Individual Indicators'!BE614)</f>
        <v>13.16</v>
      </c>
      <c r="C613" s="167">
        <f t="shared" si="19"/>
        <v>1</v>
      </c>
      <c r="D613" s="1" t="str">
        <f t="shared" si="20"/>
        <v>lower</v>
      </c>
    </row>
    <row r="614" spans="1:4" x14ac:dyDescent="0.35">
      <c r="A614" s="4">
        <v>53053940001</v>
      </c>
      <c r="B614" s="2">
        <f>SUM('Data - Individual Indicators'!C615,'Data - Individual Indicators'!E615,'Data - Individual Indicators'!G615,'Data - Individual Indicators'!I615,0.5*'Data - Individual Indicators'!L615,0.5*'Data - Individual Indicators'!M615,'Data - Individual Indicators'!P615,0.5*'Data - Individual Indicators'!S615,0.5*'Data - Individual Indicators'!T615,'Data - Individual Indicators'!W615,'Data - Individual Indicators'!Y615,0.33*'Data - Individual Indicators'!AC615,0.33*'Data - Individual Indicators'!AD615,0.33*'Data - Individual Indicators'!AE615,0.5*'Data - Individual Indicators'!AI615,0.5*'Data - Individual Indicators'!AJ615,'Data - Individual Indicators'!AM615,'Data - Individual Indicators'!AO615,'Data - Individual Indicators'!BB615*SUM('Data - Individual Indicators'!AV615:AY615),'Data - Individual Indicators'!BE615)</f>
        <v>6.99</v>
      </c>
      <c r="C614" s="167">
        <f t="shared" si="19"/>
        <v>1</v>
      </c>
      <c r="D614" s="1" t="str">
        <f t="shared" si="20"/>
        <v>lower</v>
      </c>
    </row>
    <row r="615" spans="1:4" x14ac:dyDescent="0.35">
      <c r="A615" s="4">
        <v>53053940002</v>
      </c>
      <c r="B615" s="2">
        <f>SUM('Data - Individual Indicators'!C616,'Data - Individual Indicators'!E616,'Data - Individual Indicators'!G616,'Data - Individual Indicators'!I616,0.5*'Data - Individual Indicators'!L616,0.5*'Data - Individual Indicators'!M616,'Data - Individual Indicators'!P616,0.5*'Data - Individual Indicators'!S616,0.5*'Data - Individual Indicators'!T616,'Data - Individual Indicators'!W616,'Data - Individual Indicators'!Y616,0.33*'Data - Individual Indicators'!AC616,0.33*'Data - Individual Indicators'!AD616,0.33*'Data - Individual Indicators'!AE616,0.5*'Data - Individual Indicators'!AI616,0.5*'Data - Individual Indicators'!AJ616,'Data - Individual Indicators'!AM616,'Data - Individual Indicators'!AO616,'Data - Individual Indicators'!BB616*SUM('Data - Individual Indicators'!AV616:AY616),'Data - Individual Indicators'!BE616)</f>
        <v>27.316666666666666</v>
      </c>
      <c r="C615" s="167">
        <f t="shared" si="19"/>
        <v>2</v>
      </c>
      <c r="D615" s="1" t="str">
        <f t="shared" si="20"/>
        <v>moderate</v>
      </c>
    </row>
    <row r="616" spans="1:4" x14ac:dyDescent="0.35">
      <c r="A616" s="4">
        <v>53053940003</v>
      </c>
      <c r="B616" s="2">
        <f>SUM('Data - Individual Indicators'!C617,'Data - Individual Indicators'!E617,'Data - Individual Indicators'!G617,'Data - Individual Indicators'!I617,0.5*'Data - Individual Indicators'!L617,0.5*'Data - Individual Indicators'!M617,'Data - Individual Indicators'!P617,0.5*'Data - Individual Indicators'!S617,0.5*'Data - Individual Indicators'!T617,'Data - Individual Indicators'!W617,'Data - Individual Indicators'!Y617,0.33*'Data - Individual Indicators'!AC617,0.33*'Data - Individual Indicators'!AD617,0.33*'Data - Individual Indicators'!AE617,0.5*'Data - Individual Indicators'!AI617,0.5*'Data - Individual Indicators'!AJ617,'Data - Individual Indicators'!AM617,'Data - Individual Indicators'!AO617,'Data - Individual Indicators'!BB617*SUM('Data - Individual Indicators'!AV617:AY617),'Data - Individual Indicators'!BE617)</f>
        <v>32.649999999999991</v>
      </c>
      <c r="C616" s="167">
        <f t="shared" si="19"/>
        <v>2</v>
      </c>
      <c r="D616" s="1" t="str">
        <f t="shared" si="20"/>
        <v>moderate</v>
      </c>
    </row>
    <row r="617" spans="1:4" x14ac:dyDescent="0.35">
      <c r="A617" s="4">
        <v>53053940004</v>
      </c>
      <c r="B617" s="2">
        <f>SUM('Data - Individual Indicators'!C618,'Data - Individual Indicators'!E618,'Data - Individual Indicators'!G618,'Data - Individual Indicators'!I618,0.5*'Data - Individual Indicators'!L618,0.5*'Data - Individual Indicators'!M618,'Data - Individual Indicators'!P618,0.5*'Data - Individual Indicators'!S618,0.5*'Data - Individual Indicators'!T618,'Data - Individual Indicators'!W618,'Data - Individual Indicators'!Y618,0.33*'Data - Individual Indicators'!AC618,0.33*'Data - Individual Indicators'!AD618,0.33*'Data - Individual Indicators'!AE618,0.5*'Data - Individual Indicators'!AI618,0.5*'Data - Individual Indicators'!AJ618,'Data - Individual Indicators'!AM618,'Data - Individual Indicators'!AO618,'Data - Individual Indicators'!BB618*SUM('Data - Individual Indicators'!AV618:AY618),'Data - Individual Indicators'!BE618)</f>
        <v>14.16</v>
      </c>
      <c r="C617" s="167">
        <f t="shared" si="19"/>
        <v>1</v>
      </c>
      <c r="D617" s="1" t="str">
        <f t="shared" si="20"/>
        <v>lower</v>
      </c>
    </row>
    <row r="618" spans="1:4" x14ac:dyDescent="0.35">
      <c r="A618" s="4">
        <v>53053940005</v>
      </c>
      <c r="B618" s="2">
        <f>SUM('Data - Individual Indicators'!C619,'Data - Individual Indicators'!E619,'Data - Individual Indicators'!G619,'Data - Individual Indicators'!I619,0.5*'Data - Individual Indicators'!L619,0.5*'Data - Individual Indicators'!M619,'Data - Individual Indicators'!P619,0.5*'Data - Individual Indicators'!S619,0.5*'Data - Individual Indicators'!T619,'Data - Individual Indicators'!W619,'Data - Individual Indicators'!Y619,0.33*'Data - Individual Indicators'!AC619,0.33*'Data - Individual Indicators'!AD619,0.33*'Data - Individual Indicators'!AE619,0.5*'Data - Individual Indicators'!AI619,0.5*'Data - Individual Indicators'!AJ619,'Data - Individual Indicators'!AM619,'Data - Individual Indicators'!AO619,'Data - Individual Indicators'!BB619*SUM('Data - Individual Indicators'!AV619:AY619),'Data - Individual Indicators'!BE619)</f>
        <v>23.98</v>
      </c>
      <c r="C618" s="167">
        <f t="shared" si="19"/>
        <v>1</v>
      </c>
      <c r="D618" s="1" t="str">
        <f t="shared" si="20"/>
        <v>lower</v>
      </c>
    </row>
    <row r="619" spans="1:4" x14ac:dyDescent="0.35">
      <c r="A619" s="4">
        <v>53053940006</v>
      </c>
      <c r="B619" s="2">
        <f>SUM('Data - Individual Indicators'!C620,'Data - Individual Indicators'!E620,'Data - Individual Indicators'!G620,'Data - Individual Indicators'!I620,0.5*'Data - Individual Indicators'!L620,0.5*'Data - Individual Indicators'!M620,'Data - Individual Indicators'!P620,0.5*'Data - Individual Indicators'!S620,0.5*'Data - Individual Indicators'!T620,'Data - Individual Indicators'!W620,'Data - Individual Indicators'!Y620,0.33*'Data - Individual Indicators'!AC620,0.33*'Data - Individual Indicators'!AD620,0.33*'Data - Individual Indicators'!AE620,0.5*'Data - Individual Indicators'!AI620,0.5*'Data - Individual Indicators'!AJ620,'Data - Individual Indicators'!AM620,'Data - Individual Indicators'!AO620,'Data - Individual Indicators'!BB620*SUM('Data - Individual Indicators'!AV620:AY620),'Data - Individual Indicators'!BE620)</f>
        <v>48.629999999999995</v>
      </c>
      <c r="C619" s="167">
        <f t="shared" si="19"/>
        <v>3</v>
      </c>
      <c r="D619" s="1" t="str">
        <f t="shared" si="20"/>
        <v>higher</v>
      </c>
    </row>
    <row r="620" spans="1:4" x14ac:dyDescent="0.35">
      <c r="A620" s="4">
        <v>53053940007</v>
      </c>
      <c r="B620" s="2">
        <f>SUM('Data - Individual Indicators'!C621,'Data - Individual Indicators'!E621,'Data - Individual Indicators'!G621,'Data - Individual Indicators'!I621,0.5*'Data - Individual Indicators'!L621,0.5*'Data - Individual Indicators'!M621,'Data - Individual Indicators'!P621,0.5*'Data - Individual Indicators'!S621,0.5*'Data - Individual Indicators'!T621,'Data - Individual Indicators'!W621,'Data - Individual Indicators'!Y621,0.33*'Data - Individual Indicators'!AC621,0.33*'Data - Individual Indicators'!AD621,0.33*'Data - Individual Indicators'!AE621,0.5*'Data - Individual Indicators'!AI621,0.5*'Data - Individual Indicators'!AJ621,'Data - Individual Indicators'!AM621,'Data - Individual Indicators'!AO621,'Data - Individual Indicators'!BB621*SUM('Data - Individual Indicators'!AV621:AY621),'Data - Individual Indicators'!BE621)</f>
        <v>43.813333333333333</v>
      </c>
      <c r="C620" s="167">
        <f t="shared" si="19"/>
        <v>3</v>
      </c>
      <c r="D620" s="1" t="str">
        <f t="shared" si="20"/>
        <v>higher</v>
      </c>
    </row>
    <row r="621" spans="1:4" x14ac:dyDescent="0.35">
      <c r="A621" s="4">
        <v>53053940008</v>
      </c>
      <c r="B621" s="2">
        <f>SUM('Data - Individual Indicators'!C622,'Data - Individual Indicators'!E622,'Data - Individual Indicators'!G622,'Data - Individual Indicators'!I622,0.5*'Data - Individual Indicators'!L622,0.5*'Data - Individual Indicators'!M622,'Data - Individual Indicators'!P622,0.5*'Data - Individual Indicators'!S622,0.5*'Data - Individual Indicators'!T622,'Data - Individual Indicators'!W622,'Data - Individual Indicators'!Y622,0.33*'Data - Individual Indicators'!AC622,0.33*'Data - Individual Indicators'!AD622,0.33*'Data - Individual Indicators'!AE622,0.5*'Data - Individual Indicators'!AI622,0.5*'Data - Individual Indicators'!AJ622,'Data - Individual Indicators'!AM622,'Data - Individual Indicators'!AO622,'Data - Individual Indicators'!BB622*SUM('Data - Individual Indicators'!AV622:AY622),'Data - Individual Indicators'!BE622)</f>
        <v>20.65</v>
      </c>
      <c r="C621" s="167">
        <f t="shared" si="19"/>
        <v>1</v>
      </c>
      <c r="D621" s="1" t="str">
        <f t="shared" si="20"/>
        <v>lower</v>
      </c>
    </row>
    <row r="622" spans="1:4" x14ac:dyDescent="0.35">
      <c r="A622" s="4">
        <v>53053940009</v>
      </c>
      <c r="B622" s="2">
        <f>SUM('Data - Individual Indicators'!C623,'Data - Individual Indicators'!E623,'Data - Individual Indicators'!G623,'Data - Individual Indicators'!I623,0.5*'Data - Individual Indicators'!L623,0.5*'Data - Individual Indicators'!M623,'Data - Individual Indicators'!P623,0.5*'Data - Individual Indicators'!S623,0.5*'Data - Individual Indicators'!T623,'Data - Individual Indicators'!W623,'Data - Individual Indicators'!Y623,0.33*'Data - Individual Indicators'!AC623,0.33*'Data - Individual Indicators'!AD623,0.33*'Data - Individual Indicators'!AE623,0.5*'Data - Individual Indicators'!AI623,0.5*'Data - Individual Indicators'!AJ623,'Data - Individual Indicators'!AM623,'Data - Individual Indicators'!AO623,'Data - Individual Indicators'!BB623*SUM('Data - Individual Indicators'!AV623:AY623),'Data - Individual Indicators'!BE623)</f>
        <v>15.663333333333334</v>
      </c>
      <c r="C622" s="167">
        <f t="shared" si="19"/>
        <v>1</v>
      </c>
      <c r="D622" s="1" t="str">
        <f t="shared" si="20"/>
        <v>lower</v>
      </c>
    </row>
    <row r="623" spans="1:4" x14ac:dyDescent="0.35">
      <c r="A623" s="4">
        <v>53053940010</v>
      </c>
      <c r="B623" s="2">
        <f>SUM('Data - Individual Indicators'!C624,'Data - Individual Indicators'!E624,'Data - Individual Indicators'!G624,'Data - Individual Indicators'!I624,0.5*'Data - Individual Indicators'!L624,0.5*'Data - Individual Indicators'!M624,'Data - Individual Indicators'!P624,0.5*'Data - Individual Indicators'!S624,0.5*'Data - Individual Indicators'!T624,'Data - Individual Indicators'!W624,'Data - Individual Indicators'!Y624,0.33*'Data - Individual Indicators'!AC624,0.33*'Data - Individual Indicators'!AD624,0.33*'Data - Individual Indicators'!AE624,0.5*'Data - Individual Indicators'!AI624,0.5*'Data - Individual Indicators'!AJ624,'Data - Individual Indicators'!AM624,'Data - Individual Indicators'!AO624,'Data - Individual Indicators'!BB624*SUM('Data - Individual Indicators'!AV624:AY624),'Data - Individual Indicators'!BE624)</f>
        <v>20.990000000000002</v>
      </c>
      <c r="C623" s="167">
        <f t="shared" si="19"/>
        <v>1</v>
      </c>
      <c r="D623" s="1" t="str">
        <f t="shared" si="20"/>
        <v>lower</v>
      </c>
    </row>
    <row r="624" spans="1:4" x14ac:dyDescent="0.35">
      <c r="A624" s="4">
        <v>53053940011</v>
      </c>
      <c r="B624" s="2">
        <f>SUM('Data - Individual Indicators'!C625,'Data - Individual Indicators'!E625,'Data - Individual Indicators'!G625,'Data - Individual Indicators'!I625,0.5*'Data - Individual Indicators'!L625,0.5*'Data - Individual Indicators'!M625,'Data - Individual Indicators'!P625,0.5*'Data - Individual Indicators'!S625,0.5*'Data - Individual Indicators'!T625,'Data - Individual Indicators'!W625,'Data - Individual Indicators'!Y625,0.33*'Data - Individual Indicators'!AC625,0.33*'Data - Individual Indicators'!AD625,0.33*'Data - Individual Indicators'!AE625,0.5*'Data - Individual Indicators'!AI625,0.5*'Data - Individual Indicators'!AJ625,'Data - Individual Indicators'!AM625,'Data - Individual Indicators'!AO625,'Data - Individual Indicators'!BB625*SUM('Data - Individual Indicators'!AV625:AY625),'Data - Individual Indicators'!BE625)</f>
        <v>11.16</v>
      </c>
      <c r="C624" s="167">
        <f t="shared" si="19"/>
        <v>1</v>
      </c>
      <c r="D624" s="1" t="str">
        <f t="shared" si="20"/>
        <v>lower</v>
      </c>
    </row>
    <row r="625" spans="1:4" x14ac:dyDescent="0.35">
      <c r="A625" s="4">
        <v>53061040100</v>
      </c>
      <c r="B625" s="2">
        <f>SUM('Data - Individual Indicators'!C626,'Data - Individual Indicators'!E626,'Data - Individual Indicators'!G626,'Data - Individual Indicators'!I626,0.5*'Data - Individual Indicators'!L626,0.5*'Data - Individual Indicators'!M626,'Data - Individual Indicators'!P626,0.5*'Data - Individual Indicators'!S626,0.5*'Data - Individual Indicators'!T626,'Data - Individual Indicators'!W626,'Data - Individual Indicators'!Y626,0.33*'Data - Individual Indicators'!AC626,0.33*'Data - Individual Indicators'!AD626,0.33*'Data - Individual Indicators'!AE626,0.5*'Data - Individual Indicators'!AI626,0.5*'Data - Individual Indicators'!AJ626,'Data - Individual Indicators'!AM626,'Data - Individual Indicators'!AO626,'Data - Individual Indicators'!BB626*SUM('Data - Individual Indicators'!AV626:AY626),'Data - Individual Indicators'!BE626)</f>
        <v>19.79666666666667</v>
      </c>
      <c r="C625" s="167">
        <f t="shared" si="19"/>
        <v>1</v>
      </c>
      <c r="D625" s="1" t="str">
        <f t="shared" si="20"/>
        <v>lower</v>
      </c>
    </row>
    <row r="626" spans="1:4" x14ac:dyDescent="0.35">
      <c r="A626" s="4">
        <v>53061040200</v>
      </c>
      <c r="B626" s="2">
        <f>SUM('Data - Individual Indicators'!C627,'Data - Individual Indicators'!E627,'Data - Individual Indicators'!G627,'Data - Individual Indicators'!I627,0.5*'Data - Individual Indicators'!L627,0.5*'Data - Individual Indicators'!M627,'Data - Individual Indicators'!P627,0.5*'Data - Individual Indicators'!S627,0.5*'Data - Individual Indicators'!T627,'Data - Individual Indicators'!W627,'Data - Individual Indicators'!Y627,0.33*'Data - Individual Indicators'!AC627,0.33*'Data - Individual Indicators'!AD627,0.33*'Data - Individual Indicators'!AE627,0.5*'Data - Individual Indicators'!AI627,0.5*'Data - Individual Indicators'!AJ627,'Data - Individual Indicators'!AM627,'Data - Individual Indicators'!AO627,'Data - Individual Indicators'!BB627*SUM('Data - Individual Indicators'!AV627:AY627),'Data - Individual Indicators'!BE627)</f>
        <v>38.133333333333333</v>
      </c>
      <c r="C626" s="167">
        <f t="shared" si="19"/>
        <v>2</v>
      </c>
      <c r="D626" s="1" t="str">
        <f t="shared" si="20"/>
        <v>moderate</v>
      </c>
    </row>
    <row r="627" spans="1:4" x14ac:dyDescent="0.35">
      <c r="A627" s="4">
        <v>53061040300</v>
      </c>
      <c r="B627" s="2">
        <f>SUM('Data - Individual Indicators'!C628,'Data - Individual Indicators'!E628,'Data - Individual Indicators'!G628,'Data - Individual Indicators'!I628,0.5*'Data - Individual Indicators'!L628,0.5*'Data - Individual Indicators'!M628,'Data - Individual Indicators'!P628,0.5*'Data - Individual Indicators'!S628,0.5*'Data - Individual Indicators'!T628,'Data - Individual Indicators'!W628,'Data - Individual Indicators'!Y628,0.33*'Data - Individual Indicators'!AC628,0.33*'Data - Individual Indicators'!AD628,0.33*'Data - Individual Indicators'!AE628,0.5*'Data - Individual Indicators'!AI628,0.5*'Data - Individual Indicators'!AJ628,'Data - Individual Indicators'!AM628,'Data - Individual Indicators'!AO628,'Data - Individual Indicators'!BB628*SUM('Data - Individual Indicators'!AV628:AY628),'Data - Individual Indicators'!BE628)</f>
        <v>27.21</v>
      </c>
      <c r="C627" s="167">
        <f t="shared" si="19"/>
        <v>2</v>
      </c>
      <c r="D627" s="1" t="str">
        <f t="shared" si="20"/>
        <v>moderate</v>
      </c>
    </row>
    <row r="628" spans="1:4" x14ac:dyDescent="0.35">
      <c r="A628" s="4">
        <v>53061040400</v>
      </c>
      <c r="B628" s="2">
        <f>SUM('Data - Individual Indicators'!C629,'Data - Individual Indicators'!E629,'Data - Individual Indicators'!G629,'Data - Individual Indicators'!I629,0.5*'Data - Individual Indicators'!L629,0.5*'Data - Individual Indicators'!M629,'Data - Individual Indicators'!P629,0.5*'Data - Individual Indicators'!S629,0.5*'Data - Individual Indicators'!T629,'Data - Individual Indicators'!W629,'Data - Individual Indicators'!Y629,0.33*'Data - Individual Indicators'!AC629,0.33*'Data - Individual Indicators'!AD629,0.33*'Data - Individual Indicators'!AE629,0.5*'Data - Individual Indicators'!AI629,0.5*'Data - Individual Indicators'!AJ629,'Data - Individual Indicators'!AM629,'Data - Individual Indicators'!AO629,'Data - Individual Indicators'!BB629*SUM('Data - Individual Indicators'!AV629:AY629),'Data - Individual Indicators'!BE629)</f>
        <v>34.71</v>
      </c>
      <c r="C628" s="167">
        <f t="shared" si="19"/>
        <v>2</v>
      </c>
      <c r="D628" s="1" t="str">
        <f t="shared" si="20"/>
        <v>moderate</v>
      </c>
    </row>
    <row r="629" spans="1:4" x14ac:dyDescent="0.35">
      <c r="A629" s="4">
        <v>53061040500</v>
      </c>
      <c r="B629" s="2">
        <f>SUM('Data - Individual Indicators'!C630,'Data - Individual Indicators'!E630,'Data - Individual Indicators'!G630,'Data - Individual Indicators'!I630,0.5*'Data - Individual Indicators'!L630,0.5*'Data - Individual Indicators'!M630,'Data - Individual Indicators'!P630,0.5*'Data - Individual Indicators'!S630,0.5*'Data - Individual Indicators'!T630,'Data - Individual Indicators'!W630,'Data - Individual Indicators'!Y630,0.33*'Data - Individual Indicators'!AC630,0.33*'Data - Individual Indicators'!AD630,0.33*'Data - Individual Indicators'!AE630,0.5*'Data - Individual Indicators'!AI630,0.5*'Data - Individual Indicators'!AJ630,'Data - Individual Indicators'!AM630,'Data - Individual Indicators'!AO630,'Data - Individual Indicators'!BB630*SUM('Data - Individual Indicators'!AV630:AY630),'Data - Individual Indicators'!BE630)</f>
        <v>26.633333333333333</v>
      </c>
      <c r="C629" s="167">
        <f t="shared" si="19"/>
        <v>2</v>
      </c>
      <c r="D629" s="1" t="str">
        <f t="shared" si="20"/>
        <v>moderate</v>
      </c>
    </row>
    <row r="630" spans="1:4" x14ac:dyDescent="0.35">
      <c r="A630" s="4">
        <v>53061040700</v>
      </c>
      <c r="B630" s="2">
        <f>SUM('Data - Individual Indicators'!C631,'Data - Individual Indicators'!E631,'Data - Individual Indicators'!G631,'Data - Individual Indicators'!I631,0.5*'Data - Individual Indicators'!L631,0.5*'Data - Individual Indicators'!M631,'Data - Individual Indicators'!P631,0.5*'Data - Individual Indicators'!S631,0.5*'Data - Individual Indicators'!T631,'Data - Individual Indicators'!W631,'Data - Individual Indicators'!Y631,0.33*'Data - Individual Indicators'!AC631,0.33*'Data - Individual Indicators'!AD631,0.33*'Data - Individual Indicators'!AE631,0.5*'Data - Individual Indicators'!AI631,0.5*'Data - Individual Indicators'!AJ631,'Data - Individual Indicators'!AM631,'Data - Individual Indicators'!AO631,'Data - Individual Indicators'!BB631*SUM('Data - Individual Indicators'!AV631:AY631),'Data - Individual Indicators'!BE631)</f>
        <v>43.129999999999995</v>
      </c>
      <c r="C630" s="167">
        <f t="shared" si="19"/>
        <v>3</v>
      </c>
      <c r="D630" s="1" t="str">
        <f t="shared" si="20"/>
        <v>higher</v>
      </c>
    </row>
    <row r="631" spans="1:4" x14ac:dyDescent="0.35">
      <c r="A631" s="4">
        <v>53061040800</v>
      </c>
      <c r="B631" s="2">
        <f>SUM('Data - Individual Indicators'!C632,'Data - Individual Indicators'!E632,'Data - Individual Indicators'!G632,'Data - Individual Indicators'!I632,0.5*'Data - Individual Indicators'!L632,0.5*'Data - Individual Indicators'!M632,'Data - Individual Indicators'!P632,0.5*'Data - Individual Indicators'!S632,0.5*'Data - Individual Indicators'!T632,'Data - Individual Indicators'!W632,'Data - Individual Indicators'!Y632,0.33*'Data - Individual Indicators'!AC632,0.33*'Data - Individual Indicators'!AD632,0.33*'Data - Individual Indicators'!AE632,0.5*'Data - Individual Indicators'!AI632,0.5*'Data - Individual Indicators'!AJ632,'Data - Individual Indicators'!AM632,'Data - Individual Indicators'!AO632,'Data - Individual Indicators'!BB632*SUM('Data - Individual Indicators'!AV632:AY632),'Data - Individual Indicators'!BE632)</f>
        <v>34.626666666666665</v>
      </c>
      <c r="C631" s="167">
        <f t="shared" si="19"/>
        <v>2</v>
      </c>
      <c r="D631" s="1" t="str">
        <f t="shared" si="20"/>
        <v>moderate</v>
      </c>
    </row>
    <row r="632" spans="1:4" x14ac:dyDescent="0.35">
      <c r="A632" s="4">
        <v>53061040900</v>
      </c>
      <c r="B632" s="2">
        <f>SUM('Data - Individual Indicators'!C633,'Data - Individual Indicators'!E633,'Data - Individual Indicators'!G633,'Data - Individual Indicators'!I633,0.5*'Data - Individual Indicators'!L633,0.5*'Data - Individual Indicators'!M633,'Data - Individual Indicators'!P633,0.5*'Data - Individual Indicators'!S633,0.5*'Data - Individual Indicators'!T633,'Data - Individual Indicators'!W633,'Data - Individual Indicators'!Y633,0.33*'Data - Individual Indicators'!AC633,0.33*'Data - Individual Indicators'!AD633,0.33*'Data - Individual Indicators'!AE633,0.5*'Data - Individual Indicators'!AI633,0.5*'Data - Individual Indicators'!AJ633,'Data - Individual Indicators'!AM633,'Data - Individual Indicators'!AO633,'Data - Individual Indicators'!BB633*SUM('Data - Individual Indicators'!AV633:AY633),'Data - Individual Indicators'!BE633)</f>
        <v>17.66</v>
      </c>
      <c r="C632" s="167">
        <f t="shared" si="19"/>
        <v>1</v>
      </c>
      <c r="D632" s="1" t="str">
        <f t="shared" si="20"/>
        <v>lower</v>
      </c>
    </row>
    <row r="633" spans="1:4" x14ac:dyDescent="0.35">
      <c r="A633" s="4">
        <v>53061041000</v>
      </c>
      <c r="B633" s="2">
        <f>SUM('Data - Individual Indicators'!C634,'Data - Individual Indicators'!E634,'Data - Individual Indicators'!G634,'Data - Individual Indicators'!I634,0.5*'Data - Individual Indicators'!L634,0.5*'Data - Individual Indicators'!M634,'Data - Individual Indicators'!P634,0.5*'Data - Individual Indicators'!S634,0.5*'Data - Individual Indicators'!T634,'Data - Individual Indicators'!W634,'Data - Individual Indicators'!Y634,0.33*'Data - Individual Indicators'!AC634,0.33*'Data - Individual Indicators'!AD634,0.33*'Data - Individual Indicators'!AE634,0.5*'Data - Individual Indicators'!AI634,0.5*'Data - Individual Indicators'!AJ634,'Data - Individual Indicators'!AM634,'Data - Individual Indicators'!AO634,'Data - Individual Indicators'!BB634*SUM('Data - Individual Indicators'!AV634:AY634),'Data - Individual Indicators'!BE634)</f>
        <v>35.963333333333331</v>
      </c>
      <c r="C633" s="167">
        <f t="shared" si="19"/>
        <v>2</v>
      </c>
      <c r="D633" s="1" t="str">
        <f t="shared" si="20"/>
        <v>moderate</v>
      </c>
    </row>
    <row r="634" spans="1:4" x14ac:dyDescent="0.35">
      <c r="A634" s="4">
        <v>53061041100</v>
      </c>
      <c r="B634" s="2">
        <f>SUM('Data - Individual Indicators'!C635,'Data - Individual Indicators'!E635,'Data - Individual Indicators'!G635,'Data - Individual Indicators'!I635,0.5*'Data - Individual Indicators'!L635,0.5*'Data - Individual Indicators'!M635,'Data - Individual Indicators'!P635,0.5*'Data - Individual Indicators'!S635,0.5*'Data - Individual Indicators'!T635,'Data - Individual Indicators'!W635,'Data - Individual Indicators'!Y635,0.33*'Data - Individual Indicators'!AC635,0.33*'Data - Individual Indicators'!AD635,0.33*'Data - Individual Indicators'!AE635,0.5*'Data - Individual Indicators'!AI635,0.5*'Data - Individual Indicators'!AJ635,'Data - Individual Indicators'!AM635,'Data - Individual Indicators'!AO635,'Data - Individual Indicators'!BB635*SUM('Data - Individual Indicators'!AV635:AY635),'Data - Individual Indicators'!BE635)</f>
        <v>36.473333333333329</v>
      </c>
      <c r="C634" s="167">
        <f t="shared" si="19"/>
        <v>2</v>
      </c>
      <c r="D634" s="1" t="str">
        <f t="shared" si="20"/>
        <v>moderate</v>
      </c>
    </row>
    <row r="635" spans="1:4" x14ac:dyDescent="0.35">
      <c r="A635" s="4">
        <v>53061041201</v>
      </c>
      <c r="B635" s="2">
        <f>SUM('Data - Individual Indicators'!C636,'Data - Individual Indicators'!E636,'Data - Individual Indicators'!G636,'Data - Individual Indicators'!I636,0.5*'Data - Individual Indicators'!L636,0.5*'Data - Individual Indicators'!M636,'Data - Individual Indicators'!P636,0.5*'Data - Individual Indicators'!S636,0.5*'Data - Individual Indicators'!T636,'Data - Individual Indicators'!W636,'Data - Individual Indicators'!Y636,0.33*'Data - Individual Indicators'!AC636,0.33*'Data - Individual Indicators'!AD636,0.33*'Data - Individual Indicators'!AE636,0.5*'Data - Individual Indicators'!AI636,0.5*'Data - Individual Indicators'!AJ636,'Data - Individual Indicators'!AM636,'Data - Individual Indicators'!AO636,'Data - Individual Indicators'!BB636*SUM('Data - Individual Indicators'!AV636:AY636),'Data - Individual Indicators'!BE636)</f>
        <v>21.990000000000002</v>
      </c>
      <c r="C635" s="167">
        <f t="shared" si="19"/>
        <v>1</v>
      </c>
      <c r="D635" s="1" t="str">
        <f t="shared" si="20"/>
        <v>lower</v>
      </c>
    </row>
    <row r="636" spans="1:4" x14ac:dyDescent="0.35">
      <c r="A636" s="4">
        <v>53061041202</v>
      </c>
      <c r="B636" s="2">
        <f>SUM('Data - Individual Indicators'!C637,'Data - Individual Indicators'!E637,'Data - Individual Indicators'!G637,'Data - Individual Indicators'!I637,0.5*'Data - Individual Indicators'!L637,0.5*'Data - Individual Indicators'!M637,'Data - Individual Indicators'!P637,0.5*'Data - Individual Indicators'!S637,0.5*'Data - Individual Indicators'!T637,'Data - Individual Indicators'!W637,'Data - Individual Indicators'!Y637,0.33*'Data - Individual Indicators'!AC637,0.33*'Data - Individual Indicators'!AD637,0.33*'Data - Individual Indicators'!AE637,0.5*'Data - Individual Indicators'!AI637,0.5*'Data - Individual Indicators'!AJ637,'Data - Individual Indicators'!AM637,'Data - Individual Indicators'!AO637,'Data - Individual Indicators'!BB637*SUM('Data - Individual Indicators'!AV637:AY637),'Data - Individual Indicators'!BE637)</f>
        <v>43.626666666666665</v>
      </c>
      <c r="C636" s="167">
        <f t="shared" si="19"/>
        <v>3</v>
      </c>
      <c r="D636" s="1" t="str">
        <f t="shared" si="20"/>
        <v>higher</v>
      </c>
    </row>
    <row r="637" spans="1:4" x14ac:dyDescent="0.35">
      <c r="A637" s="4">
        <v>53061041301</v>
      </c>
      <c r="B637" s="2">
        <f>SUM('Data - Individual Indicators'!C638,'Data - Individual Indicators'!E638,'Data - Individual Indicators'!G638,'Data - Individual Indicators'!I638,0.5*'Data - Individual Indicators'!L638,0.5*'Data - Individual Indicators'!M638,'Data - Individual Indicators'!P638,0.5*'Data - Individual Indicators'!S638,0.5*'Data - Individual Indicators'!T638,'Data - Individual Indicators'!W638,'Data - Individual Indicators'!Y638,0.33*'Data - Individual Indicators'!AC638,0.33*'Data - Individual Indicators'!AD638,0.33*'Data - Individual Indicators'!AE638,0.5*'Data - Individual Indicators'!AI638,0.5*'Data - Individual Indicators'!AJ638,'Data - Individual Indicators'!AM638,'Data - Individual Indicators'!AO638,'Data - Individual Indicators'!BB638*SUM('Data - Individual Indicators'!AV638:AY638),'Data - Individual Indicators'!BE638)</f>
        <v>17.649999999999999</v>
      </c>
      <c r="C637" s="167">
        <f t="shared" si="19"/>
        <v>1</v>
      </c>
      <c r="D637" s="1" t="str">
        <f t="shared" si="20"/>
        <v>lower</v>
      </c>
    </row>
    <row r="638" spans="1:4" x14ac:dyDescent="0.35">
      <c r="A638" s="4">
        <v>53061041303</v>
      </c>
      <c r="B638" s="2">
        <f>SUM('Data - Individual Indicators'!C639,'Data - Individual Indicators'!E639,'Data - Individual Indicators'!G639,'Data - Individual Indicators'!I639,0.5*'Data - Individual Indicators'!L639,0.5*'Data - Individual Indicators'!M639,'Data - Individual Indicators'!P639,0.5*'Data - Individual Indicators'!S639,0.5*'Data - Individual Indicators'!T639,'Data - Individual Indicators'!W639,'Data - Individual Indicators'!Y639,0.33*'Data - Individual Indicators'!AC639,0.33*'Data - Individual Indicators'!AD639,0.33*'Data - Individual Indicators'!AE639,0.5*'Data - Individual Indicators'!AI639,0.5*'Data - Individual Indicators'!AJ639,'Data - Individual Indicators'!AM639,'Data - Individual Indicators'!AO639,'Data - Individual Indicators'!BB639*SUM('Data - Individual Indicators'!AV639:AY639),'Data - Individual Indicators'!BE639)</f>
        <v>26.83</v>
      </c>
      <c r="C638" s="167">
        <f t="shared" si="19"/>
        <v>2</v>
      </c>
      <c r="D638" s="1" t="str">
        <f t="shared" si="20"/>
        <v>moderate</v>
      </c>
    </row>
    <row r="639" spans="1:4" x14ac:dyDescent="0.35">
      <c r="A639" s="4">
        <v>53061041304</v>
      </c>
      <c r="B639" s="2">
        <f>SUM('Data - Individual Indicators'!C640,'Data - Individual Indicators'!E640,'Data - Individual Indicators'!G640,'Data - Individual Indicators'!I640,0.5*'Data - Individual Indicators'!L640,0.5*'Data - Individual Indicators'!M640,'Data - Individual Indicators'!P640,0.5*'Data - Individual Indicators'!S640,0.5*'Data - Individual Indicators'!T640,'Data - Individual Indicators'!W640,'Data - Individual Indicators'!Y640,0.33*'Data - Individual Indicators'!AC640,0.33*'Data - Individual Indicators'!AD640,0.33*'Data - Individual Indicators'!AE640,0.5*'Data - Individual Indicators'!AI640,0.5*'Data - Individual Indicators'!AJ640,'Data - Individual Indicators'!AM640,'Data - Individual Indicators'!AO640,'Data - Individual Indicators'!BB640*SUM('Data - Individual Indicators'!AV640:AY640),'Data - Individual Indicators'!BE640)</f>
        <v>9.33</v>
      </c>
      <c r="C639" s="167">
        <f t="shared" si="19"/>
        <v>1</v>
      </c>
      <c r="D639" s="1" t="str">
        <f t="shared" si="20"/>
        <v>lower</v>
      </c>
    </row>
    <row r="640" spans="1:4" x14ac:dyDescent="0.35">
      <c r="A640" s="4">
        <v>53061041400</v>
      </c>
      <c r="B640" s="2">
        <f>SUM('Data - Individual Indicators'!C641,'Data - Individual Indicators'!E641,'Data - Individual Indicators'!G641,'Data - Individual Indicators'!I641,0.5*'Data - Individual Indicators'!L641,0.5*'Data - Individual Indicators'!M641,'Data - Individual Indicators'!P641,0.5*'Data - Individual Indicators'!S641,0.5*'Data - Individual Indicators'!T641,'Data - Individual Indicators'!W641,'Data - Individual Indicators'!Y641,0.33*'Data - Individual Indicators'!AC641,0.33*'Data - Individual Indicators'!AD641,0.33*'Data - Individual Indicators'!AE641,0.5*'Data - Individual Indicators'!AI641,0.5*'Data - Individual Indicators'!AJ641,'Data - Individual Indicators'!AM641,'Data - Individual Indicators'!AO641,'Data - Individual Indicators'!BB641*SUM('Data - Individual Indicators'!AV641:AY641),'Data - Individual Indicators'!BE641)</f>
        <v>29.973333333333329</v>
      </c>
      <c r="C640" s="167">
        <f t="shared" si="19"/>
        <v>2</v>
      </c>
      <c r="D640" s="1" t="str">
        <f t="shared" si="20"/>
        <v>moderate</v>
      </c>
    </row>
    <row r="641" spans="1:4" x14ac:dyDescent="0.35">
      <c r="A641" s="4">
        <v>53061041500</v>
      </c>
      <c r="B641" s="2">
        <f>SUM('Data - Individual Indicators'!C642,'Data - Individual Indicators'!E642,'Data - Individual Indicators'!G642,'Data - Individual Indicators'!I642,0.5*'Data - Individual Indicators'!L642,0.5*'Data - Individual Indicators'!M642,'Data - Individual Indicators'!P642,0.5*'Data - Individual Indicators'!S642,0.5*'Data - Individual Indicators'!T642,'Data - Individual Indicators'!W642,'Data - Individual Indicators'!Y642,0.33*'Data - Individual Indicators'!AC642,0.33*'Data - Individual Indicators'!AD642,0.33*'Data - Individual Indicators'!AE642,0.5*'Data - Individual Indicators'!AI642,0.5*'Data - Individual Indicators'!AJ642,'Data - Individual Indicators'!AM642,'Data - Individual Indicators'!AO642,'Data - Individual Indicators'!BB642*SUM('Data - Individual Indicators'!AV642:AY642),'Data - Individual Indicators'!BE642)</f>
        <v>26.47666666666667</v>
      </c>
      <c r="C641" s="167">
        <f t="shared" si="19"/>
        <v>2</v>
      </c>
      <c r="D641" s="1" t="str">
        <f t="shared" si="20"/>
        <v>moderate</v>
      </c>
    </row>
    <row r="642" spans="1:4" x14ac:dyDescent="0.35">
      <c r="A642" s="4">
        <v>53061041601</v>
      </c>
      <c r="B642" s="2">
        <f>SUM('Data - Individual Indicators'!C643,'Data - Individual Indicators'!E643,'Data - Individual Indicators'!G643,'Data - Individual Indicators'!I643,0.5*'Data - Individual Indicators'!L643,0.5*'Data - Individual Indicators'!M643,'Data - Individual Indicators'!P643,0.5*'Data - Individual Indicators'!S643,0.5*'Data - Individual Indicators'!T643,'Data - Individual Indicators'!W643,'Data - Individual Indicators'!Y643,0.33*'Data - Individual Indicators'!AC643,0.33*'Data - Individual Indicators'!AD643,0.33*'Data - Individual Indicators'!AE643,0.5*'Data - Individual Indicators'!AI643,0.5*'Data - Individual Indicators'!AJ643,'Data - Individual Indicators'!AM643,'Data - Individual Indicators'!AO643,'Data - Individual Indicators'!BB643*SUM('Data - Individual Indicators'!AV643:AY643),'Data - Individual Indicators'!BE643)</f>
        <v>24.15</v>
      </c>
      <c r="C642" s="167">
        <f t="shared" si="19"/>
        <v>1</v>
      </c>
      <c r="D642" s="1" t="str">
        <f t="shared" si="20"/>
        <v>lower</v>
      </c>
    </row>
    <row r="643" spans="1:4" x14ac:dyDescent="0.35">
      <c r="A643" s="4">
        <v>53061041605</v>
      </c>
      <c r="B643" s="2">
        <f>SUM('Data - Individual Indicators'!C644,'Data - Individual Indicators'!E644,'Data - Individual Indicators'!G644,'Data - Individual Indicators'!I644,0.5*'Data - Individual Indicators'!L644,0.5*'Data - Individual Indicators'!M644,'Data - Individual Indicators'!P644,0.5*'Data - Individual Indicators'!S644,0.5*'Data - Individual Indicators'!T644,'Data - Individual Indicators'!W644,'Data - Individual Indicators'!Y644,0.33*'Data - Individual Indicators'!AC644,0.33*'Data - Individual Indicators'!AD644,0.33*'Data - Individual Indicators'!AE644,0.5*'Data - Individual Indicators'!AI644,0.5*'Data - Individual Indicators'!AJ644,'Data - Individual Indicators'!AM644,'Data - Individual Indicators'!AO644,'Data - Individual Indicators'!BB644*SUM('Data - Individual Indicators'!AV644:AY644),'Data - Individual Indicators'!BE644)</f>
        <v>19.47</v>
      </c>
      <c r="C643" s="167">
        <f t="shared" ref="C643:C706" si="21">IF(AND(B643&gt;=$I$3),3,IF(AND(B643&lt;$I$3,B643&gt;=$I$4),2,1))</f>
        <v>1</v>
      </c>
      <c r="D643" s="1" t="str">
        <f t="shared" ref="D643:D706" si="22">IF(C643=3,"higher",IF(C643=2,"moderate","lower"))</f>
        <v>lower</v>
      </c>
    </row>
    <row r="644" spans="1:4" x14ac:dyDescent="0.35">
      <c r="A644" s="4">
        <v>53061041606</v>
      </c>
      <c r="B644" s="2">
        <f>SUM('Data - Individual Indicators'!C645,'Data - Individual Indicators'!E645,'Data - Individual Indicators'!G645,'Data - Individual Indicators'!I645,0.5*'Data - Individual Indicators'!L645,0.5*'Data - Individual Indicators'!M645,'Data - Individual Indicators'!P645,0.5*'Data - Individual Indicators'!S645,0.5*'Data - Individual Indicators'!T645,'Data - Individual Indicators'!W645,'Data - Individual Indicators'!Y645,0.33*'Data - Individual Indicators'!AC645,0.33*'Data - Individual Indicators'!AD645,0.33*'Data - Individual Indicators'!AE645,0.5*'Data - Individual Indicators'!AI645,0.5*'Data - Individual Indicators'!AJ645,'Data - Individual Indicators'!AM645,'Data - Individual Indicators'!AO645,'Data - Individual Indicators'!BB645*SUM('Data - Individual Indicators'!AV645:AY645),'Data - Individual Indicators'!BE645)</f>
        <v>27.639999999999997</v>
      </c>
      <c r="C644" s="167">
        <f t="shared" si="21"/>
        <v>2</v>
      </c>
      <c r="D644" s="1" t="str">
        <f t="shared" si="22"/>
        <v>moderate</v>
      </c>
    </row>
    <row r="645" spans="1:4" x14ac:dyDescent="0.35">
      <c r="A645" s="4">
        <v>53061041607</v>
      </c>
      <c r="B645" s="2">
        <f>SUM('Data - Individual Indicators'!C646,'Data - Individual Indicators'!E646,'Data - Individual Indicators'!G646,'Data - Individual Indicators'!I646,0.5*'Data - Individual Indicators'!L646,0.5*'Data - Individual Indicators'!M646,'Data - Individual Indicators'!P646,0.5*'Data - Individual Indicators'!S646,0.5*'Data - Individual Indicators'!T646,'Data - Individual Indicators'!W646,'Data - Individual Indicators'!Y646,0.33*'Data - Individual Indicators'!AC646,0.33*'Data - Individual Indicators'!AD646,0.33*'Data - Individual Indicators'!AE646,0.5*'Data - Individual Indicators'!AI646,0.5*'Data - Individual Indicators'!AJ646,'Data - Individual Indicators'!AM646,'Data - Individual Indicators'!AO646,'Data - Individual Indicators'!BB646*SUM('Data - Individual Indicators'!AV646:AY646),'Data - Individual Indicators'!BE646)</f>
        <v>8</v>
      </c>
      <c r="C645" s="167">
        <f t="shared" si="21"/>
        <v>1</v>
      </c>
      <c r="D645" s="1" t="str">
        <f t="shared" si="22"/>
        <v>lower</v>
      </c>
    </row>
    <row r="646" spans="1:4" x14ac:dyDescent="0.35">
      <c r="A646" s="4">
        <v>53061041608</v>
      </c>
      <c r="B646" s="2">
        <f>SUM('Data - Individual Indicators'!C647,'Data - Individual Indicators'!E647,'Data - Individual Indicators'!G647,'Data - Individual Indicators'!I647,0.5*'Data - Individual Indicators'!L647,0.5*'Data - Individual Indicators'!M647,'Data - Individual Indicators'!P647,0.5*'Data - Individual Indicators'!S647,0.5*'Data - Individual Indicators'!T647,'Data - Individual Indicators'!W647,'Data - Individual Indicators'!Y647,0.33*'Data - Individual Indicators'!AC647,0.33*'Data - Individual Indicators'!AD647,0.33*'Data - Individual Indicators'!AE647,0.5*'Data - Individual Indicators'!AI647,0.5*'Data - Individual Indicators'!AJ647,'Data - Individual Indicators'!AM647,'Data - Individual Indicators'!AO647,'Data - Individual Indicators'!BB647*SUM('Data - Individual Indicators'!AV647:AY647),'Data - Individual Indicators'!BE647)</f>
        <v>11.65</v>
      </c>
      <c r="C646" s="167">
        <f t="shared" si="21"/>
        <v>1</v>
      </c>
      <c r="D646" s="1" t="str">
        <f t="shared" si="22"/>
        <v>lower</v>
      </c>
    </row>
    <row r="647" spans="1:4" x14ac:dyDescent="0.35">
      <c r="A647" s="4">
        <v>53061041701</v>
      </c>
      <c r="B647" s="2">
        <f>SUM('Data - Individual Indicators'!C648,'Data - Individual Indicators'!E648,'Data - Individual Indicators'!G648,'Data - Individual Indicators'!I648,0.5*'Data - Individual Indicators'!L648,0.5*'Data - Individual Indicators'!M648,'Data - Individual Indicators'!P648,0.5*'Data - Individual Indicators'!S648,0.5*'Data - Individual Indicators'!T648,'Data - Individual Indicators'!W648,'Data - Individual Indicators'!Y648,0.33*'Data - Individual Indicators'!AC648,0.33*'Data - Individual Indicators'!AD648,0.33*'Data - Individual Indicators'!AE648,0.5*'Data - Individual Indicators'!AI648,0.5*'Data - Individual Indicators'!AJ648,'Data - Individual Indicators'!AM648,'Data - Individual Indicators'!AO648,'Data - Individual Indicators'!BB648*SUM('Data - Individual Indicators'!AV648:AY648),'Data - Individual Indicators'!BE648)</f>
        <v>32.803333333333327</v>
      </c>
      <c r="C647" s="167">
        <f t="shared" si="21"/>
        <v>2</v>
      </c>
      <c r="D647" s="1" t="str">
        <f t="shared" si="22"/>
        <v>moderate</v>
      </c>
    </row>
    <row r="648" spans="1:4" x14ac:dyDescent="0.35">
      <c r="A648" s="4">
        <v>53061041703</v>
      </c>
      <c r="B648" s="2">
        <f>SUM('Data - Individual Indicators'!C649,'Data - Individual Indicators'!E649,'Data - Individual Indicators'!G649,'Data - Individual Indicators'!I649,0.5*'Data - Individual Indicators'!L649,0.5*'Data - Individual Indicators'!M649,'Data - Individual Indicators'!P649,0.5*'Data - Individual Indicators'!S649,0.5*'Data - Individual Indicators'!T649,'Data - Individual Indicators'!W649,'Data - Individual Indicators'!Y649,0.33*'Data - Individual Indicators'!AC649,0.33*'Data - Individual Indicators'!AD649,0.33*'Data - Individual Indicators'!AE649,0.5*'Data - Individual Indicators'!AI649,0.5*'Data - Individual Indicators'!AJ649,'Data - Individual Indicators'!AM649,'Data - Individual Indicators'!AO649,'Data - Individual Indicators'!BB649*SUM('Data - Individual Indicators'!AV649:AY649),'Data - Individual Indicators'!BE649)</f>
        <v>21.810000000000002</v>
      </c>
      <c r="C648" s="167">
        <f t="shared" si="21"/>
        <v>1</v>
      </c>
      <c r="D648" s="1" t="str">
        <f t="shared" si="22"/>
        <v>lower</v>
      </c>
    </row>
    <row r="649" spans="1:4" x14ac:dyDescent="0.35">
      <c r="A649" s="4">
        <v>53061041704</v>
      </c>
      <c r="B649" s="2">
        <f>SUM('Data - Individual Indicators'!C650,'Data - Individual Indicators'!E650,'Data - Individual Indicators'!G650,'Data - Individual Indicators'!I650,0.5*'Data - Individual Indicators'!L650,0.5*'Data - Individual Indicators'!M650,'Data - Individual Indicators'!P650,0.5*'Data - Individual Indicators'!S650,0.5*'Data - Individual Indicators'!T650,'Data - Individual Indicators'!W650,'Data - Individual Indicators'!Y650,0.33*'Data - Individual Indicators'!AC650,0.33*'Data - Individual Indicators'!AD650,0.33*'Data - Individual Indicators'!AE650,0.5*'Data - Individual Indicators'!AI650,0.5*'Data - Individual Indicators'!AJ650,'Data - Individual Indicators'!AM650,'Data - Individual Indicators'!AO650,'Data - Individual Indicators'!BB650*SUM('Data - Individual Indicators'!AV650:AY650),'Data - Individual Indicators'!BE650)</f>
        <v>27.46</v>
      </c>
      <c r="C649" s="167">
        <f t="shared" si="21"/>
        <v>2</v>
      </c>
      <c r="D649" s="1" t="str">
        <f t="shared" si="22"/>
        <v>moderate</v>
      </c>
    </row>
    <row r="650" spans="1:4" x14ac:dyDescent="0.35">
      <c r="A650" s="4">
        <v>53061041805</v>
      </c>
      <c r="B650" s="2">
        <f>SUM('Data - Individual Indicators'!C651,'Data - Individual Indicators'!E651,'Data - Individual Indicators'!G651,'Data - Individual Indicators'!I651,0.5*'Data - Individual Indicators'!L651,0.5*'Data - Individual Indicators'!M651,'Data - Individual Indicators'!P651,0.5*'Data - Individual Indicators'!S651,0.5*'Data - Individual Indicators'!T651,'Data - Individual Indicators'!W651,'Data - Individual Indicators'!Y651,0.33*'Data - Individual Indicators'!AC651,0.33*'Data - Individual Indicators'!AD651,0.33*'Data - Individual Indicators'!AE651,0.5*'Data - Individual Indicators'!AI651,0.5*'Data - Individual Indicators'!AJ651,'Data - Individual Indicators'!AM651,'Data - Individual Indicators'!AO651,'Data - Individual Indicators'!BB651*SUM('Data - Individual Indicators'!AV651:AY651),'Data - Individual Indicators'!BE651)</f>
        <v>39.379999999999995</v>
      </c>
      <c r="C650" s="167">
        <f t="shared" si="21"/>
        <v>3</v>
      </c>
      <c r="D650" s="1" t="str">
        <f t="shared" si="22"/>
        <v>higher</v>
      </c>
    </row>
    <row r="651" spans="1:4" x14ac:dyDescent="0.35">
      <c r="A651" s="4">
        <v>53061041806</v>
      </c>
      <c r="B651" s="2">
        <f>SUM('Data - Individual Indicators'!C652,'Data - Individual Indicators'!E652,'Data - Individual Indicators'!G652,'Data - Individual Indicators'!I652,0.5*'Data - Individual Indicators'!L652,0.5*'Data - Individual Indicators'!M652,'Data - Individual Indicators'!P652,0.5*'Data - Individual Indicators'!S652,0.5*'Data - Individual Indicators'!T652,'Data - Individual Indicators'!W652,'Data - Individual Indicators'!Y652,0.33*'Data - Individual Indicators'!AC652,0.33*'Data - Individual Indicators'!AD652,0.33*'Data - Individual Indicators'!AE652,0.5*'Data - Individual Indicators'!AI652,0.5*'Data - Individual Indicators'!AJ652,'Data - Individual Indicators'!AM652,'Data - Individual Indicators'!AO652,'Data - Individual Indicators'!BB652*SUM('Data - Individual Indicators'!AV652:AY652),'Data - Individual Indicators'!BE652)</f>
        <v>36.47</v>
      </c>
      <c r="C651" s="167">
        <f t="shared" si="21"/>
        <v>2</v>
      </c>
      <c r="D651" s="1" t="str">
        <f t="shared" si="22"/>
        <v>moderate</v>
      </c>
    </row>
    <row r="652" spans="1:4" x14ac:dyDescent="0.35">
      <c r="A652" s="4">
        <v>53061041808</v>
      </c>
      <c r="B652" s="2">
        <f>SUM('Data - Individual Indicators'!C653,'Data - Individual Indicators'!E653,'Data - Individual Indicators'!G653,'Data - Individual Indicators'!I653,0.5*'Data - Individual Indicators'!L653,0.5*'Data - Individual Indicators'!M653,'Data - Individual Indicators'!P653,0.5*'Data - Individual Indicators'!S653,0.5*'Data - Individual Indicators'!T653,'Data - Individual Indicators'!W653,'Data - Individual Indicators'!Y653,0.33*'Data - Individual Indicators'!AC653,0.33*'Data - Individual Indicators'!AD653,0.33*'Data - Individual Indicators'!AE653,0.5*'Data - Individual Indicators'!AI653,0.5*'Data - Individual Indicators'!AJ653,'Data - Individual Indicators'!AM653,'Data - Individual Indicators'!AO653,'Data - Individual Indicators'!BB653*SUM('Data - Individual Indicators'!AV653:AY653),'Data - Individual Indicators'!BE653)</f>
        <v>35.64</v>
      </c>
      <c r="C652" s="167">
        <f t="shared" si="21"/>
        <v>2</v>
      </c>
      <c r="D652" s="1" t="str">
        <f t="shared" si="22"/>
        <v>moderate</v>
      </c>
    </row>
    <row r="653" spans="1:4" x14ac:dyDescent="0.35">
      <c r="A653" s="4">
        <v>53061041809</v>
      </c>
      <c r="B653" s="2">
        <f>SUM('Data - Individual Indicators'!C654,'Data - Individual Indicators'!E654,'Data - Individual Indicators'!G654,'Data - Individual Indicators'!I654,0.5*'Data - Individual Indicators'!L654,0.5*'Data - Individual Indicators'!M654,'Data - Individual Indicators'!P654,0.5*'Data - Individual Indicators'!S654,0.5*'Data - Individual Indicators'!T654,'Data - Individual Indicators'!W654,'Data - Individual Indicators'!Y654,0.33*'Data - Individual Indicators'!AC654,0.33*'Data - Individual Indicators'!AD654,0.33*'Data - Individual Indicators'!AE654,0.5*'Data - Individual Indicators'!AI654,0.5*'Data - Individual Indicators'!AJ654,'Data - Individual Indicators'!AM654,'Data - Individual Indicators'!AO654,'Data - Individual Indicators'!BB654*SUM('Data - Individual Indicators'!AV654:AY654),'Data - Individual Indicators'!BE654)</f>
        <v>40.129999999999995</v>
      </c>
      <c r="C653" s="167">
        <f t="shared" si="21"/>
        <v>3</v>
      </c>
      <c r="D653" s="1" t="str">
        <f t="shared" si="22"/>
        <v>higher</v>
      </c>
    </row>
    <row r="654" spans="1:4" x14ac:dyDescent="0.35">
      <c r="A654" s="4">
        <v>53061041810</v>
      </c>
      <c r="B654" s="2">
        <f>SUM('Data - Individual Indicators'!C655,'Data - Individual Indicators'!E655,'Data - Individual Indicators'!G655,'Data - Individual Indicators'!I655,0.5*'Data - Individual Indicators'!L655,0.5*'Data - Individual Indicators'!M655,'Data - Individual Indicators'!P655,0.5*'Data - Individual Indicators'!S655,0.5*'Data - Individual Indicators'!T655,'Data - Individual Indicators'!W655,'Data - Individual Indicators'!Y655,0.33*'Data - Individual Indicators'!AC655,0.33*'Data - Individual Indicators'!AD655,0.33*'Data - Individual Indicators'!AE655,0.5*'Data - Individual Indicators'!AI655,0.5*'Data - Individual Indicators'!AJ655,'Data - Individual Indicators'!AM655,'Data - Individual Indicators'!AO655,'Data - Individual Indicators'!BB655*SUM('Data - Individual Indicators'!AV655:AY655),'Data - Individual Indicators'!BE655)</f>
        <v>37.129999999999995</v>
      </c>
      <c r="C654" s="167">
        <f t="shared" si="21"/>
        <v>2</v>
      </c>
      <c r="D654" s="1" t="str">
        <f t="shared" si="22"/>
        <v>moderate</v>
      </c>
    </row>
    <row r="655" spans="1:4" x14ac:dyDescent="0.35">
      <c r="A655" s="4">
        <v>53061041811</v>
      </c>
      <c r="B655" s="2">
        <f>SUM('Data - Individual Indicators'!C656,'Data - Individual Indicators'!E656,'Data - Individual Indicators'!G656,'Data - Individual Indicators'!I656,0.5*'Data - Individual Indicators'!L656,0.5*'Data - Individual Indicators'!M656,'Data - Individual Indicators'!P656,0.5*'Data - Individual Indicators'!S656,0.5*'Data - Individual Indicators'!T656,'Data - Individual Indicators'!W656,'Data - Individual Indicators'!Y656,0.33*'Data - Individual Indicators'!AC656,0.33*'Data - Individual Indicators'!AD656,0.33*'Data - Individual Indicators'!AE656,0.5*'Data - Individual Indicators'!AI656,0.5*'Data - Individual Indicators'!AJ656,'Data - Individual Indicators'!AM656,'Data - Individual Indicators'!AO656,'Data - Individual Indicators'!BB656*SUM('Data - Individual Indicators'!AV656:AY656),'Data - Individual Indicators'!BE656)</f>
        <v>32.64</v>
      </c>
      <c r="C655" s="167">
        <f t="shared" si="21"/>
        <v>2</v>
      </c>
      <c r="D655" s="1" t="str">
        <f t="shared" si="22"/>
        <v>moderate</v>
      </c>
    </row>
    <row r="656" spans="1:4" x14ac:dyDescent="0.35">
      <c r="A656" s="4">
        <v>53061041812</v>
      </c>
      <c r="B656" s="2">
        <f>SUM('Data - Individual Indicators'!C657,'Data - Individual Indicators'!E657,'Data - Individual Indicators'!G657,'Data - Individual Indicators'!I657,0.5*'Data - Individual Indicators'!L657,0.5*'Data - Individual Indicators'!M657,'Data - Individual Indicators'!P657,0.5*'Data - Individual Indicators'!S657,0.5*'Data - Individual Indicators'!T657,'Data - Individual Indicators'!W657,'Data - Individual Indicators'!Y657,0.33*'Data - Individual Indicators'!AC657,0.33*'Data - Individual Indicators'!AD657,0.33*'Data - Individual Indicators'!AE657,0.5*'Data - Individual Indicators'!AI657,0.5*'Data - Individual Indicators'!AJ657,'Data - Individual Indicators'!AM657,'Data - Individual Indicators'!AO657,'Data - Individual Indicators'!BB657*SUM('Data - Individual Indicators'!AV657:AY657),'Data - Individual Indicators'!BE657)</f>
        <v>42.3</v>
      </c>
      <c r="C656" s="167">
        <f t="shared" si="21"/>
        <v>3</v>
      </c>
      <c r="D656" s="1" t="str">
        <f t="shared" si="22"/>
        <v>higher</v>
      </c>
    </row>
    <row r="657" spans="1:4" x14ac:dyDescent="0.35">
      <c r="A657" s="4">
        <v>53061041901</v>
      </c>
      <c r="B657" s="2">
        <f>SUM('Data - Individual Indicators'!C658,'Data - Individual Indicators'!E658,'Data - Individual Indicators'!G658,'Data - Individual Indicators'!I658,0.5*'Data - Individual Indicators'!L658,0.5*'Data - Individual Indicators'!M658,'Data - Individual Indicators'!P658,0.5*'Data - Individual Indicators'!S658,0.5*'Data - Individual Indicators'!T658,'Data - Individual Indicators'!W658,'Data - Individual Indicators'!Y658,0.33*'Data - Individual Indicators'!AC658,0.33*'Data - Individual Indicators'!AD658,0.33*'Data - Individual Indicators'!AE658,0.5*'Data - Individual Indicators'!AI658,0.5*'Data - Individual Indicators'!AJ658,'Data - Individual Indicators'!AM658,'Data - Individual Indicators'!AO658,'Data - Individual Indicators'!BB658*SUM('Data - Individual Indicators'!AV658:AY658),'Data - Individual Indicators'!BE658)</f>
        <v>42.47</v>
      </c>
      <c r="C657" s="167">
        <f t="shared" si="21"/>
        <v>3</v>
      </c>
      <c r="D657" s="1" t="str">
        <f t="shared" si="22"/>
        <v>higher</v>
      </c>
    </row>
    <row r="658" spans="1:4" x14ac:dyDescent="0.35">
      <c r="A658" s="4">
        <v>53061041903</v>
      </c>
      <c r="B658" s="2">
        <f>SUM('Data - Individual Indicators'!C659,'Data - Individual Indicators'!E659,'Data - Individual Indicators'!G659,'Data - Individual Indicators'!I659,0.5*'Data - Individual Indicators'!L659,0.5*'Data - Individual Indicators'!M659,'Data - Individual Indicators'!P659,0.5*'Data - Individual Indicators'!S659,0.5*'Data - Individual Indicators'!T659,'Data - Individual Indicators'!W659,'Data - Individual Indicators'!Y659,0.33*'Data - Individual Indicators'!AC659,0.33*'Data - Individual Indicators'!AD659,0.33*'Data - Individual Indicators'!AE659,0.5*'Data - Individual Indicators'!AI659,0.5*'Data - Individual Indicators'!AJ659,'Data - Individual Indicators'!AM659,'Data - Individual Indicators'!AO659,'Data - Individual Indicators'!BB659*SUM('Data - Individual Indicators'!AV659:AY659),'Data - Individual Indicators'!BE659)</f>
        <v>43.81</v>
      </c>
      <c r="C658" s="167">
        <f t="shared" si="21"/>
        <v>3</v>
      </c>
      <c r="D658" s="1" t="str">
        <f t="shared" si="22"/>
        <v>higher</v>
      </c>
    </row>
    <row r="659" spans="1:4" x14ac:dyDescent="0.35">
      <c r="A659" s="4">
        <v>53061041904</v>
      </c>
      <c r="B659" s="2">
        <f>SUM('Data - Individual Indicators'!C660,'Data - Individual Indicators'!E660,'Data - Individual Indicators'!G660,'Data - Individual Indicators'!I660,0.5*'Data - Individual Indicators'!L660,0.5*'Data - Individual Indicators'!M660,'Data - Individual Indicators'!P660,0.5*'Data - Individual Indicators'!S660,0.5*'Data - Individual Indicators'!T660,'Data - Individual Indicators'!W660,'Data - Individual Indicators'!Y660,0.33*'Data - Individual Indicators'!AC660,0.33*'Data - Individual Indicators'!AD660,0.33*'Data - Individual Indicators'!AE660,0.5*'Data - Individual Indicators'!AI660,0.5*'Data - Individual Indicators'!AJ660,'Data - Individual Indicators'!AM660,'Data - Individual Indicators'!AO660,'Data - Individual Indicators'!BB660*SUM('Data - Individual Indicators'!AV660:AY660),'Data - Individual Indicators'!BE660)</f>
        <v>45.47</v>
      </c>
      <c r="C659" s="167">
        <f t="shared" si="21"/>
        <v>3</v>
      </c>
      <c r="D659" s="1" t="str">
        <f t="shared" si="22"/>
        <v>higher</v>
      </c>
    </row>
    <row r="660" spans="1:4" x14ac:dyDescent="0.35">
      <c r="A660" s="4">
        <v>53061041905</v>
      </c>
      <c r="B660" s="2">
        <f>SUM('Data - Individual Indicators'!C661,'Data - Individual Indicators'!E661,'Data - Individual Indicators'!G661,'Data - Individual Indicators'!I661,0.5*'Data - Individual Indicators'!L661,0.5*'Data - Individual Indicators'!M661,'Data - Individual Indicators'!P661,0.5*'Data - Individual Indicators'!S661,0.5*'Data - Individual Indicators'!T661,'Data - Individual Indicators'!W661,'Data - Individual Indicators'!Y661,0.33*'Data - Individual Indicators'!AC661,0.33*'Data - Individual Indicators'!AD661,0.33*'Data - Individual Indicators'!AE661,0.5*'Data - Individual Indicators'!AI661,0.5*'Data - Individual Indicators'!AJ661,'Data - Individual Indicators'!AM661,'Data - Individual Indicators'!AO661,'Data - Individual Indicators'!BB661*SUM('Data - Individual Indicators'!AV661:AY661),'Data - Individual Indicators'!BE661)</f>
        <v>39.129999999999995</v>
      </c>
      <c r="C660" s="167">
        <f t="shared" si="21"/>
        <v>3</v>
      </c>
      <c r="D660" s="1" t="str">
        <f t="shared" si="22"/>
        <v>higher</v>
      </c>
    </row>
    <row r="661" spans="1:4" x14ac:dyDescent="0.35">
      <c r="A661" s="4">
        <v>53061042001</v>
      </c>
      <c r="B661" s="2">
        <f>SUM('Data - Individual Indicators'!C662,'Data - Individual Indicators'!E662,'Data - Individual Indicators'!G662,'Data - Individual Indicators'!I662,0.5*'Data - Individual Indicators'!L662,0.5*'Data - Individual Indicators'!M662,'Data - Individual Indicators'!P662,0.5*'Data - Individual Indicators'!S662,0.5*'Data - Individual Indicators'!T662,'Data - Individual Indicators'!W662,'Data - Individual Indicators'!Y662,0.33*'Data - Individual Indicators'!AC662,0.33*'Data - Individual Indicators'!AD662,0.33*'Data - Individual Indicators'!AE662,0.5*'Data - Individual Indicators'!AI662,0.5*'Data - Individual Indicators'!AJ662,'Data - Individual Indicators'!AM662,'Data - Individual Indicators'!AO662,'Data - Individual Indicators'!BB662*SUM('Data - Individual Indicators'!AV662:AY662),'Data - Individual Indicators'!BE662)</f>
        <v>10.99</v>
      </c>
      <c r="C661" s="167">
        <f t="shared" si="21"/>
        <v>1</v>
      </c>
      <c r="D661" s="1" t="str">
        <f t="shared" si="22"/>
        <v>lower</v>
      </c>
    </row>
    <row r="662" spans="1:4" x14ac:dyDescent="0.35">
      <c r="A662" s="4">
        <v>53061042003</v>
      </c>
      <c r="B662" s="2">
        <f>SUM('Data - Individual Indicators'!C663,'Data - Individual Indicators'!E663,'Data - Individual Indicators'!G663,'Data - Individual Indicators'!I663,0.5*'Data - Individual Indicators'!L663,0.5*'Data - Individual Indicators'!M663,'Data - Individual Indicators'!P663,0.5*'Data - Individual Indicators'!S663,0.5*'Data - Individual Indicators'!T663,'Data - Individual Indicators'!W663,'Data - Individual Indicators'!Y663,0.33*'Data - Individual Indicators'!AC663,0.33*'Data - Individual Indicators'!AD663,0.33*'Data - Individual Indicators'!AE663,0.5*'Data - Individual Indicators'!AI663,0.5*'Data - Individual Indicators'!AJ663,'Data - Individual Indicators'!AM663,'Data - Individual Indicators'!AO663,'Data - Individual Indicators'!BB663*SUM('Data - Individual Indicators'!AV663:AY663),'Data - Individual Indicators'!BE663)</f>
        <v>8</v>
      </c>
      <c r="C662" s="167">
        <f t="shared" si="21"/>
        <v>1</v>
      </c>
      <c r="D662" s="1" t="str">
        <f t="shared" si="22"/>
        <v>lower</v>
      </c>
    </row>
    <row r="663" spans="1:4" x14ac:dyDescent="0.35">
      <c r="A663" s="4">
        <v>53061042004</v>
      </c>
      <c r="B663" s="2">
        <f>SUM('Data - Individual Indicators'!C664,'Data - Individual Indicators'!E664,'Data - Individual Indicators'!G664,'Data - Individual Indicators'!I664,0.5*'Data - Individual Indicators'!L664,0.5*'Data - Individual Indicators'!M664,'Data - Individual Indicators'!P664,0.5*'Data - Individual Indicators'!S664,0.5*'Data - Individual Indicators'!T664,'Data - Individual Indicators'!W664,'Data - Individual Indicators'!Y664,0.33*'Data - Individual Indicators'!AC664,0.33*'Data - Individual Indicators'!AD664,0.33*'Data - Individual Indicators'!AE664,0.5*'Data - Individual Indicators'!AI664,0.5*'Data - Individual Indicators'!AJ664,'Data - Individual Indicators'!AM664,'Data - Individual Indicators'!AO664,'Data - Individual Indicators'!BB664*SUM('Data - Individual Indicators'!AV664:AY664),'Data - Individual Indicators'!BE664)</f>
        <v>27.313333333333333</v>
      </c>
      <c r="C663" s="167">
        <f t="shared" si="21"/>
        <v>2</v>
      </c>
      <c r="D663" s="1" t="str">
        <f t="shared" si="22"/>
        <v>moderate</v>
      </c>
    </row>
    <row r="664" spans="1:4" x14ac:dyDescent="0.35">
      <c r="A664" s="4">
        <v>53061042005</v>
      </c>
      <c r="B664" s="2">
        <f>SUM('Data - Individual Indicators'!C665,'Data - Individual Indicators'!E665,'Data - Individual Indicators'!G665,'Data - Individual Indicators'!I665,0.5*'Data - Individual Indicators'!L665,0.5*'Data - Individual Indicators'!M665,'Data - Individual Indicators'!P665,0.5*'Data - Individual Indicators'!S665,0.5*'Data - Individual Indicators'!T665,'Data - Individual Indicators'!W665,'Data - Individual Indicators'!Y665,0.33*'Data - Individual Indicators'!AC665,0.33*'Data - Individual Indicators'!AD665,0.33*'Data - Individual Indicators'!AE665,0.5*'Data - Individual Indicators'!AI665,0.5*'Data - Individual Indicators'!AJ665,'Data - Individual Indicators'!AM665,'Data - Individual Indicators'!AO665,'Data - Individual Indicators'!BB665*SUM('Data - Individual Indicators'!AV665:AY665),'Data - Individual Indicators'!BE665)</f>
        <v>15.82</v>
      </c>
      <c r="C664" s="167">
        <f t="shared" si="21"/>
        <v>1</v>
      </c>
      <c r="D664" s="1" t="str">
        <f t="shared" si="22"/>
        <v>lower</v>
      </c>
    </row>
    <row r="665" spans="1:4" x14ac:dyDescent="0.35">
      <c r="A665" s="4">
        <v>53061042006</v>
      </c>
      <c r="B665" s="2">
        <f>SUM('Data - Individual Indicators'!C666,'Data - Individual Indicators'!E666,'Data - Individual Indicators'!G666,'Data - Individual Indicators'!I666,0.5*'Data - Individual Indicators'!L666,0.5*'Data - Individual Indicators'!M666,'Data - Individual Indicators'!P666,0.5*'Data - Individual Indicators'!S666,0.5*'Data - Individual Indicators'!T666,'Data - Individual Indicators'!W666,'Data - Individual Indicators'!Y666,0.33*'Data - Individual Indicators'!AC666,0.33*'Data - Individual Indicators'!AD666,0.33*'Data - Individual Indicators'!AE666,0.5*'Data - Individual Indicators'!AI666,0.5*'Data - Individual Indicators'!AJ666,'Data - Individual Indicators'!AM666,'Data - Individual Indicators'!AO666,'Data - Individual Indicators'!BB666*SUM('Data - Individual Indicators'!AV666:AY666),'Data - Individual Indicators'!BE666)</f>
        <v>23.81</v>
      </c>
      <c r="C665" s="167">
        <f t="shared" si="21"/>
        <v>1</v>
      </c>
      <c r="D665" s="1" t="str">
        <f t="shared" si="22"/>
        <v>lower</v>
      </c>
    </row>
    <row r="666" spans="1:4" x14ac:dyDescent="0.35">
      <c r="A666" s="4">
        <v>53061050101</v>
      </c>
      <c r="B666" s="2">
        <f>SUM('Data - Individual Indicators'!C667,'Data - Individual Indicators'!E667,'Data - Individual Indicators'!G667,'Data - Individual Indicators'!I667,0.5*'Data - Individual Indicators'!L667,0.5*'Data - Individual Indicators'!M667,'Data - Individual Indicators'!P667,0.5*'Data - Individual Indicators'!S667,0.5*'Data - Individual Indicators'!T667,'Data - Individual Indicators'!W667,'Data - Individual Indicators'!Y667,0.33*'Data - Individual Indicators'!AC667,0.33*'Data - Individual Indicators'!AD667,0.33*'Data - Individual Indicators'!AE667,0.5*'Data - Individual Indicators'!AI667,0.5*'Data - Individual Indicators'!AJ667,'Data - Individual Indicators'!AM667,'Data - Individual Indicators'!AO667,'Data - Individual Indicators'!BB667*SUM('Data - Individual Indicators'!AV667:AY667),'Data - Individual Indicators'!BE667)</f>
        <v>12.5</v>
      </c>
      <c r="C666" s="167">
        <f t="shared" si="21"/>
        <v>1</v>
      </c>
      <c r="D666" s="1" t="str">
        <f t="shared" si="22"/>
        <v>lower</v>
      </c>
    </row>
    <row r="667" spans="1:4" x14ac:dyDescent="0.35">
      <c r="A667" s="4">
        <v>53061050102</v>
      </c>
      <c r="B667" s="2">
        <f>SUM('Data - Individual Indicators'!C668,'Data - Individual Indicators'!E668,'Data - Individual Indicators'!G668,'Data - Individual Indicators'!I668,0.5*'Data - Individual Indicators'!L668,0.5*'Data - Individual Indicators'!M668,'Data - Individual Indicators'!P668,0.5*'Data - Individual Indicators'!S668,0.5*'Data - Individual Indicators'!T668,'Data - Individual Indicators'!W668,'Data - Individual Indicators'!Y668,0.33*'Data - Individual Indicators'!AC668,0.33*'Data - Individual Indicators'!AD668,0.33*'Data - Individual Indicators'!AE668,0.5*'Data - Individual Indicators'!AI668,0.5*'Data - Individual Indicators'!AJ668,'Data - Individual Indicators'!AM668,'Data - Individual Indicators'!AO668,'Data - Individual Indicators'!BB668*SUM('Data - Individual Indicators'!AV668:AY668),'Data - Individual Indicators'!BE668)</f>
        <v>35.47</v>
      </c>
      <c r="C667" s="167">
        <f t="shared" si="21"/>
        <v>2</v>
      </c>
      <c r="D667" s="1" t="str">
        <f t="shared" si="22"/>
        <v>moderate</v>
      </c>
    </row>
    <row r="668" spans="1:4" x14ac:dyDescent="0.35">
      <c r="A668" s="4">
        <v>53061050200</v>
      </c>
      <c r="B668" s="2">
        <f>SUM('Data - Individual Indicators'!C669,'Data - Individual Indicators'!E669,'Data - Individual Indicators'!G669,'Data - Individual Indicators'!I669,0.5*'Data - Individual Indicators'!L669,0.5*'Data - Individual Indicators'!M669,'Data - Individual Indicators'!P669,0.5*'Data - Individual Indicators'!S669,0.5*'Data - Individual Indicators'!T669,'Data - Individual Indicators'!W669,'Data - Individual Indicators'!Y669,0.33*'Data - Individual Indicators'!AC669,0.33*'Data - Individual Indicators'!AD669,0.33*'Data - Individual Indicators'!AE669,0.5*'Data - Individual Indicators'!AI669,0.5*'Data - Individual Indicators'!AJ669,'Data - Individual Indicators'!AM669,'Data - Individual Indicators'!AO669,'Data - Individual Indicators'!BB669*SUM('Data - Individual Indicators'!AV669:AY669),'Data - Individual Indicators'!BE669)</f>
        <v>7.83</v>
      </c>
      <c r="C668" s="167">
        <f t="shared" si="21"/>
        <v>1</v>
      </c>
      <c r="D668" s="1" t="str">
        <f t="shared" si="22"/>
        <v>lower</v>
      </c>
    </row>
    <row r="669" spans="1:4" x14ac:dyDescent="0.35">
      <c r="A669" s="4">
        <v>53061050300</v>
      </c>
      <c r="B669" s="2">
        <f>SUM('Data - Individual Indicators'!C670,'Data - Individual Indicators'!E670,'Data - Individual Indicators'!G670,'Data - Individual Indicators'!I670,0.5*'Data - Individual Indicators'!L670,0.5*'Data - Individual Indicators'!M670,'Data - Individual Indicators'!P670,0.5*'Data - Individual Indicators'!S670,0.5*'Data - Individual Indicators'!T670,'Data - Individual Indicators'!W670,'Data - Individual Indicators'!Y670,0.33*'Data - Individual Indicators'!AC670,0.33*'Data - Individual Indicators'!AD670,0.33*'Data - Individual Indicators'!AE670,0.5*'Data - Individual Indicators'!AI670,0.5*'Data - Individual Indicators'!AJ670,'Data - Individual Indicators'!AM670,'Data - Individual Indicators'!AO670,'Data - Individual Indicators'!BB670*SUM('Data - Individual Indicators'!AV670:AY670),'Data - Individual Indicators'!BE670)</f>
        <v>8.15</v>
      </c>
      <c r="C669" s="167">
        <f t="shared" si="21"/>
        <v>1</v>
      </c>
      <c r="D669" s="1" t="str">
        <f t="shared" si="22"/>
        <v>lower</v>
      </c>
    </row>
    <row r="670" spans="1:4" x14ac:dyDescent="0.35">
      <c r="A670" s="4">
        <v>53061050401</v>
      </c>
      <c r="B670" s="2">
        <f>SUM('Data - Individual Indicators'!C671,'Data - Individual Indicators'!E671,'Data - Individual Indicators'!G671,'Data - Individual Indicators'!I671,0.5*'Data - Individual Indicators'!L671,0.5*'Data - Individual Indicators'!M671,'Data - Individual Indicators'!P671,0.5*'Data - Individual Indicators'!S671,0.5*'Data - Individual Indicators'!T671,'Data - Individual Indicators'!W671,'Data - Individual Indicators'!Y671,0.33*'Data - Individual Indicators'!AC671,0.33*'Data - Individual Indicators'!AD671,0.33*'Data - Individual Indicators'!AE671,0.5*'Data - Individual Indicators'!AI671,0.5*'Data - Individual Indicators'!AJ671,'Data - Individual Indicators'!AM671,'Data - Individual Indicators'!AO671,'Data - Individual Indicators'!BB671*SUM('Data - Individual Indicators'!AV671:AY671),'Data - Individual Indicators'!BE671)</f>
        <v>17.64</v>
      </c>
      <c r="C670" s="167">
        <f t="shared" si="21"/>
        <v>1</v>
      </c>
      <c r="D670" s="1" t="str">
        <f t="shared" si="22"/>
        <v>lower</v>
      </c>
    </row>
    <row r="671" spans="1:4" x14ac:dyDescent="0.35">
      <c r="A671" s="4">
        <v>53061050402</v>
      </c>
      <c r="B671" s="2">
        <f>SUM('Data - Individual Indicators'!C672,'Data - Individual Indicators'!E672,'Data - Individual Indicators'!G672,'Data - Individual Indicators'!I672,0.5*'Data - Individual Indicators'!L672,0.5*'Data - Individual Indicators'!M672,'Data - Individual Indicators'!P672,0.5*'Data - Individual Indicators'!S672,0.5*'Data - Individual Indicators'!T672,'Data - Individual Indicators'!W672,'Data - Individual Indicators'!Y672,0.33*'Data - Individual Indicators'!AC672,0.33*'Data - Individual Indicators'!AD672,0.33*'Data - Individual Indicators'!AE672,0.5*'Data - Individual Indicators'!AI672,0.5*'Data - Individual Indicators'!AJ672,'Data - Individual Indicators'!AM672,'Data - Individual Indicators'!AO672,'Data - Individual Indicators'!BB672*SUM('Data - Individual Indicators'!AV672:AY672),'Data - Individual Indicators'!BE672)</f>
        <v>20.64</v>
      </c>
      <c r="C671" s="167">
        <f t="shared" si="21"/>
        <v>1</v>
      </c>
      <c r="D671" s="1" t="str">
        <f t="shared" si="22"/>
        <v>lower</v>
      </c>
    </row>
    <row r="672" spans="1:4" x14ac:dyDescent="0.35">
      <c r="A672" s="4">
        <v>53061050500</v>
      </c>
      <c r="B672" s="2">
        <f>SUM('Data - Individual Indicators'!C673,'Data - Individual Indicators'!E673,'Data - Individual Indicators'!G673,'Data - Individual Indicators'!I673,0.5*'Data - Individual Indicators'!L673,0.5*'Data - Individual Indicators'!M673,'Data - Individual Indicators'!P673,0.5*'Data - Individual Indicators'!S673,0.5*'Data - Individual Indicators'!T673,'Data - Individual Indicators'!W673,'Data - Individual Indicators'!Y673,0.33*'Data - Individual Indicators'!AC673,0.33*'Data - Individual Indicators'!AD673,0.33*'Data - Individual Indicators'!AE673,0.5*'Data - Individual Indicators'!AI673,0.5*'Data - Individual Indicators'!AJ673,'Data - Individual Indicators'!AM673,'Data - Individual Indicators'!AO673,'Data - Individual Indicators'!BB673*SUM('Data - Individual Indicators'!AV673:AY673),'Data - Individual Indicators'!BE673)</f>
        <v>15.72</v>
      </c>
      <c r="C672" s="167">
        <f t="shared" si="21"/>
        <v>1</v>
      </c>
      <c r="D672" s="1" t="str">
        <f t="shared" si="22"/>
        <v>lower</v>
      </c>
    </row>
    <row r="673" spans="1:4" x14ac:dyDescent="0.35">
      <c r="A673" s="4">
        <v>53061050600</v>
      </c>
      <c r="B673" s="2">
        <f>SUM('Data - Individual Indicators'!C674,'Data - Individual Indicators'!E674,'Data - Individual Indicators'!G674,'Data - Individual Indicators'!I674,0.5*'Data - Individual Indicators'!L674,0.5*'Data - Individual Indicators'!M674,'Data - Individual Indicators'!P674,0.5*'Data - Individual Indicators'!S674,0.5*'Data - Individual Indicators'!T674,'Data - Individual Indicators'!W674,'Data - Individual Indicators'!Y674,0.33*'Data - Individual Indicators'!AC674,0.33*'Data - Individual Indicators'!AD674,0.33*'Data - Individual Indicators'!AE674,0.5*'Data - Individual Indicators'!AI674,0.5*'Data - Individual Indicators'!AJ674,'Data - Individual Indicators'!AM674,'Data - Individual Indicators'!AO674,'Data - Individual Indicators'!BB674*SUM('Data - Individual Indicators'!AV674:AY674),'Data - Individual Indicators'!BE674)</f>
        <v>5.3100000000000005</v>
      </c>
      <c r="C673" s="167">
        <f t="shared" si="21"/>
        <v>1</v>
      </c>
      <c r="D673" s="1" t="str">
        <f t="shared" si="22"/>
        <v>lower</v>
      </c>
    </row>
    <row r="674" spans="1:4" x14ac:dyDescent="0.35">
      <c r="A674" s="4">
        <v>53061050700</v>
      </c>
      <c r="B674" s="2">
        <f>SUM('Data - Individual Indicators'!C675,'Data - Individual Indicators'!E675,'Data - Individual Indicators'!G675,'Data - Individual Indicators'!I675,0.5*'Data - Individual Indicators'!L675,0.5*'Data - Individual Indicators'!M675,'Data - Individual Indicators'!P675,0.5*'Data - Individual Indicators'!S675,0.5*'Data - Individual Indicators'!T675,'Data - Individual Indicators'!W675,'Data - Individual Indicators'!Y675,0.33*'Data - Individual Indicators'!AC675,0.33*'Data - Individual Indicators'!AD675,0.33*'Data - Individual Indicators'!AE675,0.5*'Data - Individual Indicators'!AI675,0.5*'Data - Individual Indicators'!AJ675,'Data - Individual Indicators'!AM675,'Data - Individual Indicators'!AO675,'Data - Individual Indicators'!BB675*SUM('Data - Individual Indicators'!AV675:AY675),'Data - Individual Indicators'!BE675)</f>
        <v>21.47</v>
      </c>
      <c r="C674" s="167">
        <f t="shared" si="21"/>
        <v>1</v>
      </c>
      <c r="D674" s="1" t="str">
        <f t="shared" si="22"/>
        <v>lower</v>
      </c>
    </row>
    <row r="675" spans="1:4" x14ac:dyDescent="0.35">
      <c r="A675" s="4">
        <v>53061050800</v>
      </c>
      <c r="B675" s="2">
        <f>SUM('Data - Individual Indicators'!C676,'Data - Individual Indicators'!E676,'Data - Individual Indicators'!G676,'Data - Individual Indicators'!I676,0.5*'Data - Individual Indicators'!L676,0.5*'Data - Individual Indicators'!M676,'Data - Individual Indicators'!P676,0.5*'Data - Individual Indicators'!S676,0.5*'Data - Individual Indicators'!T676,'Data - Individual Indicators'!W676,'Data - Individual Indicators'!Y676,0.33*'Data - Individual Indicators'!AC676,0.33*'Data - Individual Indicators'!AD676,0.33*'Data - Individual Indicators'!AE676,0.5*'Data - Individual Indicators'!AI676,0.5*'Data - Individual Indicators'!AJ676,'Data - Individual Indicators'!AM676,'Data - Individual Indicators'!AO676,'Data - Individual Indicators'!BB676*SUM('Data - Individual Indicators'!AV676:AY676),'Data - Individual Indicators'!BE676)</f>
        <v>23.630000000000003</v>
      </c>
      <c r="C675" s="167">
        <f t="shared" si="21"/>
        <v>1</v>
      </c>
      <c r="D675" s="1" t="str">
        <f t="shared" si="22"/>
        <v>lower</v>
      </c>
    </row>
    <row r="676" spans="1:4" x14ac:dyDescent="0.35">
      <c r="A676" s="4">
        <v>53061050900</v>
      </c>
      <c r="B676" s="2">
        <f>SUM('Data - Individual Indicators'!C677,'Data - Individual Indicators'!E677,'Data - Individual Indicators'!G677,'Data - Individual Indicators'!I677,0.5*'Data - Individual Indicators'!L677,0.5*'Data - Individual Indicators'!M677,'Data - Individual Indicators'!P677,0.5*'Data - Individual Indicators'!S677,0.5*'Data - Individual Indicators'!T677,'Data - Individual Indicators'!W677,'Data - Individual Indicators'!Y677,0.33*'Data - Individual Indicators'!AC677,0.33*'Data - Individual Indicators'!AD677,0.33*'Data - Individual Indicators'!AE677,0.5*'Data - Individual Indicators'!AI677,0.5*'Data - Individual Indicators'!AJ677,'Data - Individual Indicators'!AM677,'Data - Individual Indicators'!AO677,'Data - Individual Indicators'!BB677*SUM('Data - Individual Indicators'!AV677:AY677),'Data - Individual Indicators'!BE677)</f>
        <v>37.049999999999997</v>
      </c>
      <c r="C676" s="167">
        <f t="shared" si="21"/>
        <v>2</v>
      </c>
      <c r="D676" s="1" t="str">
        <f t="shared" si="22"/>
        <v>moderate</v>
      </c>
    </row>
    <row r="677" spans="1:4" x14ac:dyDescent="0.35">
      <c r="A677" s="4">
        <v>53061051000</v>
      </c>
      <c r="B677" s="2">
        <f>SUM('Data - Individual Indicators'!C678,'Data - Individual Indicators'!E678,'Data - Individual Indicators'!G678,'Data - Individual Indicators'!I678,0.5*'Data - Individual Indicators'!L678,0.5*'Data - Individual Indicators'!M678,'Data - Individual Indicators'!P678,0.5*'Data - Individual Indicators'!S678,0.5*'Data - Individual Indicators'!T678,'Data - Individual Indicators'!W678,'Data - Individual Indicators'!Y678,0.33*'Data - Individual Indicators'!AC678,0.33*'Data - Individual Indicators'!AD678,0.33*'Data - Individual Indicators'!AE678,0.5*'Data - Individual Indicators'!AI678,0.5*'Data - Individual Indicators'!AJ678,'Data - Individual Indicators'!AM678,'Data - Individual Indicators'!AO678,'Data - Individual Indicators'!BB678*SUM('Data - Individual Indicators'!AV678:AY678),'Data - Individual Indicators'!BE678)</f>
        <v>28.299999999999997</v>
      </c>
      <c r="C677" s="167">
        <f t="shared" si="21"/>
        <v>2</v>
      </c>
      <c r="D677" s="1" t="str">
        <f t="shared" si="22"/>
        <v>moderate</v>
      </c>
    </row>
    <row r="678" spans="1:4" x14ac:dyDescent="0.35">
      <c r="A678" s="4">
        <v>53061051100</v>
      </c>
      <c r="B678" s="2">
        <f>SUM('Data - Individual Indicators'!C679,'Data - Individual Indicators'!E679,'Data - Individual Indicators'!G679,'Data - Individual Indicators'!I679,0.5*'Data - Individual Indicators'!L679,0.5*'Data - Individual Indicators'!M679,'Data - Individual Indicators'!P679,0.5*'Data - Individual Indicators'!S679,0.5*'Data - Individual Indicators'!T679,'Data - Individual Indicators'!W679,'Data - Individual Indicators'!Y679,0.33*'Data - Individual Indicators'!AC679,0.33*'Data - Individual Indicators'!AD679,0.33*'Data - Individual Indicators'!AE679,0.5*'Data - Individual Indicators'!AI679,0.5*'Data - Individual Indicators'!AJ679,'Data - Individual Indicators'!AM679,'Data - Individual Indicators'!AO679,'Data - Individual Indicators'!BB679*SUM('Data - Individual Indicators'!AV679:AY679),'Data - Individual Indicators'!BE679)</f>
        <v>27.639999999999997</v>
      </c>
      <c r="C678" s="167">
        <f t="shared" si="21"/>
        <v>2</v>
      </c>
      <c r="D678" s="1" t="str">
        <f t="shared" si="22"/>
        <v>moderate</v>
      </c>
    </row>
    <row r="679" spans="1:4" x14ac:dyDescent="0.35">
      <c r="A679" s="4">
        <v>53061051200</v>
      </c>
      <c r="B679" s="2">
        <f>SUM('Data - Individual Indicators'!C680,'Data - Individual Indicators'!E680,'Data - Individual Indicators'!G680,'Data - Individual Indicators'!I680,0.5*'Data - Individual Indicators'!L680,0.5*'Data - Individual Indicators'!M680,'Data - Individual Indicators'!P680,0.5*'Data - Individual Indicators'!S680,0.5*'Data - Individual Indicators'!T680,'Data - Individual Indicators'!W680,'Data - Individual Indicators'!Y680,0.33*'Data - Individual Indicators'!AC680,0.33*'Data - Individual Indicators'!AD680,0.33*'Data - Individual Indicators'!AE680,0.5*'Data - Individual Indicators'!AI680,0.5*'Data - Individual Indicators'!AJ680,'Data - Individual Indicators'!AM680,'Data - Individual Indicators'!AO680,'Data - Individual Indicators'!BB680*SUM('Data - Individual Indicators'!AV680:AY680),'Data - Individual Indicators'!BE680)</f>
        <v>24.139999999999997</v>
      </c>
      <c r="C679" s="167">
        <f t="shared" si="21"/>
        <v>1</v>
      </c>
      <c r="D679" s="1" t="str">
        <f t="shared" si="22"/>
        <v>lower</v>
      </c>
    </row>
    <row r="680" spans="1:4" x14ac:dyDescent="0.35">
      <c r="A680" s="4">
        <v>53061051300</v>
      </c>
      <c r="B680" s="2">
        <f>SUM('Data - Individual Indicators'!C681,'Data - Individual Indicators'!E681,'Data - Individual Indicators'!G681,'Data - Individual Indicators'!I681,0.5*'Data - Individual Indicators'!L681,0.5*'Data - Individual Indicators'!M681,'Data - Individual Indicators'!P681,0.5*'Data - Individual Indicators'!S681,0.5*'Data - Individual Indicators'!T681,'Data - Individual Indicators'!W681,'Data - Individual Indicators'!Y681,0.33*'Data - Individual Indicators'!AC681,0.33*'Data - Individual Indicators'!AD681,0.33*'Data - Individual Indicators'!AE681,0.5*'Data - Individual Indicators'!AI681,0.5*'Data - Individual Indicators'!AJ681,'Data - Individual Indicators'!AM681,'Data - Individual Indicators'!AO681,'Data - Individual Indicators'!BB681*SUM('Data - Individual Indicators'!AV681:AY681),'Data - Individual Indicators'!BE681)</f>
        <v>24.47</v>
      </c>
      <c r="C680" s="167">
        <f t="shared" si="21"/>
        <v>1</v>
      </c>
      <c r="D680" s="1" t="str">
        <f t="shared" si="22"/>
        <v>lower</v>
      </c>
    </row>
    <row r="681" spans="1:4" x14ac:dyDescent="0.35">
      <c r="A681" s="4">
        <v>53061051400</v>
      </c>
      <c r="B681" s="2">
        <f>SUM('Data - Individual Indicators'!C682,'Data - Individual Indicators'!E682,'Data - Individual Indicators'!G682,'Data - Individual Indicators'!I682,0.5*'Data - Individual Indicators'!L682,0.5*'Data - Individual Indicators'!M682,'Data - Individual Indicators'!P682,0.5*'Data - Individual Indicators'!S682,0.5*'Data - Individual Indicators'!T682,'Data - Individual Indicators'!W682,'Data - Individual Indicators'!Y682,0.33*'Data - Individual Indicators'!AC682,0.33*'Data - Individual Indicators'!AD682,0.33*'Data - Individual Indicators'!AE682,0.5*'Data - Individual Indicators'!AI682,0.5*'Data - Individual Indicators'!AJ682,'Data - Individual Indicators'!AM682,'Data - Individual Indicators'!AO682,'Data - Individual Indicators'!BB682*SUM('Data - Individual Indicators'!AV682:AY682),'Data - Individual Indicators'!BE682)</f>
        <v>44.96</v>
      </c>
      <c r="C681" s="167">
        <f t="shared" si="21"/>
        <v>3</v>
      </c>
      <c r="D681" s="1" t="str">
        <f t="shared" si="22"/>
        <v>higher</v>
      </c>
    </row>
    <row r="682" spans="1:4" x14ac:dyDescent="0.35">
      <c r="A682" s="4">
        <v>53061051500</v>
      </c>
      <c r="B682" s="2">
        <f>SUM('Data - Individual Indicators'!C683,'Data - Individual Indicators'!E683,'Data - Individual Indicators'!G683,'Data - Individual Indicators'!I683,0.5*'Data - Individual Indicators'!L683,0.5*'Data - Individual Indicators'!M683,'Data - Individual Indicators'!P683,0.5*'Data - Individual Indicators'!S683,0.5*'Data - Individual Indicators'!T683,'Data - Individual Indicators'!W683,'Data - Individual Indicators'!Y683,0.33*'Data - Individual Indicators'!AC683,0.33*'Data - Individual Indicators'!AD683,0.33*'Data - Individual Indicators'!AE683,0.5*'Data - Individual Indicators'!AI683,0.5*'Data - Individual Indicators'!AJ683,'Data - Individual Indicators'!AM683,'Data - Individual Indicators'!AO683,'Data - Individual Indicators'!BB683*SUM('Data - Individual Indicators'!AV683:AY683),'Data - Individual Indicators'!BE683)</f>
        <v>44.303333333333335</v>
      </c>
      <c r="C682" s="167">
        <f t="shared" si="21"/>
        <v>3</v>
      </c>
      <c r="D682" s="1" t="str">
        <f t="shared" si="22"/>
        <v>higher</v>
      </c>
    </row>
    <row r="683" spans="1:4" x14ac:dyDescent="0.35">
      <c r="A683" s="4">
        <v>53061051601</v>
      </c>
      <c r="B683" s="2">
        <f>SUM('Data - Individual Indicators'!C684,'Data - Individual Indicators'!E684,'Data - Individual Indicators'!G684,'Data - Individual Indicators'!I684,0.5*'Data - Individual Indicators'!L684,0.5*'Data - Individual Indicators'!M684,'Data - Individual Indicators'!P684,0.5*'Data - Individual Indicators'!S684,0.5*'Data - Individual Indicators'!T684,'Data - Individual Indicators'!W684,'Data - Individual Indicators'!Y684,0.33*'Data - Individual Indicators'!AC684,0.33*'Data - Individual Indicators'!AD684,0.33*'Data - Individual Indicators'!AE684,0.5*'Data - Individual Indicators'!AI684,0.5*'Data - Individual Indicators'!AJ684,'Data - Individual Indicators'!AM684,'Data - Individual Indicators'!AO684,'Data - Individual Indicators'!BB684*SUM('Data - Individual Indicators'!AV684:AY684),'Data - Individual Indicators'!BE684)</f>
        <v>31.98</v>
      </c>
      <c r="C683" s="167">
        <f t="shared" si="21"/>
        <v>2</v>
      </c>
      <c r="D683" s="1" t="str">
        <f t="shared" si="22"/>
        <v>moderate</v>
      </c>
    </row>
    <row r="684" spans="1:4" x14ac:dyDescent="0.35">
      <c r="A684" s="4">
        <v>53061051602</v>
      </c>
      <c r="B684" s="2">
        <f>SUM('Data - Individual Indicators'!C685,'Data - Individual Indicators'!E685,'Data - Individual Indicators'!G685,'Data - Individual Indicators'!I685,0.5*'Data - Individual Indicators'!L685,0.5*'Data - Individual Indicators'!M685,'Data - Individual Indicators'!P685,0.5*'Data - Individual Indicators'!S685,0.5*'Data - Individual Indicators'!T685,'Data - Individual Indicators'!W685,'Data - Individual Indicators'!Y685,0.33*'Data - Individual Indicators'!AC685,0.33*'Data - Individual Indicators'!AD685,0.33*'Data - Individual Indicators'!AE685,0.5*'Data - Individual Indicators'!AI685,0.5*'Data - Individual Indicators'!AJ685,'Data - Individual Indicators'!AM685,'Data - Individual Indicators'!AO685,'Data - Individual Indicators'!BB685*SUM('Data - Individual Indicators'!AV685:AY685),'Data - Individual Indicators'!BE685)</f>
        <v>21.143333333333334</v>
      </c>
      <c r="C684" s="167">
        <f t="shared" si="21"/>
        <v>1</v>
      </c>
      <c r="D684" s="1" t="str">
        <f t="shared" si="22"/>
        <v>lower</v>
      </c>
    </row>
    <row r="685" spans="1:4" x14ac:dyDescent="0.35">
      <c r="A685" s="4">
        <v>53061051701</v>
      </c>
      <c r="B685" s="2">
        <f>SUM('Data - Individual Indicators'!C686,'Data - Individual Indicators'!E686,'Data - Individual Indicators'!G686,'Data - Individual Indicators'!I686,0.5*'Data - Individual Indicators'!L686,0.5*'Data - Individual Indicators'!M686,'Data - Individual Indicators'!P686,0.5*'Data - Individual Indicators'!S686,0.5*'Data - Individual Indicators'!T686,'Data - Individual Indicators'!W686,'Data - Individual Indicators'!Y686,0.33*'Data - Individual Indicators'!AC686,0.33*'Data - Individual Indicators'!AD686,0.33*'Data - Individual Indicators'!AE686,0.5*'Data - Individual Indicators'!AI686,0.5*'Data - Individual Indicators'!AJ686,'Data - Individual Indicators'!AM686,'Data - Individual Indicators'!AO686,'Data - Individual Indicators'!BB686*SUM('Data - Individual Indicators'!AV686:AY686),'Data - Individual Indicators'!BE686)</f>
        <v>36.96</v>
      </c>
      <c r="C685" s="167">
        <f t="shared" si="21"/>
        <v>2</v>
      </c>
      <c r="D685" s="1" t="str">
        <f t="shared" si="22"/>
        <v>moderate</v>
      </c>
    </row>
    <row r="686" spans="1:4" x14ac:dyDescent="0.35">
      <c r="A686" s="4">
        <v>53061051702</v>
      </c>
      <c r="B686" s="2">
        <f>SUM('Data - Individual Indicators'!C687,'Data - Individual Indicators'!E687,'Data - Individual Indicators'!G687,'Data - Individual Indicators'!I687,0.5*'Data - Individual Indicators'!L687,0.5*'Data - Individual Indicators'!M687,'Data - Individual Indicators'!P687,0.5*'Data - Individual Indicators'!S687,0.5*'Data - Individual Indicators'!T687,'Data - Individual Indicators'!W687,'Data - Individual Indicators'!Y687,0.33*'Data - Individual Indicators'!AC687,0.33*'Data - Individual Indicators'!AD687,0.33*'Data - Individual Indicators'!AE687,0.5*'Data - Individual Indicators'!AI687,0.5*'Data - Individual Indicators'!AJ687,'Data - Individual Indicators'!AM687,'Data - Individual Indicators'!AO687,'Data - Individual Indicators'!BB687*SUM('Data - Individual Indicators'!AV687:AY687),'Data - Individual Indicators'!BE687)</f>
        <v>35.47</v>
      </c>
      <c r="C686" s="167">
        <f t="shared" si="21"/>
        <v>2</v>
      </c>
      <c r="D686" s="1" t="str">
        <f t="shared" si="22"/>
        <v>moderate</v>
      </c>
    </row>
    <row r="687" spans="1:4" x14ac:dyDescent="0.35">
      <c r="A687" s="4">
        <v>53061051802</v>
      </c>
      <c r="B687" s="2">
        <f>SUM('Data - Individual Indicators'!C688,'Data - Individual Indicators'!E688,'Data - Individual Indicators'!G688,'Data - Individual Indicators'!I688,0.5*'Data - Individual Indicators'!L688,0.5*'Data - Individual Indicators'!M688,'Data - Individual Indicators'!P688,0.5*'Data - Individual Indicators'!S688,0.5*'Data - Individual Indicators'!T688,'Data - Individual Indicators'!W688,'Data - Individual Indicators'!Y688,0.33*'Data - Individual Indicators'!AC688,0.33*'Data - Individual Indicators'!AD688,0.33*'Data - Individual Indicators'!AE688,0.5*'Data - Individual Indicators'!AI688,0.5*'Data - Individual Indicators'!AJ688,'Data - Individual Indicators'!AM688,'Data - Individual Indicators'!AO688,'Data - Individual Indicators'!BB688*SUM('Data - Individual Indicators'!AV688:AY688),'Data - Individual Indicators'!BE688)</f>
        <v>30.469999999999995</v>
      </c>
      <c r="C687" s="167">
        <f t="shared" si="21"/>
        <v>2</v>
      </c>
      <c r="D687" s="1" t="str">
        <f t="shared" si="22"/>
        <v>moderate</v>
      </c>
    </row>
    <row r="688" spans="1:4" x14ac:dyDescent="0.35">
      <c r="A688" s="4">
        <v>53061051803</v>
      </c>
      <c r="B688" s="2">
        <f>SUM('Data - Individual Indicators'!C689,'Data - Individual Indicators'!E689,'Data - Individual Indicators'!G689,'Data - Individual Indicators'!I689,0.5*'Data - Individual Indicators'!L689,0.5*'Data - Individual Indicators'!M689,'Data - Individual Indicators'!P689,0.5*'Data - Individual Indicators'!S689,0.5*'Data - Individual Indicators'!T689,'Data - Individual Indicators'!W689,'Data - Individual Indicators'!Y689,0.33*'Data - Individual Indicators'!AC689,0.33*'Data - Individual Indicators'!AD689,0.33*'Data - Individual Indicators'!AE689,0.5*'Data - Individual Indicators'!AI689,0.5*'Data - Individual Indicators'!AJ689,'Data - Individual Indicators'!AM689,'Data - Individual Indicators'!AO689,'Data - Individual Indicators'!BB689*SUM('Data - Individual Indicators'!AV689:AY689),'Data - Individual Indicators'!BE689)</f>
        <v>40.299999999999997</v>
      </c>
      <c r="C688" s="167">
        <f t="shared" si="21"/>
        <v>3</v>
      </c>
      <c r="D688" s="1" t="str">
        <f t="shared" si="22"/>
        <v>higher</v>
      </c>
    </row>
    <row r="689" spans="1:4" x14ac:dyDescent="0.35">
      <c r="A689" s="4">
        <v>53061051804</v>
      </c>
      <c r="B689" s="2">
        <f>SUM('Data - Individual Indicators'!C690,'Data - Individual Indicators'!E690,'Data - Individual Indicators'!G690,'Data - Individual Indicators'!I690,0.5*'Data - Individual Indicators'!L690,0.5*'Data - Individual Indicators'!M690,'Data - Individual Indicators'!P690,0.5*'Data - Individual Indicators'!S690,0.5*'Data - Individual Indicators'!T690,'Data - Individual Indicators'!W690,'Data - Individual Indicators'!Y690,0.33*'Data - Individual Indicators'!AC690,0.33*'Data - Individual Indicators'!AD690,0.33*'Data - Individual Indicators'!AE690,0.5*'Data - Individual Indicators'!AI690,0.5*'Data - Individual Indicators'!AJ690,'Data - Individual Indicators'!AM690,'Data - Individual Indicators'!AO690,'Data - Individual Indicators'!BB690*SUM('Data - Individual Indicators'!AV690:AY690),'Data - Individual Indicators'!BE690)</f>
        <v>33.479999999999997</v>
      </c>
      <c r="C689" s="167">
        <f t="shared" si="21"/>
        <v>2</v>
      </c>
      <c r="D689" s="1" t="str">
        <f t="shared" si="22"/>
        <v>moderate</v>
      </c>
    </row>
    <row r="690" spans="1:4" x14ac:dyDescent="0.35">
      <c r="A690" s="4">
        <v>53061051905</v>
      </c>
      <c r="B690" s="2">
        <f>SUM('Data - Individual Indicators'!C691,'Data - Individual Indicators'!E691,'Data - Individual Indicators'!G691,'Data - Individual Indicators'!I691,0.5*'Data - Individual Indicators'!L691,0.5*'Data - Individual Indicators'!M691,'Data - Individual Indicators'!P691,0.5*'Data - Individual Indicators'!S691,0.5*'Data - Individual Indicators'!T691,'Data - Individual Indicators'!W691,'Data - Individual Indicators'!Y691,0.33*'Data - Individual Indicators'!AC691,0.33*'Data - Individual Indicators'!AD691,0.33*'Data - Individual Indicators'!AE691,0.5*'Data - Individual Indicators'!AI691,0.5*'Data - Individual Indicators'!AJ691,'Data - Individual Indicators'!AM691,'Data - Individual Indicators'!AO691,'Data - Individual Indicators'!BB691*SUM('Data - Individual Indicators'!AV691:AY691),'Data - Individual Indicators'!BE691)</f>
        <v>30.469999999999995</v>
      </c>
      <c r="C690" s="167">
        <f t="shared" si="21"/>
        <v>2</v>
      </c>
      <c r="D690" s="1" t="str">
        <f t="shared" si="22"/>
        <v>moderate</v>
      </c>
    </row>
    <row r="691" spans="1:4" x14ac:dyDescent="0.35">
      <c r="A691" s="4">
        <v>53061051912</v>
      </c>
      <c r="B691" s="2">
        <f>SUM('Data - Individual Indicators'!C692,'Data - Individual Indicators'!E692,'Data - Individual Indicators'!G692,'Data - Individual Indicators'!I692,0.5*'Data - Individual Indicators'!L692,0.5*'Data - Individual Indicators'!M692,'Data - Individual Indicators'!P692,0.5*'Data - Individual Indicators'!S692,0.5*'Data - Individual Indicators'!T692,'Data - Individual Indicators'!W692,'Data - Individual Indicators'!Y692,0.33*'Data - Individual Indicators'!AC692,0.33*'Data - Individual Indicators'!AD692,0.33*'Data - Individual Indicators'!AE692,0.5*'Data - Individual Indicators'!AI692,0.5*'Data - Individual Indicators'!AJ692,'Data - Individual Indicators'!AM692,'Data - Individual Indicators'!AO692,'Data - Individual Indicators'!BB692*SUM('Data - Individual Indicators'!AV692:AY692),'Data - Individual Indicators'!BE692)</f>
        <v>7</v>
      </c>
      <c r="C691" s="167">
        <f t="shared" si="21"/>
        <v>1</v>
      </c>
      <c r="D691" s="1" t="str">
        <f t="shared" si="22"/>
        <v>lower</v>
      </c>
    </row>
    <row r="692" spans="1:4" x14ac:dyDescent="0.35">
      <c r="A692" s="4">
        <v>53061051913</v>
      </c>
      <c r="B692" s="2">
        <f>SUM('Data - Individual Indicators'!C693,'Data - Individual Indicators'!E693,'Data - Individual Indicators'!G693,'Data - Individual Indicators'!I693,0.5*'Data - Individual Indicators'!L693,0.5*'Data - Individual Indicators'!M693,'Data - Individual Indicators'!P693,0.5*'Data - Individual Indicators'!S693,0.5*'Data - Individual Indicators'!T693,'Data - Individual Indicators'!W693,'Data - Individual Indicators'!Y693,0.33*'Data - Individual Indicators'!AC693,0.33*'Data - Individual Indicators'!AD693,0.33*'Data - Individual Indicators'!AE693,0.5*'Data - Individual Indicators'!AI693,0.5*'Data - Individual Indicators'!AJ693,'Data - Individual Indicators'!AM693,'Data - Individual Indicators'!AO693,'Data - Individual Indicators'!BB693*SUM('Data - Individual Indicators'!AV693:AY693),'Data - Individual Indicators'!BE693)</f>
        <v>15.16</v>
      </c>
      <c r="C692" s="167">
        <f t="shared" si="21"/>
        <v>1</v>
      </c>
      <c r="D692" s="1" t="str">
        <f t="shared" si="22"/>
        <v>lower</v>
      </c>
    </row>
    <row r="693" spans="1:4" x14ac:dyDescent="0.35">
      <c r="A693" s="4">
        <v>53061051914</v>
      </c>
      <c r="B693" s="2">
        <f>SUM('Data - Individual Indicators'!C694,'Data - Individual Indicators'!E694,'Data - Individual Indicators'!G694,'Data - Individual Indicators'!I694,0.5*'Data - Individual Indicators'!L694,0.5*'Data - Individual Indicators'!M694,'Data - Individual Indicators'!P694,0.5*'Data - Individual Indicators'!S694,0.5*'Data - Individual Indicators'!T694,'Data - Individual Indicators'!W694,'Data - Individual Indicators'!Y694,0.33*'Data - Individual Indicators'!AC694,0.33*'Data - Individual Indicators'!AD694,0.33*'Data - Individual Indicators'!AE694,0.5*'Data - Individual Indicators'!AI694,0.5*'Data - Individual Indicators'!AJ694,'Data - Individual Indicators'!AM694,'Data - Individual Indicators'!AO694,'Data - Individual Indicators'!BB694*SUM('Data - Individual Indicators'!AV694:AY694),'Data - Individual Indicators'!BE694)</f>
        <v>13.81</v>
      </c>
      <c r="C693" s="167">
        <f t="shared" si="21"/>
        <v>1</v>
      </c>
      <c r="D693" s="1" t="str">
        <f t="shared" si="22"/>
        <v>lower</v>
      </c>
    </row>
    <row r="694" spans="1:4" x14ac:dyDescent="0.35">
      <c r="A694" s="4">
        <v>53061051915</v>
      </c>
      <c r="B694" s="2">
        <f>SUM('Data - Individual Indicators'!C695,'Data - Individual Indicators'!E695,'Data - Individual Indicators'!G695,'Data - Individual Indicators'!I695,0.5*'Data - Individual Indicators'!L695,0.5*'Data - Individual Indicators'!M695,'Data - Individual Indicators'!P695,0.5*'Data - Individual Indicators'!S695,0.5*'Data - Individual Indicators'!T695,'Data - Individual Indicators'!W695,'Data - Individual Indicators'!Y695,0.33*'Data - Individual Indicators'!AC695,0.33*'Data - Individual Indicators'!AD695,0.33*'Data - Individual Indicators'!AE695,0.5*'Data - Individual Indicators'!AI695,0.5*'Data - Individual Indicators'!AJ695,'Data - Individual Indicators'!AM695,'Data - Individual Indicators'!AO695,'Data - Individual Indicators'!BB695*SUM('Data - Individual Indicators'!AV695:AY695),'Data - Individual Indicators'!BE695)</f>
        <v>16</v>
      </c>
      <c r="C694" s="167">
        <f t="shared" si="21"/>
        <v>1</v>
      </c>
      <c r="D694" s="1" t="str">
        <f t="shared" si="22"/>
        <v>lower</v>
      </c>
    </row>
    <row r="695" spans="1:4" x14ac:dyDescent="0.35">
      <c r="A695" s="4">
        <v>53061051916</v>
      </c>
      <c r="B695" s="2">
        <f>SUM('Data - Individual Indicators'!C696,'Data - Individual Indicators'!E696,'Data - Individual Indicators'!G696,'Data - Individual Indicators'!I696,0.5*'Data - Individual Indicators'!L696,0.5*'Data - Individual Indicators'!M696,'Data - Individual Indicators'!P696,0.5*'Data - Individual Indicators'!S696,0.5*'Data - Individual Indicators'!T696,'Data - Individual Indicators'!W696,'Data - Individual Indicators'!Y696,0.33*'Data - Individual Indicators'!AC696,0.33*'Data - Individual Indicators'!AD696,0.33*'Data - Individual Indicators'!AE696,0.5*'Data - Individual Indicators'!AI696,0.5*'Data - Individual Indicators'!AJ696,'Data - Individual Indicators'!AM696,'Data - Individual Indicators'!AO696,'Data - Individual Indicators'!BB696*SUM('Data - Individual Indicators'!AV696:AY696),'Data - Individual Indicators'!BE696)</f>
        <v>18.990000000000002</v>
      </c>
      <c r="C695" s="167">
        <f t="shared" si="21"/>
        <v>1</v>
      </c>
      <c r="D695" s="1" t="str">
        <f t="shared" si="22"/>
        <v>lower</v>
      </c>
    </row>
    <row r="696" spans="1:4" x14ac:dyDescent="0.35">
      <c r="A696" s="4">
        <v>53061051917</v>
      </c>
      <c r="B696" s="2">
        <f>SUM('Data - Individual Indicators'!C697,'Data - Individual Indicators'!E697,'Data - Individual Indicators'!G697,'Data - Individual Indicators'!I697,0.5*'Data - Individual Indicators'!L697,0.5*'Data - Individual Indicators'!M697,'Data - Individual Indicators'!P697,0.5*'Data - Individual Indicators'!S697,0.5*'Data - Individual Indicators'!T697,'Data - Individual Indicators'!W697,'Data - Individual Indicators'!Y697,0.33*'Data - Individual Indicators'!AC697,0.33*'Data - Individual Indicators'!AD697,0.33*'Data - Individual Indicators'!AE697,0.5*'Data - Individual Indicators'!AI697,0.5*'Data - Individual Indicators'!AJ697,'Data - Individual Indicators'!AM697,'Data - Individual Indicators'!AO697,'Data - Individual Indicators'!BB697*SUM('Data - Individual Indicators'!AV697:AY697),'Data - Individual Indicators'!BE697)</f>
        <v>10.83</v>
      </c>
      <c r="C696" s="167">
        <f t="shared" si="21"/>
        <v>1</v>
      </c>
      <c r="D696" s="1" t="str">
        <f t="shared" si="22"/>
        <v>lower</v>
      </c>
    </row>
    <row r="697" spans="1:4" x14ac:dyDescent="0.35">
      <c r="A697" s="4">
        <v>53061051918</v>
      </c>
      <c r="B697" s="2">
        <f>SUM('Data - Individual Indicators'!C698,'Data - Individual Indicators'!E698,'Data - Individual Indicators'!G698,'Data - Individual Indicators'!I698,0.5*'Data - Individual Indicators'!L698,0.5*'Data - Individual Indicators'!M698,'Data - Individual Indicators'!P698,0.5*'Data - Individual Indicators'!S698,0.5*'Data - Individual Indicators'!T698,'Data - Individual Indicators'!W698,'Data - Individual Indicators'!Y698,0.33*'Data - Individual Indicators'!AC698,0.33*'Data - Individual Indicators'!AD698,0.33*'Data - Individual Indicators'!AE698,0.5*'Data - Individual Indicators'!AI698,0.5*'Data - Individual Indicators'!AJ698,'Data - Individual Indicators'!AM698,'Data - Individual Indicators'!AO698,'Data - Individual Indicators'!BB698*SUM('Data - Individual Indicators'!AV698:AY698),'Data - Individual Indicators'!BE698)</f>
        <v>16.310000000000002</v>
      </c>
      <c r="C697" s="167">
        <f t="shared" si="21"/>
        <v>1</v>
      </c>
      <c r="D697" s="1" t="str">
        <f t="shared" si="22"/>
        <v>lower</v>
      </c>
    </row>
    <row r="698" spans="1:4" x14ac:dyDescent="0.35">
      <c r="A698" s="4">
        <v>53061051921</v>
      </c>
      <c r="B698" s="2">
        <f>SUM('Data - Individual Indicators'!C699,'Data - Individual Indicators'!E699,'Data - Individual Indicators'!G699,'Data - Individual Indicators'!I699,0.5*'Data - Individual Indicators'!L699,0.5*'Data - Individual Indicators'!M699,'Data - Individual Indicators'!P699,0.5*'Data - Individual Indicators'!S699,0.5*'Data - Individual Indicators'!T699,'Data - Individual Indicators'!W699,'Data - Individual Indicators'!Y699,0.33*'Data - Individual Indicators'!AC699,0.33*'Data - Individual Indicators'!AD699,0.33*'Data - Individual Indicators'!AE699,0.5*'Data - Individual Indicators'!AI699,0.5*'Data - Individual Indicators'!AJ699,'Data - Individual Indicators'!AM699,'Data - Individual Indicators'!AO699,'Data - Individual Indicators'!BB699*SUM('Data - Individual Indicators'!AV699:AY699),'Data - Individual Indicators'!BE699)</f>
        <v>25.819999999999997</v>
      </c>
      <c r="C698" s="167">
        <f t="shared" si="21"/>
        <v>2</v>
      </c>
      <c r="D698" s="1" t="str">
        <f t="shared" si="22"/>
        <v>moderate</v>
      </c>
    </row>
    <row r="699" spans="1:4" x14ac:dyDescent="0.35">
      <c r="A699" s="4">
        <v>53061051922</v>
      </c>
      <c r="B699" s="2">
        <f>SUM('Data - Individual Indicators'!C700,'Data - Individual Indicators'!E700,'Data - Individual Indicators'!G700,'Data - Individual Indicators'!I700,0.5*'Data - Individual Indicators'!L700,0.5*'Data - Individual Indicators'!M700,'Data - Individual Indicators'!P700,0.5*'Data - Individual Indicators'!S700,0.5*'Data - Individual Indicators'!T700,'Data - Individual Indicators'!W700,'Data - Individual Indicators'!Y700,0.33*'Data - Individual Indicators'!AC700,0.33*'Data - Individual Indicators'!AD700,0.33*'Data - Individual Indicators'!AE700,0.5*'Data - Individual Indicators'!AI700,0.5*'Data - Individual Indicators'!AJ700,'Data - Individual Indicators'!AM700,'Data - Individual Indicators'!AO700,'Data - Individual Indicators'!BB700*SUM('Data - Individual Indicators'!AV700:AY700),'Data - Individual Indicators'!BE700)</f>
        <v>21.990000000000002</v>
      </c>
      <c r="C699" s="167">
        <f t="shared" si="21"/>
        <v>1</v>
      </c>
      <c r="D699" s="1" t="str">
        <f t="shared" si="22"/>
        <v>lower</v>
      </c>
    </row>
    <row r="700" spans="1:4" x14ac:dyDescent="0.35">
      <c r="A700" s="4">
        <v>53061051923</v>
      </c>
      <c r="B700" s="2">
        <f>SUM('Data - Individual Indicators'!C701,'Data - Individual Indicators'!E701,'Data - Individual Indicators'!G701,'Data - Individual Indicators'!I701,0.5*'Data - Individual Indicators'!L701,0.5*'Data - Individual Indicators'!M701,'Data - Individual Indicators'!P701,0.5*'Data - Individual Indicators'!S701,0.5*'Data - Individual Indicators'!T701,'Data - Individual Indicators'!W701,'Data - Individual Indicators'!Y701,0.33*'Data - Individual Indicators'!AC701,0.33*'Data - Individual Indicators'!AD701,0.33*'Data - Individual Indicators'!AE701,0.5*'Data - Individual Indicators'!AI701,0.5*'Data - Individual Indicators'!AJ701,'Data - Individual Indicators'!AM701,'Data - Individual Indicators'!AO701,'Data - Individual Indicators'!BB701*SUM('Data - Individual Indicators'!AV701:AY701),'Data - Individual Indicators'!BE701)</f>
        <v>24.3</v>
      </c>
      <c r="C700" s="167">
        <f t="shared" si="21"/>
        <v>1</v>
      </c>
      <c r="D700" s="1" t="str">
        <f t="shared" si="22"/>
        <v>lower</v>
      </c>
    </row>
    <row r="701" spans="1:4" x14ac:dyDescent="0.35">
      <c r="A701" s="4">
        <v>53061051924</v>
      </c>
      <c r="B701" s="2">
        <f>SUM('Data - Individual Indicators'!C702,'Data - Individual Indicators'!E702,'Data - Individual Indicators'!G702,'Data - Individual Indicators'!I702,0.5*'Data - Individual Indicators'!L702,0.5*'Data - Individual Indicators'!M702,'Data - Individual Indicators'!P702,0.5*'Data - Individual Indicators'!S702,0.5*'Data - Individual Indicators'!T702,'Data - Individual Indicators'!W702,'Data - Individual Indicators'!Y702,0.33*'Data - Individual Indicators'!AC702,0.33*'Data - Individual Indicators'!AD702,0.33*'Data - Individual Indicators'!AE702,0.5*'Data - Individual Indicators'!AI702,0.5*'Data - Individual Indicators'!AJ702,'Data - Individual Indicators'!AM702,'Data - Individual Indicators'!AO702,'Data - Individual Indicators'!BB702*SUM('Data - Individual Indicators'!AV702:AY702),'Data - Individual Indicators'!BE702)</f>
        <v>28.31</v>
      </c>
      <c r="C701" s="167">
        <f t="shared" si="21"/>
        <v>2</v>
      </c>
      <c r="D701" s="1" t="str">
        <f t="shared" si="22"/>
        <v>moderate</v>
      </c>
    </row>
    <row r="702" spans="1:4" x14ac:dyDescent="0.35">
      <c r="A702" s="4">
        <v>53061051925</v>
      </c>
      <c r="B702" s="2">
        <f>SUM('Data - Individual Indicators'!C703,'Data - Individual Indicators'!E703,'Data - Individual Indicators'!G703,'Data - Individual Indicators'!I703,0.5*'Data - Individual Indicators'!L703,0.5*'Data - Individual Indicators'!M703,'Data - Individual Indicators'!P703,0.5*'Data - Individual Indicators'!S703,0.5*'Data - Individual Indicators'!T703,'Data - Individual Indicators'!W703,'Data - Individual Indicators'!Y703,0.33*'Data - Individual Indicators'!AC703,0.33*'Data - Individual Indicators'!AD703,0.33*'Data - Individual Indicators'!AE703,0.5*'Data - Individual Indicators'!AI703,0.5*'Data - Individual Indicators'!AJ703,'Data - Individual Indicators'!AM703,'Data - Individual Indicators'!AO703,'Data - Individual Indicators'!BB703*SUM('Data - Individual Indicators'!AV703:AY703),'Data - Individual Indicators'!BE703)</f>
        <v>20.82</v>
      </c>
      <c r="C702" s="167">
        <f t="shared" si="21"/>
        <v>1</v>
      </c>
      <c r="D702" s="1" t="str">
        <f t="shared" si="22"/>
        <v>lower</v>
      </c>
    </row>
    <row r="703" spans="1:4" x14ac:dyDescent="0.35">
      <c r="A703" s="4">
        <v>53061051926</v>
      </c>
      <c r="B703" s="2">
        <f>SUM('Data - Individual Indicators'!C704,'Data - Individual Indicators'!E704,'Data - Individual Indicators'!G704,'Data - Individual Indicators'!I704,0.5*'Data - Individual Indicators'!L704,0.5*'Data - Individual Indicators'!M704,'Data - Individual Indicators'!P704,0.5*'Data - Individual Indicators'!S704,0.5*'Data - Individual Indicators'!T704,'Data - Individual Indicators'!W704,'Data - Individual Indicators'!Y704,0.33*'Data - Individual Indicators'!AC704,0.33*'Data - Individual Indicators'!AD704,0.33*'Data - Individual Indicators'!AE704,0.5*'Data - Individual Indicators'!AI704,0.5*'Data - Individual Indicators'!AJ704,'Data - Individual Indicators'!AM704,'Data - Individual Indicators'!AO704,'Data - Individual Indicators'!BB704*SUM('Data - Individual Indicators'!AV704:AY704),'Data - Individual Indicators'!BE704)</f>
        <v>13.83</v>
      </c>
      <c r="C703" s="167">
        <f t="shared" si="21"/>
        <v>1</v>
      </c>
      <c r="D703" s="1" t="str">
        <f t="shared" si="22"/>
        <v>lower</v>
      </c>
    </row>
    <row r="704" spans="1:4" x14ac:dyDescent="0.35">
      <c r="A704" s="4">
        <v>53061051927</v>
      </c>
      <c r="B704" s="2">
        <f>SUM('Data - Individual Indicators'!C705,'Data - Individual Indicators'!E705,'Data - Individual Indicators'!G705,'Data - Individual Indicators'!I705,0.5*'Data - Individual Indicators'!L705,0.5*'Data - Individual Indicators'!M705,'Data - Individual Indicators'!P705,0.5*'Data - Individual Indicators'!S705,0.5*'Data - Individual Indicators'!T705,'Data - Individual Indicators'!W705,'Data - Individual Indicators'!Y705,0.33*'Data - Individual Indicators'!AC705,0.33*'Data - Individual Indicators'!AD705,0.33*'Data - Individual Indicators'!AE705,0.5*'Data - Individual Indicators'!AI705,0.5*'Data - Individual Indicators'!AJ705,'Data - Individual Indicators'!AM705,'Data - Individual Indicators'!AO705,'Data - Individual Indicators'!BB705*SUM('Data - Individual Indicators'!AV705:AY705),'Data - Individual Indicators'!BE705)</f>
        <v>20.98</v>
      </c>
      <c r="C704" s="167">
        <f t="shared" si="21"/>
        <v>1</v>
      </c>
      <c r="D704" s="1" t="str">
        <f t="shared" si="22"/>
        <v>lower</v>
      </c>
    </row>
    <row r="705" spans="1:4" x14ac:dyDescent="0.35">
      <c r="A705" s="4">
        <v>53061051928</v>
      </c>
      <c r="B705" s="2">
        <f>SUM('Data - Individual Indicators'!C706,'Data - Individual Indicators'!E706,'Data - Individual Indicators'!G706,'Data - Individual Indicators'!I706,0.5*'Data - Individual Indicators'!L706,0.5*'Data - Individual Indicators'!M706,'Data - Individual Indicators'!P706,0.5*'Data - Individual Indicators'!S706,0.5*'Data - Individual Indicators'!T706,'Data - Individual Indicators'!W706,'Data - Individual Indicators'!Y706,0.33*'Data - Individual Indicators'!AC706,0.33*'Data - Individual Indicators'!AD706,0.33*'Data - Individual Indicators'!AE706,0.5*'Data - Individual Indicators'!AI706,0.5*'Data - Individual Indicators'!AJ706,'Data - Individual Indicators'!AM706,'Data - Individual Indicators'!AO706,'Data - Individual Indicators'!BB706*SUM('Data - Individual Indicators'!AV706:AY706),'Data - Individual Indicators'!BE706)</f>
        <v>36.31</v>
      </c>
      <c r="C705" s="167">
        <f t="shared" si="21"/>
        <v>2</v>
      </c>
      <c r="D705" s="1" t="str">
        <f t="shared" si="22"/>
        <v>moderate</v>
      </c>
    </row>
    <row r="706" spans="1:4" x14ac:dyDescent="0.35">
      <c r="A706" s="4">
        <v>53061052003</v>
      </c>
      <c r="B706" s="2">
        <f>SUM('Data - Individual Indicators'!C707,'Data - Individual Indicators'!E707,'Data - Individual Indicators'!G707,'Data - Individual Indicators'!I707,0.5*'Data - Individual Indicators'!L707,0.5*'Data - Individual Indicators'!M707,'Data - Individual Indicators'!P707,0.5*'Data - Individual Indicators'!S707,0.5*'Data - Individual Indicators'!T707,'Data - Individual Indicators'!W707,'Data - Individual Indicators'!Y707,0.33*'Data - Individual Indicators'!AC707,0.33*'Data - Individual Indicators'!AD707,0.33*'Data - Individual Indicators'!AE707,0.5*'Data - Individual Indicators'!AI707,0.5*'Data - Individual Indicators'!AJ707,'Data - Individual Indicators'!AM707,'Data - Individual Indicators'!AO707,'Data - Individual Indicators'!BB707*SUM('Data - Individual Indicators'!AV707:AY707),'Data - Individual Indicators'!BE707)</f>
        <v>19.16</v>
      </c>
      <c r="C706" s="167">
        <f t="shared" si="21"/>
        <v>1</v>
      </c>
      <c r="D706" s="1" t="str">
        <f t="shared" si="22"/>
        <v>lower</v>
      </c>
    </row>
    <row r="707" spans="1:4" x14ac:dyDescent="0.35">
      <c r="A707" s="4">
        <v>53061052004</v>
      </c>
      <c r="B707" s="2">
        <f>SUM('Data - Individual Indicators'!C708,'Data - Individual Indicators'!E708,'Data - Individual Indicators'!G708,'Data - Individual Indicators'!I708,0.5*'Data - Individual Indicators'!L708,0.5*'Data - Individual Indicators'!M708,'Data - Individual Indicators'!P708,0.5*'Data - Individual Indicators'!S708,0.5*'Data - Individual Indicators'!T708,'Data - Individual Indicators'!W708,'Data - Individual Indicators'!Y708,0.33*'Data - Individual Indicators'!AC708,0.33*'Data - Individual Indicators'!AD708,0.33*'Data - Individual Indicators'!AE708,0.5*'Data - Individual Indicators'!AI708,0.5*'Data - Individual Indicators'!AJ708,'Data - Individual Indicators'!AM708,'Data - Individual Indicators'!AO708,'Data - Individual Indicators'!BB708*SUM('Data - Individual Indicators'!AV708:AY708),'Data - Individual Indicators'!BE708)</f>
        <v>18.64</v>
      </c>
      <c r="C707" s="167">
        <f t="shared" ref="C707:C770" si="23">IF(AND(B707&gt;=$I$3),3,IF(AND(B707&lt;$I$3,B707&gt;=$I$4),2,1))</f>
        <v>1</v>
      </c>
      <c r="D707" s="1" t="str">
        <f t="shared" ref="D707:D770" si="24">IF(C707=3,"higher",IF(C707=2,"moderate","lower"))</f>
        <v>lower</v>
      </c>
    </row>
    <row r="708" spans="1:4" x14ac:dyDescent="0.35">
      <c r="A708" s="4">
        <v>53061052005</v>
      </c>
      <c r="B708" s="2">
        <f>SUM('Data - Individual Indicators'!C709,'Data - Individual Indicators'!E709,'Data - Individual Indicators'!G709,'Data - Individual Indicators'!I709,0.5*'Data - Individual Indicators'!L709,0.5*'Data - Individual Indicators'!M709,'Data - Individual Indicators'!P709,0.5*'Data - Individual Indicators'!S709,0.5*'Data - Individual Indicators'!T709,'Data - Individual Indicators'!W709,'Data - Individual Indicators'!Y709,0.33*'Data - Individual Indicators'!AC709,0.33*'Data - Individual Indicators'!AD709,0.33*'Data - Individual Indicators'!AE709,0.5*'Data - Individual Indicators'!AI709,0.5*'Data - Individual Indicators'!AJ709,'Data - Individual Indicators'!AM709,'Data - Individual Indicators'!AO709,'Data - Individual Indicators'!BB709*SUM('Data - Individual Indicators'!AV709:AY709),'Data - Individual Indicators'!BE709)</f>
        <v>15.81</v>
      </c>
      <c r="C708" s="167">
        <f t="shared" si="23"/>
        <v>1</v>
      </c>
      <c r="D708" s="1" t="str">
        <f t="shared" si="24"/>
        <v>lower</v>
      </c>
    </row>
    <row r="709" spans="1:4" x14ac:dyDescent="0.35">
      <c r="A709" s="4">
        <v>53061052006</v>
      </c>
      <c r="B709" s="2">
        <f>SUM('Data - Individual Indicators'!C710,'Data - Individual Indicators'!E710,'Data - Individual Indicators'!G710,'Data - Individual Indicators'!I710,0.5*'Data - Individual Indicators'!L710,0.5*'Data - Individual Indicators'!M710,'Data - Individual Indicators'!P710,0.5*'Data - Individual Indicators'!S710,0.5*'Data - Individual Indicators'!T710,'Data - Individual Indicators'!W710,'Data - Individual Indicators'!Y710,0.33*'Data - Individual Indicators'!AC710,0.33*'Data - Individual Indicators'!AD710,0.33*'Data - Individual Indicators'!AE710,0.5*'Data - Individual Indicators'!AI710,0.5*'Data - Individual Indicators'!AJ710,'Data - Individual Indicators'!AM710,'Data - Individual Indicators'!AO710,'Data - Individual Indicators'!BB710*SUM('Data - Individual Indicators'!AV710:AY710),'Data - Individual Indicators'!BE710)</f>
        <v>14.99</v>
      </c>
      <c r="C709" s="167">
        <f t="shared" si="23"/>
        <v>1</v>
      </c>
      <c r="D709" s="1" t="str">
        <f t="shared" si="24"/>
        <v>lower</v>
      </c>
    </row>
    <row r="710" spans="1:4" x14ac:dyDescent="0.35">
      <c r="A710" s="4">
        <v>53061052007</v>
      </c>
      <c r="B710" s="2">
        <f>SUM('Data - Individual Indicators'!C711,'Data - Individual Indicators'!E711,'Data - Individual Indicators'!G711,'Data - Individual Indicators'!I711,0.5*'Data - Individual Indicators'!L711,0.5*'Data - Individual Indicators'!M711,'Data - Individual Indicators'!P711,0.5*'Data - Individual Indicators'!S711,0.5*'Data - Individual Indicators'!T711,'Data - Individual Indicators'!W711,'Data - Individual Indicators'!Y711,0.33*'Data - Individual Indicators'!AC711,0.33*'Data - Individual Indicators'!AD711,0.33*'Data - Individual Indicators'!AE711,0.5*'Data - Individual Indicators'!AI711,0.5*'Data - Individual Indicators'!AJ711,'Data - Individual Indicators'!AM711,'Data - Individual Indicators'!AO711,'Data - Individual Indicators'!BB711*SUM('Data - Individual Indicators'!AV711:AY711),'Data - Individual Indicators'!BE711)</f>
        <v>19.32</v>
      </c>
      <c r="C710" s="167">
        <f t="shared" si="23"/>
        <v>1</v>
      </c>
      <c r="D710" s="1" t="str">
        <f t="shared" si="24"/>
        <v>lower</v>
      </c>
    </row>
    <row r="711" spans="1:4" x14ac:dyDescent="0.35">
      <c r="A711" s="4">
        <v>53061052104</v>
      </c>
      <c r="B711" s="2">
        <f>SUM('Data - Individual Indicators'!C712,'Data - Individual Indicators'!E712,'Data - Individual Indicators'!G712,'Data - Individual Indicators'!I712,0.5*'Data - Individual Indicators'!L712,0.5*'Data - Individual Indicators'!M712,'Data - Individual Indicators'!P712,0.5*'Data - Individual Indicators'!S712,0.5*'Data - Individual Indicators'!T712,'Data - Individual Indicators'!W712,'Data - Individual Indicators'!Y712,0.33*'Data - Individual Indicators'!AC712,0.33*'Data - Individual Indicators'!AD712,0.33*'Data - Individual Indicators'!AE712,0.5*'Data - Individual Indicators'!AI712,0.5*'Data - Individual Indicators'!AJ712,'Data - Individual Indicators'!AM712,'Data - Individual Indicators'!AO712,'Data - Individual Indicators'!BB712*SUM('Data - Individual Indicators'!AV712:AY712),'Data - Individual Indicators'!BE712)</f>
        <v>14</v>
      </c>
      <c r="C711" s="167">
        <f t="shared" si="23"/>
        <v>1</v>
      </c>
      <c r="D711" s="1" t="str">
        <f t="shared" si="24"/>
        <v>lower</v>
      </c>
    </row>
    <row r="712" spans="1:4" x14ac:dyDescent="0.35">
      <c r="A712" s="4">
        <v>53061052105</v>
      </c>
      <c r="B712" s="2">
        <f>SUM('Data - Individual Indicators'!C713,'Data - Individual Indicators'!E713,'Data - Individual Indicators'!G713,'Data - Individual Indicators'!I713,0.5*'Data - Individual Indicators'!L713,0.5*'Data - Individual Indicators'!M713,'Data - Individual Indicators'!P713,0.5*'Data - Individual Indicators'!S713,0.5*'Data - Individual Indicators'!T713,'Data - Individual Indicators'!W713,'Data - Individual Indicators'!Y713,0.33*'Data - Individual Indicators'!AC713,0.33*'Data - Individual Indicators'!AD713,0.33*'Data - Individual Indicators'!AE713,0.5*'Data - Individual Indicators'!AI713,0.5*'Data - Individual Indicators'!AJ713,'Data - Individual Indicators'!AM713,'Data - Individual Indicators'!AO713,'Data - Individual Indicators'!BB713*SUM('Data - Individual Indicators'!AV713:AY713),'Data - Individual Indicators'!BE713)</f>
        <v>10</v>
      </c>
      <c r="C712" s="167">
        <f t="shared" si="23"/>
        <v>1</v>
      </c>
      <c r="D712" s="1" t="str">
        <f t="shared" si="24"/>
        <v>lower</v>
      </c>
    </row>
    <row r="713" spans="1:4" x14ac:dyDescent="0.35">
      <c r="A713" s="4">
        <v>53061052107</v>
      </c>
      <c r="B713" s="2">
        <f>SUM('Data - Individual Indicators'!C714,'Data - Individual Indicators'!E714,'Data - Individual Indicators'!G714,'Data - Individual Indicators'!I714,0.5*'Data - Individual Indicators'!L714,0.5*'Data - Individual Indicators'!M714,'Data - Individual Indicators'!P714,0.5*'Data - Individual Indicators'!S714,0.5*'Data - Individual Indicators'!T714,'Data - Individual Indicators'!W714,'Data - Individual Indicators'!Y714,0.33*'Data - Individual Indicators'!AC714,0.33*'Data - Individual Indicators'!AD714,0.33*'Data - Individual Indicators'!AE714,0.5*'Data - Individual Indicators'!AI714,0.5*'Data - Individual Indicators'!AJ714,'Data - Individual Indicators'!AM714,'Data - Individual Indicators'!AO714,'Data - Individual Indicators'!BB714*SUM('Data - Individual Indicators'!AV714:AY714),'Data - Individual Indicators'!BE714)</f>
        <v>13.5</v>
      </c>
      <c r="C713" s="167">
        <f t="shared" si="23"/>
        <v>1</v>
      </c>
      <c r="D713" s="1" t="str">
        <f t="shared" si="24"/>
        <v>lower</v>
      </c>
    </row>
    <row r="714" spans="1:4" x14ac:dyDescent="0.35">
      <c r="A714" s="4">
        <v>53061052108</v>
      </c>
      <c r="B714" s="2">
        <f>SUM('Data - Individual Indicators'!C715,'Data - Individual Indicators'!E715,'Data - Individual Indicators'!G715,'Data - Individual Indicators'!I715,0.5*'Data - Individual Indicators'!L715,0.5*'Data - Individual Indicators'!M715,'Data - Individual Indicators'!P715,0.5*'Data - Individual Indicators'!S715,0.5*'Data - Individual Indicators'!T715,'Data - Individual Indicators'!W715,'Data - Individual Indicators'!Y715,0.33*'Data - Individual Indicators'!AC715,0.33*'Data - Individual Indicators'!AD715,0.33*'Data - Individual Indicators'!AE715,0.5*'Data - Individual Indicators'!AI715,0.5*'Data - Individual Indicators'!AJ715,'Data - Individual Indicators'!AM715,'Data - Individual Indicators'!AO715,'Data - Individual Indicators'!BB715*SUM('Data - Individual Indicators'!AV715:AY715),'Data - Individual Indicators'!BE715)</f>
        <v>7.33</v>
      </c>
      <c r="C714" s="167">
        <f t="shared" si="23"/>
        <v>1</v>
      </c>
      <c r="D714" s="1" t="str">
        <f t="shared" si="24"/>
        <v>lower</v>
      </c>
    </row>
    <row r="715" spans="1:4" x14ac:dyDescent="0.35">
      <c r="A715" s="4">
        <v>53061052112</v>
      </c>
      <c r="B715" s="2">
        <f>SUM('Data - Individual Indicators'!C716,'Data - Individual Indicators'!E716,'Data - Individual Indicators'!G716,'Data - Individual Indicators'!I716,0.5*'Data - Individual Indicators'!L716,0.5*'Data - Individual Indicators'!M716,'Data - Individual Indicators'!P716,0.5*'Data - Individual Indicators'!S716,0.5*'Data - Individual Indicators'!T716,'Data - Individual Indicators'!W716,'Data - Individual Indicators'!Y716,0.33*'Data - Individual Indicators'!AC716,0.33*'Data - Individual Indicators'!AD716,0.33*'Data - Individual Indicators'!AE716,0.5*'Data - Individual Indicators'!AI716,0.5*'Data - Individual Indicators'!AJ716,'Data - Individual Indicators'!AM716,'Data - Individual Indicators'!AO716,'Data - Individual Indicators'!BB716*SUM('Data - Individual Indicators'!AV716:AY716),'Data - Individual Indicators'!BE716)</f>
        <v>7.83</v>
      </c>
      <c r="C715" s="167">
        <f t="shared" si="23"/>
        <v>1</v>
      </c>
      <c r="D715" s="1" t="str">
        <f t="shared" si="24"/>
        <v>lower</v>
      </c>
    </row>
    <row r="716" spans="1:4" x14ac:dyDescent="0.35">
      <c r="A716" s="4">
        <v>53061052113</v>
      </c>
      <c r="B716" s="2">
        <f>SUM('Data - Individual Indicators'!C717,'Data - Individual Indicators'!E717,'Data - Individual Indicators'!G717,'Data - Individual Indicators'!I717,0.5*'Data - Individual Indicators'!L717,0.5*'Data - Individual Indicators'!M717,'Data - Individual Indicators'!P717,0.5*'Data - Individual Indicators'!S717,0.5*'Data - Individual Indicators'!T717,'Data - Individual Indicators'!W717,'Data - Individual Indicators'!Y717,0.33*'Data - Individual Indicators'!AC717,0.33*'Data - Individual Indicators'!AD717,0.33*'Data - Individual Indicators'!AE717,0.5*'Data - Individual Indicators'!AI717,0.5*'Data - Individual Indicators'!AJ717,'Data - Individual Indicators'!AM717,'Data - Individual Indicators'!AO717,'Data - Individual Indicators'!BB717*SUM('Data - Individual Indicators'!AV717:AY717),'Data - Individual Indicators'!BE717)</f>
        <v>4</v>
      </c>
      <c r="C716" s="167">
        <f t="shared" si="23"/>
        <v>1</v>
      </c>
      <c r="D716" s="1" t="str">
        <f t="shared" si="24"/>
        <v>lower</v>
      </c>
    </row>
    <row r="717" spans="1:4" x14ac:dyDescent="0.35">
      <c r="A717" s="4">
        <v>53061052114</v>
      </c>
      <c r="B717" s="2">
        <f>SUM('Data - Individual Indicators'!C718,'Data - Individual Indicators'!E718,'Data - Individual Indicators'!G718,'Data - Individual Indicators'!I718,0.5*'Data - Individual Indicators'!L718,0.5*'Data - Individual Indicators'!M718,'Data - Individual Indicators'!P718,0.5*'Data - Individual Indicators'!S718,0.5*'Data - Individual Indicators'!T718,'Data - Individual Indicators'!W718,'Data - Individual Indicators'!Y718,0.33*'Data - Individual Indicators'!AC718,0.33*'Data - Individual Indicators'!AD718,0.33*'Data - Individual Indicators'!AE718,0.5*'Data - Individual Indicators'!AI718,0.5*'Data - Individual Indicators'!AJ718,'Data - Individual Indicators'!AM718,'Data - Individual Indicators'!AO718,'Data - Individual Indicators'!BB718*SUM('Data - Individual Indicators'!AV718:AY718),'Data - Individual Indicators'!BE718)</f>
        <v>9.49</v>
      </c>
      <c r="C717" s="167">
        <f t="shared" si="23"/>
        <v>1</v>
      </c>
      <c r="D717" s="1" t="str">
        <f t="shared" si="24"/>
        <v>lower</v>
      </c>
    </row>
    <row r="718" spans="1:4" x14ac:dyDescent="0.35">
      <c r="A718" s="4">
        <v>53061052115</v>
      </c>
      <c r="B718" s="2">
        <f>SUM('Data - Individual Indicators'!C719,'Data - Individual Indicators'!E719,'Data - Individual Indicators'!G719,'Data - Individual Indicators'!I719,0.5*'Data - Individual Indicators'!L719,0.5*'Data - Individual Indicators'!M719,'Data - Individual Indicators'!P719,0.5*'Data - Individual Indicators'!S719,0.5*'Data - Individual Indicators'!T719,'Data - Individual Indicators'!W719,'Data - Individual Indicators'!Y719,0.33*'Data - Individual Indicators'!AC719,0.33*'Data - Individual Indicators'!AD719,0.33*'Data - Individual Indicators'!AE719,0.5*'Data - Individual Indicators'!AI719,0.5*'Data - Individual Indicators'!AJ719,'Data - Individual Indicators'!AM719,'Data - Individual Indicators'!AO719,'Data - Individual Indicators'!BB719*SUM('Data - Individual Indicators'!AV719:AY719),'Data - Individual Indicators'!BE719)</f>
        <v>14.97</v>
      </c>
      <c r="C718" s="167">
        <f t="shared" si="23"/>
        <v>1</v>
      </c>
      <c r="D718" s="1" t="str">
        <f t="shared" si="24"/>
        <v>lower</v>
      </c>
    </row>
    <row r="719" spans="1:4" x14ac:dyDescent="0.35">
      <c r="A719" s="4">
        <v>53061052118</v>
      </c>
      <c r="B719" s="2">
        <f>SUM('Data - Individual Indicators'!C720,'Data - Individual Indicators'!E720,'Data - Individual Indicators'!G720,'Data - Individual Indicators'!I720,0.5*'Data - Individual Indicators'!L720,0.5*'Data - Individual Indicators'!M720,'Data - Individual Indicators'!P720,0.5*'Data - Individual Indicators'!S720,0.5*'Data - Individual Indicators'!T720,'Data - Individual Indicators'!W720,'Data - Individual Indicators'!Y720,0.33*'Data - Individual Indicators'!AC720,0.33*'Data - Individual Indicators'!AD720,0.33*'Data - Individual Indicators'!AE720,0.5*'Data - Individual Indicators'!AI720,0.5*'Data - Individual Indicators'!AJ720,'Data - Individual Indicators'!AM720,'Data - Individual Indicators'!AO720,'Data - Individual Indicators'!BB720*SUM('Data - Individual Indicators'!AV720:AY720),'Data - Individual Indicators'!BE720)</f>
        <v>11.98</v>
      </c>
      <c r="C719" s="167">
        <f t="shared" si="23"/>
        <v>1</v>
      </c>
      <c r="D719" s="1" t="str">
        <f t="shared" si="24"/>
        <v>lower</v>
      </c>
    </row>
    <row r="720" spans="1:4" x14ac:dyDescent="0.35">
      <c r="A720" s="4">
        <v>53061052203</v>
      </c>
      <c r="B720" s="2">
        <f>SUM('Data - Individual Indicators'!C721,'Data - Individual Indicators'!E721,'Data - Individual Indicators'!G721,'Data - Individual Indicators'!I721,0.5*'Data - Individual Indicators'!L721,0.5*'Data - Individual Indicators'!M721,'Data - Individual Indicators'!P721,0.5*'Data - Individual Indicators'!S721,0.5*'Data - Individual Indicators'!T721,'Data - Individual Indicators'!W721,'Data - Individual Indicators'!Y721,0.33*'Data - Individual Indicators'!AC721,0.33*'Data - Individual Indicators'!AD721,0.33*'Data - Individual Indicators'!AE721,0.5*'Data - Individual Indicators'!AI721,0.5*'Data - Individual Indicators'!AJ721,'Data - Individual Indicators'!AM721,'Data - Individual Indicators'!AO721,'Data - Individual Indicators'!BB721*SUM('Data - Individual Indicators'!AV721:AY721),'Data - Individual Indicators'!BE721)</f>
        <v>8.31</v>
      </c>
      <c r="C720" s="167">
        <f t="shared" si="23"/>
        <v>1</v>
      </c>
      <c r="D720" s="1" t="str">
        <f t="shared" si="24"/>
        <v>lower</v>
      </c>
    </row>
    <row r="721" spans="1:4" x14ac:dyDescent="0.35">
      <c r="A721" s="4">
        <v>53061052204</v>
      </c>
      <c r="B721" s="2">
        <f>SUM('Data - Individual Indicators'!C722,'Data - Individual Indicators'!E722,'Data - Individual Indicators'!G722,'Data - Individual Indicators'!I722,0.5*'Data - Individual Indicators'!L722,0.5*'Data - Individual Indicators'!M722,'Data - Individual Indicators'!P722,0.5*'Data - Individual Indicators'!S722,0.5*'Data - Individual Indicators'!T722,'Data - Individual Indicators'!W722,'Data - Individual Indicators'!Y722,0.33*'Data - Individual Indicators'!AC722,0.33*'Data - Individual Indicators'!AD722,0.33*'Data - Individual Indicators'!AE722,0.5*'Data - Individual Indicators'!AI722,0.5*'Data - Individual Indicators'!AJ722,'Data - Individual Indicators'!AM722,'Data - Individual Indicators'!AO722,'Data - Individual Indicators'!BB722*SUM('Data - Individual Indicators'!AV722:AY722),'Data - Individual Indicators'!BE722)</f>
        <v>17.310000000000002</v>
      </c>
      <c r="C721" s="167">
        <f t="shared" si="23"/>
        <v>1</v>
      </c>
      <c r="D721" s="1" t="str">
        <f t="shared" si="24"/>
        <v>lower</v>
      </c>
    </row>
    <row r="722" spans="1:4" x14ac:dyDescent="0.35">
      <c r="A722" s="4">
        <v>53061052206</v>
      </c>
      <c r="B722" s="2">
        <f>SUM('Data - Individual Indicators'!C723,'Data - Individual Indicators'!E723,'Data - Individual Indicators'!G723,'Data - Individual Indicators'!I723,0.5*'Data - Individual Indicators'!L723,0.5*'Data - Individual Indicators'!M723,'Data - Individual Indicators'!P723,0.5*'Data - Individual Indicators'!S723,0.5*'Data - Individual Indicators'!T723,'Data - Individual Indicators'!W723,'Data - Individual Indicators'!Y723,0.33*'Data - Individual Indicators'!AC723,0.33*'Data - Individual Indicators'!AD723,0.33*'Data - Individual Indicators'!AE723,0.5*'Data - Individual Indicators'!AI723,0.5*'Data - Individual Indicators'!AJ723,'Data - Individual Indicators'!AM723,'Data - Individual Indicators'!AO723,'Data - Individual Indicators'!BB723*SUM('Data - Individual Indicators'!AV723:AY723),'Data - Individual Indicators'!BE723)</f>
        <v>4.5</v>
      </c>
      <c r="C722" s="167">
        <f t="shared" si="23"/>
        <v>1</v>
      </c>
      <c r="D722" s="1" t="str">
        <f t="shared" si="24"/>
        <v>lower</v>
      </c>
    </row>
    <row r="723" spans="1:4" x14ac:dyDescent="0.35">
      <c r="A723" s="4">
        <v>53061052207</v>
      </c>
      <c r="B723" s="2">
        <f>SUM('Data - Individual Indicators'!C724,'Data - Individual Indicators'!E724,'Data - Individual Indicators'!G724,'Data - Individual Indicators'!I724,0.5*'Data - Individual Indicators'!L724,0.5*'Data - Individual Indicators'!M724,'Data - Individual Indicators'!P724,0.5*'Data - Individual Indicators'!S724,0.5*'Data - Individual Indicators'!T724,'Data - Individual Indicators'!W724,'Data - Individual Indicators'!Y724,0.33*'Data - Individual Indicators'!AC724,0.33*'Data - Individual Indicators'!AD724,0.33*'Data - Individual Indicators'!AE724,0.5*'Data - Individual Indicators'!AI724,0.5*'Data - Individual Indicators'!AJ724,'Data - Individual Indicators'!AM724,'Data - Individual Indicators'!AO724,'Data - Individual Indicators'!BB724*SUM('Data - Individual Indicators'!AV724:AY724),'Data - Individual Indicators'!BE724)</f>
        <v>9.5</v>
      </c>
      <c r="C723" s="167">
        <f t="shared" si="23"/>
        <v>1</v>
      </c>
      <c r="D723" s="1" t="str">
        <f t="shared" si="24"/>
        <v>lower</v>
      </c>
    </row>
    <row r="724" spans="1:4" x14ac:dyDescent="0.35">
      <c r="A724" s="4">
        <v>53061052208</v>
      </c>
      <c r="B724" s="2">
        <f>SUM('Data - Individual Indicators'!C725,'Data - Individual Indicators'!E725,'Data - Individual Indicators'!G725,'Data - Individual Indicators'!I725,0.5*'Data - Individual Indicators'!L725,0.5*'Data - Individual Indicators'!M725,'Data - Individual Indicators'!P725,0.5*'Data - Individual Indicators'!S725,0.5*'Data - Individual Indicators'!T725,'Data - Individual Indicators'!W725,'Data - Individual Indicators'!Y725,0.33*'Data - Individual Indicators'!AC725,0.33*'Data - Individual Indicators'!AD725,0.33*'Data - Individual Indicators'!AE725,0.5*'Data - Individual Indicators'!AI725,0.5*'Data - Individual Indicators'!AJ725,'Data - Individual Indicators'!AM725,'Data - Individual Indicators'!AO725,'Data - Individual Indicators'!BB725*SUM('Data - Individual Indicators'!AV725:AY725),'Data - Individual Indicators'!BE725)</f>
        <v>35.799999999999997</v>
      </c>
      <c r="C724" s="167">
        <f t="shared" si="23"/>
        <v>2</v>
      </c>
      <c r="D724" s="1" t="str">
        <f t="shared" si="24"/>
        <v>moderate</v>
      </c>
    </row>
    <row r="725" spans="1:4" x14ac:dyDescent="0.35">
      <c r="A725" s="4">
        <v>53061052209</v>
      </c>
      <c r="B725" s="2">
        <f>SUM('Data - Individual Indicators'!C726,'Data - Individual Indicators'!E726,'Data - Individual Indicators'!G726,'Data - Individual Indicators'!I726,0.5*'Data - Individual Indicators'!L726,0.5*'Data - Individual Indicators'!M726,'Data - Individual Indicators'!P726,0.5*'Data - Individual Indicators'!S726,0.5*'Data - Individual Indicators'!T726,'Data - Individual Indicators'!W726,'Data - Individual Indicators'!Y726,0.33*'Data - Individual Indicators'!AC726,0.33*'Data - Individual Indicators'!AD726,0.33*'Data - Individual Indicators'!AE726,0.5*'Data - Individual Indicators'!AI726,0.5*'Data - Individual Indicators'!AJ726,'Data - Individual Indicators'!AM726,'Data - Individual Indicators'!AO726,'Data - Individual Indicators'!BB726*SUM('Data - Individual Indicators'!AV726:AY726),'Data - Individual Indicators'!BE726)</f>
        <v>36.816666666666663</v>
      </c>
      <c r="C725" s="167">
        <f t="shared" si="23"/>
        <v>2</v>
      </c>
      <c r="D725" s="1" t="str">
        <f t="shared" si="24"/>
        <v>moderate</v>
      </c>
    </row>
    <row r="726" spans="1:4" x14ac:dyDescent="0.35">
      <c r="A726" s="4">
        <v>53061052301</v>
      </c>
      <c r="B726" s="2">
        <f>SUM('Data - Individual Indicators'!C727,'Data - Individual Indicators'!E727,'Data - Individual Indicators'!G727,'Data - Individual Indicators'!I727,0.5*'Data - Individual Indicators'!L727,0.5*'Data - Individual Indicators'!M727,'Data - Individual Indicators'!P727,0.5*'Data - Individual Indicators'!S727,0.5*'Data - Individual Indicators'!T727,'Data - Individual Indicators'!W727,'Data - Individual Indicators'!Y727,0.33*'Data - Individual Indicators'!AC727,0.33*'Data - Individual Indicators'!AD727,0.33*'Data - Individual Indicators'!AE727,0.5*'Data - Individual Indicators'!AI727,0.5*'Data - Individual Indicators'!AJ727,'Data - Individual Indicators'!AM727,'Data - Individual Indicators'!AO727,'Data - Individual Indicators'!BB727*SUM('Data - Individual Indicators'!AV727:AY727),'Data - Individual Indicators'!BE727)</f>
        <v>7.5</v>
      </c>
      <c r="C726" s="167">
        <f t="shared" si="23"/>
        <v>1</v>
      </c>
      <c r="D726" s="1" t="str">
        <f t="shared" si="24"/>
        <v>lower</v>
      </c>
    </row>
    <row r="727" spans="1:4" x14ac:dyDescent="0.35">
      <c r="A727" s="4">
        <v>53061052302</v>
      </c>
      <c r="B727" s="2">
        <f>SUM('Data - Individual Indicators'!C728,'Data - Individual Indicators'!E728,'Data - Individual Indicators'!G728,'Data - Individual Indicators'!I728,0.5*'Data - Individual Indicators'!L728,0.5*'Data - Individual Indicators'!M728,'Data - Individual Indicators'!P728,0.5*'Data - Individual Indicators'!S728,0.5*'Data - Individual Indicators'!T728,'Data - Individual Indicators'!W728,'Data - Individual Indicators'!Y728,0.33*'Data - Individual Indicators'!AC728,0.33*'Data - Individual Indicators'!AD728,0.33*'Data - Individual Indicators'!AE728,0.5*'Data - Individual Indicators'!AI728,0.5*'Data - Individual Indicators'!AJ728,'Data - Individual Indicators'!AM728,'Data - Individual Indicators'!AO728,'Data - Individual Indicators'!BB728*SUM('Data - Individual Indicators'!AV728:AY728),'Data - Individual Indicators'!BE728)</f>
        <v>7</v>
      </c>
      <c r="C727" s="167">
        <f t="shared" si="23"/>
        <v>1</v>
      </c>
      <c r="D727" s="1" t="str">
        <f t="shared" si="24"/>
        <v>lower</v>
      </c>
    </row>
    <row r="728" spans="1:4" x14ac:dyDescent="0.35">
      <c r="A728" s="4">
        <v>53061052401</v>
      </c>
      <c r="B728" s="2">
        <f>SUM('Data - Individual Indicators'!C729,'Data - Individual Indicators'!E729,'Data - Individual Indicators'!G729,'Data - Individual Indicators'!I729,0.5*'Data - Individual Indicators'!L729,0.5*'Data - Individual Indicators'!M729,'Data - Individual Indicators'!P729,0.5*'Data - Individual Indicators'!S729,0.5*'Data - Individual Indicators'!T729,'Data - Individual Indicators'!W729,'Data - Individual Indicators'!Y729,0.33*'Data - Individual Indicators'!AC729,0.33*'Data - Individual Indicators'!AD729,0.33*'Data - Individual Indicators'!AE729,0.5*'Data - Individual Indicators'!AI729,0.5*'Data - Individual Indicators'!AJ729,'Data - Individual Indicators'!AM729,'Data - Individual Indicators'!AO729,'Data - Individual Indicators'!BB729*SUM('Data - Individual Indicators'!AV729:AY729),'Data - Individual Indicators'!BE729)</f>
        <v>23.463333333333335</v>
      </c>
      <c r="C728" s="167">
        <f t="shared" si="23"/>
        <v>1</v>
      </c>
      <c r="D728" s="1" t="str">
        <f t="shared" si="24"/>
        <v>lower</v>
      </c>
    </row>
    <row r="729" spans="1:4" x14ac:dyDescent="0.35">
      <c r="A729" s="4">
        <v>53061052402</v>
      </c>
      <c r="B729" s="2">
        <f>SUM('Data - Individual Indicators'!C730,'Data - Individual Indicators'!E730,'Data - Individual Indicators'!G730,'Data - Individual Indicators'!I730,0.5*'Data - Individual Indicators'!L730,0.5*'Data - Individual Indicators'!M730,'Data - Individual Indicators'!P730,0.5*'Data - Individual Indicators'!S730,0.5*'Data - Individual Indicators'!T730,'Data - Individual Indicators'!W730,'Data - Individual Indicators'!Y730,0.33*'Data - Individual Indicators'!AC730,0.33*'Data - Individual Indicators'!AD730,0.33*'Data - Individual Indicators'!AE730,0.5*'Data - Individual Indicators'!AI730,0.5*'Data - Individual Indicators'!AJ730,'Data - Individual Indicators'!AM730,'Data - Individual Indicators'!AO730,'Data - Individual Indicators'!BB730*SUM('Data - Individual Indicators'!AV730:AY730),'Data - Individual Indicators'!BE730)</f>
        <v>29.293333333333333</v>
      </c>
      <c r="C729" s="167">
        <f t="shared" si="23"/>
        <v>2</v>
      </c>
      <c r="D729" s="1" t="str">
        <f t="shared" si="24"/>
        <v>moderate</v>
      </c>
    </row>
    <row r="730" spans="1:4" x14ac:dyDescent="0.35">
      <c r="A730" s="4">
        <v>53061052502</v>
      </c>
      <c r="B730" s="2">
        <f>SUM('Data - Individual Indicators'!C731,'Data - Individual Indicators'!E731,'Data - Individual Indicators'!G731,'Data - Individual Indicators'!I731,0.5*'Data - Individual Indicators'!L731,0.5*'Data - Individual Indicators'!M731,'Data - Individual Indicators'!P731,0.5*'Data - Individual Indicators'!S731,0.5*'Data - Individual Indicators'!T731,'Data - Individual Indicators'!W731,'Data - Individual Indicators'!Y731,0.33*'Data - Individual Indicators'!AC731,0.33*'Data - Individual Indicators'!AD731,0.33*'Data - Individual Indicators'!AE731,0.5*'Data - Individual Indicators'!AI731,0.5*'Data - Individual Indicators'!AJ731,'Data - Individual Indicators'!AM731,'Data - Individual Indicators'!AO731,'Data - Individual Indicators'!BB731*SUM('Data - Individual Indicators'!AV731:AY731),'Data - Individual Indicators'!BE731)</f>
        <v>17.98</v>
      </c>
      <c r="C730" s="167">
        <f t="shared" si="23"/>
        <v>1</v>
      </c>
      <c r="D730" s="1" t="str">
        <f t="shared" si="24"/>
        <v>lower</v>
      </c>
    </row>
    <row r="731" spans="1:4" x14ac:dyDescent="0.35">
      <c r="A731" s="4">
        <v>53061052503</v>
      </c>
      <c r="B731" s="2">
        <f>SUM('Data - Individual Indicators'!C732,'Data - Individual Indicators'!E732,'Data - Individual Indicators'!G732,'Data - Individual Indicators'!I732,0.5*'Data - Individual Indicators'!L732,0.5*'Data - Individual Indicators'!M732,'Data - Individual Indicators'!P732,0.5*'Data - Individual Indicators'!S732,0.5*'Data - Individual Indicators'!T732,'Data - Individual Indicators'!W732,'Data - Individual Indicators'!Y732,0.33*'Data - Individual Indicators'!AC732,0.33*'Data - Individual Indicators'!AD732,0.33*'Data - Individual Indicators'!AE732,0.5*'Data - Individual Indicators'!AI732,0.5*'Data - Individual Indicators'!AJ732,'Data - Individual Indicators'!AM732,'Data - Individual Indicators'!AO732,'Data - Individual Indicators'!BB732*SUM('Data - Individual Indicators'!AV732:AY732),'Data - Individual Indicators'!BE732)</f>
        <v>15.48</v>
      </c>
      <c r="C731" s="167">
        <f t="shared" si="23"/>
        <v>1</v>
      </c>
      <c r="D731" s="1" t="str">
        <f t="shared" si="24"/>
        <v>lower</v>
      </c>
    </row>
    <row r="732" spans="1:4" x14ac:dyDescent="0.35">
      <c r="A732" s="4">
        <v>53061052504</v>
      </c>
      <c r="B732" s="2">
        <f>SUM('Data - Individual Indicators'!C733,'Data - Individual Indicators'!E733,'Data - Individual Indicators'!G733,'Data - Individual Indicators'!I733,0.5*'Data - Individual Indicators'!L733,0.5*'Data - Individual Indicators'!M733,'Data - Individual Indicators'!P733,0.5*'Data - Individual Indicators'!S733,0.5*'Data - Individual Indicators'!T733,'Data - Individual Indicators'!W733,'Data - Individual Indicators'!Y733,0.33*'Data - Individual Indicators'!AC733,0.33*'Data - Individual Indicators'!AD733,0.33*'Data - Individual Indicators'!AE733,0.5*'Data - Individual Indicators'!AI733,0.5*'Data - Individual Indicators'!AJ733,'Data - Individual Indicators'!AM733,'Data - Individual Indicators'!AO733,'Data - Individual Indicators'!BB733*SUM('Data - Individual Indicators'!AV733:AY733),'Data - Individual Indicators'!BE733)</f>
        <v>14.82</v>
      </c>
      <c r="C732" s="167">
        <f t="shared" si="23"/>
        <v>1</v>
      </c>
      <c r="D732" s="1" t="str">
        <f t="shared" si="24"/>
        <v>lower</v>
      </c>
    </row>
    <row r="733" spans="1:4" x14ac:dyDescent="0.35">
      <c r="A733" s="4">
        <v>53061052603</v>
      </c>
      <c r="B733" s="2">
        <f>SUM('Data - Individual Indicators'!C734,'Data - Individual Indicators'!E734,'Data - Individual Indicators'!G734,'Data - Individual Indicators'!I734,0.5*'Data - Individual Indicators'!L734,0.5*'Data - Individual Indicators'!M734,'Data - Individual Indicators'!P734,0.5*'Data - Individual Indicators'!S734,0.5*'Data - Individual Indicators'!T734,'Data - Individual Indicators'!W734,'Data - Individual Indicators'!Y734,0.33*'Data - Individual Indicators'!AC734,0.33*'Data - Individual Indicators'!AD734,0.33*'Data - Individual Indicators'!AE734,0.5*'Data - Individual Indicators'!AI734,0.5*'Data - Individual Indicators'!AJ734,'Data - Individual Indicators'!AM734,'Data - Individual Indicators'!AO734,'Data - Individual Indicators'!BB734*SUM('Data - Individual Indicators'!AV734:AY734),'Data - Individual Indicators'!BE734)</f>
        <v>16.5</v>
      </c>
      <c r="C733" s="167">
        <f t="shared" si="23"/>
        <v>1</v>
      </c>
      <c r="D733" s="1" t="str">
        <f t="shared" si="24"/>
        <v>lower</v>
      </c>
    </row>
    <row r="734" spans="1:4" x14ac:dyDescent="0.35">
      <c r="A734" s="4">
        <v>53061052604</v>
      </c>
      <c r="B734" s="2">
        <f>SUM('Data - Individual Indicators'!C735,'Data - Individual Indicators'!E735,'Data - Individual Indicators'!G735,'Data - Individual Indicators'!I735,0.5*'Data - Individual Indicators'!L735,0.5*'Data - Individual Indicators'!M735,'Data - Individual Indicators'!P735,0.5*'Data - Individual Indicators'!S735,0.5*'Data - Individual Indicators'!T735,'Data - Individual Indicators'!W735,'Data - Individual Indicators'!Y735,0.33*'Data - Individual Indicators'!AC735,0.33*'Data - Individual Indicators'!AD735,0.33*'Data - Individual Indicators'!AE735,0.5*'Data - Individual Indicators'!AI735,0.5*'Data - Individual Indicators'!AJ735,'Data - Individual Indicators'!AM735,'Data - Individual Indicators'!AO735,'Data - Individual Indicators'!BB735*SUM('Data - Individual Indicators'!AV735:AY735),'Data - Individual Indicators'!BE735)</f>
        <v>18.97</v>
      </c>
      <c r="C734" s="167">
        <f t="shared" si="23"/>
        <v>1</v>
      </c>
      <c r="D734" s="1" t="str">
        <f t="shared" si="24"/>
        <v>lower</v>
      </c>
    </row>
    <row r="735" spans="1:4" x14ac:dyDescent="0.35">
      <c r="A735" s="4">
        <v>53061052605</v>
      </c>
      <c r="B735" s="2">
        <f>SUM('Data - Individual Indicators'!C736,'Data - Individual Indicators'!E736,'Data - Individual Indicators'!G736,'Data - Individual Indicators'!I736,0.5*'Data - Individual Indicators'!L736,0.5*'Data - Individual Indicators'!M736,'Data - Individual Indicators'!P736,0.5*'Data - Individual Indicators'!S736,0.5*'Data - Individual Indicators'!T736,'Data - Individual Indicators'!W736,'Data - Individual Indicators'!Y736,0.33*'Data - Individual Indicators'!AC736,0.33*'Data - Individual Indicators'!AD736,0.33*'Data - Individual Indicators'!AE736,0.5*'Data - Individual Indicators'!AI736,0.5*'Data - Individual Indicators'!AJ736,'Data - Individual Indicators'!AM736,'Data - Individual Indicators'!AO736,'Data - Individual Indicators'!BB736*SUM('Data - Individual Indicators'!AV736:AY736),'Data - Individual Indicators'!BE736)</f>
        <v>17.993333333333332</v>
      </c>
      <c r="C735" s="167">
        <f t="shared" si="23"/>
        <v>1</v>
      </c>
      <c r="D735" s="1" t="str">
        <f t="shared" si="24"/>
        <v>lower</v>
      </c>
    </row>
    <row r="736" spans="1:4" x14ac:dyDescent="0.35">
      <c r="A736" s="4">
        <v>53061052606</v>
      </c>
      <c r="B736" s="2">
        <f>SUM('Data - Individual Indicators'!C737,'Data - Individual Indicators'!E737,'Data - Individual Indicators'!G737,'Data - Individual Indicators'!I737,0.5*'Data - Individual Indicators'!L737,0.5*'Data - Individual Indicators'!M737,'Data - Individual Indicators'!P737,0.5*'Data - Individual Indicators'!S737,0.5*'Data - Individual Indicators'!T737,'Data - Individual Indicators'!W737,'Data - Individual Indicators'!Y737,0.33*'Data - Individual Indicators'!AC737,0.33*'Data - Individual Indicators'!AD737,0.33*'Data - Individual Indicators'!AE737,0.5*'Data - Individual Indicators'!AI737,0.5*'Data - Individual Indicators'!AJ737,'Data - Individual Indicators'!AM737,'Data - Individual Indicators'!AO737,'Data - Individual Indicators'!BB737*SUM('Data - Individual Indicators'!AV737:AY737),'Data - Individual Indicators'!BE737)</f>
        <v>14.83</v>
      </c>
      <c r="C736" s="167">
        <f t="shared" si="23"/>
        <v>1</v>
      </c>
      <c r="D736" s="1" t="str">
        <f t="shared" si="24"/>
        <v>lower</v>
      </c>
    </row>
    <row r="737" spans="1:4" x14ac:dyDescent="0.35">
      <c r="A737" s="4">
        <v>53061052607</v>
      </c>
      <c r="B737" s="2">
        <f>SUM('Data - Individual Indicators'!C738,'Data - Individual Indicators'!E738,'Data - Individual Indicators'!G738,'Data - Individual Indicators'!I738,0.5*'Data - Individual Indicators'!L738,0.5*'Data - Individual Indicators'!M738,'Data - Individual Indicators'!P738,0.5*'Data - Individual Indicators'!S738,0.5*'Data - Individual Indicators'!T738,'Data - Individual Indicators'!W738,'Data - Individual Indicators'!Y738,0.33*'Data - Individual Indicators'!AC738,0.33*'Data - Individual Indicators'!AD738,0.33*'Data - Individual Indicators'!AE738,0.5*'Data - Individual Indicators'!AI738,0.5*'Data - Individual Indicators'!AJ738,'Data - Individual Indicators'!AM738,'Data - Individual Indicators'!AO738,'Data - Individual Indicators'!BB738*SUM('Data - Individual Indicators'!AV738:AY738),'Data - Individual Indicators'!BE738)</f>
        <v>8.5</v>
      </c>
      <c r="C737" s="167">
        <f t="shared" si="23"/>
        <v>1</v>
      </c>
      <c r="D737" s="1" t="str">
        <f t="shared" si="24"/>
        <v>lower</v>
      </c>
    </row>
    <row r="738" spans="1:4" x14ac:dyDescent="0.35">
      <c r="A738" s="4">
        <v>53061052701</v>
      </c>
      <c r="B738" s="2">
        <f>SUM('Data - Individual Indicators'!C739,'Data - Individual Indicators'!E739,'Data - Individual Indicators'!G739,'Data - Individual Indicators'!I739,0.5*'Data - Individual Indicators'!L739,0.5*'Data - Individual Indicators'!M739,'Data - Individual Indicators'!P739,0.5*'Data - Individual Indicators'!S739,0.5*'Data - Individual Indicators'!T739,'Data - Individual Indicators'!W739,'Data - Individual Indicators'!Y739,0.33*'Data - Individual Indicators'!AC739,0.33*'Data - Individual Indicators'!AD739,0.33*'Data - Individual Indicators'!AE739,0.5*'Data - Individual Indicators'!AI739,0.5*'Data - Individual Indicators'!AJ739,'Data - Individual Indicators'!AM739,'Data - Individual Indicators'!AO739,'Data - Individual Indicators'!BB739*SUM('Data - Individual Indicators'!AV739:AY739),'Data - Individual Indicators'!BE739)</f>
        <v>5.5</v>
      </c>
      <c r="C738" s="167">
        <f t="shared" si="23"/>
        <v>1</v>
      </c>
      <c r="D738" s="1" t="str">
        <f t="shared" si="24"/>
        <v>lower</v>
      </c>
    </row>
    <row r="739" spans="1:4" x14ac:dyDescent="0.35">
      <c r="A739" s="4">
        <v>53061052705</v>
      </c>
      <c r="B739" s="2">
        <f>SUM('Data - Individual Indicators'!C740,'Data - Individual Indicators'!E740,'Data - Individual Indicators'!G740,'Data - Individual Indicators'!I740,0.5*'Data - Individual Indicators'!L740,0.5*'Data - Individual Indicators'!M740,'Data - Individual Indicators'!P740,0.5*'Data - Individual Indicators'!S740,0.5*'Data - Individual Indicators'!T740,'Data - Individual Indicators'!W740,'Data - Individual Indicators'!Y740,0.33*'Data - Individual Indicators'!AC740,0.33*'Data - Individual Indicators'!AD740,0.33*'Data - Individual Indicators'!AE740,0.5*'Data - Individual Indicators'!AI740,0.5*'Data - Individual Indicators'!AJ740,'Data - Individual Indicators'!AM740,'Data - Individual Indicators'!AO740,'Data - Individual Indicators'!BB740*SUM('Data - Individual Indicators'!AV740:AY740),'Data - Individual Indicators'!BE740)</f>
        <v>15.16</v>
      </c>
      <c r="C739" s="167">
        <f t="shared" si="23"/>
        <v>1</v>
      </c>
      <c r="D739" s="1" t="str">
        <f t="shared" si="24"/>
        <v>lower</v>
      </c>
    </row>
    <row r="740" spans="1:4" x14ac:dyDescent="0.35">
      <c r="A740" s="4">
        <v>53061052706</v>
      </c>
      <c r="B740" s="2">
        <f>SUM('Data - Individual Indicators'!C741,'Data - Individual Indicators'!E741,'Data - Individual Indicators'!G741,'Data - Individual Indicators'!I741,0.5*'Data - Individual Indicators'!L741,0.5*'Data - Individual Indicators'!M741,'Data - Individual Indicators'!P741,0.5*'Data - Individual Indicators'!S741,0.5*'Data - Individual Indicators'!T741,'Data - Individual Indicators'!W741,'Data - Individual Indicators'!Y741,0.33*'Data - Individual Indicators'!AC741,0.33*'Data - Individual Indicators'!AD741,0.33*'Data - Individual Indicators'!AE741,0.5*'Data - Individual Indicators'!AI741,0.5*'Data - Individual Indicators'!AJ741,'Data - Individual Indicators'!AM741,'Data - Individual Indicators'!AO741,'Data - Individual Indicators'!BB741*SUM('Data - Individual Indicators'!AV741:AY741),'Data - Individual Indicators'!BE741)</f>
        <v>16.149999999999999</v>
      </c>
      <c r="C740" s="167">
        <f t="shared" si="23"/>
        <v>1</v>
      </c>
      <c r="D740" s="1" t="str">
        <f t="shared" si="24"/>
        <v>lower</v>
      </c>
    </row>
    <row r="741" spans="1:4" x14ac:dyDescent="0.35">
      <c r="A741" s="4">
        <v>53061052707</v>
      </c>
      <c r="B741" s="2">
        <f>SUM('Data - Individual Indicators'!C742,'Data - Individual Indicators'!E742,'Data - Individual Indicators'!G742,'Data - Individual Indicators'!I742,0.5*'Data - Individual Indicators'!L742,0.5*'Data - Individual Indicators'!M742,'Data - Individual Indicators'!P742,0.5*'Data - Individual Indicators'!S742,0.5*'Data - Individual Indicators'!T742,'Data - Individual Indicators'!W742,'Data - Individual Indicators'!Y742,0.33*'Data - Individual Indicators'!AC742,0.33*'Data - Individual Indicators'!AD742,0.33*'Data - Individual Indicators'!AE742,0.5*'Data - Individual Indicators'!AI742,0.5*'Data - Individual Indicators'!AJ742,'Data - Individual Indicators'!AM742,'Data - Individual Indicators'!AO742,'Data - Individual Indicators'!BB742*SUM('Data - Individual Indicators'!AV742:AY742),'Data - Individual Indicators'!BE742)</f>
        <v>12</v>
      </c>
      <c r="C741" s="167">
        <f t="shared" si="23"/>
        <v>1</v>
      </c>
      <c r="D741" s="1" t="str">
        <f t="shared" si="24"/>
        <v>lower</v>
      </c>
    </row>
    <row r="742" spans="1:4" x14ac:dyDescent="0.35">
      <c r="A742" s="4">
        <v>53061052708</v>
      </c>
      <c r="B742" s="2">
        <f>SUM('Data - Individual Indicators'!C743,'Data - Individual Indicators'!E743,'Data - Individual Indicators'!G743,'Data - Individual Indicators'!I743,0.5*'Data - Individual Indicators'!L743,0.5*'Data - Individual Indicators'!M743,'Data - Individual Indicators'!P743,0.5*'Data - Individual Indicators'!S743,0.5*'Data - Individual Indicators'!T743,'Data - Individual Indicators'!W743,'Data - Individual Indicators'!Y743,0.33*'Data - Individual Indicators'!AC743,0.33*'Data - Individual Indicators'!AD743,0.33*'Data - Individual Indicators'!AE743,0.5*'Data - Individual Indicators'!AI743,0.5*'Data - Individual Indicators'!AJ743,'Data - Individual Indicators'!AM743,'Data - Individual Indicators'!AO743,'Data - Individual Indicators'!BB743*SUM('Data - Individual Indicators'!AV743:AY743),'Data - Individual Indicators'!BE743)</f>
        <v>14.82</v>
      </c>
      <c r="C742" s="167">
        <f t="shared" si="23"/>
        <v>1</v>
      </c>
      <c r="D742" s="1" t="str">
        <f t="shared" si="24"/>
        <v>lower</v>
      </c>
    </row>
    <row r="743" spans="1:4" x14ac:dyDescent="0.35">
      <c r="A743" s="4">
        <v>53061052709</v>
      </c>
      <c r="B743" s="2">
        <f>SUM('Data - Individual Indicators'!C744,'Data - Individual Indicators'!E744,'Data - Individual Indicators'!G744,'Data - Individual Indicators'!I744,0.5*'Data - Individual Indicators'!L744,0.5*'Data - Individual Indicators'!M744,'Data - Individual Indicators'!P744,0.5*'Data - Individual Indicators'!S744,0.5*'Data - Individual Indicators'!T744,'Data - Individual Indicators'!W744,'Data - Individual Indicators'!Y744,0.33*'Data - Individual Indicators'!AC744,0.33*'Data - Individual Indicators'!AD744,0.33*'Data - Individual Indicators'!AE744,0.5*'Data - Individual Indicators'!AI744,0.5*'Data - Individual Indicators'!AJ744,'Data - Individual Indicators'!AM744,'Data - Individual Indicators'!AO744,'Data - Individual Indicators'!BB744*SUM('Data - Individual Indicators'!AV744:AY744),'Data - Individual Indicators'!BE744)</f>
        <v>12</v>
      </c>
      <c r="C743" s="167">
        <f t="shared" si="23"/>
        <v>1</v>
      </c>
      <c r="D743" s="1" t="str">
        <f t="shared" si="24"/>
        <v>lower</v>
      </c>
    </row>
    <row r="744" spans="1:4" x14ac:dyDescent="0.35">
      <c r="A744" s="4">
        <v>53061052803</v>
      </c>
      <c r="B744" s="2">
        <f>SUM('Data - Individual Indicators'!C745,'Data - Individual Indicators'!E745,'Data - Individual Indicators'!G745,'Data - Individual Indicators'!I745,0.5*'Data - Individual Indicators'!L745,0.5*'Data - Individual Indicators'!M745,'Data - Individual Indicators'!P745,0.5*'Data - Individual Indicators'!S745,0.5*'Data - Individual Indicators'!T745,'Data - Individual Indicators'!W745,'Data - Individual Indicators'!Y745,0.33*'Data - Individual Indicators'!AC745,0.33*'Data - Individual Indicators'!AD745,0.33*'Data - Individual Indicators'!AE745,0.5*'Data - Individual Indicators'!AI745,0.5*'Data - Individual Indicators'!AJ745,'Data - Individual Indicators'!AM745,'Data - Individual Indicators'!AO745,'Data - Individual Indicators'!BB745*SUM('Data - Individual Indicators'!AV745:AY745),'Data - Individual Indicators'!BE745)</f>
        <v>18.32</v>
      </c>
      <c r="C744" s="167">
        <f t="shared" si="23"/>
        <v>1</v>
      </c>
      <c r="D744" s="1" t="str">
        <f t="shared" si="24"/>
        <v>lower</v>
      </c>
    </row>
    <row r="745" spans="1:4" x14ac:dyDescent="0.35">
      <c r="A745" s="4">
        <v>53061052804</v>
      </c>
      <c r="B745" s="2">
        <f>SUM('Data - Individual Indicators'!C746,'Data - Individual Indicators'!E746,'Data - Individual Indicators'!G746,'Data - Individual Indicators'!I746,0.5*'Data - Individual Indicators'!L746,0.5*'Data - Individual Indicators'!M746,'Data - Individual Indicators'!P746,0.5*'Data - Individual Indicators'!S746,0.5*'Data - Individual Indicators'!T746,'Data - Individual Indicators'!W746,'Data - Individual Indicators'!Y746,0.33*'Data - Individual Indicators'!AC746,0.33*'Data - Individual Indicators'!AD746,0.33*'Data - Individual Indicators'!AE746,0.5*'Data - Individual Indicators'!AI746,0.5*'Data - Individual Indicators'!AJ746,'Data - Individual Indicators'!AM746,'Data - Individual Indicators'!AO746,'Data - Individual Indicators'!BB746*SUM('Data - Individual Indicators'!AV746:AY746),'Data - Individual Indicators'!BE746)</f>
        <v>23.65</v>
      </c>
      <c r="C745" s="167">
        <f t="shared" si="23"/>
        <v>1</v>
      </c>
      <c r="D745" s="1" t="str">
        <f t="shared" si="24"/>
        <v>lower</v>
      </c>
    </row>
    <row r="746" spans="1:4" x14ac:dyDescent="0.35">
      <c r="A746" s="4">
        <v>53061052805</v>
      </c>
      <c r="B746" s="2">
        <f>SUM('Data - Individual Indicators'!C747,'Data - Individual Indicators'!E747,'Data - Individual Indicators'!G747,'Data - Individual Indicators'!I747,0.5*'Data - Individual Indicators'!L747,0.5*'Data - Individual Indicators'!M747,'Data - Individual Indicators'!P747,0.5*'Data - Individual Indicators'!S747,0.5*'Data - Individual Indicators'!T747,'Data - Individual Indicators'!W747,'Data - Individual Indicators'!Y747,0.33*'Data - Individual Indicators'!AC747,0.33*'Data - Individual Indicators'!AD747,0.33*'Data - Individual Indicators'!AE747,0.5*'Data - Individual Indicators'!AI747,0.5*'Data - Individual Indicators'!AJ747,'Data - Individual Indicators'!AM747,'Data - Individual Indicators'!AO747,'Data - Individual Indicators'!BB747*SUM('Data - Individual Indicators'!AV747:AY747),'Data - Individual Indicators'!BE747)</f>
        <v>24.97</v>
      </c>
      <c r="C746" s="167">
        <f t="shared" si="23"/>
        <v>2</v>
      </c>
      <c r="D746" s="1" t="str">
        <f t="shared" si="24"/>
        <v>moderate</v>
      </c>
    </row>
    <row r="747" spans="1:4" x14ac:dyDescent="0.35">
      <c r="A747" s="4">
        <v>53061052806</v>
      </c>
      <c r="B747" s="2">
        <f>SUM('Data - Individual Indicators'!C748,'Data - Individual Indicators'!E748,'Data - Individual Indicators'!G748,'Data - Individual Indicators'!I748,0.5*'Data - Individual Indicators'!L748,0.5*'Data - Individual Indicators'!M748,'Data - Individual Indicators'!P748,0.5*'Data - Individual Indicators'!S748,0.5*'Data - Individual Indicators'!T748,'Data - Individual Indicators'!W748,'Data - Individual Indicators'!Y748,0.33*'Data - Individual Indicators'!AC748,0.33*'Data - Individual Indicators'!AD748,0.33*'Data - Individual Indicators'!AE748,0.5*'Data - Individual Indicators'!AI748,0.5*'Data - Individual Indicators'!AJ748,'Data - Individual Indicators'!AM748,'Data - Individual Indicators'!AO748,'Data - Individual Indicators'!BB748*SUM('Data - Individual Indicators'!AV748:AY748),'Data - Individual Indicators'!BE748)</f>
        <v>22.15</v>
      </c>
      <c r="C747" s="167">
        <f t="shared" si="23"/>
        <v>1</v>
      </c>
      <c r="D747" s="1" t="str">
        <f t="shared" si="24"/>
        <v>lower</v>
      </c>
    </row>
    <row r="748" spans="1:4" x14ac:dyDescent="0.35">
      <c r="A748" s="4">
        <v>53061052903</v>
      </c>
      <c r="B748" s="2">
        <f>SUM('Data - Individual Indicators'!C749,'Data - Individual Indicators'!E749,'Data - Individual Indicators'!G749,'Data - Individual Indicators'!I749,0.5*'Data - Individual Indicators'!L749,0.5*'Data - Individual Indicators'!M749,'Data - Individual Indicators'!P749,0.5*'Data - Individual Indicators'!S749,0.5*'Data - Individual Indicators'!T749,'Data - Individual Indicators'!W749,'Data - Individual Indicators'!Y749,0.33*'Data - Individual Indicators'!AC749,0.33*'Data - Individual Indicators'!AD749,0.33*'Data - Individual Indicators'!AE749,0.5*'Data - Individual Indicators'!AI749,0.5*'Data - Individual Indicators'!AJ749,'Data - Individual Indicators'!AM749,'Data - Individual Indicators'!AO749,'Data - Individual Indicators'!BB749*SUM('Data - Individual Indicators'!AV749:AY749),'Data - Individual Indicators'!BE749)</f>
        <v>34.636666666666663</v>
      </c>
      <c r="C748" s="167">
        <f t="shared" si="23"/>
        <v>2</v>
      </c>
      <c r="D748" s="1" t="str">
        <f t="shared" si="24"/>
        <v>moderate</v>
      </c>
    </row>
    <row r="749" spans="1:4" x14ac:dyDescent="0.35">
      <c r="A749" s="4">
        <v>53061052904</v>
      </c>
      <c r="B749" s="2">
        <f>SUM('Data - Individual Indicators'!C750,'Data - Individual Indicators'!E750,'Data - Individual Indicators'!G750,'Data - Individual Indicators'!I750,0.5*'Data - Individual Indicators'!L750,0.5*'Data - Individual Indicators'!M750,'Data - Individual Indicators'!P750,0.5*'Data - Individual Indicators'!S750,0.5*'Data - Individual Indicators'!T750,'Data - Individual Indicators'!W750,'Data - Individual Indicators'!Y750,0.33*'Data - Individual Indicators'!AC750,0.33*'Data - Individual Indicators'!AD750,0.33*'Data - Individual Indicators'!AE750,0.5*'Data - Individual Indicators'!AI750,0.5*'Data - Individual Indicators'!AJ750,'Data - Individual Indicators'!AM750,'Data - Individual Indicators'!AO750,'Data - Individual Indicators'!BB750*SUM('Data - Individual Indicators'!AV750:AY750),'Data - Individual Indicators'!BE750)</f>
        <v>29.476666666666667</v>
      </c>
      <c r="C749" s="167">
        <f t="shared" si="23"/>
        <v>2</v>
      </c>
      <c r="D749" s="1" t="str">
        <f t="shared" si="24"/>
        <v>moderate</v>
      </c>
    </row>
    <row r="750" spans="1:4" x14ac:dyDescent="0.35">
      <c r="A750" s="4">
        <v>53061052905</v>
      </c>
      <c r="B750" s="2">
        <f>SUM('Data - Individual Indicators'!C751,'Data - Individual Indicators'!E751,'Data - Individual Indicators'!G751,'Data - Individual Indicators'!I751,0.5*'Data - Individual Indicators'!L751,0.5*'Data - Individual Indicators'!M751,'Data - Individual Indicators'!P751,0.5*'Data - Individual Indicators'!S751,0.5*'Data - Individual Indicators'!T751,'Data - Individual Indicators'!W751,'Data - Individual Indicators'!Y751,0.33*'Data - Individual Indicators'!AC751,0.33*'Data - Individual Indicators'!AD751,0.33*'Data - Individual Indicators'!AE751,0.5*'Data - Individual Indicators'!AI751,0.5*'Data - Individual Indicators'!AJ751,'Data - Individual Indicators'!AM751,'Data - Individual Indicators'!AO751,'Data - Individual Indicators'!BB751*SUM('Data - Individual Indicators'!AV751:AY751),'Data - Individual Indicators'!BE751)</f>
        <v>34.97</v>
      </c>
      <c r="C750" s="167">
        <f t="shared" si="23"/>
        <v>2</v>
      </c>
      <c r="D750" s="1" t="str">
        <f t="shared" si="24"/>
        <v>moderate</v>
      </c>
    </row>
    <row r="751" spans="1:4" x14ac:dyDescent="0.35">
      <c r="A751" s="4">
        <v>53061052906</v>
      </c>
      <c r="B751" s="2">
        <f>SUM('Data - Individual Indicators'!C752,'Data - Individual Indicators'!E752,'Data - Individual Indicators'!G752,'Data - Individual Indicators'!I752,0.5*'Data - Individual Indicators'!L752,0.5*'Data - Individual Indicators'!M752,'Data - Individual Indicators'!P752,0.5*'Data - Individual Indicators'!S752,0.5*'Data - Individual Indicators'!T752,'Data - Individual Indicators'!W752,'Data - Individual Indicators'!Y752,0.33*'Data - Individual Indicators'!AC752,0.33*'Data - Individual Indicators'!AD752,0.33*'Data - Individual Indicators'!AE752,0.5*'Data - Individual Indicators'!AI752,0.5*'Data - Individual Indicators'!AJ752,'Data - Individual Indicators'!AM752,'Data - Individual Indicators'!AO752,'Data - Individual Indicators'!BB752*SUM('Data - Individual Indicators'!AV752:AY752),'Data - Individual Indicators'!BE752)</f>
        <v>27.810000000000002</v>
      </c>
      <c r="C751" s="167">
        <f t="shared" si="23"/>
        <v>2</v>
      </c>
      <c r="D751" s="1" t="str">
        <f t="shared" si="24"/>
        <v>moderate</v>
      </c>
    </row>
    <row r="752" spans="1:4" x14ac:dyDescent="0.35">
      <c r="A752" s="4">
        <v>53061053101</v>
      </c>
      <c r="B752" s="2">
        <f>SUM('Data - Individual Indicators'!C753,'Data - Individual Indicators'!E753,'Data - Individual Indicators'!G753,'Data - Individual Indicators'!I753,0.5*'Data - Individual Indicators'!L753,0.5*'Data - Individual Indicators'!M753,'Data - Individual Indicators'!P753,0.5*'Data - Individual Indicators'!S753,0.5*'Data - Individual Indicators'!T753,'Data - Individual Indicators'!W753,'Data - Individual Indicators'!Y753,0.33*'Data - Individual Indicators'!AC753,0.33*'Data - Individual Indicators'!AD753,0.33*'Data - Individual Indicators'!AE753,0.5*'Data - Individual Indicators'!AI753,0.5*'Data - Individual Indicators'!AJ753,'Data - Individual Indicators'!AM753,'Data - Individual Indicators'!AO753,'Data - Individual Indicators'!BB753*SUM('Data - Individual Indicators'!AV753:AY753),'Data - Individual Indicators'!BE753)</f>
        <v>14.996666666666666</v>
      </c>
      <c r="C752" s="167">
        <f t="shared" si="23"/>
        <v>1</v>
      </c>
      <c r="D752" s="1" t="str">
        <f t="shared" si="24"/>
        <v>lower</v>
      </c>
    </row>
    <row r="753" spans="1:4" x14ac:dyDescent="0.35">
      <c r="A753" s="4">
        <v>53061053102</v>
      </c>
      <c r="B753" s="2">
        <f>SUM('Data - Individual Indicators'!C754,'Data - Individual Indicators'!E754,'Data - Individual Indicators'!G754,'Data - Individual Indicators'!I754,0.5*'Data - Individual Indicators'!L754,0.5*'Data - Individual Indicators'!M754,'Data - Individual Indicators'!P754,0.5*'Data - Individual Indicators'!S754,0.5*'Data - Individual Indicators'!T754,'Data - Individual Indicators'!W754,'Data - Individual Indicators'!Y754,0.33*'Data - Individual Indicators'!AC754,0.33*'Data - Individual Indicators'!AD754,0.33*'Data - Individual Indicators'!AE754,0.5*'Data - Individual Indicators'!AI754,0.5*'Data - Individual Indicators'!AJ754,'Data - Individual Indicators'!AM754,'Data - Individual Indicators'!AO754,'Data - Individual Indicators'!BB754*SUM('Data - Individual Indicators'!AV754:AY754),'Data - Individual Indicators'!BE754)</f>
        <v>15.5</v>
      </c>
      <c r="C753" s="167">
        <f t="shared" si="23"/>
        <v>1</v>
      </c>
      <c r="D753" s="1" t="str">
        <f t="shared" si="24"/>
        <v>lower</v>
      </c>
    </row>
    <row r="754" spans="1:4" x14ac:dyDescent="0.35">
      <c r="A754" s="4">
        <v>53061053201</v>
      </c>
      <c r="B754" s="2">
        <f>SUM('Data - Individual Indicators'!C755,'Data - Individual Indicators'!E755,'Data - Individual Indicators'!G755,'Data - Individual Indicators'!I755,0.5*'Data - Individual Indicators'!L755,0.5*'Data - Individual Indicators'!M755,'Data - Individual Indicators'!P755,0.5*'Data - Individual Indicators'!S755,0.5*'Data - Individual Indicators'!T755,'Data - Individual Indicators'!W755,'Data - Individual Indicators'!Y755,0.33*'Data - Individual Indicators'!AC755,0.33*'Data - Individual Indicators'!AD755,0.33*'Data - Individual Indicators'!AE755,0.5*'Data - Individual Indicators'!AI755,0.5*'Data - Individual Indicators'!AJ755,'Data - Individual Indicators'!AM755,'Data - Individual Indicators'!AO755,'Data - Individual Indicators'!BB755*SUM('Data - Individual Indicators'!AV755:AY755),'Data - Individual Indicators'!BE755)</f>
        <v>9.75</v>
      </c>
      <c r="C754" s="167">
        <f t="shared" si="23"/>
        <v>1</v>
      </c>
      <c r="D754" s="1" t="str">
        <f t="shared" si="24"/>
        <v>lower</v>
      </c>
    </row>
    <row r="755" spans="1:4" x14ac:dyDescent="0.35">
      <c r="A755" s="4">
        <v>53061053202</v>
      </c>
      <c r="B755" s="2">
        <f>SUM('Data - Individual Indicators'!C756,'Data - Individual Indicators'!E756,'Data - Individual Indicators'!G756,'Data - Individual Indicators'!I756,0.5*'Data - Individual Indicators'!L756,0.5*'Data - Individual Indicators'!M756,'Data - Individual Indicators'!P756,0.5*'Data - Individual Indicators'!S756,0.5*'Data - Individual Indicators'!T756,'Data - Individual Indicators'!W756,'Data - Individual Indicators'!Y756,0.33*'Data - Individual Indicators'!AC756,0.33*'Data - Individual Indicators'!AD756,0.33*'Data - Individual Indicators'!AE756,0.5*'Data - Individual Indicators'!AI756,0.5*'Data - Individual Indicators'!AJ756,'Data - Individual Indicators'!AM756,'Data - Individual Indicators'!AO756,'Data - Individual Indicators'!BB756*SUM('Data - Individual Indicators'!AV756:AY756),'Data - Individual Indicators'!BE756)</f>
        <v>6</v>
      </c>
      <c r="C755" s="167">
        <f t="shared" si="23"/>
        <v>1</v>
      </c>
      <c r="D755" s="1" t="str">
        <f t="shared" si="24"/>
        <v>lower</v>
      </c>
    </row>
    <row r="756" spans="1:4" x14ac:dyDescent="0.35">
      <c r="A756" s="4">
        <v>53061053301</v>
      </c>
      <c r="B756" s="2">
        <f>SUM('Data - Individual Indicators'!C757,'Data - Individual Indicators'!E757,'Data - Individual Indicators'!G757,'Data - Individual Indicators'!I757,0.5*'Data - Individual Indicators'!L757,0.5*'Data - Individual Indicators'!M757,'Data - Individual Indicators'!P757,0.5*'Data - Individual Indicators'!S757,0.5*'Data - Individual Indicators'!T757,'Data - Individual Indicators'!W757,'Data - Individual Indicators'!Y757,0.33*'Data - Individual Indicators'!AC757,0.33*'Data - Individual Indicators'!AD757,0.33*'Data - Individual Indicators'!AE757,0.5*'Data - Individual Indicators'!AI757,0.5*'Data - Individual Indicators'!AJ757,'Data - Individual Indicators'!AM757,'Data - Individual Indicators'!AO757,'Data - Individual Indicators'!BB757*SUM('Data - Individual Indicators'!AV757:AY757),'Data - Individual Indicators'!BE757)</f>
        <v>21.97</v>
      </c>
      <c r="C756" s="167">
        <f t="shared" si="23"/>
        <v>1</v>
      </c>
      <c r="D756" s="1" t="str">
        <f t="shared" si="24"/>
        <v>lower</v>
      </c>
    </row>
    <row r="757" spans="1:4" x14ac:dyDescent="0.35">
      <c r="A757" s="4">
        <v>53061053302</v>
      </c>
      <c r="B757" s="2">
        <f>SUM('Data - Individual Indicators'!C758,'Data - Individual Indicators'!E758,'Data - Individual Indicators'!G758,'Data - Individual Indicators'!I758,0.5*'Data - Individual Indicators'!L758,0.5*'Data - Individual Indicators'!M758,'Data - Individual Indicators'!P758,0.5*'Data - Individual Indicators'!S758,0.5*'Data - Individual Indicators'!T758,'Data - Individual Indicators'!W758,'Data - Individual Indicators'!Y758,0.33*'Data - Individual Indicators'!AC758,0.33*'Data - Individual Indicators'!AD758,0.33*'Data - Individual Indicators'!AE758,0.5*'Data - Individual Indicators'!AI758,0.5*'Data - Individual Indicators'!AJ758,'Data - Individual Indicators'!AM758,'Data - Individual Indicators'!AO758,'Data - Individual Indicators'!BB758*SUM('Data - Individual Indicators'!AV758:AY758),'Data - Individual Indicators'!BE758)</f>
        <v>10.5</v>
      </c>
      <c r="C757" s="167">
        <f t="shared" si="23"/>
        <v>1</v>
      </c>
      <c r="D757" s="1" t="str">
        <f t="shared" si="24"/>
        <v>lower</v>
      </c>
    </row>
    <row r="758" spans="1:4" x14ac:dyDescent="0.35">
      <c r="A758" s="4">
        <v>53061053400</v>
      </c>
      <c r="B758" s="2">
        <f>SUM('Data - Individual Indicators'!C759,'Data - Individual Indicators'!E759,'Data - Individual Indicators'!G759,'Data - Individual Indicators'!I759,0.5*'Data - Individual Indicators'!L759,0.5*'Data - Individual Indicators'!M759,'Data - Individual Indicators'!P759,0.5*'Data - Individual Indicators'!S759,0.5*'Data - Individual Indicators'!T759,'Data - Individual Indicators'!W759,'Data - Individual Indicators'!Y759,0.33*'Data - Individual Indicators'!AC759,0.33*'Data - Individual Indicators'!AD759,0.33*'Data - Individual Indicators'!AE759,0.5*'Data - Individual Indicators'!AI759,0.5*'Data - Individual Indicators'!AJ759,'Data - Individual Indicators'!AM759,'Data - Individual Indicators'!AO759,'Data - Individual Indicators'!BB759*SUM('Data - Individual Indicators'!AV759:AY759),'Data - Individual Indicators'!BE759)</f>
        <v>6</v>
      </c>
      <c r="C758" s="167">
        <f t="shared" si="23"/>
        <v>1</v>
      </c>
      <c r="D758" s="1" t="str">
        <f t="shared" si="24"/>
        <v>lower</v>
      </c>
    </row>
    <row r="759" spans="1:4" x14ac:dyDescent="0.35">
      <c r="A759" s="4">
        <v>53061053504</v>
      </c>
      <c r="B759" s="2">
        <f>SUM('Data - Individual Indicators'!C760,'Data - Individual Indicators'!E760,'Data - Individual Indicators'!G760,'Data - Individual Indicators'!I760,0.5*'Data - Individual Indicators'!L760,0.5*'Data - Individual Indicators'!M760,'Data - Individual Indicators'!P760,0.5*'Data - Individual Indicators'!S760,0.5*'Data - Individual Indicators'!T760,'Data - Individual Indicators'!W760,'Data - Individual Indicators'!Y760,0.33*'Data - Individual Indicators'!AC760,0.33*'Data - Individual Indicators'!AD760,0.33*'Data - Individual Indicators'!AE760,0.5*'Data - Individual Indicators'!AI760,0.5*'Data - Individual Indicators'!AJ760,'Data - Individual Indicators'!AM760,'Data - Individual Indicators'!AO760,'Data - Individual Indicators'!BB760*SUM('Data - Individual Indicators'!AV760:AY760),'Data - Individual Indicators'!BE760)</f>
        <v>27.72</v>
      </c>
      <c r="C759" s="167">
        <f t="shared" si="23"/>
        <v>2</v>
      </c>
      <c r="D759" s="1" t="str">
        <f t="shared" si="24"/>
        <v>moderate</v>
      </c>
    </row>
    <row r="760" spans="1:4" x14ac:dyDescent="0.35">
      <c r="A760" s="4">
        <v>53061053505</v>
      </c>
      <c r="B760" s="2">
        <f>SUM('Data - Individual Indicators'!C761,'Data - Individual Indicators'!E761,'Data - Individual Indicators'!G761,'Data - Individual Indicators'!I761,0.5*'Data - Individual Indicators'!L761,0.5*'Data - Individual Indicators'!M761,'Data - Individual Indicators'!P761,0.5*'Data - Individual Indicators'!S761,0.5*'Data - Individual Indicators'!T761,'Data - Individual Indicators'!W761,'Data - Individual Indicators'!Y761,0.33*'Data - Individual Indicators'!AC761,0.33*'Data - Individual Indicators'!AD761,0.33*'Data - Individual Indicators'!AE761,0.5*'Data - Individual Indicators'!AI761,0.5*'Data - Individual Indicators'!AJ761,'Data - Individual Indicators'!AM761,'Data - Individual Indicators'!AO761,'Data - Individual Indicators'!BB761*SUM('Data - Individual Indicators'!AV761:AY761),'Data - Individual Indicators'!BE761)</f>
        <v>7.5</v>
      </c>
      <c r="C760" s="167">
        <f t="shared" si="23"/>
        <v>1</v>
      </c>
      <c r="D760" s="1" t="str">
        <f t="shared" si="24"/>
        <v>lower</v>
      </c>
    </row>
    <row r="761" spans="1:4" x14ac:dyDescent="0.35">
      <c r="A761" s="4">
        <v>53061053506</v>
      </c>
      <c r="B761" s="2">
        <f>SUM('Data - Individual Indicators'!C762,'Data - Individual Indicators'!E762,'Data - Individual Indicators'!G762,'Data - Individual Indicators'!I762,0.5*'Data - Individual Indicators'!L762,0.5*'Data - Individual Indicators'!M762,'Data - Individual Indicators'!P762,0.5*'Data - Individual Indicators'!S762,0.5*'Data - Individual Indicators'!T762,'Data - Individual Indicators'!W762,'Data - Individual Indicators'!Y762,0.33*'Data - Individual Indicators'!AC762,0.33*'Data - Individual Indicators'!AD762,0.33*'Data - Individual Indicators'!AE762,0.5*'Data - Individual Indicators'!AI762,0.5*'Data - Individual Indicators'!AJ762,'Data - Individual Indicators'!AM762,'Data - Individual Indicators'!AO762,'Data - Individual Indicators'!BB762*SUM('Data - Individual Indicators'!AV762:AY762),'Data - Individual Indicators'!BE762)</f>
        <v>8.5</v>
      </c>
      <c r="C761" s="167">
        <f t="shared" si="23"/>
        <v>1</v>
      </c>
      <c r="D761" s="1" t="str">
        <f t="shared" si="24"/>
        <v>lower</v>
      </c>
    </row>
    <row r="762" spans="1:4" x14ac:dyDescent="0.35">
      <c r="A762" s="4">
        <v>53061053507</v>
      </c>
      <c r="B762" s="2">
        <f>SUM('Data - Individual Indicators'!C763,'Data - Individual Indicators'!E763,'Data - Individual Indicators'!G763,'Data - Individual Indicators'!I763,0.5*'Data - Individual Indicators'!L763,0.5*'Data - Individual Indicators'!M763,'Data - Individual Indicators'!P763,0.5*'Data - Individual Indicators'!S763,0.5*'Data - Individual Indicators'!T763,'Data - Individual Indicators'!W763,'Data - Individual Indicators'!Y763,0.33*'Data - Individual Indicators'!AC763,0.33*'Data - Individual Indicators'!AD763,0.33*'Data - Individual Indicators'!AE763,0.5*'Data - Individual Indicators'!AI763,0.5*'Data - Individual Indicators'!AJ763,'Data - Individual Indicators'!AM763,'Data - Individual Indicators'!AO763,'Data - Individual Indicators'!BB763*SUM('Data - Individual Indicators'!AV763:AY763),'Data - Individual Indicators'!BE763)</f>
        <v>11.32</v>
      </c>
      <c r="C762" s="167">
        <f t="shared" si="23"/>
        <v>1</v>
      </c>
      <c r="D762" s="1" t="str">
        <f t="shared" si="24"/>
        <v>lower</v>
      </c>
    </row>
    <row r="763" spans="1:4" x14ac:dyDescent="0.35">
      <c r="A763" s="4">
        <v>53061053508</v>
      </c>
      <c r="B763" s="2">
        <f>SUM('Data - Individual Indicators'!C764,'Data - Individual Indicators'!E764,'Data - Individual Indicators'!G764,'Data - Individual Indicators'!I764,0.5*'Data - Individual Indicators'!L764,0.5*'Data - Individual Indicators'!M764,'Data - Individual Indicators'!P764,0.5*'Data - Individual Indicators'!S764,0.5*'Data - Individual Indicators'!T764,'Data - Individual Indicators'!W764,'Data - Individual Indicators'!Y764,0.33*'Data - Individual Indicators'!AC764,0.33*'Data - Individual Indicators'!AD764,0.33*'Data - Individual Indicators'!AE764,0.5*'Data - Individual Indicators'!AI764,0.5*'Data - Individual Indicators'!AJ764,'Data - Individual Indicators'!AM764,'Data - Individual Indicators'!AO764,'Data - Individual Indicators'!BB764*SUM('Data - Individual Indicators'!AV764:AY764),'Data - Individual Indicators'!BE764)</f>
        <v>17.810000000000002</v>
      </c>
      <c r="C763" s="167">
        <f t="shared" si="23"/>
        <v>1</v>
      </c>
      <c r="D763" s="1" t="str">
        <f t="shared" si="24"/>
        <v>lower</v>
      </c>
    </row>
    <row r="764" spans="1:4" x14ac:dyDescent="0.35">
      <c r="A764" s="4">
        <v>53061053509</v>
      </c>
      <c r="B764" s="2">
        <f>SUM('Data - Individual Indicators'!C765,'Data - Individual Indicators'!E765,'Data - Individual Indicators'!G765,'Data - Individual Indicators'!I765,0.5*'Data - Individual Indicators'!L765,0.5*'Data - Individual Indicators'!M765,'Data - Individual Indicators'!P765,0.5*'Data - Individual Indicators'!S765,0.5*'Data - Individual Indicators'!T765,'Data - Individual Indicators'!W765,'Data - Individual Indicators'!Y765,0.33*'Data - Individual Indicators'!AC765,0.33*'Data - Individual Indicators'!AD765,0.33*'Data - Individual Indicators'!AE765,0.5*'Data - Individual Indicators'!AI765,0.5*'Data - Individual Indicators'!AJ765,'Data - Individual Indicators'!AM765,'Data - Individual Indicators'!AO765,'Data - Individual Indicators'!BB765*SUM('Data - Individual Indicators'!AV765:AY765),'Data - Individual Indicators'!BE765)</f>
        <v>23.986666666666668</v>
      </c>
      <c r="C764" s="167">
        <f t="shared" si="23"/>
        <v>1</v>
      </c>
      <c r="D764" s="1" t="str">
        <f t="shared" si="24"/>
        <v>lower</v>
      </c>
    </row>
    <row r="765" spans="1:4" x14ac:dyDescent="0.35">
      <c r="A765" s="4">
        <v>53061053602</v>
      </c>
      <c r="B765" s="2">
        <f>SUM('Data - Individual Indicators'!C766,'Data - Individual Indicators'!E766,'Data - Individual Indicators'!G766,'Data - Individual Indicators'!I766,0.5*'Data - Individual Indicators'!L766,0.5*'Data - Individual Indicators'!M766,'Data - Individual Indicators'!P766,0.5*'Data - Individual Indicators'!S766,0.5*'Data - Individual Indicators'!T766,'Data - Individual Indicators'!W766,'Data - Individual Indicators'!Y766,0.33*'Data - Individual Indicators'!AC766,0.33*'Data - Individual Indicators'!AD766,0.33*'Data - Individual Indicators'!AE766,0.5*'Data - Individual Indicators'!AI766,0.5*'Data - Individual Indicators'!AJ766,'Data - Individual Indicators'!AM766,'Data - Individual Indicators'!AO766,'Data - Individual Indicators'!BB766*SUM('Data - Individual Indicators'!AV766:AY766),'Data - Individual Indicators'!BE766)</f>
        <v>15</v>
      </c>
      <c r="C765" s="167">
        <f t="shared" si="23"/>
        <v>1</v>
      </c>
      <c r="D765" s="1" t="str">
        <f t="shared" si="24"/>
        <v>lower</v>
      </c>
    </row>
    <row r="766" spans="1:4" x14ac:dyDescent="0.35">
      <c r="A766" s="4">
        <v>53061053603</v>
      </c>
      <c r="B766" s="2">
        <f>SUM('Data - Individual Indicators'!C767,'Data - Individual Indicators'!E767,'Data - Individual Indicators'!G767,'Data - Individual Indicators'!I767,0.5*'Data - Individual Indicators'!L767,0.5*'Data - Individual Indicators'!M767,'Data - Individual Indicators'!P767,0.5*'Data - Individual Indicators'!S767,0.5*'Data - Individual Indicators'!T767,'Data - Individual Indicators'!W767,'Data - Individual Indicators'!Y767,0.33*'Data - Individual Indicators'!AC767,0.33*'Data - Individual Indicators'!AD767,0.33*'Data - Individual Indicators'!AE767,0.5*'Data - Individual Indicators'!AI767,0.5*'Data - Individual Indicators'!AJ767,'Data - Individual Indicators'!AM767,'Data - Individual Indicators'!AO767,'Data - Individual Indicators'!BB767*SUM('Data - Individual Indicators'!AV767:AY767),'Data - Individual Indicators'!BE767)</f>
        <v>7.5</v>
      </c>
      <c r="C766" s="167">
        <f t="shared" si="23"/>
        <v>1</v>
      </c>
      <c r="D766" s="1" t="str">
        <f t="shared" si="24"/>
        <v>lower</v>
      </c>
    </row>
    <row r="767" spans="1:4" x14ac:dyDescent="0.35">
      <c r="A767" s="4">
        <v>53061053604</v>
      </c>
      <c r="B767" s="2">
        <f>SUM('Data - Individual Indicators'!C768,'Data - Individual Indicators'!E768,'Data - Individual Indicators'!G768,'Data - Individual Indicators'!I768,0.5*'Data - Individual Indicators'!L768,0.5*'Data - Individual Indicators'!M768,'Data - Individual Indicators'!P768,0.5*'Data - Individual Indicators'!S768,0.5*'Data - Individual Indicators'!T768,'Data - Individual Indicators'!W768,'Data - Individual Indicators'!Y768,0.33*'Data - Individual Indicators'!AC768,0.33*'Data - Individual Indicators'!AD768,0.33*'Data - Individual Indicators'!AE768,0.5*'Data - Individual Indicators'!AI768,0.5*'Data - Individual Indicators'!AJ768,'Data - Individual Indicators'!AM768,'Data - Individual Indicators'!AO768,'Data - Individual Indicators'!BB768*SUM('Data - Individual Indicators'!AV768:AY768),'Data - Individual Indicators'!BE768)</f>
        <v>17.666666666666664</v>
      </c>
      <c r="C767" s="167">
        <f t="shared" si="23"/>
        <v>1</v>
      </c>
      <c r="D767" s="1" t="str">
        <f t="shared" si="24"/>
        <v>lower</v>
      </c>
    </row>
    <row r="768" spans="1:4" x14ac:dyDescent="0.35">
      <c r="A768" s="4">
        <v>53061053700</v>
      </c>
      <c r="B768" s="2">
        <f>SUM('Data - Individual Indicators'!C769,'Data - Individual Indicators'!E769,'Data - Individual Indicators'!G769,'Data - Individual Indicators'!I769,0.5*'Data - Individual Indicators'!L769,0.5*'Data - Individual Indicators'!M769,'Data - Individual Indicators'!P769,0.5*'Data - Individual Indicators'!S769,0.5*'Data - Individual Indicators'!T769,'Data - Individual Indicators'!W769,'Data - Individual Indicators'!Y769,0.33*'Data - Individual Indicators'!AC769,0.33*'Data - Individual Indicators'!AD769,0.33*'Data - Individual Indicators'!AE769,0.5*'Data - Individual Indicators'!AI769,0.5*'Data - Individual Indicators'!AJ769,'Data - Individual Indicators'!AM769,'Data - Individual Indicators'!AO769,'Data - Individual Indicators'!BB769*SUM('Data - Individual Indicators'!AV769:AY769),'Data - Individual Indicators'!BE769)</f>
        <v>20</v>
      </c>
      <c r="C768" s="167">
        <f t="shared" si="23"/>
        <v>1</v>
      </c>
      <c r="D768" s="1" t="str">
        <f t="shared" si="24"/>
        <v>lower</v>
      </c>
    </row>
    <row r="769" spans="1:4" x14ac:dyDescent="0.35">
      <c r="A769" s="4">
        <v>53061053801</v>
      </c>
      <c r="B769" s="2">
        <f>SUM('Data - Individual Indicators'!C770,'Data - Individual Indicators'!E770,'Data - Individual Indicators'!G770,'Data - Individual Indicators'!I770,0.5*'Data - Individual Indicators'!L770,0.5*'Data - Individual Indicators'!M770,'Data - Individual Indicators'!P770,0.5*'Data - Individual Indicators'!S770,0.5*'Data - Individual Indicators'!T770,'Data - Individual Indicators'!W770,'Data - Individual Indicators'!Y770,0.33*'Data - Individual Indicators'!AC770,0.33*'Data - Individual Indicators'!AD770,0.33*'Data - Individual Indicators'!AE770,0.5*'Data - Individual Indicators'!AI770,0.5*'Data - Individual Indicators'!AJ770,'Data - Individual Indicators'!AM770,'Data - Individual Indicators'!AO770,'Data - Individual Indicators'!BB770*SUM('Data - Individual Indicators'!AV770:AY770),'Data - Individual Indicators'!BE770)</f>
        <v>12.833333333333332</v>
      </c>
      <c r="C769" s="167">
        <f t="shared" si="23"/>
        <v>1</v>
      </c>
      <c r="D769" s="1" t="str">
        <f t="shared" si="24"/>
        <v>lower</v>
      </c>
    </row>
    <row r="770" spans="1:4" x14ac:dyDescent="0.35">
      <c r="A770" s="4">
        <v>53061053802</v>
      </c>
      <c r="B770" s="2">
        <f>SUM('Data - Individual Indicators'!C771,'Data - Individual Indicators'!E771,'Data - Individual Indicators'!G771,'Data - Individual Indicators'!I771,0.5*'Data - Individual Indicators'!L771,0.5*'Data - Individual Indicators'!M771,'Data - Individual Indicators'!P771,0.5*'Data - Individual Indicators'!S771,0.5*'Data - Individual Indicators'!T771,'Data - Individual Indicators'!W771,'Data - Individual Indicators'!Y771,0.33*'Data - Individual Indicators'!AC771,0.33*'Data - Individual Indicators'!AD771,0.33*'Data - Individual Indicators'!AE771,0.5*'Data - Individual Indicators'!AI771,0.5*'Data - Individual Indicators'!AJ771,'Data - Individual Indicators'!AM771,'Data - Individual Indicators'!AO771,'Data - Individual Indicators'!BB771*SUM('Data - Individual Indicators'!AV771:AY771),'Data - Individual Indicators'!BE771)</f>
        <v>18.986666666666668</v>
      </c>
      <c r="C770" s="167">
        <f t="shared" si="23"/>
        <v>1</v>
      </c>
      <c r="D770" s="1" t="str">
        <f t="shared" si="24"/>
        <v>lower</v>
      </c>
    </row>
    <row r="771" spans="1:4" x14ac:dyDescent="0.35">
      <c r="A771" s="4">
        <v>53061053803</v>
      </c>
      <c r="B771" s="2">
        <f>SUM('Data - Individual Indicators'!C772,'Data - Individual Indicators'!E772,'Data - Individual Indicators'!G772,'Data - Individual Indicators'!I772,0.5*'Data - Individual Indicators'!L772,0.5*'Data - Individual Indicators'!M772,'Data - Individual Indicators'!P772,0.5*'Data - Individual Indicators'!S772,0.5*'Data - Individual Indicators'!T772,'Data - Individual Indicators'!W772,'Data - Individual Indicators'!Y772,0.33*'Data - Individual Indicators'!AC772,0.33*'Data - Individual Indicators'!AD772,0.33*'Data - Individual Indicators'!AE772,0.5*'Data - Individual Indicators'!AI772,0.5*'Data - Individual Indicators'!AJ772,'Data - Individual Indicators'!AM772,'Data - Individual Indicators'!AO772,'Data - Individual Indicators'!BB772*SUM('Data - Individual Indicators'!AV772:AY772),'Data - Individual Indicators'!BE772)</f>
        <v>16.91</v>
      </c>
      <c r="C771" s="167">
        <f t="shared" ref="C771:C773" si="25">IF(AND(B771&gt;=$I$3),3,IF(AND(B771&lt;$I$3,B771&gt;=$I$4),2,1))</f>
        <v>1</v>
      </c>
      <c r="D771" s="1" t="str">
        <f t="shared" ref="D771:D773" si="26">IF(C771=3,"higher",IF(C771=2,"moderate","lower"))</f>
        <v>lower</v>
      </c>
    </row>
    <row r="772" spans="1:4" x14ac:dyDescent="0.35">
      <c r="A772" s="4">
        <v>53061940001</v>
      </c>
      <c r="B772" s="2">
        <f>SUM('Data - Individual Indicators'!C773,'Data - Individual Indicators'!E773,'Data - Individual Indicators'!G773,'Data - Individual Indicators'!I773,0.5*'Data - Individual Indicators'!L773,0.5*'Data - Individual Indicators'!M773,'Data - Individual Indicators'!P773,0.5*'Data - Individual Indicators'!S773,0.5*'Data - Individual Indicators'!T773,'Data - Individual Indicators'!W773,'Data - Individual Indicators'!Y773,0.33*'Data - Individual Indicators'!AC773,0.33*'Data - Individual Indicators'!AD773,0.33*'Data - Individual Indicators'!AE773,0.5*'Data - Individual Indicators'!AI773,0.5*'Data - Individual Indicators'!AJ773,'Data - Individual Indicators'!AM773,'Data - Individual Indicators'!AO773,'Data - Individual Indicators'!BB773*SUM('Data - Individual Indicators'!AV773:AY773),'Data - Individual Indicators'!BE773)</f>
        <v>13.666666666666666</v>
      </c>
      <c r="C772" s="167">
        <f t="shared" si="25"/>
        <v>1</v>
      </c>
      <c r="D772" s="1" t="str">
        <f t="shared" si="26"/>
        <v>lower</v>
      </c>
    </row>
    <row r="773" spans="1:4" x14ac:dyDescent="0.35">
      <c r="A773" s="4">
        <v>53061940002</v>
      </c>
      <c r="B773" s="2">
        <f>SUM('Data - Individual Indicators'!C774,'Data - Individual Indicators'!E774,'Data - Individual Indicators'!G774,'Data - Individual Indicators'!I774,0.5*'Data - Individual Indicators'!L774,0.5*'Data - Individual Indicators'!M774,'Data - Individual Indicators'!P774,0.5*'Data - Individual Indicators'!S774,0.5*'Data - Individual Indicators'!T774,'Data - Individual Indicators'!W774,'Data - Individual Indicators'!Y774,0.33*'Data - Individual Indicators'!AC774,0.33*'Data - Individual Indicators'!AD774,0.33*'Data - Individual Indicators'!AE774,0.5*'Data - Individual Indicators'!AI774,0.5*'Data - Individual Indicators'!AJ774,'Data - Individual Indicators'!AM774,'Data - Individual Indicators'!AO774,'Data - Individual Indicators'!BB774*SUM('Data - Individual Indicators'!AV774:AY774),'Data - Individual Indicators'!BE774)</f>
        <v>18</v>
      </c>
      <c r="C773" s="167">
        <f t="shared" si="25"/>
        <v>1</v>
      </c>
      <c r="D773" s="1" t="str">
        <f t="shared" si="26"/>
        <v>lower</v>
      </c>
    </row>
  </sheetData>
  <autoFilter ref="A1:D773" xr:uid="{7EBAC747-D0CC-4634-8E3D-21FA17C2462F}">
    <sortState xmlns:xlrd2="http://schemas.microsoft.com/office/spreadsheetml/2017/richdata2" ref="A2:D773">
      <sortCondition ref="A1:A773"/>
    </sortState>
  </autoFilter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7851A-C06A-4338-A8B8-E01A604604A1}">
  <sheetPr>
    <tabColor rgb="FFFF0000"/>
  </sheetPr>
  <dimension ref="A1:I773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I30" sqref="I30"/>
    </sheetView>
  </sheetViews>
  <sheetFormatPr defaultColWidth="9.08984375" defaultRowHeight="14.5" x14ac:dyDescent="0.35"/>
  <cols>
    <col min="1" max="1" width="15.54296875" style="165" customWidth="1"/>
    <col min="2" max="2" width="14.36328125" style="169" bestFit="1" customWidth="1"/>
    <col min="3" max="3" width="20.26953125" style="169" bestFit="1" customWidth="1"/>
    <col min="4" max="4" width="26.6328125" style="169" bestFit="1" customWidth="1"/>
    <col min="5" max="6" width="9.08984375" style="1"/>
    <col min="7" max="7" width="9.08984375" style="1" bestFit="1" customWidth="1"/>
    <col min="8" max="8" width="9.90625" style="1" bestFit="1" customWidth="1"/>
    <col min="9" max="9" width="10.81640625" style="1" bestFit="1" customWidth="1"/>
    <col min="10" max="16384" width="9.08984375" style="1"/>
  </cols>
  <sheetData>
    <row r="1" spans="1:9" s="14" customFormat="1" x14ac:dyDescent="0.35">
      <c r="A1" s="163" t="s">
        <v>58</v>
      </c>
      <c r="B1" s="164" t="s">
        <v>90</v>
      </c>
      <c r="C1" s="164" t="s">
        <v>127</v>
      </c>
      <c r="D1" s="164" t="s">
        <v>128</v>
      </c>
      <c r="F1" s="152" t="s">
        <v>151</v>
      </c>
    </row>
    <row r="2" spans="1:9" x14ac:dyDescent="0.35">
      <c r="A2" s="165">
        <v>53033000100</v>
      </c>
      <c r="B2" s="166">
        <f>SUM('Data - Individual Indicators'!C3,'Data - Individual Indicators'!E3,'Data - Individual Indicators'!G3,'Data - Individual Indicators'!I3,0.5*'Data - Individual Indicators'!L3,0.5*'Data - Individual Indicators'!M3,'Data - Individual Indicators'!P3,0.5*'Data - Individual Indicators'!S3,0.5*'Data - Individual Indicators'!T3,'Data - Individual Indicators'!W3,'Data - Individual Indicators'!Y3,0.33*'Data - Individual Indicators'!AC3,0.33*'Data - Individual Indicators'!AD3,0.33*'Data - Individual Indicators'!AE3,0.5*'Data - Individual Indicators'!AI3,0.5*'Data - Individual Indicators'!AJ3,'Data - Individual Indicators'!AM3,'Data - Individual Indicators'!AO3,'Data - Individual Indicators'!BB3*SUM('Data - Individual Indicators'!AV3:AY3),'Data - Individual Indicators'!BE3)</f>
        <v>45.71</v>
      </c>
      <c r="C2" s="169">
        <f>IF(AND(B2&gt;=_xlfn.PERCENTILE.INC($B$2:$B$773,$H$3)),3,IF(AND(B2&lt;_xlfn.PERCENTILE.INC($B$2:$B$773,$H$3),B2&gt;=_xlfn.PERCENTILE.INC($B$2:$B$773,$H$4)),2,1))</f>
        <v>3</v>
      </c>
      <c r="D2" s="169" t="str">
        <f>IF(C2=3,"higher",IF(C2=2,"moderate","lower"))</f>
        <v>higher</v>
      </c>
      <c r="H2" s="144" t="s">
        <v>159</v>
      </c>
      <c r="I2" s="144" t="s">
        <v>158</v>
      </c>
    </row>
    <row r="3" spans="1:9" x14ac:dyDescent="0.35">
      <c r="A3" s="165">
        <v>53033000200</v>
      </c>
      <c r="B3" s="166">
        <f>SUM('Data - Individual Indicators'!C4,'Data - Individual Indicators'!E4,'Data - Individual Indicators'!G4,'Data - Individual Indicators'!I4,0.5*'Data - Individual Indicators'!L4,0.5*'Data - Individual Indicators'!M4,'Data - Individual Indicators'!P4,0.5*'Data - Individual Indicators'!S4,0.5*'Data - Individual Indicators'!T4,'Data - Individual Indicators'!W4,'Data - Individual Indicators'!Y4,0.33*'Data - Individual Indicators'!AC4,0.33*'Data - Individual Indicators'!AD4,0.33*'Data - Individual Indicators'!AE4,0.5*'Data - Individual Indicators'!AI4,0.5*'Data - Individual Indicators'!AJ4,'Data - Individual Indicators'!AM4,'Data - Individual Indicators'!AO4,'Data - Individual Indicators'!BB4*SUM('Data - Individual Indicators'!AV4:AY4),'Data - Individual Indicators'!BE4)</f>
        <v>31.46</v>
      </c>
      <c r="C3" s="169">
        <f>IF(AND(B3&gt;=_xlfn.PERCENTILE.INC($B$2:$B$773,$H$3)),3,IF(AND(B3&lt;_xlfn.PERCENTILE.INC($B$2:$B$773,$H$3),B3&gt;=_xlfn.PERCENTILE.INC($B$2:$B$773,$H$4)),2,1))</f>
        <v>2</v>
      </c>
      <c r="D3" s="169" t="str">
        <f t="shared" ref="D3:D66" si="0">IF(C3=3,"higher",IF(C3=2,"moderate","lower"))</f>
        <v>moderate</v>
      </c>
      <c r="G3" s="144" t="s">
        <v>147</v>
      </c>
      <c r="H3" s="145">
        <v>0.9</v>
      </c>
      <c r="I3" s="161">
        <f>_xlfn.PERCENTILE.INC(B2:B773,H3)</f>
        <v>39.783666666666662</v>
      </c>
    </row>
    <row r="4" spans="1:9" x14ac:dyDescent="0.35">
      <c r="A4" s="165">
        <v>53033000300</v>
      </c>
      <c r="B4" s="166">
        <f>SUM('Data - Individual Indicators'!C5,'Data - Individual Indicators'!E5,'Data - Individual Indicators'!G5,'Data - Individual Indicators'!I5,0.5*'Data - Individual Indicators'!L5,0.5*'Data - Individual Indicators'!M5,'Data - Individual Indicators'!P5,0.5*'Data - Individual Indicators'!S5,0.5*'Data - Individual Indicators'!T5,'Data - Individual Indicators'!W5,'Data - Individual Indicators'!Y5,0.33*'Data - Individual Indicators'!AC5,0.33*'Data - Individual Indicators'!AD5,0.33*'Data - Individual Indicators'!AE5,0.5*'Data - Individual Indicators'!AI5,0.5*'Data - Individual Indicators'!AJ5,'Data - Individual Indicators'!AM5,'Data - Individual Indicators'!AO5,'Data - Individual Indicators'!BB5*SUM('Data - Individual Indicators'!AV5:AY5),'Data - Individual Indicators'!BE5)</f>
        <v>29.633333333333329</v>
      </c>
      <c r="C4" s="169">
        <f>IF(AND(B4&gt;=_xlfn.PERCENTILE.INC($B$2:$B$773,$H$3)),3,IF(AND(B4&lt;_xlfn.PERCENTILE.INC($B$2:$B$773,$H$3),B4&gt;=_xlfn.PERCENTILE.INC($B$2:$B$773,$H$4)),2,1))</f>
        <v>2</v>
      </c>
      <c r="D4" s="169" t="str">
        <f t="shared" si="0"/>
        <v>moderate</v>
      </c>
      <c r="G4" s="144" t="s">
        <v>148</v>
      </c>
      <c r="H4" s="145">
        <v>0.6</v>
      </c>
      <c r="I4" s="161">
        <f>_xlfn.PERCENTILE.INC(B2:B773,H4)</f>
        <v>26.821999999999999</v>
      </c>
    </row>
    <row r="5" spans="1:9" x14ac:dyDescent="0.35">
      <c r="A5" s="165">
        <v>53033000401</v>
      </c>
      <c r="B5" s="166">
        <f>SUM('Data - Individual Indicators'!C6,'Data - Individual Indicators'!E6,'Data - Individual Indicators'!G6,'Data - Individual Indicators'!I6,0.5*'Data - Individual Indicators'!L6,0.5*'Data - Individual Indicators'!M6,'Data - Individual Indicators'!P6,0.5*'Data - Individual Indicators'!S6,0.5*'Data - Individual Indicators'!T6,'Data - Individual Indicators'!W6,'Data - Individual Indicators'!Y6,0.33*'Data - Individual Indicators'!AC6,0.33*'Data - Individual Indicators'!AD6,0.33*'Data - Individual Indicators'!AE6,0.5*'Data - Individual Indicators'!AI6,0.5*'Data - Individual Indicators'!AJ6,'Data - Individual Indicators'!AM6,'Data - Individual Indicators'!AO6,'Data - Individual Indicators'!BB6*SUM('Data - Individual Indicators'!AV6:AY6),'Data - Individual Indicators'!BE6)</f>
        <v>44.96</v>
      </c>
      <c r="C5" s="169">
        <f>IF(AND(B5&gt;=_xlfn.PERCENTILE.INC($B$2:$B$773,$H$3)),3,IF(AND(B5&lt;_xlfn.PERCENTILE.INC($B$2:$B$773,$H$3),B5&gt;=_xlfn.PERCENTILE.INC($B$2:$B$773,$H$4)),2,1))</f>
        <v>3</v>
      </c>
      <c r="D5" s="169" t="str">
        <f t="shared" si="0"/>
        <v>higher</v>
      </c>
      <c r="G5" s="144" t="s">
        <v>149</v>
      </c>
      <c r="H5" s="145">
        <v>0</v>
      </c>
      <c r="I5" s="161">
        <f>_xlfn.PERCENTILE.INC(B2:B773,H5)</f>
        <v>2.83</v>
      </c>
    </row>
    <row r="6" spans="1:9" x14ac:dyDescent="0.35">
      <c r="A6" s="165">
        <v>53033000402</v>
      </c>
      <c r="B6" s="166">
        <f>SUM('Data - Individual Indicators'!C7,'Data - Individual Indicators'!E7,'Data - Individual Indicators'!G7,'Data - Individual Indicators'!I7,0.5*'Data - Individual Indicators'!L7,0.5*'Data - Individual Indicators'!M7,'Data - Individual Indicators'!P7,0.5*'Data - Individual Indicators'!S7,0.5*'Data - Individual Indicators'!T7,'Data - Individual Indicators'!W7,'Data - Individual Indicators'!Y7,0.33*'Data - Individual Indicators'!AC7,0.33*'Data - Individual Indicators'!AD7,0.33*'Data - Individual Indicators'!AE7,0.5*'Data - Individual Indicators'!AI7,0.5*'Data - Individual Indicators'!AJ7,'Data - Individual Indicators'!AM7,'Data - Individual Indicators'!AO7,'Data - Individual Indicators'!BB7*SUM('Data - Individual Indicators'!AV7:AY7),'Data - Individual Indicators'!BE7)</f>
        <v>24.969999999999995</v>
      </c>
      <c r="C6" s="169">
        <f>IF(AND(B6&gt;=_xlfn.PERCENTILE.INC($B$2:$B$773,$H$3)),3,IF(AND(B6&lt;_xlfn.PERCENTILE.INC($B$2:$B$773,$H$3),B6&gt;=_xlfn.PERCENTILE.INC($B$2:$B$773,$H$4)),2,1))</f>
        <v>1</v>
      </c>
      <c r="D6" s="169" t="str">
        <f t="shared" si="0"/>
        <v>lower</v>
      </c>
    </row>
    <row r="7" spans="1:9" x14ac:dyDescent="0.35">
      <c r="A7" s="165">
        <v>53033000500</v>
      </c>
      <c r="B7" s="166">
        <f>SUM('Data - Individual Indicators'!C8,'Data - Individual Indicators'!E8,'Data - Individual Indicators'!G8,'Data - Individual Indicators'!I8,0.5*'Data - Individual Indicators'!L8,0.5*'Data - Individual Indicators'!M8,'Data - Individual Indicators'!P8,0.5*'Data - Individual Indicators'!S8,0.5*'Data - Individual Indicators'!T8,'Data - Individual Indicators'!W8,'Data - Individual Indicators'!Y8,0.33*'Data - Individual Indicators'!AC8,0.33*'Data - Individual Indicators'!AD8,0.33*'Data - Individual Indicators'!AE8,0.5*'Data - Individual Indicators'!AI8,0.5*'Data - Individual Indicators'!AJ8,'Data - Individual Indicators'!AM8,'Data - Individual Indicators'!AO8,'Data - Individual Indicators'!BB8*SUM('Data - Individual Indicators'!AV8:AY8),'Data - Individual Indicators'!BE8)</f>
        <v>7.82</v>
      </c>
      <c r="C7" s="169">
        <f>IF(AND(B7&gt;=_xlfn.PERCENTILE.INC($B$2:$B$773,$H$3)),3,IF(AND(B7&lt;_xlfn.PERCENTILE.INC($B$2:$B$773,$H$3),B7&gt;=_xlfn.PERCENTILE.INC($B$2:$B$773,$H$4)),2,1))</f>
        <v>1</v>
      </c>
      <c r="D7" s="169" t="str">
        <f t="shared" si="0"/>
        <v>lower</v>
      </c>
      <c r="H7" s="144" t="s">
        <v>160</v>
      </c>
      <c r="I7" s="144" t="s">
        <v>161</v>
      </c>
    </row>
    <row r="8" spans="1:9" x14ac:dyDescent="0.35">
      <c r="A8" s="165">
        <v>53033000600</v>
      </c>
      <c r="B8" s="166">
        <f>SUM('Data - Individual Indicators'!C9,'Data - Individual Indicators'!E9,'Data - Individual Indicators'!G9,'Data - Individual Indicators'!I9,0.5*'Data - Individual Indicators'!L9,0.5*'Data - Individual Indicators'!M9,'Data - Individual Indicators'!P9,0.5*'Data - Individual Indicators'!S9,0.5*'Data - Individual Indicators'!T9,'Data - Individual Indicators'!W9,'Data - Individual Indicators'!Y9,0.33*'Data - Individual Indicators'!AC9,0.33*'Data - Individual Indicators'!AD9,0.33*'Data - Individual Indicators'!AE9,0.5*'Data - Individual Indicators'!AI9,0.5*'Data - Individual Indicators'!AJ9,'Data - Individual Indicators'!AM9,'Data - Individual Indicators'!AO9,'Data - Individual Indicators'!BB9*SUM('Data - Individual Indicators'!AV9:AY9),'Data - Individual Indicators'!BE9)</f>
        <v>35.293333333333337</v>
      </c>
      <c r="C8" s="169">
        <f>IF(AND(B8&gt;=_xlfn.PERCENTILE.INC($B$2:$B$773,$H$3)),3,IF(AND(B8&lt;_xlfn.PERCENTILE.INC($B$2:$B$773,$H$3),B8&gt;=_xlfn.PERCENTILE.INC($B$2:$B$773,$H$4)),2,1))</f>
        <v>2</v>
      </c>
      <c r="D8" s="169" t="str">
        <f t="shared" si="0"/>
        <v>moderate</v>
      </c>
      <c r="G8" s="144" t="s">
        <v>147</v>
      </c>
      <c r="H8" s="145">
        <f>COUNTIF(C$2:C$773,3)</f>
        <v>78</v>
      </c>
      <c r="I8" s="146">
        <f>H8/H$11</f>
        <v>0.10103626943005181</v>
      </c>
    </row>
    <row r="9" spans="1:9" x14ac:dyDescent="0.35">
      <c r="A9" s="165">
        <v>53033000700</v>
      </c>
      <c r="B9" s="166">
        <f>SUM('Data - Individual Indicators'!C10,'Data - Individual Indicators'!E10,'Data - Individual Indicators'!G10,'Data - Individual Indicators'!I10,0.5*'Data - Individual Indicators'!L10,0.5*'Data - Individual Indicators'!M10,'Data - Individual Indicators'!P10,0.5*'Data - Individual Indicators'!S10,0.5*'Data - Individual Indicators'!T10,'Data - Individual Indicators'!W10,'Data - Individual Indicators'!Y10,0.33*'Data - Individual Indicators'!AC10,0.33*'Data - Individual Indicators'!AD10,0.33*'Data - Individual Indicators'!AE10,0.5*'Data - Individual Indicators'!AI10,0.5*'Data - Individual Indicators'!AJ10,'Data - Individual Indicators'!AM10,'Data - Individual Indicators'!AO10,'Data - Individual Indicators'!BB10*SUM('Data - Individual Indicators'!AV10:AY10),'Data - Individual Indicators'!BE10)</f>
        <v>37.46</v>
      </c>
      <c r="C9" s="169">
        <f>IF(AND(B9&gt;=_xlfn.PERCENTILE.INC($B$2:$B$773,$H$3)),3,IF(AND(B9&lt;_xlfn.PERCENTILE.INC($B$2:$B$773,$H$3),B9&gt;=_xlfn.PERCENTILE.INC($B$2:$B$773,$H$4)),2,1))</f>
        <v>2</v>
      </c>
      <c r="D9" s="169" t="str">
        <f t="shared" si="0"/>
        <v>moderate</v>
      </c>
      <c r="G9" s="144" t="s">
        <v>148</v>
      </c>
      <c r="H9" s="145">
        <f>COUNTIF(C$2:C$773,2)</f>
        <v>231</v>
      </c>
      <c r="I9" s="146">
        <f>H9/H$11</f>
        <v>0.29922279792746115</v>
      </c>
    </row>
    <row r="10" spans="1:9" x14ac:dyDescent="0.35">
      <c r="A10" s="165">
        <v>53033000800</v>
      </c>
      <c r="B10" s="166">
        <f>SUM('Data - Individual Indicators'!C11,'Data - Individual Indicators'!E11,'Data - Individual Indicators'!G11,'Data - Individual Indicators'!I11,0.5*'Data - Individual Indicators'!L11,0.5*'Data - Individual Indicators'!M11,'Data - Individual Indicators'!P11,0.5*'Data - Individual Indicators'!S11,0.5*'Data - Individual Indicators'!T11,'Data - Individual Indicators'!W11,'Data - Individual Indicators'!Y11,0.33*'Data - Individual Indicators'!AC11,0.33*'Data - Individual Indicators'!AD11,0.33*'Data - Individual Indicators'!AE11,0.5*'Data - Individual Indicators'!AI11,0.5*'Data - Individual Indicators'!AJ11,'Data - Individual Indicators'!AM11,'Data - Individual Indicators'!AO11,'Data - Individual Indicators'!BB11*SUM('Data - Individual Indicators'!AV11:AY11),'Data - Individual Indicators'!BE11)</f>
        <v>13.98</v>
      </c>
      <c r="C10" s="169">
        <f>IF(AND(B10&gt;=_xlfn.PERCENTILE.INC($B$2:$B$773,$H$3)),3,IF(AND(B10&lt;_xlfn.PERCENTILE.INC($B$2:$B$773,$H$3),B10&gt;=_xlfn.PERCENTILE.INC($B$2:$B$773,$H$4)),2,1))</f>
        <v>1</v>
      </c>
      <c r="D10" s="169" t="str">
        <f t="shared" si="0"/>
        <v>lower</v>
      </c>
      <c r="G10" s="144" t="s">
        <v>149</v>
      </c>
      <c r="H10" s="145">
        <f>COUNTIF(C$2:C$773,1)</f>
        <v>463</v>
      </c>
      <c r="I10" s="146">
        <f>H10/H$11</f>
        <v>0.59974093264248707</v>
      </c>
    </row>
    <row r="11" spans="1:9" x14ac:dyDescent="0.35">
      <c r="A11" s="165">
        <v>53033000900</v>
      </c>
      <c r="B11" s="166">
        <f>SUM('Data - Individual Indicators'!C12,'Data - Individual Indicators'!E12,'Data - Individual Indicators'!G12,'Data - Individual Indicators'!I12,0.5*'Data - Individual Indicators'!L12,0.5*'Data - Individual Indicators'!M12,'Data - Individual Indicators'!P12,0.5*'Data - Individual Indicators'!S12,0.5*'Data - Individual Indicators'!T12,'Data - Individual Indicators'!W12,'Data - Individual Indicators'!Y12,0.33*'Data - Individual Indicators'!AC12,0.33*'Data - Individual Indicators'!AD12,0.33*'Data - Individual Indicators'!AE12,0.5*'Data - Individual Indicators'!AI12,0.5*'Data - Individual Indicators'!AJ12,'Data - Individual Indicators'!AM12,'Data - Individual Indicators'!AO12,'Data - Individual Indicators'!BB12*SUM('Data - Individual Indicators'!AV12:AY12),'Data - Individual Indicators'!BE12)</f>
        <v>10.82</v>
      </c>
      <c r="C11" s="169">
        <f>IF(AND(B11&gt;=_xlfn.PERCENTILE.INC($B$2:$B$773,$H$3)),3,IF(AND(B11&lt;_xlfn.PERCENTILE.INC($B$2:$B$773,$H$3),B11&gt;=_xlfn.PERCENTILE.INC($B$2:$B$773,$H$4)),2,1))</f>
        <v>1</v>
      </c>
      <c r="D11" s="169" t="str">
        <f t="shared" si="0"/>
        <v>lower</v>
      </c>
      <c r="G11" s="144" t="s">
        <v>150</v>
      </c>
      <c r="H11" s="145">
        <f>COUNT(C$2:C$773)</f>
        <v>772</v>
      </c>
      <c r="I11" s="146">
        <f>H11/H$11</f>
        <v>1</v>
      </c>
    </row>
    <row r="12" spans="1:9" x14ac:dyDescent="0.35">
      <c r="A12" s="165">
        <v>53033001000</v>
      </c>
      <c r="B12" s="166">
        <f>SUM('Data - Individual Indicators'!C13,'Data - Individual Indicators'!E13,'Data - Individual Indicators'!G13,'Data - Individual Indicators'!I13,0.5*'Data - Individual Indicators'!L13,0.5*'Data - Individual Indicators'!M13,'Data - Individual Indicators'!P13,0.5*'Data - Individual Indicators'!S13,0.5*'Data - Individual Indicators'!T13,'Data - Individual Indicators'!W13,'Data - Individual Indicators'!Y13,0.33*'Data - Individual Indicators'!AC13,0.33*'Data - Individual Indicators'!AD13,0.33*'Data - Individual Indicators'!AE13,0.5*'Data - Individual Indicators'!AI13,0.5*'Data - Individual Indicators'!AJ13,'Data - Individual Indicators'!AM13,'Data - Individual Indicators'!AO13,'Data - Individual Indicators'!BB13*SUM('Data - Individual Indicators'!AV13:AY13),'Data - Individual Indicators'!BE13)</f>
        <v>25.479999999999997</v>
      </c>
      <c r="C12" s="169">
        <f>IF(AND(B12&gt;=_xlfn.PERCENTILE.INC($B$2:$B$773,$H$3)),3,IF(AND(B12&lt;_xlfn.PERCENTILE.INC($B$2:$B$773,$H$3),B12&gt;=_xlfn.PERCENTILE.INC($B$2:$B$773,$H$4)),2,1))</f>
        <v>1</v>
      </c>
      <c r="D12" s="169" t="str">
        <f t="shared" si="0"/>
        <v>lower</v>
      </c>
    </row>
    <row r="13" spans="1:9" x14ac:dyDescent="0.35">
      <c r="A13" s="165">
        <v>53033001100</v>
      </c>
      <c r="B13" s="166">
        <f>SUM('Data - Individual Indicators'!C14,'Data - Individual Indicators'!E14,'Data - Individual Indicators'!G14,'Data - Individual Indicators'!I14,0.5*'Data - Individual Indicators'!L14,0.5*'Data - Individual Indicators'!M14,'Data - Individual Indicators'!P14,0.5*'Data - Individual Indicators'!S14,0.5*'Data - Individual Indicators'!T14,'Data - Individual Indicators'!W14,'Data - Individual Indicators'!Y14,0.33*'Data - Individual Indicators'!AC14,0.33*'Data - Individual Indicators'!AD14,0.33*'Data - Individual Indicators'!AE14,0.5*'Data - Individual Indicators'!AI14,0.5*'Data - Individual Indicators'!AJ14,'Data - Individual Indicators'!AM14,'Data - Individual Indicators'!AO14,'Data - Individual Indicators'!BB14*SUM('Data - Individual Indicators'!AV14:AY14),'Data - Individual Indicators'!BE14)</f>
        <v>20.14</v>
      </c>
      <c r="C13" s="169">
        <f>IF(AND(B13&gt;=_xlfn.PERCENTILE.INC($B$2:$B$773,$H$3)),3,IF(AND(B13&lt;_xlfn.PERCENTILE.INC($B$2:$B$773,$H$3),B13&gt;=_xlfn.PERCENTILE.INC($B$2:$B$773,$H$4)),2,1))</f>
        <v>1</v>
      </c>
      <c r="D13" s="169" t="str">
        <f t="shared" si="0"/>
        <v>lower</v>
      </c>
      <c r="F13" s="154" t="s">
        <v>157</v>
      </c>
    </row>
    <row r="14" spans="1:9" x14ac:dyDescent="0.35">
      <c r="A14" s="165">
        <v>53033001200</v>
      </c>
      <c r="B14" s="166">
        <f>SUM('Data - Individual Indicators'!C15,'Data - Individual Indicators'!E15,'Data - Individual Indicators'!G15,'Data - Individual Indicators'!I15,0.5*'Data - Individual Indicators'!L15,0.5*'Data - Individual Indicators'!M15,'Data - Individual Indicators'!P15,0.5*'Data - Individual Indicators'!S15,0.5*'Data - Individual Indicators'!T15,'Data - Individual Indicators'!W15,'Data - Individual Indicators'!Y15,0.33*'Data - Individual Indicators'!AC15,0.33*'Data - Individual Indicators'!AD15,0.33*'Data - Individual Indicators'!AE15,0.5*'Data - Individual Indicators'!AI15,0.5*'Data - Individual Indicators'!AJ15,'Data - Individual Indicators'!AM15,'Data - Individual Indicators'!AO15,'Data - Individual Indicators'!BB15*SUM('Data - Individual Indicators'!AV15:AY15),'Data - Individual Indicators'!BE15)</f>
        <v>44.96</v>
      </c>
      <c r="C14" s="169">
        <f>IF(AND(B14&gt;=_xlfn.PERCENTILE.INC($B$2:$B$773,$H$3)),3,IF(AND(B14&lt;_xlfn.PERCENTILE.INC($B$2:$B$773,$H$3),B14&gt;=_xlfn.PERCENTILE.INC($B$2:$B$773,$H$4)),2,1))</f>
        <v>3</v>
      </c>
      <c r="D14" s="169" t="str">
        <f t="shared" si="0"/>
        <v>higher</v>
      </c>
    </row>
    <row r="15" spans="1:9" x14ac:dyDescent="0.35">
      <c r="A15" s="165">
        <v>53033001300</v>
      </c>
      <c r="B15" s="166">
        <f>SUM('Data - Individual Indicators'!C16,'Data - Individual Indicators'!E16,'Data - Individual Indicators'!G16,'Data - Individual Indicators'!I16,0.5*'Data - Individual Indicators'!L16,0.5*'Data - Individual Indicators'!M16,'Data - Individual Indicators'!P16,0.5*'Data - Individual Indicators'!S16,0.5*'Data - Individual Indicators'!T16,'Data - Individual Indicators'!W16,'Data - Individual Indicators'!Y16,0.33*'Data - Individual Indicators'!AC16,0.33*'Data - Individual Indicators'!AD16,0.33*'Data - Individual Indicators'!AE16,0.5*'Data - Individual Indicators'!AI16,0.5*'Data - Individual Indicators'!AJ16,'Data - Individual Indicators'!AM16,'Data - Individual Indicators'!AO16,'Data - Individual Indicators'!BB16*SUM('Data - Individual Indicators'!AV16:AY16),'Data - Individual Indicators'!BE16)</f>
        <v>40.966666666666661</v>
      </c>
      <c r="C15" s="169">
        <f>IF(AND(B15&gt;=_xlfn.PERCENTILE.INC($B$2:$B$773,$H$3)),3,IF(AND(B15&lt;_xlfn.PERCENTILE.INC($B$2:$B$773,$H$3),B15&gt;=_xlfn.PERCENTILE.INC($B$2:$B$773,$H$4)),2,1))</f>
        <v>3</v>
      </c>
      <c r="D15" s="169" t="str">
        <f t="shared" si="0"/>
        <v>higher</v>
      </c>
    </row>
    <row r="16" spans="1:9" x14ac:dyDescent="0.35">
      <c r="A16" s="165">
        <v>53033001400</v>
      </c>
      <c r="B16" s="166">
        <f>SUM('Data - Individual Indicators'!C17,'Data - Individual Indicators'!E17,'Data - Individual Indicators'!G17,'Data - Individual Indicators'!I17,0.5*'Data - Individual Indicators'!L17,0.5*'Data - Individual Indicators'!M17,'Data - Individual Indicators'!P17,0.5*'Data - Individual Indicators'!S17,0.5*'Data - Individual Indicators'!T17,'Data - Individual Indicators'!W17,'Data - Individual Indicators'!Y17,0.33*'Data - Individual Indicators'!AC17,0.33*'Data - Individual Indicators'!AD17,0.33*'Data - Individual Indicators'!AE17,0.5*'Data - Individual Indicators'!AI17,0.5*'Data - Individual Indicators'!AJ17,'Data - Individual Indicators'!AM17,'Data - Individual Indicators'!AO17,'Data - Individual Indicators'!BB17*SUM('Data - Individual Indicators'!AV17:AY17),'Data - Individual Indicators'!BE17)</f>
        <v>24.299999999999997</v>
      </c>
      <c r="C16" s="169">
        <f>IF(AND(B16&gt;=_xlfn.PERCENTILE.INC($B$2:$B$773,$H$3)),3,IF(AND(B16&lt;_xlfn.PERCENTILE.INC($B$2:$B$773,$H$3),B16&gt;=_xlfn.PERCENTILE.INC($B$2:$B$773,$H$4)),2,1))</f>
        <v>1</v>
      </c>
      <c r="D16" s="169" t="str">
        <f t="shared" si="0"/>
        <v>lower</v>
      </c>
    </row>
    <row r="17" spans="1:4" x14ac:dyDescent="0.35">
      <c r="A17" s="165">
        <v>53033001500</v>
      </c>
      <c r="B17" s="166">
        <f>SUM('Data - Individual Indicators'!C18,'Data - Individual Indicators'!E18,'Data - Individual Indicators'!G18,'Data - Individual Indicators'!I18,0.5*'Data - Individual Indicators'!L18,0.5*'Data - Individual Indicators'!M18,'Data - Individual Indicators'!P18,0.5*'Data - Individual Indicators'!S18,0.5*'Data - Individual Indicators'!T18,'Data - Individual Indicators'!W18,'Data - Individual Indicators'!Y18,0.33*'Data - Individual Indicators'!AC18,0.33*'Data - Individual Indicators'!AD18,0.33*'Data - Individual Indicators'!AE18,0.5*'Data - Individual Indicators'!AI18,0.5*'Data - Individual Indicators'!AJ18,'Data - Individual Indicators'!AM18,'Data - Individual Indicators'!AO18,'Data - Individual Indicators'!BB18*SUM('Data - Individual Indicators'!AV18:AY18),'Data - Individual Indicators'!BE18)</f>
        <v>12.986666666666666</v>
      </c>
      <c r="C17" s="169">
        <f>IF(AND(B17&gt;=_xlfn.PERCENTILE.INC($B$2:$B$773,$H$3)),3,IF(AND(B17&lt;_xlfn.PERCENTILE.INC($B$2:$B$773,$H$3),B17&gt;=_xlfn.PERCENTILE.INC($B$2:$B$773,$H$4)),2,1))</f>
        <v>1</v>
      </c>
      <c r="D17" s="169" t="str">
        <f t="shared" si="0"/>
        <v>lower</v>
      </c>
    </row>
    <row r="18" spans="1:4" x14ac:dyDescent="0.35">
      <c r="A18" s="165">
        <v>53033001600</v>
      </c>
      <c r="B18" s="166">
        <f>SUM('Data - Individual Indicators'!C19,'Data - Individual Indicators'!E19,'Data - Individual Indicators'!G19,'Data - Individual Indicators'!I19,0.5*'Data - Individual Indicators'!L19,0.5*'Data - Individual Indicators'!M19,'Data - Individual Indicators'!P19,0.5*'Data - Individual Indicators'!S19,0.5*'Data - Individual Indicators'!T19,'Data - Individual Indicators'!W19,'Data - Individual Indicators'!Y19,0.33*'Data - Individual Indicators'!AC19,0.33*'Data - Individual Indicators'!AD19,0.33*'Data - Individual Indicators'!AE19,0.5*'Data - Individual Indicators'!AI19,0.5*'Data - Individual Indicators'!AJ19,'Data - Individual Indicators'!AM19,'Data - Individual Indicators'!AO19,'Data - Individual Indicators'!BB19*SUM('Data - Individual Indicators'!AV19:AY19),'Data - Individual Indicators'!BE19)</f>
        <v>19.47</v>
      </c>
      <c r="C18" s="169">
        <f>IF(AND(B18&gt;=_xlfn.PERCENTILE.INC($B$2:$B$773,$H$3)),3,IF(AND(B18&lt;_xlfn.PERCENTILE.INC($B$2:$B$773,$H$3),B18&gt;=_xlfn.PERCENTILE.INC($B$2:$B$773,$H$4)),2,1))</f>
        <v>1</v>
      </c>
      <c r="D18" s="169" t="str">
        <f t="shared" si="0"/>
        <v>lower</v>
      </c>
    </row>
    <row r="19" spans="1:4" x14ac:dyDescent="0.35">
      <c r="A19" s="165">
        <v>53033001701</v>
      </c>
      <c r="B19" s="166">
        <f>SUM('Data - Individual Indicators'!C20,'Data - Individual Indicators'!E20,'Data - Individual Indicators'!G20,'Data - Individual Indicators'!I20,0.5*'Data - Individual Indicators'!L20,0.5*'Data - Individual Indicators'!M20,'Data - Individual Indicators'!P20,0.5*'Data - Individual Indicators'!S20,0.5*'Data - Individual Indicators'!T20,'Data - Individual Indicators'!W20,'Data - Individual Indicators'!Y20,0.33*'Data - Individual Indicators'!AC20,0.33*'Data - Individual Indicators'!AD20,0.33*'Data - Individual Indicators'!AE20,0.5*'Data - Individual Indicators'!AI20,0.5*'Data - Individual Indicators'!AJ20,'Data - Individual Indicators'!AM20,'Data - Individual Indicators'!AO20,'Data - Individual Indicators'!BB20*SUM('Data - Individual Indicators'!AV20:AY20),'Data - Individual Indicators'!BE20)</f>
        <v>30.46</v>
      </c>
      <c r="C19" s="169">
        <f>IF(AND(B19&gt;=_xlfn.PERCENTILE.INC($B$2:$B$773,$H$3)),3,IF(AND(B19&lt;_xlfn.PERCENTILE.INC($B$2:$B$773,$H$3),B19&gt;=_xlfn.PERCENTILE.INC($B$2:$B$773,$H$4)),2,1))</f>
        <v>2</v>
      </c>
      <c r="D19" s="169" t="str">
        <f t="shared" si="0"/>
        <v>moderate</v>
      </c>
    </row>
    <row r="20" spans="1:4" x14ac:dyDescent="0.35">
      <c r="A20" s="165">
        <v>53033001702</v>
      </c>
      <c r="B20" s="166">
        <f>SUM('Data - Individual Indicators'!C21,'Data - Individual Indicators'!E21,'Data - Individual Indicators'!G21,'Data - Individual Indicators'!I21,0.5*'Data - Individual Indicators'!L21,0.5*'Data - Individual Indicators'!M21,'Data - Individual Indicators'!P21,0.5*'Data - Individual Indicators'!S21,0.5*'Data - Individual Indicators'!T21,'Data - Individual Indicators'!W21,'Data - Individual Indicators'!Y21,0.33*'Data - Individual Indicators'!AC21,0.33*'Data - Individual Indicators'!AD21,0.33*'Data - Individual Indicators'!AE21,0.5*'Data - Individual Indicators'!AI21,0.5*'Data - Individual Indicators'!AJ21,'Data - Individual Indicators'!AM21,'Data - Individual Indicators'!AO21,'Data - Individual Indicators'!BB21*SUM('Data - Individual Indicators'!AV21:AY21),'Data - Individual Indicators'!BE21)</f>
        <v>27.96</v>
      </c>
      <c r="C20" s="169">
        <f>IF(AND(B20&gt;=_xlfn.PERCENTILE.INC($B$2:$B$773,$H$3)),3,IF(AND(B20&lt;_xlfn.PERCENTILE.INC($B$2:$B$773,$H$3),B20&gt;=_xlfn.PERCENTILE.INC($B$2:$B$773,$H$4)),2,1))</f>
        <v>2</v>
      </c>
      <c r="D20" s="169" t="str">
        <f t="shared" si="0"/>
        <v>moderate</v>
      </c>
    </row>
    <row r="21" spans="1:4" x14ac:dyDescent="0.35">
      <c r="A21" s="165">
        <v>53033001800</v>
      </c>
      <c r="B21" s="166">
        <f>SUM('Data - Individual Indicators'!C22,'Data - Individual Indicators'!E22,'Data - Individual Indicators'!G22,'Data - Individual Indicators'!I22,0.5*'Data - Individual Indicators'!L22,0.5*'Data - Individual Indicators'!M22,'Data - Individual Indicators'!P22,0.5*'Data - Individual Indicators'!S22,0.5*'Data - Individual Indicators'!T22,'Data - Individual Indicators'!W22,'Data - Individual Indicators'!Y22,0.33*'Data - Individual Indicators'!AC22,0.33*'Data - Individual Indicators'!AD22,0.33*'Data - Individual Indicators'!AE22,0.5*'Data - Individual Indicators'!AI22,0.5*'Data - Individual Indicators'!AJ22,'Data - Individual Indicators'!AM22,'Data - Individual Indicators'!AO22,'Data - Individual Indicators'!BB22*SUM('Data - Individual Indicators'!AV22:AY22),'Data - Individual Indicators'!BE22)</f>
        <v>30.72</v>
      </c>
      <c r="C21" s="169">
        <f>IF(AND(B21&gt;=_xlfn.PERCENTILE.INC($B$2:$B$773,$H$3)),3,IF(AND(B21&lt;_xlfn.PERCENTILE.INC($B$2:$B$773,$H$3),B21&gt;=_xlfn.PERCENTILE.INC($B$2:$B$773,$H$4)),2,1))</f>
        <v>2</v>
      </c>
      <c r="D21" s="169" t="str">
        <f t="shared" si="0"/>
        <v>moderate</v>
      </c>
    </row>
    <row r="22" spans="1:4" x14ac:dyDescent="0.35">
      <c r="A22" s="165">
        <v>53033001900</v>
      </c>
      <c r="B22" s="166">
        <f>SUM('Data - Individual Indicators'!C23,'Data - Individual Indicators'!E23,'Data - Individual Indicators'!G23,'Data - Individual Indicators'!I23,0.5*'Data - Individual Indicators'!L23,0.5*'Data - Individual Indicators'!M23,'Data - Individual Indicators'!P23,0.5*'Data - Individual Indicators'!S23,0.5*'Data - Individual Indicators'!T23,'Data - Individual Indicators'!W23,'Data - Individual Indicators'!Y23,0.33*'Data - Individual Indicators'!AC23,0.33*'Data - Individual Indicators'!AD23,0.33*'Data - Individual Indicators'!AE23,0.5*'Data - Individual Indicators'!AI23,0.5*'Data - Individual Indicators'!AJ23,'Data - Individual Indicators'!AM23,'Data - Individual Indicators'!AO23,'Data - Individual Indicators'!BB23*SUM('Data - Individual Indicators'!AV23:AY23),'Data - Individual Indicators'!BE23)</f>
        <v>22.3</v>
      </c>
      <c r="C22" s="169">
        <f>IF(AND(B22&gt;=_xlfn.PERCENTILE.INC($B$2:$B$773,$H$3)),3,IF(AND(B22&lt;_xlfn.PERCENTILE.INC($B$2:$B$773,$H$3),B22&gt;=_xlfn.PERCENTILE.INC($B$2:$B$773,$H$4)),2,1))</f>
        <v>1</v>
      </c>
      <c r="D22" s="169" t="str">
        <f t="shared" si="0"/>
        <v>lower</v>
      </c>
    </row>
    <row r="23" spans="1:4" x14ac:dyDescent="0.35">
      <c r="A23" s="165">
        <v>53033002000</v>
      </c>
      <c r="B23" s="166">
        <f>SUM('Data - Individual Indicators'!C24,'Data - Individual Indicators'!E24,'Data - Individual Indicators'!G24,'Data - Individual Indicators'!I24,0.5*'Data - Individual Indicators'!L24,0.5*'Data - Individual Indicators'!M24,'Data - Individual Indicators'!P24,0.5*'Data - Individual Indicators'!S24,0.5*'Data - Individual Indicators'!T24,'Data - Individual Indicators'!W24,'Data - Individual Indicators'!Y24,0.33*'Data - Individual Indicators'!AC24,0.33*'Data - Individual Indicators'!AD24,0.33*'Data - Individual Indicators'!AE24,0.5*'Data - Individual Indicators'!AI24,0.5*'Data - Individual Indicators'!AJ24,'Data - Individual Indicators'!AM24,'Data - Individual Indicators'!AO24,'Data - Individual Indicators'!BB24*SUM('Data - Individual Indicators'!AV24:AY24),'Data - Individual Indicators'!BE24)</f>
        <v>23.14</v>
      </c>
      <c r="C23" s="169">
        <f>IF(AND(B23&gt;=_xlfn.PERCENTILE.INC($B$2:$B$773,$H$3)),3,IF(AND(B23&lt;_xlfn.PERCENTILE.INC($B$2:$B$773,$H$3),B23&gt;=_xlfn.PERCENTILE.INC($B$2:$B$773,$H$4)),2,1))</f>
        <v>1</v>
      </c>
      <c r="D23" s="169" t="str">
        <f t="shared" si="0"/>
        <v>lower</v>
      </c>
    </row>
    <row r="24" spans="1:4" x14ac:dyDescent="0.35">
      <c r="A24" s="165">
        <v>53033002100</v>
      </c>
      <c r="B24" s="166">
        <f>SUM('Data - Individual Indicators'!C25,'Data - Individual Indicators'!E25,'Data - Individual Indicators'!G25,'Data - Individual Indicators'!I25,0.5*'Data - Individual Indicators'!L25,0.5*'Data - Individual Indicators'!M25,'Data - Individual Indicators'!P25,0.5*'Data - Individual Indicators'!S25,0.5*'Data - Individual Indicators'!T25,'Data - Individual Indicators'!W25,'Data - Individual Indicators'!Y25,0.33*'Data - Individual Indicators'!AC25,0.33*'Data - Individual Indicators'!AD25,0.33*'Data - Individual Indicators'!AE25,0.5*'Data - Individual Indicators'!AI25,0.5*'Data - Individual Indicators'!AJ25,'Data - Individual Indicators'!AM25,'Data - Individual Indicators'!AO25,'Data - Individual Indicators'!BB25*SUM('Data - Individual Indicators'!AV25:AY25),'Data - Individual Indicators'!BE25)</f>
        <v>20.3</v>
      </c>
      <c r="C24" s="169">
        <f>IF(AND(B24&gt;=_xlfn.PERCENTILE.INC($B$2:$B$773,$H$3)),3,IF(AND(B24&lt;_xlfn.PERCENTILE.INC($B$2:$B$773,$H$3),B24&gt;=_xlfn.PERCENTILE.INC($B$2:$B$773,$H$4)),2,1))</f>
        <v>1</v>
      </c>
      <c r="D24" s="169" t="str">
        <f t="shared" si="0"/>
        <v>lower</v>
      </c>
    </row>
    <row r="25" spans="1:4" x14ac:dyDescent="0.35">
      <c r="A25" s="165">
        <v>53033002200</v>
      </c>
      <c r="B25" s="166">
        <f>SUM('Data - Individual Indicators'!C26,'Data - Individual Indicators'!E26,'Data - Individual Indicators'!G26,'Data - Individual Indicators'!I26,0.5*'Data - Individual Indicators'!L26,0.5*'Data - Individual Indicators'!M26,'Data - Individual Indicators'!P26,0.5*'Data - Individual Indicators'!S26,0.5*'Data - Individual Indicators'!T26,'Data - Individual Indicators'!W26,'Data - Individual Indicators'!Y26,0.33*'Data - Individual Indicators'!AC26,0.33*'Data - Individual Indicators'!AD26,0.33*'Data - Individual Indicators'!AE26,0.5*'Data - Individual Indicators'!AI26,0.5*'Data - Individual Indicators'!AJ26,'Data - Individual Indicators'!AM26,'Data - Individual Indicators'!AO26,'Data - Individual Indicators'!BB26*SUM('Data - Individual Indicators'!AV26:AY26),'Data - Individual Indicators'!BE26)</f>
        <v>14.81</v>
      </c>
      <c r="C25" s="169">
        <f>IF(AND(B25&gt;=_xlfn.PERCENTILE.INC($B$2:$B$773,$H$3)),3,IF(AND(B25&lt;_xlfn.PERCENTILE.INC($B$2:$B$773,$H$3),B25&gt;=_xlfn.PERCENTILE.INC($B$2:$B$773,$H$4)),2,1))</f>
        <v>1</v>
      </c>
      <c r="D25" s="169" t="str">
        <f t="shared" si="0"/>
        <v>lower</v>
      </c>
    </row>
    <row r="26" spans="1:4" x14ac:dyDescent="0.35">
      <c r="A26" s="165">
        <v>53033002400</v>
      </c>
      <c r="B26" s="166">
        <f>SUM('Data - Individual Indicators'!C27,'Data - Individual Indicators'!E27,'Data - Individual Indicators'!G27,'Data - Individual Indicators'!I27,0.5*'Data - Individual Indicators'!L27,0.5*'Data - Individual Indicators'!M27,'Data - Individual Indicators'!P27,0.5*'Data - Individual Indicators'!S27,0.5*'Data - Individual Indicators'!T27,'Data - Individual Indicators'!W27,'Data - Individual Indicators'!Y27,0.33*'Data - Individual Indicators'!AC27,0.33*'Data - Individual Indicators'!AD27,0.33*'Data - Individual Indicators'!AE27,0.5*'Data - Individual Indicators'!AI27,0.5*'Data - Individual Indicators'!AJ27,'Data - Individual Indicators'!AM27,'Data - Individual Indicators'!AO27,'Data - Individual Indicators'!BB27*SUM('Data - Individual Indicators'!AV27:AY27),'Data - Individual Indicators'!BE27)</f>
        <v>16.633333333333333</v>
      </c>
      <c r="C26" s="169">
        <f>IF(AND(B26&gt;=_xlfn.PERCENTILE.INC($B$2:$B$773,$H$3)),3,IF(AND(B26&lt;_xlfn.PERCENTILE.INC($B$2:$B$773,$H$3),B26&gt;=_xlfn.PERCENTILE.INC($B$2:$B$773,$H$4)),2,1))</f>
        <v>1</v>
      </c>
      <c r="D26" s="169" t="str">
        <f t="shared" si="0"/>
        <v>lower</v>
      </c>
    </row>
    <row r="27" spans="1:4" x14ac:dyDescent="0.35">
      <c r="A27" s="165">
        <v>53033002500</v>
      </c>
      <c r="B27" s="166">
        <f>SUM('Data - Individual Indicators'!C28,'Data - Individual Indicators'!E28,'Data - Individual Indicators'!G28,'Data - Individual Indicators'!I28,0.5*'Data - Individual Indicators'!L28,0.5*'Data - Individual Indicators'!M28,'Data - Individual Indicators'!P28,0.5*'Data - Individual Indicators'!S28,0.5*'Data - Individual Indicators'!T28,'Data - Individual Indicators'!W28,'Data - Individual Indicators'!Y28,0.33*'Data - Individual Indicators'!AC28,0.33*'Data - Individual Indicators'!AD28,0.33*'Data - Individual Indicators'!AE28,0.5*'Data - Individual Indicators'!AI28,0.5*'Data - Individual Indicators'!AJ28,'Data - Individual Indicators'!AM28,'Data - Individual Indicators'!AO28,'Data - Individual Indicators'!BB28*SUM('Data - Individual Indicators'!AV28:AY28),'Data - Individual Indicators'!BE28)</f>
        <v>23.05</v>
      </c>
      <c r="C27" s="169">
        <f>IF(AND(B27&gt;=_xlfn.PERCENTILE.INC($B$2:$B$773,$H$3)),3,IF(AND(B27&lt;_xlfn.PERCENTILE.INC($B$2:$B$773,$H$3),B27&gt;=_xlfn.PERCENTILE.INC($B$2:$B$773,$H$4)),2,1))</f>
        <v>1</v>
      </c>
      <c r="D27" s="169" t="str">
        <f t="shared" si="0"/>
        <v>lower</v>
      </c>
    </row>
    <row r="28" spans="1:4" x14ac:dyDescent="0.35">
      <c r="A28" s="165">
        <v>53033002600</v>
      </c>
      <c r="B28" s="166">
        <f>SUM('Data - Individual Indicators'!C29,'Data - Individual Indicators'!E29,'Data - Individual Indicators'!G29,'Data - Individual Indicators'!I29,0.5*'Data - Individual Indicators'!L29,0.5*'Data - Individual Indicators'!M29,'Data - Individual Indicators'!P29,0.5*'Data - Individual Indicators'!S29,0.5*'Data - Individual Indicators'!T29,'Data - Individual Indicators'!W29,'Data - Individual Indicators'!Y29,0.33*'Data - Individual Indicators'!AC29,0.33*'Data - Individual Indicators'!AD29,0.33*'Data - Individual Indicators'!AE29,0.5*'Data - Individual Indicators'!AI29,0.5*'Data - Individual Indicators'!AJ29,'Data - Individual Indicators'!AM29,'Data - Individual Indicators'!AO29,'Data - Individual Indicators'!BB29*SUM('Data - Individual Indicators'!AV29:AY29),'Data - Individual Indicators'!BE29)</f>
        <v>22.3</v>
      </c>
      <c r="C28" s="169">
        <f>IF(AND(B28&gt;=_xlfn.PERCENTILE.INC($B$2:$B$773,$H$3)),3,IF(AND(B28&lt;_xlfn.PERCENTILE.INC($B$2:$B$773,$H$3),B28&gt;=_xlfn.PERCENTILE.INC($B$2:$B$773,$H$4)),2,1))</f>
        <v>1</v>
      </c>
      <c r="D28" s="169" t="str">
        <f t="shared" si="0"/>
        <v>lower</v>
      </c>
    </row>
    <row r="29" spans="1:4" x14ac:dyDescent="0.35">
      <c r="A29" s="165">
        <v>53033002700</v>
      </c>
      <c r="B29" s="166">
        <f>SUM('Data - Individual Indicators'!C30,'Data - Individual Indicators'!E30,'Data - Individual Indicators'!G30,'Data - Individual Indicators'!I30,0.5*'Data - Individual Indicators'!L30,0.5*'Data - Individual Indicators'!M30,'Data - Individual Indicators'!P30,0.5*'Data - Individual Indicators'!S30,0.5*'Data - Individual Indicators'!T30,'Data - Individual Indicators'!W30,'Data - Individual Indicators'!Y30,0.33*'Data - Individual Indicators'!AC30,0.33*'Data - Individual Indicators'!AD30,0.33*'Data - Individual Indicators'!AE30,0.5*'Data - Individual Indicators'!AI30,0.5*'Data - Individual Indicators'!AJ30,'Data - Individual Indicators'!AM30,'Data - Individual Indicators'!AO30,'Data - Individual Indicators'!BB30*SUM('Data - Individual Indicators'!AV30:AY30),'Data - Individual Indicators'!BE30)</f>
        <v>18.8</v>
      </c>
      <c r="C29" s="169">
        <f>IF(AND(B29&gt;=_xlfn.PERCENTILE.INC($B$2:$B$773,$H$3)),3,IF(AND(B29&lt;_xlfn.PERCENTILE.INC($B$2:$B$773,$H$3),B29&gt;=_xlfn.PERCENTILE.INC($B$2:$B$773,$H$4)),2,1))</f>
        <v>1</v>
      </c>
      <c r="D29" s="169" t="str">
        <f t="shared" si="0"/>
        <v>lower</v>
      </c>
    </row>
    <row r="30" spans="1:4" x14ac:dyDescent="0.35">
      <c r="A30" s="165">
        <v>53033002800</v>
      </c>
      <c r="B30" s="166">
        <f>SUM('Data - Individual Indicators'!C31,'Data - Individual Indicators'!E31,'Data - Individual Indicators'!G31,'Data - Individual Indicators'!I31,0.5*'Data - Individual Indicators'!L31,0.5*'Data - Individual Indicators'!M31,'Data - Individual Indicators'!P31,0.5*'Data - Individual Indicators'!S31,0.5*'Data - Individual Indicators'!T31,'Data - Individual Indicators'!W31,'Data - Individual Indicators'!Y31,0.33*'Data - Individual Indicators'!AC31,0.33*'Data - Individual Indicators'!AD31,0.33*'Data - Individual Indicators'!AE31,0.5*'Data - Individual Indicators'!AI31,0.5*'Data - Individual Indicators'!AJ31,'Data - Individual Indicators'!AM31,'Data - Individual Indicators'!AO31,'Data - Individual Indicators'!BB31*SUM('Data - Individual Indicators'!AV31:AY31),'Data - Individual Indicators'!BE31)</f>
        <v>22.13</v>
      </c>
      <c r="C30" s="169">
        <f>IF(AND(B30&gt;=_xlfn.PERCENTILE.INC($B$2:$B$773,$H$3)),3,IF(AND(B30&lt;_xlfn.PERCENTILE.INC($B$2:$B$773,$H$3),B30&gt;=_xlfn.PERCENTILE.INC($B$2:$B$773,$H$4)),2,1))</f>
        <v>1</v>
      </c>
      <c r="D30" s="169" t="str">
        <f t="shared" si="0"/>
        <v>lower</v>
      </c>
    </row>
    <row r="31" spans="1:4" x14ac:dyDescent="0.35">
      <c r="A31" s="165">
        <v>53033002900</v>
      </c>
      <c r="B31" s="166">
        <f>SUM('Data - Individual Indicators'!C32,'Data - Individual Indicators'!E32,'Data - Individual Indicators'!G32,'Data - Individual Indicators'!I32,0.5*'Data - Individual Indicators'!L32,0.5*'Data - Individual Indicators'!M32,'Data - Individual Indicators'!P32,0.5*'Data - Individual Indicators'!S32,0.5*'Data - Individual Indicators'!T32,'Data - Individual Indicators'!W32,'Data - Individual Indicators'!Y32,0.33*'Data - Individual Indicators'!AC32,0.33*'Data - Individual Indicators'!AD32,0.33*'Data - Individual Indicators'!AE32,0.5*'Data - Individual Indicators'!AI32,0.5*'Data - Individual Indicators'!AJ32,'Data - Individual Indicators'!AM32,'Data - Individual Indicators'!AO32,'Data - Individual Indicators'!BB32*SUM('Data - Individual Indicators'!AV32:AY32),'Data - Individual Indicators'!BE32)</f>
        <v>17.29666666666667</v>
      </c>
      <c r="C31" s="169">
        <f>IF(AND(B31&gt;=_xlfn.PERCENTILE.INC($B$2:$B$773,$H$3)),3,IF(AND(B31&lt;_xlfn.PERCENTILE.INC($B$2:$B$773,$H$3),B31&gt;=_xlfn.PERCENTILE.INC($B$2:$B$773,$H$4)),2,1))</f>
        <v>1</v>
      </c>
      <c r="D31" s="169" t="str">
        <f t="shared" si="0"/>
        <v>lower</v>
      </c>
    </row>
    <row r="32" spans="1:4" x14ac:dyDescent="0.35">
      <c r="A32" s="165">
        <v>53033003000</v>
      </c>
      <c r="B32" s="166">
        <f>SUM('Data - Individual Indicators'!C33,'Data - Individual Indicators'!E33,'Data - Individual Indicators'!G33,'Data - Individual Indicators'!I33,0.5*'Data - Individual Indicators'!L33,0.5*'Data - Individual Indicators'!M33,'Data - Individual Indicators'!P33,0.5*'Data - Individual Indicators'!S33,0.5*'Data - Individual Indicators'!T33,'Data - Individual Indicators'!W33,'Data - Individual Indicators'!Y33,0.33*'Data - Individual Indicators'!AC33,0.33*'Data - Individual Indicators'!AD33,0.33*'Data - Individual Indicators'!AE33,0.5*'Data - Individual Indicators'!AI33,0.5*'Data - Individual Indicators'!AJ33,'Data - Individual Indicators'!AM33,'Data - Individual Indicators'!AO33,'Data - Individual Indicators'!BB33*SUM('Data - Individual Indicators'!AV33:AY33),'Data - Individual Indicators'!BE33)</f>
        <v>24.63</v>
      </c>
      <c r="C32" s="169">
        <f>IF(AND(B32&gt;=_xlfn.PERCENTILE.INC($B$2:$B$773,$H$3)),3,IF(AND(B32&lt;_xlfn.PERCENTILE.INC($B$2:$B$773,$H$3),B32&gt;=_xlfn.PERCENTILE.INC($B$2:$B$773,$H$4)),2,1))</f>
        <v>1</v>
      </c>
      <c r="D32" s="169" t="str">
        <f t="shared" si="0"/>
        <v>lower</v>
      </c>
    </row>
    <row r="33" spans="1:4" x14ac:dyDescent="0.35">
      <c r="A33" s="165">
        <v>53033003100</v>
      </c>
      <c r="B33" s="166">
        <f>SUM('Data - Individual Indicators'!C34,'Data - Individual Indicators'!E34,'Data - Individual Indicators'!G34,'Data - Individual Indicators'!I34,0.5*'Data - Individual Indicators'!L34,0.5*'Data - Individual Indicators'!M34,'Data - Individual Indicators'!P34,0.5*'Data - Individual Indicators'!S34,0.5*'Data - Individual Indicators'!T34,'Data - Individual Indicators'!W34,'Data - Individual Indicators'!Y34,0.33*'Data - Individual Indicators'!AC34,0.33*'Data - Individual Indicators'!AD34,0.33*'Data - Individual Indicators'!AE34,0.5*'Data - Individual Indicators'!AI34,0.5*'Data - Individual Indicators'!AJ34,'Data - Individual Indicators'!AM34,'Data - Individual Indicators'!AO34,'Data - Individual Indicators'!BB34*SUM('Data - Individual Indicators'!AV34:AY34),'Data - Individual Indicators'!BE34)</f>
        <v>15.643333333333334</v>
      </c>
      <c r="C33" s="169">
        <f>IF(AND(B33&gt;=_xlfn.PERCENTILE.INC($B$2:$B$773,$H$3)),3,IF(AND(B33&lt;_xlfn.PERCENTILE.INC($B$2:$B$773,$H$3),B33&gt;=_xlfn.PERCENTILE.INC($B$2:$B$773,$H$4)),2,1))</f>
        <v>1</v>
      </c>
      <c r="D33" s="169" t="str">
        <f t="shared" si="0"/>
        <v>lower</v>
      </c>
    </row>
    <row r="34" spans="1:4" x14ac:dyDescent="0.35">
      <c r="A34" s="165">
        <v>53033003200</v>
      </c>
      <c r="B34" s="166">
        <f>SUM('Data - Individual Indicators'!C35,'Data - Individual Indicators'!E35,'Data - Individual Indicators'!G35,'Data - Individual Indicators'!I35,0.5*'Data - Individual Indicators'!L35,0.5*'Data - Individual Indicators'!M35,'Data - Individual Indicators'!P35,0.5*'Data - Individual Indicators'!S35,0.5*'Data - Individual Indicators'!T35,'Data - Individual Indicators'!W35,'Data - Individual Indicators'!Y35,0.33*'Data - Individual Indicators'!AC35,0.33*'Data - Individual Indicators'!AD35,0.33*'Data - Individual Indicators'!AE35,0.5*'Data - Individual Indicators'!AI35,0.5*'Data - Individual Indicators'!AJ35,'Data - Individual Indicators'!AM35,'Data - Individual Indicators'!AO35,'Data - Individual Indicators'!BB35*SUM('Data - Individual Indicators'!AV35:AY35),'Data - Individual Indicators'!BE35)</f>
        <v>21.3</v>
      </c>
      <c r="C34" s="169">
        <f>IF(AND(B34&gt;=_xlfn.PERCENTILE.INC($B$2:$B$773,$H$3)),3,IF(AND(B34&lt;_xlfn.PERCENTILE.INC($B$2:$B$773,$H$3),B34&gt;=_xlfn.PERCENTILE.INC($B$2:$B$773,$H$4)),2,1))</f>
        <v>1</v>
      </c>
      <c r="D34" s="169" t="str">
        <f t="shared" si="0"/>
        <v>lower</v>
      </c>
    </row>
    <row r="35" spans="1:4" x14ac:dyDescent="0.35">
      <c r="A35" s="165">
        <v>53033003300</v>
      </c>
      <c r="B35" s="166">
        <f>SUM('Data - Individual Indicators'!C36,'Data - Individual Indicators'!E36,'Data - Individual Indicators'!G36,'Data - Individual Indicators'!I36,0.5*'Data - Individual Indicators'!L36,0.5*'Data - Individual Indicators'!M36,'Data - Individual Indicators'!P36,0.5*'Data - Individual Indicators'!S36,0.5*'Data - Individual Indicators'!T36,'Data - Individual Indicators'!W36,'Data - Individual Indicators'!Y36,0.33*'Data - Individual Indicators'!AC36,0.33*'Data - Individual Indicators'!AD36,0.33*'Data - Individual Indicators'!AE36,0.5*'Data - Individual Indicators'!AI36,0.5*'Data - Individual Indicators'!AJ36,'Data - Individual Indicators'!AM36,'Data - Individual Indicators'!AO36,'Data - Individual Indicators'!BB36*SUM('Data - Individual Indicators'!AV36:AY36),'Data - Individual Indicators'!BE36)</f>
        <v>26.13</v>
      </c>
      <c r="C35" s="169">
        <f>IF(AND(B35&gt;=_xlfn.PERCENTILE.INC($B$2:$B$773,$H$3)),3,IF(AND(B35&lt;_xlfn.PERCENTILE.INC($B$2:$B$773,$H$3),B35&gt;=_xlfn.PERCENTILE.INC($B$2:$B$773,$H$4)),2,1))</f>
        <v>1</v>
      </c>
      <c r="D35" s="169" t="str">
        <f t="shared" si="0"/>
        <v>lower</v>
      </c>
    </row>
    <row r="36" spans="1:4" x14ac:dyDescent="0.35">
      <c r="A36" s="165">
        <v>53033003400</v>
      </c>
      <c r="B36" s="166">
        <f>SUM('Data - Individual Indicators'!C37,'Data - Individual Indicators'!E37,'Data - Individual Indicators'!G37,'Data - Individual Indicators'!I37,0.5*'Data - Individual Indicators'!L37,0.5*'Data - Individual Indicators'!M37,'Data - Individual Indicators'!P37,0.5*'Data - Individual Indicators'!S37,0.5*'Data - Individual Indicators'!T37,'Data - Individual Indicators'!W37,'Data - Individual Indicators'!Y37,0.33*'Data - Individual Indicators'!AC37,0.33*'Data - Individual Indicators'!AD37,0.33*'Data - Individual Indicators'!AE37,0.5*'Data - Individual Indicators'!AI37,0.5*'Data - Individual Indicators'!AJ37,'Data - Individual Indicators'!AM37,'Data - Individual Indicators'!AO37,'Data - Individual Indicators'!BB37*SUM('Data - Individual Indicators'!AV37:AY37),'Data - Individual Indicators'!BE37)</f>
        <v>18.636666666666667</v>
      </c>
      <c r="C36" s="169">
        <f>IF(AND(B36&gt;=_xlfn.PERCENTILE.INC($B$2:$B$773,$H$3)),3,IF(AND(B36&lt;_xlfn.PERCENTILE.INC($B$2:$B$773,$H$3),B36&gt;=_xlfn.PERCENTILE.INC($B$2:$B$773,$H$4)),2,1))</f>
        <v>1</v>
      </c>
      <c r="D36" s="169" t="str">
        <f t="shared" si="0"/>
        <v>lower</v>
      </c>
    </row>
    <row r="37" spans="1:4" x14ac:dyDescent="0.35">
      <c r="A37" s="165">
        <v>53033003500</v>
      </c>
      <c r="B37" s="166">
        <f>SUM('Data - Individual Indicators'!C38,'Data - Individual Indicators'!E38,'Data - Individual Indicators'!G38,'Data - Individual Indicators'!I38,0.5*'Data - Individual Indicators'!L38,0.5*'Data - Individual Indicators'!M38,'Data - Individual Indicators'!P38,0.5*'Data - Individual Indicators'!S38,0.5*'Data - Individual Indicators'!T38,'Data - Individual Indicators'!W38,'Data - Individual Indicators'!Y38,0.33*'Data - Individual Indicators'!AC38,0.33*'Data - Individual Indicators'!AD38,0.33*'Data - Individual Indicators'!AE38,0.5*'Data - Individual Indicators'!AI38,0.5*'Data - Individual Indicators'!AJ38,'Data - Individual Indicators'!AM38,'Data - Individual Indicators'!AO38,'Data - Individual Indicators'!BB38*SUM('Data - Individual Indicators'!AV38:AY38),'Data - Individual Indicators'!BE38)</f>
        <v>18.89</v>
      </c>
      <c r="C37" s="169">
        <f>IF(AND(B37&gt;=_xlfn.PERCENTILE.INC($B$2:$B$773,$H$3)),3,IF(AND(B37&lt;_xlfn.PERCENTILE.INC($B$2:$B$773,$H$3),B37&gt;=_xlfn.PERCENTILE.INC($B$2:$B$773,$H$4)),2,1))</f>
        <v>1</v>
      </c>
      <c r="D37" s="169" t="str">
        <f t="shared" si="0"/>
        <v>lower</v>
      </c>
    </row>
    <row r="38" spans="1:4" x14ac:dyDescent="0.35">
      <c r="A38" s="165">
        <v>53033003600</v>
      </c>
      <c r="B38" s="166">
        <f>SUM('Data - Individual Indicators'!C39,'Data - Individual Indicators'!E39,'Data - Individual Indicators'!G39,'Data - Individual Indicators'!I39,0.5*'Data - Individual Indicators'!L39,0.5*'Data - Individual Indicators'!M39,'Data - Individual Indicators'!P39,0.5*'Data - Individual Indicators'!S39,0.5*'Data - Individual Indicators'!T39,'Data - Individual Indicators'!W39,'Data - Individual Indicators'!Y39,0.33*'Data - Individual Indicators'!AC39,0.33*'Data - Individual Indicators'!AD39,0.33*'Data - Individual Indicators'!AE39,0.5*'Data - Individual Indicators'!AI39,0.5*'Data - Individual Indicators'!AJ39,'Data - Individual Indicators'!AM39,'Data - Individual Indicators'!AO39,'Data - Individual Indicators'!BB39*SUM('Data - Individual Indicators'!AV39:AY39),'Data - Individual Indicators'!BE39)</f>
        <v>26.96</v>
      </c>
      <c r="C38" s="169">
        <f>IF(AND(B38&gt;=_xlfn.PERCENTILE.INC($B$2:$B$773,$H$3)),3,IF(AND(B38&lt;_xlfn.PERCENTILE.INC($B$2:$B$773,$H$3),B38&gt;=_xlfn.PERCENTILE.INC($B$2:$B$773,$H$4)),2,1))</f>
        <v>2</v>
      </c>
      <c r="D38" s="169" t="str">
        <f t="shared" si="0"/>
        <v>moderate</v>
      </c>
    </row>
    <row r="39" spans="1:4" x14ac:dyDescent="0.35">
      <c r="A39" s="165">
        <v>53033003800</v>
      </c>
      <c r="B39" s="166">
        <f>SUM('Data - Individual Indicators'!C40,'Data - Individual Indicators'!E40,'Data - Individual Indicators'!G40,'Data - Individual Indicators'!I40,0.5*'Data - Individual Indicators'!L40,0.5*'Data - Individual Indicators'!M40,'Data - Individual Indicators'!P40,0.5*'Data - Individual Indicators'!S40,0.5*'Data - Individual Indicators'!T40,'Data - Individual Indicators'!W40,'Data - Individual Indicators'!Y40,0.33*'Data - Individual Indicators'!AC40,0.33*'Data - Individual Indicators'!AD40,0.33*'Data - Individual Indicators'!AE40,0.5*'Data - Individual Indicators'!AI40,0.5*'Data - Individual Indicators'!AJ40,'Data - Individual Indicators'!AM40,'Data - Individual Indicators'!AO40,'Data - Individual Indicators'!BB40*SUM('Data - Individual Indicators'!AV40:AY40),'Data - Individual Indicators'!BE40)</f>
        <v>19.8</v>
      </c>
      <c r="C39" s="169">
        <f>IF(AND(B39&gt;=_xlfn.PERCENTILE.INC($B$2:$B$773,$H$3)),3,IF(AND(B39&lt;_xlfn.PERCENTILE.INC($B$2:$B$773,$H$3),B39&gt;=_xlfn.PERCENTILE.INC($B$2:$B$773,$H$4)),2,1))</f>
        <v>1</v>
      </c>
      <c r="D39" s="169" t="str">
        <f t="shared" si="0"/>
        <v>lower</v>
      </c>
    </row>
    <row r="40" spans="1:4" x14ac:dyDescent="0.35">
      <c r="A40" s="165">
        <v>53033003900</v>
      </c>
      <c r="B40" s="166">
        <f>SUM('Data - Individual Indicators'!C41,'Data - Individual Indicators'!E41,'Data - Individual Indicators'!G41,'Data - Individual Indicators'!I41,0.5*'Data - Individual Indicators'!L41,0.5*'Data - Individual Indicators'!M41,'Data - Individual Indicators'!P41,0.5*'Data - Individual Indicators'!S41,0.5*'Data - Individual Indicators'!T41,'Data - Individual Indicators'!W41,'Data - Individual Indicators'!Y41,0.33*'Data - Individual Indicators'!AC41,0.33*'Data - Individual Indicators'!AD41,0.33*'Data - Individual Indicators'!AE41,0.5*'Data - Individual Indicators'!AI41,0.5*'Data - Individual Indicators'!AJ41,'Data - Individual Indicators'!AM41,'Data - Individual Indicators'!AO41,'Data - Individual Indicators'!BB41*SUM('Data - Individual Indicators'!AV41:AY41),'Data - Individual Indicators'!BE41)</f>
        <v>15.8</v>
      </c>
      <c r="C40" s="169">
        <f>IF(AND(B40&gt;=_xlfn.PERCENTILE.INC($B$2:$B$773,$H$3)),3,IF(AND(B40&lt;_xlfn.PERCENTILE.INC($B$2:$B$773,$H$3),B40&gt;=_xlfn.PERCENTILE.INC($B$2:$B$773,$H$4)),2,1))</f>
        <v>1</v>
      </c>
      <c r="D40" s="169" t="str">
        <f t="shared" si="0"/>
        <v>lower</v>
      </c>
    </row>
    <row r="41" spans="1:4" x14ac:dyDescent="0.35">
      <c r="A41" s="165">
        <v>53033004000</v>
      </c>
      <c r="B41" s="166">
        <f>SUM('Data - Individual Indicators'!C42,'Data - Individual Indicators'!E42,'Data - Individual Indicators'!G42,'Data - Individual Indicators'!I42,0.5*'Data - Individual Indicators'!L42,0.5*'Data - Individual Indicators'!M42,'Data - Individual Indicators'!P42,0.5*'Data - Individual Indicators'!S42,0.5*'Data - Individual Indicators'!T42,'Data - Individual Indicators'!W42,'Data - Individual Indicators'!Y42,0.33*'Data - Individual Indicators'!AC42,0.33*'Data - Individual Indicators'!AD42,0.33*'Data - Individual Indicators'!AE42,0.5*'Data - Individual Indicators'!AI42,0.5*'Data - Individual Indicators'!AJ42,'Data - Individual Indicators'!AM42,'Data - Individual Indicators'!AO42,'Data - Individual Indicators'!BB42*SUM('Data - Individual Indicators'!AV42:AY42),'Data - Individual Indicators'!BE42)</f>
        <v>19.48</v>
      </c>
      <c r="C41" s="169">
        <f>IF(AND(B41&gt;=_xlfn.PERCENTILE.INC($B$2:$B$773,$H$3)),3,IF(AND(B41&lt;_xlfn.PERCENTILE.INC($B$2:$B$773,$H$3),B41&gt;=_xlfn.PERCENTILE.INC($B$2:$B$773,$H$4)),2,1))</f>
        <v>1</v>
      </c>
      <c r="D41" s="169" t="str">
        <f t="shared" si="0"/>
        <v>lower</v>
      </c>
    </row>
    <row r="42" spans="1:4" x14ac:dyDescent="0.35">
      <c r="A42" s="165">
        <v>53033004100</v>
      </c>
      <c r="B42" s="166">
        <f>SUM('Data - Individual Indicators'!C43,'Data - Individual Indicators'!E43,'Data - Individual Indicators'!G43,'Data - Individual Indicators'!I43,0.5*'Data - Individual Indicators'!L43,0.5*'Data - Individual Indicators'!M43,'Data - Individual Indicators'!P43,0.5*'Data - Individual Indicators'!S43,0.5*'Data - Individual Indicators'!T43,'Data - Individual Indicators'!W43,'Data - Individual Indicators'!Y43,0.33*'Data - Individual Indicators'!AC43,0.33*'Data - Individual Indicators'!AD43,0.33*'Data - Individual Indicators'!AE43,0.5*'Data - Individual Indicators'!AI43,0.5*'Data - Individual Indicators'!AJ43,'Data - Individual Indicators'!AM43,'Data - Individual Indicators'!AO43,'Data - Individual Indicators'!BB43*SUM('Data - Individual Indicators'!AV43:AY43),'Data - Individual Indicators'!BE43)</f>
        <v>15.97</v>
      </c>
      <c r="C42" s="169">
        <f>IF(AND(B42&gt;=_xlfn.PERCENTILE.INC($B$2:$B$773,$H$3)),3,IF(AND(B42&lt;_xlfn.PERCENTILE.INC($B$2:$B$773,$H$3),B42&gt;=_xlfn.PERCENTILE.INC($B$2:$B$773,$H$4)),2,1))</f>
        <v>1</v>
      </c>
      <c r="D42" s="169" t="str">
        <f t="shared" si="0"/>
        <v>lower</v>
      </c>
    </row>
    <row r="43" spans="1:4" x14ac:dyDescent="0.35">
      <c r="A43" s="165">
        <v>53033004200</v>
      </c>
      <c r="B43" s="166">
        <f>SUM('Data - Individual Indicators'!C44,'Data - Individual Indicators'!E44,'Data - Individual Indicators'!G44,'Data - Individual Indicators'!I44,0.5*'Data - Individual Indicators'!L44,0.5*'Data - Individual Indicators'!M44,'Data - Individual Indicators'!P44,0.5*'Data - Individual Indicators'!S44,0.5*'Data - Individual Indicators'!T44,'Data - Individual Indicators'!W44,'Data - Individual Indicators'!Y44,0.33*'Data - Individual Indicators'!AC44,0.33*'Data - Individual Indicators'!AD44,0.33*'Data - Individual Indicators'!AE44,0.5*'Data - Individual Indicators'!AI44,0.5*'Data - Individual Indicators'!AJ44,'Data - Individual Indicators'!AM44,'Data - Individual Indicators'!AO44,'Data - Individual Indicators'!BB44*SUM('Data - Individual Indicators'!AV44:AY44),'Data - Individual Indicators'!BE44)</f>
        <v>15.22</v>
      </c>
      <c r="C43" s="169">
        <f>IF(AND(B43&gt;=_xlfn.PERCENTILE.INC($B$2:$B$773,$H$3)),3,IF(AND(B43&lt;_xlfn.PERCENTILE.INC($B$2:$B$773,$H$3),B43&gt;=_xlfn.PERCENTILE.INC($B$2:$B$773,$H$4)),2,1))</f>
        <v>1</v>
      </c>
      <c r="D43" s="169" t="str">
        <f t="shared" si="0"/>
        <v>lower</v>
      </c>
    </row>
    <row r="44" spans="1:4" x14ac:dyDescent="0.35">
      <c r="A44" s="165">
        <v>53033004301</v>
      </c>
      <c r="B44" s="166">
        <f>SUM('Data - Individual Indicators'!C45,'Data - Individual Indicators'!E45,'Data - Individual Indicators'!G45,'Data - Individual Indicators'!I45,0.5*'Data - Individual Indicators'!L45,0.5*'Data - Individual Indicators'!M45,'Data - Individual Indicators'!P45,0.5*'Data - Individual Indicators'!S45,0.5*'Data - Individual Indicators'!T45,'Data - Individual Indicators'!W45,'Data - Individual Indicators'!Y45,0.33*'Data - Individual Indicators'!AC45,0.33*'Data - Individual Indicators'!AD45,0.33*'Data - Individual Indicators'!AE45,0.5*'Data - Individual Indicators'!AI45,0.5*'Data - Individual Indicators'!AJ45,'Data - Individual Indicators'!AM45,'Data - Individual Indicators'!AO45,'Data - Individual Indicators'!BB45*SUM('Data - Individual Indicators'!AV45:AY45),'Data - Individual Indicators'!BE45)</f>
        <v>31.88</v>
      </c>
      <c r="C44" s="169">
        <f>IF(AND(B44&gt;=_xlfn.PERCENTILE.INC($B$2:$B$773,$H$3)),3,IF(AND(B44&lt;_xlfn.PERCENTILE.INC($B$2:$B$773,$H$3),B44&gt;=_xlfn.PERCENTILE.INC($B$2:$B$773,$H$4)),2,1))</f>
        <v>2</v>
      </c>
      <c r="D44" s="169" t="str">
        <f t="shared" si="0"/>
        <v>moderate</v>
      </c>
    </row>
    <row r="45" spans="1:4" x14ac:dyDescent="0.35">
      <c r="A45" s="165">
        <v>53033004302</v>
      </c>
      <c r="B45" s="166">
        <f>SUM('Data - Individual Indicators'!C46,'Data - Individual Indicators'!E46,'Data - Individual Indicators'!G46,'Data - Individual Indicators'!I46,0.5*'Data - Individual Indicators'!L46,0.5*'Data - Individual Indicators'!M46,'Data - Individual Indicators'!P46,0.5*'Data - Individual Indicators'!S46,0.5*'Data - Individual Indicators'!T46,'Data - Individual Indicators'!W46,'Data - Individual Indicators'!Y46,0.33*'Data - Individual Indicators'!AC46,0.33*'Data - Individual Indicators'!AD46,0.33*'Data - Individual Indicators'!AE46,0.5*'Data - Individual Indicators'!AI46,0.5*'Data - Individual Indicators'!AJ46,'Data - Individual Indicators'!AM46,'Data - Individual Indicators'!AO46,'Data - Individual Indicators'!BB46*SUM('Data - Individual Indicators'!AV46:AY46),'Data - Individual Indicators'!BE46)</f>
        <v>43.129999999999995</v>
      </c>
      <c r="C45" s="169">
        <f>IF(AND(B45&gt;=_xlfn.PERCENTILE.INC($B$2:$B$773,$H$3)),3,IF(AND(B45&lt;_xlfn.PERCENTILE.INC($B$2:$B$773,$H$3),B45&gt;=_xlfn.PERCENTILE.INC($B$2:$B$773,$H$4)),2,1))</f>
        <v>3</v>
      </c>
      <c r="D45" s="169" t="str">
        <f t="shared" si="0"/>
        <v>higher</v>
      </c>
    </row>
    <row r="46" spans="1:4" x14ac:dyDescent="0.35">
      <c r="A46" s="165">
        <v>53033004400</v>
      </c>
      <c r="B46" s="166">
        <f>SUM('Data - Individual Indicators'!C47,'Data - Individual Indicators'!E47,'Data - Individual Indicators'!G47,'Data - Individual Indicators'!I47,0.5*'Data - Individual Indicators'!L47,0.5*'Data - Individual Indicators'!M47,'Data - Individual Indicators'!P47,0.5*'Data - Individual Indicators'!S47,0.5*'Data - Individual Indicators'!T47,'Data - Individual Indicators'!W47,'Data - Individual Indicators'!Y47,0.33*'Data - Individual Indicators'!AC47,0.33*'Data - Individual Indicators'!AD47,0.33*'Data - Individual Indicators'!AE47,0.5*'Data - Individual Indicators'!AI47,0.5*'Data - Individual Indicators'!AJ47,'Data - Individual Indicators'!AM47,'Data - Individual Indicators'!AO47,'Data - Individual Indicators'!BB47*SUM('Data - Individual Indicators'!AV47:AY47),'Data - Individual Indicators'!BE47)</f>
        <v>33.96</v>
      </c>
      <c r="C46" s="169">
        <f>IF(AND(B46&gt;=_xlfn.PERCENTILE.INC($B$2:$B$773,$H$3)),3,IF(AND(B46&lt;_xlfn.PERCENTILE.INC($B$2:$B$773,$H$3),B46&gt;=_xlfn.PERCENTILE.INC($B$2:$B$773,$H$4)),2,1))</f>
        <v>2</v>
      </c>
      <c r="D46" s="169" t="str">
        <f t="shared" si="0"/>
        <v>moderate</v>
      </c>
    </row>
    <row r="47" spans="1:4" x14ac:dyDescent="0.35">
      <c r="A47" s="165">
        <v>53033004500</v>
      </c>
      <c r="B47" s="166">
        <f>SUM('Data - Individual Indicators'!C48,'Data - Individual Indicators'!E48,'Data - Individual Indicators'!G48,'Data - Individual Indicators'!I48,0.5*'Data - Individual Indicators'!L48,0.5*'Data - Individual Indicators'!M48,'Data - Individual Indicators'!P48,0.5*'Data - Individual Indicators'!S48,0.5*'Data - Individual Indicators'!T48,'Data - Individual Indicators'!W48,'Data - Individual Indicators'!Y48,0.33*'Data - Individual Indicators'!AC48,0.33*'Data - Individual Indicators'!AD48,0.33*'Data - Individual Indicators'!AE48,0.5*'Data - Individual Indicators'!AI48,0.5*'Data - Individual Indicators'!AJ48,'Data - Individual Indicators'!AM48,'Data - Individual Indicators'!AO48,'Data - Individual Indicators'!BB48*SUM('Data - Individual Indicators'!AV48:AY48),'Data - Individual Indicators'!BE48)</f>
        <v>24.63</v>
      </c>
      <c r="C47" s="169">
        <f>IF(AND(B47&gt;=_xlfn.PERCENTILE.INC($B$2:$B$773,$H$3)),3,IF(AND(B47&lt;_xlfn.PERCENTILE.INC($B$2:$B$773,$H$3),B47&gt;=_xlfn.PERCENTILE.INC($B$2:$B$773,$H$4)),2,1))</f>
        <v>1</v>
      </c>
      <c r="D47" s="169" t="str">
        <f t="shared" si="0"/>
        <v>lower</v>
      </c>
    </row>
    <row r="48" spans="1:4" x14ac:dyDescent="0.35">
      <c r="A48" s="165">
        <v>53033004600</v>
      </c>
      <c r="B48" s="166">
        <f>SUM('Data - Individual Indicators'!C49,'Data - Individual Indicators'!E49,'Data - Individual Indicators'!G49,'Data - Individual Indicators'!I49,0.5*'Data - Individual Indicators'!L49,0.5*'Data - Individual Indicators'!M49,'Data - Individual Indicators'!P49,0.5*'Data - Individual Indicators'!S49,0.5*'Data - Individual Indicators'!T49,'Data - Individual Indicators'!W49,'Data - Individual Indicators'!Y49,0.33*'Data - Individual Indicators'!AC49,0.33*'Data - Individual Indicators'!AD49,0.33*'Data - Individual Indicators'!AE49,0.5*'Data - Individual Indicators'!AI49,0.5*'Data - Individual Indicators'!AJ49,'Data - Individual Indicators'!AM49,'Data - Individual Indicators'!AO49,'Data - Individual Indicators'!BB49*SUM('Data - Individual Indicators'!AV49:AY49),'Data - Individual Indicators'!BE49)</f>
        <v>15.8</v>
      </c>
      <c r="C48" s="169">
        <f>IF(AND(B48&gt;=_xlfn.PERCENTILE.INC($B$2:$B$773,$H$3)),3,IF(AND(B48&lt;_xlfn.PERCENTILE.INC($B$2:$B$773,$H$3),B48&gt;=_xlfn.PERCENTILE.INC($B$2:$B$773,$H$4)),2,1))</f>
        <v>1</v>
      </c>
      <c r="D48" s="169" t="str">
        <f t="shared" si="0"/>
        <v>lower</v>
      </c>
    </row>
    <row r="49" spans="1:4" x14ac:dyDescent="0.35">
      <c r="A49" s="165">
        <v>53033004700</v>
      </c>
      <c r="B49" s="166">
        <f>SUM('Data - Individual Indicators'!C50,'Data - Individual Indicators'!E50,'Data - Individual Indicators'!G50,'Data - Individual Indicators'!I50,0.5*'Data - Individual Indicators'!L50,0.5*'Data - Individual Indicators'!M50,'Data - Individual Indicators'!P50,0.5*'Data - Individual Indicators'!S50,0.5*'Data - Individual Indicators'!T50,'Data - Individual Indicators'!W50,'Data - Individual Indicators'!Y50,0.33*'Data - Individual Indicators'!AC50,0.33*'Data - Individual Indicators'!AD50,0.33*'Data - Individual Indicators'!AE50,0.5*'Data - Individual Indicators'!AI50,0.5*'Data - Individual Indicators'!AJ50,'Data - Individual Indicators'!AM50,'Data - Individual Indicators'!AO50,'Data - Individual Indicators'!BB50*SUM('Data - Individual Indicators'!AV50:AY50),'Data - Individual Indicators'!BE50)</f>
        <v>26.96</v>
      </c>
      <c r="C49" s="169">
        <f>IF(AND(B49&gt;=_xlfn.PERCENTILE.INC($B$2:$B$773,$H$3)),3,IF(AND(B49&lt;_xlfn.PERCENTILE.INC($B$2:$B$773,$H$3),B49&gt;=_xlfn.PERCENTILE.INC($B$2:$B$773,$H$4)),2,1))</f>
        <v>2</v>
      </c>
      <c r="D49" s="169" t="str">
        <f t="shared" si="0"/>
        <v>moderate</v>
      </c>
    </row>
    <row r="50" spans="1:4" x14ac:dyDescent="0.35">
      <c r="A50" s="165">
        <v>53033004800</v>
      </c>
      <c r="B50" s="166">
        <f>SUM('Data - Individual Indicators'!C51,'Data - Individual Indicators'!E51,'Data - Individual Indicators'!G51,'Data - Individual Indicators'!I51,0.5*'Data - Individual Indicators'!L51,0.5*'Data - Individual Indicators'!M51,'Data - Individual Indicators'!P51,0.5*'Data - Individual Indicators'!S51,0.5*'Data - Individual Indicators'!T51,'Data - Individual Indicators'!W51,'Data - Individual Indicators'!Y51,0.33*'Data - Individual Indicators'!AC51,0.33*'Data - Individual Indicators'!AD51,0.33*'Data - Individual Indicators'!AE51,0.5*'Data - Individual Indicators'!AI51,0.5*'Data - Individual Indicators'!AJ51,'Data - Individual Indicators'!AM51,'Data - Individual Indicators'!AO51,'Data - Individual Indicators'!BB51*SUM('Data - Individual Indicators'!AV51:AY51),'Data - Individual Indicators'!BE51)</f>
        <v>20.3</v>
      </c>
      <c r="C50" s="169">
        <f>IF(AND(B50&gt;=_xlfn.PERCENTILE.INC($B$2:$B$773,$H$3)),3,IF(AND(B50&lt;_xlfn.PERCENTILE.INC($B$2:$B$773,$H$3),B50&gt;=_xlfn.PERCENTILE.INC($B$2:$B$773,$H$4)),2,1))</f>
        <v>1</v>
      </c>
      <c r="D50" s="169" t="str">
        <f t="shared" si="0"/>
        <v>lower</v>
      </c>
    </row>
    <row r="51" spans="1:4" x14ac:dyDescent="0.35">
      <c r="A51" s="165">
        <v>53033004900</v>
      </c>
      <c r="B51" s="166">
        <f>SUM('Data - Individual Indicators'!C52,'Data - Individual Indicators'!E52,'Data - Individual Indicators'!G52,'Data - Individual Indicators'!I52,0.5*'Data - Individual Indicators'!L52,0.5*'Data - Individual Indicators'!M52,'Data - Individual Indicators'!P52,0.5*'Data - Individual Indicators'!S52,0.5*'Data - Individual Indicators'!T52,'Data - Individual Indicators'!W52,'Data - Individual Indicators'!Y52,0.33*'Data - Individual Indicators'!AC52,0.33*'Data - Individual Indicators'!AD52,0.33*'Data - Individual Indicators'!AE52,0.5*'Data - Individual Indicators'!AI52,0.5*'Data - Individual Indicators'!AJ52,'Data - Individual Indicators'!AM52,'Data - Individual Indicators'!AO52,'Data - Individual Indicators'!BB52*SUM('Data - Individual Indicators'!AV52:AY52),'Data - Individual Indicators'!BE52)</f>
        <v>25.63</v>
      </c>
      <c r="C51" s="169">
        <f>IF(AND(B51&gt;=_xlfn.PERCENTILE.INC($B$2:$B$773,$H$3)),3,IF(AND(B51&lt;_xlfn.PERCENTILE.INC($B$2:$B$773,$H$3),B51&gt;=_xlfn.PERCENTILE.INC($B$2:$B$773,$H$4)),2,1))</f>
        <v>1</v>
      </c>
      <c r="D51" s="169" t="str">
        <f t="shared" si="0"/>
        <v>lower</v>
      </c>
    </row>
    <row r="52" spans="1:4" x14ac:dyDescent="0.35">
      <c r="A52" s="165">
        <v>53033005000</v>
      </c>
      <c r="B52" s="166">
        <f>SUM('Data - Individual Indicators'!C53,'Data - Individual Indicators'!E53,'Data - Individual Indicators'!G53,'Data - Individual Indicators'!I53,0.5*'Data - Individual Indicators'!L53,0.5*'Data - Individual Indicators'!M53,'Data - Individual Indicators'!P53,0.5*'Data - Individual Indicators'!S53,0.5*'Data - Individual Indicators'!T53,'Data - Individual Indicators'!W53,'Data - Individual Indicators'!Y53,0.33*'Data - Individual Indicators'!AC53,0.33*'Data - Individual Indicators'!AD53,0.33*'Data - Individual Indicators'!AE53,0.5*'Data - Individual Indicators'!AI53,0.5*'Data - Individual Indicators'!AJ53,'Data - Individual Indicators'!AM53,'Data - Individual Indicators'!AO53,'Data - Individual Indicators'!BB53*SUM('Data - Individual Indicators'!AV53:AY53),'Data - Individual Indicators'!BE53)</f>
        <v>28.96</v>
      </c>
      <c r="C52" s="169">
        <f>IF(AND(B52&gt;=_xlfn.PERCENTILE.INC($B$2:$B$773,$H$3)),3,IF(AND(B52&lt;_xlfn.PERCENTILE.INC($B$2:$B$773,$H$3),B52&gt;=_xlfn.PERCENTILE.INC($B$2:$B$773,$H$4)),2,1))</f>
        <v>2</v>
      </c>
      <c r="D52" s="169" t="str">
        <f t="shared" si="0"/>
        <v>moderate</v>
      </c>
    </row>
    <row r="53" spans="1:4" x14ac:dyDescent="0.35">
      <c r="A53" s="165">
        <v>53033005100</v>
      </c>
      <c r="B53" s="166">
        <f>SUM('Data - Individual Indicators'!C54,'Data - Individual Indicators'!E54,'Data - Individual Indicators'!G54,'Data - Individual Indicators'!I54,0.5*'Data - Individual Indicators'!L54,0.5*'Data - Individual Indicators'!M54,'Data - Individual Indicators'!P54,0.5*'Data - Individual Indicators'!S54,0.5*'Data - Individual Indicators'!T54,'Data - Individual Indicators'!W54,'Data - Individual Indicators'!Y54,0.33*'Data - Individual Indicators'!AC54,0.33*'Data - Individual Indicators'!AD54,0.33*'Data - Individual Indicators'!AE54,0.5*'Data - Individual Indicators'!AI54,0.5*'Data - Individual Indicators'!AJ54,'Data - Individual Indicators'!AM54,'Data - Individual Indicators'!AO54,'Data - Individual Indicators'!BB54*SUM('Data - Individual Indicators'!AV54:AY54),'Data - Individual Indicators'!BE54)</f>
        <v>21.96</v>
      </c>
      <c r="C53" s="169">
        <f>IF(AND(B53&gt;=_xlfn.PERCENTILE.INC($B$2:$B$773,$H$3)),3,IF(AND(B53&lt;_xlfn.PERCENTILE.INC($B$2:$B$773,$H$3),B53&gt;=_xlfn.PERCENTILE.INC($B$2:$B$773,$H$4)),2,1))</f>
        <v>1</v>
      </c>
      <c r="D53" s="169" t="str">
        <f t="shared" si="0"/>
        <v>lower</v>
      </c>
    </row>
    <row r="54" spans="1:4" x14ac:dyDescent="0.35">
      <c r="A54" s="165">
        <v>53033005200</v>
      </c>
      <c r="B54" s="166">
        <f>SUM('Data - Individual Indicators'!C55,'Data - Individual Indicators'!E55,'Data - Individual Indicators'!G55,'Data - Individual Indicators'!I55,0.5*'Data - Individual Indicators'!L55,0.5*'Data - Individual Indicators'!M55,'Data - Individual Indicators'!P55,0.5*'Data - Individual Indicators'!S55,0.5*'Data - Individual Indicators'!T55,'Data - Individual Indicators'!W55,'Data - Individual Indicators'!Y55,0.33*'Data - Individual Indicators'!AC55,0.33*'Data - Individual Indicators'!AD55,0.33*'Data - Individual Indicators'!AE55,0.5*'Data - Individual Indicators'!AI55,0.5*'Data - Individual Indicators'!AJ55,'Data - Individual Indicators'!AM55,'Data - Individual Indicators'!AO55,'Data - Individual Indicators'!BB55*SUM('Data - Individual Indicators'!AV55:AY55),'Data - Individual Indicators'!BE55)</f>
        <v>40.96</v>
      </c>
      <c r="C54" s="169">
        <f>IF(AND(B54&gt;=_xlfn.PERCENTILE.INC($B$2:$B$773,$H$3)),3,IF(AND(B54&lt;_xlfn.PERCENTILE.INC($B$2:$B$773,$H$3),B54&gt;=_xlfn.PERCENTILE.INC($B$2:$B$773,$H$4)),2,1))</f>
        <v>3</v>
      </c>
      <c r="D54" s="169" t="str">
        <f t="shared" si="0"/>
        <v>higher</v>
      </c>
    </row>
    <row r="55" spans="1:4" x14ac:dyDescent="0.35">
      <c r="A55" s="165">
        <v>53033005301</v>
      </c>
      <c r="B55" s="166">
        <f>SUM('Data - Individual Indicators'!C56,'Data - Individual Indicators'!E56,'Data - Individual Indicators'!G56,'Data - Individual Indicators'!I56,0.5*'Data - Individual Indicators'!L56,0.5*'Data - Individual Indicators'!M56,'Data - Individual Indicators'!P56,0.5*'Data - Individual Indicators'!S56,0.5*'Data - Individual Indicators'!T56,'Data - Individual Indicators'!W56,'Data - Individual Indicators'!Y56,0.33*'Data - Individual Indicators'!AC56,0.33*'Data - Individual Indicators'!AD56,0.33*'Data - Individual Indicators'!AE56,0.5*'Data - Individual Indicators'!AI56,0.5*'Data - Individual Indicators'!AJ56,'Data - Individual Indicators'!AM56,'Data - Individual Indicators'!AO56,'Data - Individual Indicators'!BB56*SUM('Data - Individual Indicators'!AV56:AY56),'Data - Individual Indicators'!BE56)</f>
        <v>47.21</v>
      </c>
      <c r="C55" s="169">
        <f>IF(AND(B55&gt;=_xlfn.PERCENTILE.INC($B$2:$B$773,$H$3)),3,IF(AND(B55&lt;_xlfn.PERCENTILE.INC($B$2:$B$773,$H$3),B55&gt;=_xlfn.PERCENTILE.INC($B$2:$B$773,$H$4)),2,1))</f>
        <v>3</v>
      </c>
      <c r="D55" s="169" t="str">
        <f t="shared" si="0"/>
        <v>higher</v>
      </c>
    </row>
    <row r="56" spans="1:4" x14ac:dyDescent="0.35">
      <c r="A56" s="165">
        <v>53033005302</v>
      </c>
      <c r="B56" s="166">
        <f>SUM('Data - Individual Indicators'!C57,'Data - Individual Indicators'!E57,'Data - Individual Indicators'!G57,'Data - Individual Indicators'!I57,0.5*'Data - Individual Indicators'!L57,0.5*'Data - Individual Indicators'!M57,'Data - Individual Indicators'!P57,0.5*'Data - Individual Indicators'!S57,0.5*'Data - Individual Indicators'!T57,'Data - Individual Indicators'!W57,'Data - Individual Indicators'!Y57,0.33*'Data - Individual Indicators'!AC57,0.33*'Data - Individual Indicators'!AD57,0.33*'Data - Individual Indicators'!AE57,0.5*'Data - Individual Indicators'!AI57,0.5*'Data - Individual Indicators'!AJ57,'Data - Individual Indicators'!AM57,'Data - Individual Indicators'!AO57,'Data - Individual Indicators'!BB57*SUM('Data - Individual Indicators'!AV57:AY57),'Data - Individual Indicators'!BE57)</f>
        <v>41.793333333333337</v>
      </c>
      <c r="C56" s="169">
        <f>IF(AND(B56&gt;=_xlfn.PERCENTILE.INC($B$2:$B$773,$H$3)),3,IF(AND(B56&lt;_xlfn.PERCENTILE.INC($B$2:$B$773,$H$3),B56&gt;=_xlfn.PERCENTILE.INC($B$2:$B$773,$H$4)),2,1))</f>
        <v>3</v>
      </c>
      <c r="D56" s="169" t="str">
        <f t="shared" si="0"/>
        <v>higher</v>
      </c>
    </row>
    <row r="57" spans="1:4" x14ac:dyDescent="0.35">
      <c r="A57" s="165">
        <v>53033005400</v>
      </c>
      <c r="B57" s="166">
        <f>SUM('Data - Individual Indicators'!C58,'Data - Individual Indicators'!E58,'Data - Individual Indicators'!G58,'Data - Individual Indicators'!I58,0.5*'Data - Individual Indicators'!L58,0.5*'Data - Individual Indicators'!M58,'Data - Individual Indicators'!P58,0.5*'Data - Individual Indicators'!S58,0.5*'Data - Individual Indicators'!T58,'Data - Individual Indicators'!W58,'Data - Individual Indicators'!Y58,0.33*'Data - Individual Indicators'!AC58,0.33*'Data - Individual Indicators'!AD58,0.33*'Data - Individual Indicators'!AE58,0.5*'Data - Individual Indicators'!AI58,0.5*'Data - Individual Indicators'!AJ58,'Data - Individual Indicators'!AM58,'Data - Individual Indicators'!AO58,'Data - Individual Indicators'!BB58*SUM('Data - Individual Indicators'!AV58:AY58),'Data - Individual Indicators'!BE58)</f>
        <v>21.8</v>
      </c>
      <c r="C57" s="169">
        <f>IF(AND(B57&gt;=_xlfn.PERCENTILE.INC($B$2:$B$773,$H$3)),3,IF(AND(B57&lt;_xlfn.PERCENTILE.INC($B$2:$B$773,$H$3),B57&gt;=_xlfn.PERCENTILE.INC($B$2:$B$773,$H$4)),2,1))</f>
        <v>1</v>
      </c>
      <c r="D57" s="169" t="str">
        <f t="shared" si="0"/>
        <v>lower</v>
      </c>
    </row>
    <row r="58" spans="1:4" x14ac:dyDescent="0.35">
      <c r="A58" s="165">
        <v>53033005600</v>
      </c>
      <c r="B58" s="166">
        <f>SUM('Data - Individual Indicators'!C59,'Data - Individual Indicators'!E59,'Data - Individual Indicators'!G59,'Data - Individual Indicators'!I59,0.5*'Data - Individual Indicators'!L59,0.5*'Data - Individual Indicators'!M59,'Data - Individual Indicators'!P59,0.5*'Data - Individual Indicators'!S59,0.5*'Data - Individual Indicators'!T59,'Data - Individual Indicators'!W59,'Data - Individual Indicators'!Y59,0.33*'Data - Individual Indicators'!AC59,0.33*'Data - Individual Indicators'!AD59,0.33*'Data - Individual Indicators'!AE59,0.5*'Data - Individual Indicators'!AI59,0.5*'Data - Individual Indicators'!AJ59,'Data - Individual Indicators'!AM59,'Data - Individual Indicators'!AO59,'Data - Individual Indicators'!BB59*SUM('Data - Individual Indicators'!AV59:AY59),'Data - Individual Indicators'!BE59)</f>
        <v>10.47</v>
      </c>
      <c r="C58" s="169">
        <f>IF(AND(B58&gt;=_xlfn.PERCENTILE.INC($B$2:$B$773,$H$3)),3,IF(AND(B58&lt;_xlfn.PERCENTILE.INC($B$2:$B$773,$H$3),B58&gt;=_xlfn.PERCENTILE.INC($B$2:$B$773,$H$4)),2,1))</f>
        <v>1</v>
      </c>
      <c r="D58" s="169" t="str">
        <f t="shared" si="0"/>
        <v>lower</v>
      </c>
    </row>
    <row r="59" spans="1:4" x14ac:dyDescent="0.35">
      <c r="A59" s="165">
        <v>53033005700</v>
      </c>
      <c r="B59" s="166">
        <f>SUM('Data - Individual Indicators'!C60,'Data - Individual Indicators'!E60,'Data - Individual Indicators'!G60,'Data - Individual Indicators'!I60,0.5*'Data - Individual Indicators'!L60,0.5*'Data - Individual Indicators'!M60,'Data - Individual Indicators'!P60,0.5*'Data - Individual Indicators'!S60,0.5*'Data - Individual Indicators'!T60,'Data - Individual Indicators'!W60,'Data - Individual Indicators'!Y60,0.33*'Data - Individual Indicators'!AC60,0.33*'Data - Individual Indicators'!AD60,0.33*'Data - Individual Indicators'!AE60,0.5*'Data - Individual Indicators'!AI60,0.5*'Data - Individual Indicators'!AJ60,'Data - Individual Indicators'!AM60,'Data - Individual Indicators'!AO60,'Data - Individual Indicators'!BB60*SUM('Data - Individual Indicators'!AV60:AY60),'Data - Individual Indicators'!BE60)</f>
        <v>16.14</v>
      </c>
      <c r="C59" s="169">
        <f>IF(AND(B59&gt;=_xlfn.PERCENTILE.INC($B$2:$B$773,$H$3)),3,IF(AND(B59&lt;_xlfn.PERCENTILE.INC($B$2:$B$773,$H$3),B59&gt;=_xlfn.PERCENTILE.INC($B$2:$B$773,$H$4)),2,1))</f>
        <v>1</v>
      </c>
      <c r="D59" s="169" t="str">
        <f t="shared" si="0"/>
        <v>lower</v>
      </c>
    </row>
    <row r="60" spans="1:4" x14ac:dyDescent="0.35">
      <c r="A60" s="165">
        <v>53033005801</v>
      </c>
      <c r="B60" s="166">
        <f>SUM('Data - Individual Indicators'!C61,'Data - Individual Indicators'!E61,'Data - Individual Indicators'!G61,'Data - Individual Indicators'!I61,0.5*'Data - Individual Indicators'!L61,0.5*'Data - Individual Indicators'!M61,'Data - Individual Indicators'!P61,0.5*'Data - Individual Indicators'!S61,0.5*'Data - Individual Indicators'!T61,'Data - Individual Indicators'!W61,'Data - Individual Indicators'!Y61,0.33*'Data - Individual Indicators'!AC61,0.33*'Data - Individual Indicators'!AD61,0.33*'Data - Individual Indicators'!AE61,0.5*'Data - Individual Indicators'!AI61,0.5*'Data - Individual Indicators'!AJ61,'Data - Individual Indicators'!AM61,'Data - Individual Indicators'!AO61,'Data - Individual Indicators'!BB61*SUM('Data - Individual Indicators'!AV61:AY61),'Data - Individual Indicators'!BE61)</f>
        <v>23.139999999999997</v>
      </c>
      <c r="C60" s="169">
        <f>IF(AND(B60&gt;=_xlfn.PERCENTILE.INC($B$2:$B$773,$H$3)),3,IF(AND(B60&lt;_xlfn.PERCENTILE.INC($B$2:$B$773,$H$3),B60&gt;=_xlfn.PERCENTILE.INC($B$2:$B$773,$H$4)),2,1))</f>
        <v>1</v>
      </c>
      <c r="D60" s="169" t="str">
        <f t="shared" si="0"/>
        <v>lower</v>
      </c>
    </row>
    <row r="61" spans="1:4" x14ac:dyDescent="0.35">
      <c r="A61" s="165">
        <v>53033005802</v>
      </c>
      <c r="B61" s="166">
        <f>SUM('Data - Individual Indicators'!C62,'Data - Individual Indicators'!E62,'Data - Individual Indicators'!G62,'Data - Individual Indicators'!I62,0.5*'Data - Individual Indicators'!L62,0.5*'Data - Individual Indicators'!M62,'Data - Individual Indicators'!P62,0.5*'Data - Individual Indicators'!S62,0.5*'Data - Individual Indicators'!T62,'Data - Individual Indicators'!W62,'Data - Individual Indicators'!Y62,0.33*'Data - Individual Indicators'!AC62,0.33*'Data - Individual Indicators'!AD62,0.33*'Data - Individual Indicators'!AE62,0.5*'Data - Individual Indicators'!AI62,0.5*'Data - Individual Indicators'!AJ62,'Data - Individual Indicators'!AM62,'Data - Individual Indicators'!AO62,'Data - Individual Indicators'!BB62*SUM('Data - Individual Indicators'!AV62:AY62),'Data - Individual Indicators'!BE62)</f>
        <v>30.14</v>
      </c>
      <c r="C61" s="169">
        <f>IF(AND(B61&gt;=_xlfn.PERCENTILE.INC($B$2:$B$773,$H$3)),3,IF(AND(B61&lt;_xlfn.PERCENTILE.INC($B$2:$B$773,$H$3),B61&gt;=_xlfn.PERCENTILE.INC($B$2:$B$773,$H$4)),2,1))</f>
        <v>2</v>
      </c>
      <c r="D61" s="169" t="str">
        <f t="shared" si="0"/>
        <v>moderate</v>
      </c>
    </row>
    <row r="62" spans="1:4" x14ac:dyDescent="0.35">
      <c r="A62" s="165">
        <v>53033005900</v>
      </c>
      <c r="B62" s="166">
        <f>SUM('Data - Individual Indicators'!C63,'Data - Individual Indicators'!E63,'Data - Individual Indicators'!G63,'Data - Individual Indicators'!I63,0.5*'Data - Individual Indicators'!L63,0.5*'Data - Individual Indicators'!M63,'Data - Individual Indicators'!P63,0.5*'Data - Individual Indicators'!S63,0.5*'Data - Individual Indicators'!T63,'Data - Individual Indicators'!W63,'Data - Individual Indicators'!Y63,0.33*'Data - Individual Indicators'!AC63,0.33*'Data - Individual Indicators'!AD63,0.33*'Data - Individual Indicators'!AE63,0.5*'Data - Individual Indicators'!AI63,0.5*'Data - Individual Indicators'!AJ63,'Data - Individual Indicators'!AM63,'Data - Individual Indicators'!AO63,'Data - Individual Indicators'!BB63*SUM('Data - Individual Indicators'!AV63:AY63),'Data - Individual Indicators'!BE63)</f>
        <v>22.47</v>
      </c>
      <c r="C62" s="169">
        <f>IF(AND(B62&gt;=_xlfn.PERCENTILE.INC($B$2:$B$773,$H$3)),3,IF(AND(B62&lt;_xlfn.PERCENTILE.INC($B$2:$B$773,$H$3),B62&gt;=_xlfn.PERCENTILE.INC($B$2:$B$773,$H$4)),2,1))</f>
        <v>1</v>
      </c>
      <c r="D62" s="169" t="str">
        <f t="shared" si="0"/>
        <v>lower</v>
      </c>
    </row>
    <row r="63" spans="1:4" x14ac:dyDescent="0.35">
      <c r="A63" s="165">
        <v>53033006000</v>
      </c>
      <c r="B63" s="166">
        <f>SUM('Data - Individual Indicators'!C64,'Data - Individual Indicators'!E64,'Data - Individual Indicators'!G64,'Data - Individual Indicators'!I64,0.5*'Data - Individual Indicators'!L64,0.5*'Data - Individual Indicators'!M64,'Data - Individual Indicators'!P64,0.5*'Data - Individual Indicators'!S64,0.5*'Data - Individual Indicators'!T64,'Data - Individual Indicators'!W64,'Data - Individual Indicators'!Y64,0.33*'Data - Individual Indicators'!AC64,0.33*'Data - Individual Indicators'!AD64,0.33*'Data - Individual Indicators'!AE64,0.5*'Data - Individual Indicators'!AI64,0.5*'Data - Individual Indicators'!AJ64,'Data - Individual Indicators'!AM64,'Data - Individual Indicators'!AO64,'Data - Individual Indicators'!BB64*SUM('Data - Individual Indicators'!AV64:AY64),'Data - Individual Indicators'!BE64)</f>
        <v>24.8</v>
      </c>
      <c r="C63" s="169">
        <f>IF(AND(B63&gt;=_xlfn.PERCENTILE.INC($B$2:$B$773,$H$3)),3,IF(AND(B63&lt;_xlfn.PERCENTILE.INC($B$2:$B$773,$H$3),B63&gt;=_xlfn.PERCENTILE.INC($B$2:$B$773,$H$4)),2,1))</f>
        <v>1</v>
      </c>
      <c r="D63" s="169" t="str">
        <f t="shared" si="0"/>
        <v>lower</v>
      </c>
    </row>
    <row r="64" spans="1:4" x14ac:dyDescent="0.35">
      <c r="A64" s="165">
        <v>53033006100</v>
      </c>
      <c r="B64" s="166">
        <f>SUM('Data - Individual Indicators'!C65,'Data - Individual Indicators'!E65,'Data - Individual Indicators'!G65,'Data - Individual Indicators'!I65,0.5*'Data - Individual Indicators'!L65,0.5*'Data - Individual Indicators'!M65,'Data - Individual Indicators'!P65,0.5*'Data - Individual Indicators'!S65,0.5*'Data - Individual Indicators'!T65,'Data - Individual Indicators'!W65,'Data - Individual Indicators'!Y65,0.33*'Data - Individual Indicators'!AC65,0.33*'Data - Individual Indicators'!AD65,0.33*'Data - Individual Indicators'!AE65,0.5*'Data - Individual Indicators'!AI65,0.5*'Data - Individual Indicators'!AJ65,'Data - Individual Indicators'!AM65,'Data - Individual Indicators'!AO65,'Data - Individual Indicators'!BB65*SUM('Data - Individual Indicators'!AV65:AY65),'Data - Individual Indicators'!BE65)</f>
        <v>23.63</v>
      </c>
      <c r="C64" s="169">
        <f>IF(AND(B64&gt;=_xlfn.PERCENTILE.INC($B$2:$B$773,$H$3)),3,IF(AND(B64&lt;_xlfn.PERCENTILE.INC($B$2:$B$773,$H$3),B64&gt;=_xlfn.PERCENTILE.INC($B$2:$B$773,$H$4)),2,1))</f>
        <v>1</v>
      </c>
      <c r="D64" s="169" t="str">
        <f t="shared" si="0"/>
        <v>lower</v>
      </c>
    </row>
    <row r="65" spans="1:4" x14ac:dyDescent="0.35">
      <c r="A65" s="165">
        <v>53033006200</v>
      </c>
      <c r="B65" s="166">
        <f>SUM('Data - Individual Indicators'!C66,'Data - Individual Indicators'!E66,'Data - Individual Indicators'!G66,'Data - Individual Indicators'!I66,0.5*'Data - Individual Indicators'!L66,0.5*'Data - Individual Indicators'!M66,'Data - Individual Indicators'!P66,0.5*'Data - Individual Indicators'!S66,0.5*'Data - Individual Indicators'!T66,'Data - Individual Indicators'!W66,'Data - Individual Indicators'!Y66,0.33*'Data - Individual Indicators'!AC66,0.33*'Data - Individual Indicators'!AD66,0.33*'Data - Individual Indicators'!AE66,0.5*'Data - Individual Indicators'!AI66,0.5*'Data - Individual Indicators'!AJ66,'Data - Individual Indicators'!AM66,'Data - Individual Indicators'!AO66,'Data - Individual Indicators'!BB66*SUM('Data - Individual Indicators'!AV66:AY66),'Data - Individual Indicators'!BE66)</f>
        <v>13.98</v>
      </c>
      <c r="C65" s="169">
        <f>IF(AND(B65&gt;=_xlfn.PERCENTILE.INC($B$2:$B$773,$H$3)),3,IF(AND(B65&lt;_xlfn.PERCENTILE.INC($B$2:$B$773,$H$3),B65&gt;=_xlfn.PERCENTILE.INC($B$2:$B$773,$H$4)),2,1))</f>
        <v>1</v>
      </c>
      <c r="D65" s="169" t="str">
        <f t="shared" si="0"/>
        <v>lower</v>
      </c>
    </row>
    <row r="66" spans="1:4" x14ac:dyDescent="0.35">
      <c r="A66" s="165">
        <v>53033006300</v>
      </c>
      <c r="B66" s="166">
        <f>SUM('Data - Individual Indicators'!C67,'Data - Individual Indicators'!E67,'Data - Individual Indicators'!G67,'Data - Individual Indicators'!I67,0.5*'Data - Individual Indicators'!L67,0.5*'Data - Individual Indicators'!M67,'Data - Individual Indicators'!P67,0.5*'Data - Individual Indicators'!S67,0.5*'Data - Individual Indicators'!T67,'Data - Individual Indicators'!W67,'Data - Individual Indicators'!Y67,0.33*'Data - Individual Indicators'!AC67,0.33*'Data - Individual Indicators'!AD67,0.33*'Data - Individual Indicators'!AE67,0.5*'Data - Individual Indicators'!AI67,0.5*'Data - Individual Indicators'!AJ67,'Data - Individual Indicators'!AM67,'Data - Individual Indicators'!AO67,'Data - Individual Indicators'!BB67*SUM('Data - Individual Indicators'!AV67:AY67),'Data - Individual Indicators'!BE67)</f>
        <v>13.81</v>
      </c>
      <c r="C66" s="169">
        <f>IF(AND(B66&gt;=_xlfn.PERCENTILE.INC($B$2:$B$773,$H$3)),3,IF(AND(B66&lt;_xlfn.PERCENTILE.INC($B$2:$B$773,$H$3),B66&gt;=_xlfn.PERCENTILE.INC($B$2:$B$773,$H$4)),2,1))</f>
        <v>1</v>
      </c>
      <c r="D66" s="169" t="str">
        <f t="shared" si="0"/>
        <v>lower</v>
      </c>
    </row>
    <row r="67" spans="1:4" x14ac:dyDescent="0.35">
      <c r="A67" s="165">
        <v>53033006400</v>
      </c>
      <c r="B67" s="166">
        <f>SUM('Data - Individual Indicators'!C68,'Data - Individual Indicators'!E68,'Data - Individual Indicators'!G68,'Data - Individual Indicators'!I68,0.5*'Data - Individual Indicators'!L68,0.5*'Data - Individual Indicators'!M68,'Data - Individual Indicators'!P68,0.5*'Data - Individual Indicators'!S68,0.5*'Data - Individual Indicators'!T68,'Data - Individual Indicators'!W68,'Data - Individual Indicators'!Y68,0.33*'Data - Individual Indicators'!AC68,0.33*'Data - Individual Indicators'!AD68,0.33*'Data - Individual Indicators'!AE68,0.5*'Data - Individual Indicators'!AI68,0.5*'Data - Individual Indicators'!AJ68,'Data - Individual Indicators'!AM68,'Data - Individual Indicators'!AO68,'Data - Individual Indicators'!BB68*SUM('Data - Individual Indicators'!AV68:AY68),'Data - Individual Indicators'!BE68)</f>
        <v>17.47</v>
      </c>
      <c r="C67" s="169">
        <f>IF(AND(B67&gt;=_xlfn.PERCENTILE.INC($B$2:$B$773,$H$3)),3,IF(AND(B67&lt;_xlfn.PERCENTILE.INC($B$2:$B$773,$H$3),B67&gt;=_xlfn.PERCENTILE.INC($B$2:$B$773,$H$4)),2,1))</f>
        <v>1</v>
      </c>
      <c r="D67" s="169" t="str">
        <f t="shared" ref="D67:D130" si="1">IF(C67=3,"higher",IF(C67=2,"moderate","lower"))</f>
        <v>lower</v>
      </c>
    </row>
    <row r="68" spans="1:4" x14ac:dyDescent="0.35">
      <c r="A68" s="165">
        <v>53033006500</v>
      </c>
      <c r="B68" s="166">
        <f>SUM('Data - Individual Indicators'!C69,'Data - Individual Indicators'!E69,'Data - Individual Indicators'!G69,'Data - Individual Indicators'!I69,0.5*'Data - Individual Indicators'!L69,0.5*'Data - Individual Indicators'!M69,'Data - Individual Indicators'!P69,0.5*'Data - Individual Indicators'!S69,0.5*'Data - Individual Indicators'!T69,'Data - Individual Indicators'!W69,'Data - Individual Indicators'!Y69,0.33*'Data - Individual Indicators'!AC69,0.33*'Data - Individual Indicators'!AD69,0.33*'Data - Individual Indicators'!AE69,0.5*'Data - Individual Indicators'!AI69,0.5*'Data - Individual Indicators'!AJ69,'Data - Individual Indicators'!AM69,'Data - Individual Indicators'!AO69,'Data - Individual Indicators'!BB69*SUM('Data - Individual Indicators'!AV69:AY69),'Data - Individual Indicators'!BE69)</f>
        <v>20.96</v>
      </c>
      <c r="C68" s="169">
        <f>IF(AND(B68&gt;=_xlfn.PERCENTILE.INC($B$2:$B$773,$H$3)),3,IF(AND(B68&lt;_xlfn.PERCENTILE.INC($B$2:$B$773,$H$3),B68&gt;=_xlfn.PERCENTILE.INC($B$2:$B$773,$H$4)),2,1))</f>
        <v>1</v>
      </c>
      <c r="D68" s="169" t="str">
        <f t="shared" si="1"/>
        <v>lower</v>
      </c>
    </row>
    <row r="69" spans="1:4" x14ac:dyDescent="0.35">
      <c r="A69" s="165">
        <v>53033006600</v>
      </c>
      <c r="B69" s="166">
        <f>SUM('Data - Individual Indicators'!C70,'Data - Individual Indicators'!E70,'Data - Individual Indicators'!G70,'Data - Individual Indicators'!I70,0.5*'Data - Individual Indicators'!L70,0.5*'Data - Individual Indicators'!M70,'Data - Individual Indicators'!P70,0.5*'Data - Individual Indicators'!S70,0.5*'Data - Individual Indicators'!T70,'Data - Individual Indicators'!W70,'Data - Individual Indicators'!Y70,0.33*'Data - Individual Indicators'!AC70,0.33*'Data - Individual Indicators'!AD70,0.33*'Data - Individual Indicators'!AE70,0.5*'Data - Individual Indicators'!AI70,0.5*'Data - Individual Indicators'!AJ70,'Data - Individual Indicators'!AM70,'Data - Individual Indicators'!AO70,'Data - Individual Indicators'!BB70*SUM('Data - Individual Indicators'!AV70:AY70),'Data - Individual Indicators'!BE70)</f>
        <v>25.96</v>
      </c>
      <c r="C69" s="169">
        <f>IF(AND(B69&gt;=_xlfn.PERCENTILE.INC($B$2:$B$773,$H$3)),3,IF(AND(B69&lt;_xlfn.PERCENTILE.INC($B$2:$B$773,$H$3),B69&gt;=_xlfn.PERCENTILE.INC($B$2:$B$773,$H$4)),2,1))</f>
        <v>1</v>
      </c>
      <c r="D69" s="169" t="str">
        <f t="shared" si="1"/>
        <v>lower</v>
      </c>
    </row>
    <row r="70" spans="1:4" x14ac:dyDescent="0.35">
      <c r="A70" s="165">
        <v>53033006700</v>
      </c>
      <c r="B70" s="166">
        <f>SUM('Data - Individual Indicators'!C71,'Data - Individual Indicators'!E71,'Data - Individual Indicators'!G71,'Data - Individual Indicators'!I71,0.5*'Data - Individual Indicators'!L71,0.5*'Data - Individual Indicators'!M71,'Data - Individual Indicators'!P71,0.5*'Data - Individual Indicators'!S71,0.5*'Data - Individual Indicators'!T71,'Data - Individual Indicators'!W71,'Data - Individual Indicators'!Y71,0.33*'Data - Individual Indicators'!AC71,0.33*'Data - Individual Indicators'!AD71,0.33*'Data - Individual Indicators'!AE71,0.5*'Data - Individual Indicators'!AI71,0.5*'Data - Individual Indicators'!AJ71,'Data - Individual Indicators'!AM71,'Data - Individual Indicators'!AO71,'Data - Individual Indicators'!BB71*SUM('Data - Individual Indicators'!AV71:AY71),'Data - Individual Indicators'!BE71)</f>
        <v>31.46</v>
      </c>
      <c r="C70" s="169">
        <f>IF(AND(B70&gt;=_xlfn.PERCENTILE.INC($B$2:$B$773,$H$3)),3,IF(AND(B70&lt;_xlfn.PERCENTILE.INC($B$2:$B$773,$H$3),B70&gt;=_xlfn.PERCENTILE.INC($B$2:$B$773,$H$4)),2,1))</f>
        <v>2</v>
      </c>
      <c r="D70" s="169" t="str">
        <f t="shared" si="1"/>
        <v>moderate</v>
      </c>
    </row>
    <row r="71" spans="1:4" x14ac:dyDescent="0.35">
      <c r="A71" s="165">
        <v>53033006800</v>
      </c>
      <c r="B71" s="166">
        <f>SUM('Data - Individual Indicators'!C72,'Data - Individual Indicators'!E72,'Data - Individual Indicators'!G72,'Data - Individual Indicators'!I72,0.5*'Data - Individual Indicators'!L72,0.5*'Data - Individual Indicators'!M72,'Data - Individual Indicators'!P72,0.5*'Data - Individual Indicators'!S72,0.5*'Data - Individual Indicators'!T72,'Data - Individual Indicators'!W72,'Data - Individual Indicators'!Y72,0.33*'Data - Individual Indicators'!AC72,0.33*'Data - Individual Indicators'!AD72,0.33*'Data - Individual Indicators'!AE72,0.5*'Data - Individual Indicators'!AI72,0.5*'Data - Individual Indicators'!AJ72,'Data - Individual Indicators'!AM72,'Data - Individual Indicators'!AO72,'Data - Individual Indicators'!BB72*SUM('Data - Individual Indicators'!AV72:AY72),'Data - Individual Indicators'!BE72)</f>
        <v>17.96</v>
      </c>
      <c r="C71" s="169">
        <f>IF(AND(B71&gt;=_xlfn.PERCENTILE.INC($B$2:$B$773,$H$3)),3,IF(AND(B71&lt;_xlfn.PERCENTILE.INC($B$2:$B$773,$H$3),B71&gt;=_xlfn.PERCENTILE.INC($B$2:$B$773,$H$4)),2,1))</f>
        <v>1</v>
      </c>
      <c r="D71" s="169" t="str">
        <f t="shared" si="1"/>
        <v>lower</v>
      </c>
    </row>
    <row r="72" spans="1:4" x14ac:dyDescent="0.35">
      <c r="A72" s="165">
        <v>53033006900</v>
      </c>
      <c r="B72" s="166">
        <f>SUM('Data - Individual Indicators'!C73,'Data - Individual Indicators'!E73,'Data - Individual Indicators'!G73,'Data - Individual Indicators'!I73,0.5*'Data - Individual Indicators'!L73,0.5*'Data - Individual Indicators'!M73,'Data - Individual Indicators'!P73,0.5*'Data - Individual Indicators'!S73,0.5*'Data - Individual Indicators'!T73,'Data - Individual Indicators'!W73,'Data - Individual Indicators'!Y73,0.33*'Data - Individual Indicators'!AC73,0.33*'Data - Individual Indicators'!AD73,0.33*'Data - Individual Indicators'!AE73,0.5*'Data - Individual Indicators'!AI73,0.5*'Data - Individual Indicators'!AJ73,'Data - Individual Indicators'!AM73,'Data - Individual Indicators'!AO73,'Data - Individual Indicators'!BB73*SUM('Data - Individual Indicators'!AV73:AY73),'Data - Individual Indicators'!BE73)</f>
        <v>17.8</v>
      </c>
      <c r="C72" s="169">
        <f>IF(AND(B72&gt;=_xlfn.PERCENTILE.INC($B$2:$B$773,$H$3)),3,IF(AND(B72&lt;_xlfn.PERCENTILE.INC($B$2:$B$773,$H$3),B72&gt;=_xlfn.PERCENTILE.INC($B$2:$B$773,$H$4)),2,1))</f>
        <v>1</v>
      </c>
      <c r="D72" s="169" t="str">
        <f t="shared" si="1"/>
        <v>lower</v>
      </c>
    </row>
    <row r="73" spans="1:4" x14ac:dyDescent="0.35">
      <c r="A73" s="165">
        <v>53033007000</v>
      </c>
      <c r="B73" s="166">
        <f>SUM('Data - Individual Indicators'!C74,'Data - Individual Indicators'!E74,'Data - Individual Indicators'!G74,'Data - Individual Indicators'!I74,0.5*'Data - Individual Indicators'!L74,0.5*'Data - Individual Indicators'!M74,'Data - Individual Indicators'!P74,0.5*'Data - Individual Indicators'!S74,0.5*'Data - Individual Indicators'!T74,'Data - Individual Indicators'!W74,'Data - Individual Indicators'!Y74,0.33*'Data - Individual Indicators'!AC74,0.33*'Data - Individual Indicators'!AD74,0.33*'Data - Individual Indicators'!AE74,0.5*'Data - Individual Indicators'!AI74,0.5*'Data - Individual Indicators'!AJ74,'Data - Individual Indicators'!AM74,'Data - Individual Indicators'!AO74,'Data - Individual Indicators'!BB74*SUM('Data - Individual Indicators'!AV74:AY74),'Data - Individual Indicators'!BE74)</f>
        <v>28.96</v>
      </c>
      <c r="C73" s="169">
        <f>IF(AND(B73&gt;=_xlfn.PERCENTILE.INC($B$2:$B$773,$H$3)),3,IF(AND(B73&lt;_xlfn.PERCENTILE.INC($B$2:$B$773,$H$3),B73&gt;=_xlfn.PERCENTILE.INC($B$2:$B$773,$H$4)),2,1))</f>
        <v>2</v>
      </c>
      <c r="D73" s="169" t="str">
        <f t="shared" si="1"/>
        <v>moderate</v>
      </c>
    </row>
    <row r="74" spans="1:4" x14ac:dyDescent="0.35">
      <c r="A74" s="165">
        <v>53033007100</v>
      </c>
      <c r="B74" s="166">
        <f>SUM('Data - Individual Indicators'!C75,'Data - Individual Indicators'!E75,'Data - Individual Indicators'!G75,'Data - Individual Indicators'!I75,0.5*'Data - Individual Indicators'!L75,0.5*'Data - Individual Indicators'!M75,'Data - Individual Indicators'!P75,0.5*'Data - Individual Indicators'!S75,0.5*'Data - Individual Indicators'!T75,'Data - Individual Indicators'!W75,'Data - Individual Indicators'!Y75,0.33*'Data - Individual Indicators'!AC75,0.33*'Data - Individual Indicators'!AD75,0.33*'Data - Individual Indicators'!AE75,0.5*'Data - Individual Indicators'!AI75,0.5*'Data - Individual Indicators'!AJ75,'Data - Individual Indicators'!AM75,'Data - Individual Indicators'!AO75,'Data - Individual Indicators'!BB75*SUM('Data - Individual Indicators'!AV75:AY75),'Data - Individual Indicators'!BE75)</f>
        <v>31.96</v>
      </c>
      <c r="C74" s="169">
        <f>IF(AND(B74&gt;=_xlfn.PERCENTILE.INC($B$2:$B$773,$H$3)),3,IF(AND(B74&lt;_xlfn.PERCENTILE.INC($B$2:$B$773,$H$3),B74&gt;=_xlfn.PERCENTILE.INC($B$2:$B$773,$H$4)),2,1))</f>
        <v>2</v>
      </c>
      <c r="D74" s="169" t="str">
        <f t="shared" si="1"/>
        <v>moderate</v>
      </c>
    </row>
    <row r="75" spans="1:4" x14ac:dyDescent="0.35">
      <c r="A75" s="165">
        <v>53033007200</v>
      </c>
      <c r="B75" s="166">
        <f>SUM('Data - Individual Indicators'!C76,'Data - Individual Indicators'!E76,'Data - Individual Indicators'!G76,'Data - Individual Indicators'!I76,0.5*'Data - Individual Indicators'!L76,0.5*'Data - Individual Indicators'!M76,'Data - Individual Indicators'!P76,0.5*'Data - Individual Indicators'!S76,0.5*'Data - Individual Indicators'!T76,'Data - Individual Indicators'!W76,'Data - Individual Indicators'!Y76,0.33*'Data - Individual Indicators'!AC76,0.33*'Data - Individual Indicators'!AD76,0.33*'Data - Individual Indicators'!AE76,0.5*'Data - Individual Indicators'!AI76,0.5*'Data - Individual Indicators'!AJ76,'Data - Individual Indicators'!AM76,'Data - Individual Indicators'!AO76,'Data - Individual Indicators'!BB76*SUM('Data - Individual Indicators'!AV76:AY76),'Data - Individual Indicators'!BE76)</f>
        <v>37.46</v>
      </c>
      <c r="C75" s="169">
        <f>IF(AND(B75&gt;=_xlfn.PERCENTILE.INC($B$2:$B$773,$H$3)),3,IF(AND(B75&lt;_xlfn.PERCENTILE.INC($B$2:$B$773,$H$3),B75&gt;=_xlfn.PERCENTILE.INC($B$2:$B$773,$H$4)),2,1))</f>
        <v>2</v>
      </c>
      <c r="D75" s="169" t="str">
        <f t="shared" si="1"/>
        <v>moderate</v>
      </c>
    </row>
    <row r="76" spans="1:4" x14ac:dyDescent="0.35">
      <c r="A76" s="165">
        <v>53033007300</v>
      </c>
      <c r="B76" s="166">
        <f>SUM('Data - Individual Indicators'!C77,'Data - Individual Indicators'!E77,'Data - Individual Indicators'!G77,'Data - Individual Indicators'!I77,0.5*'Data - Individual Indicators'!L77,0.5*'Data - Individual Indicators'!M77,'Data - Individual Indicators'!P77,0.5*'Data - Individual Indicators'!S77,0.5*'Data - Individual Indicators'!T77,'Data - Individual Indicators'!W77,'Data - Individual Indicators'!Y77,0.33*'Data - Individual Indicators'!AC77,0.33*'Data - Individual Indicators'!AD77,0.33*'Data - Individual Indicators'!AE77,0.5*'Data - Individual Indicators'!AI77,0.5*'Data - Individual Indicators'!AJ77,'Data - Individual Indicators'!AM77,'Data - Individual Indicators'!AO77,'Data - Individual Indicators'!BB77*SUM('Data - Individual Indicators'!AV77:AY77),'Data - Individual Indicators'!BE77)</f>
        <v>35.46</v>
      </c>
      <c r="C76" s="169">
        <f>IF(AND(B76&gt;=_xlfn.PERCENTILE.INC($B$2:$B$773,$H$3)),3,IF(AND(B76&lt;_xlfn.PERCENTILE.INC($B$2:$B$773,$H$3),B76&gt;=_xlfn.PERCENTILE.INC($B$2:$B$773,$H$4)),2,1))</f>
        <v>2</v>
      </c>
      <c r="D76" s="169" t="str">
        <f t="shared" si="1"/>
        <v>moderate</v>
      </c>
    </row>
    <row r="77" spans="1:4" x14ac:dyDescent="0.35">
      <c r="A77" s="165">
        <v>53033007401</v>
      </c>
      <c r="B77" s="166">
        <f>SUM('Data - Individual Indicators'!C78,'Data - Individual Indicators'!E78,'Data - Individual Indicators'!G78,'Data - Individual Indicators'!I78,0.5*'Data - Individual Indicators'!L78,0.5*'Data - Individual Indicators'!M78,'Data - Individual Indicators'!P78,0.5*'Data - Individual Indicators'!S78,0.5*'Data - Individual Indicators'!T78,'Data - Individual Indicators'!W78,'Data - Individual Indicators'!Y78,0.33*'Data - Individual Indicators'!AC78,0.33*'Data - Individual Indicators'!AD78,0.33*'Data - Individual Indicators'!AE78,0.5*'Data - Individual Indicators'!AI78,0.5*'Data - Individual Indicators'!AJ78,'Data - Individual Indicators'!AM78,'Data - Individual Indicators'!AO78,'Data - Individual Indicators'!BB78*SUM('Data - Individual Indicators'!AV78:AY78),'Data - Individual Indicators'!BE78)</f>
        <v>28.96</v>
      </c>
      <c r="C77" s="169">
        <f>IF(AND(B77&gt;=_xlfn.PERCENTILE.INC($B$2:$B$773,$H$3)),3,IF(AND(B77&lt;_xlfn.PERCENTILE.INC($B$2:$B$773,$H$3),B77&gt;=_xlfn.PERCENTILE.INC($B$2:$B$773,$H$4)),2,1))</f>
        <v>2</v>
      </c>
      <c r="D77" s="169" t="str">
        <f t="shared" si="1"/>
        <v>moderate</v>
      </c>
    </row>
    <row r="78" spans="1:4" x14ac:dyDescent="0.35">
      <c r="A78" s="165">
        <v>53033007402</v>
      </c>
      <c r="B78" s="166">
        <f>SUM('Data - Individual Indicators'!C79,'Data - Individual Indicators'!E79,'Data - Individual Indicators'!G79,'Data - Individual Indicators'!I79,0.5*'Data - Individual Indicators'!L79,0.5*'Data - Individual Indicators'!M79,'Data - Individual Indicators'!P79,0.5*'Data - Individual Indicators'!S79,0.5*'Data - Individual Indicators'!T79,'Data - Individual Indicators'!W79,'Data - Individual Indicators'!Y79,0.33*'Data - Individual Indicators'!AC79,0.33*'Data - Individual Indicators'!AD79,0.33*'Data - Individual Indicators'!AE79,0.5*'Data - Individual Indicators'!AI79,0.5*'Data - Individual Indicators'!AJ79,'Data - Individual Indicators'!AM79,'Data - Individual Indicators'!AO79,'Data - Individual Indicators'!BB79*SUM('Data - Individual Indicators'!AV79:AY79),'Data - Individual Indicators'!BE79)</f>
        <v>36.96</v>
      </c>
      <c r="C78" s="169">
        <f>IF(AND(B78&gt;=_xlfn.PERCENTILE.INC($B$2:$B$773,$H$3)),3,IF(AND(B78&lt;_xlfn.PERCENTILE.INC($B$2:$B$773,$H$3),B78&gt;=_xlfn.PERCENTILE.INC($B$2:$B$773,$H$4)),2,1))</f>
        <v>2</v>
      </c>
      <c r="D78" s="169" t="str">
        <f t="shared" si="1"/>
        <v>moderate</v>
      </c>
    </row>
    <row r="79" spans="1:4" x14ac:dyDescent="0.35">
      <c r="A79" s="165">
        <v>53033007500</v>
      </c>
      <c r="B79" s="166">
        <f>SUM('Data - Individual Indicators'!C80,'Data - Individual Indicators'!E80,'Data - Individual Indicators'!G80,'Data - Individual Indicators'!I80,0.5*'Data - Individual Indicators'!L80,0.5*'Data - Individual Indicators'!M80,'Data - Individual Indicators'!P80,0.5*'Data - Individual Indicators'!S80,0.5*'Data - Individual Indicators'!T80,'Data - Individual Indicators'!W80,'Data - Individual Indicators'!Y80,0.33*'Data - Individual Indicators'!AC80,0.33*'Data - Individual Indicators'!AD80,0.33*'Data - Individual Indicators'!AE80,0.5*'Data - Individual Indicators'!AI80,0.5*'Data - Individual Indicators'!AJ80,'Data - Individual Indicators'!AM80,'Data - Individual Indicators'!AO80,'Data - Individual Indicators'!BB80*SUM('Data - Individual Indicators'!AV80:AY80),'Data - Individual Indicators'!BE80)</f>
        <v>30.96</v>
      </c>
      <c r="C79" s="169">
        <f>IF(AND(B79&gt;=_xlfn.PERCENTILE.INC($B$2:$B$773,$H$3)),3,IF(AND(B79&lt;_xlfn.PERCENTILE.INC($B$2:$B$773,$H$3),B79&gt;=_xlfn.PERCENTILE.INC($B$2:$B$773,$H$4)),2,1))</f>
        <v>2</v>
      </c>
      <c r="D79" s="169" t="str">
        <f t="shared" si="1"/>
        <v>moderate</v>
      </c>
    </row>
    <row r="80" spans="1:4" x14ac:dyDescent="0.35">
      <c r="A80" s="165">
        <v>53033007600</v>
      </c>
      <c r="B80" s="166">
        <f>SUM('Data - Individual Indicators'!C81,'Data - Individual Indicators'!E81,'Data - Individual Indicators'!G81,'Data - Individual Indicators'!I81,0.5*'Data - Individual Indicators'!L81,0.5*'Data - Individual Indicators'!M81,'Data - Individual Indicators'!P81,0.5*'Data - Individual Indicators'!S81,0.5*'Data - Individual Indicators'!T81,'Data - Individual Indicators'!W81,'Data - Individual Indicators'!Y81,0.33*'Data - Individual Indicators'!AC81,0.33*'Data - Individual Indicators'!AD81,0.33*'Data - Individual Indicators'!AE81,0.5*'Data - Individual Indicators'!AI81,0.5*'Data - Individual Indicators'!AJ81,'Data - Individual Indicators'!AM81,'Data - Individual Indicators'!AO81,'Data - Individual Indicators'!BB81*SUM('Data - Individual Indicators'!AV81:AY81),'Data - Individual Indicators'!BE81)</f>
        <v>26.96</v>
      </c>
      <c r="C80" s="169">
        <f>IF(AND(B80&gt;=_xlfn.PERCENTILE.INC($B$2:$B$773,$H$3)),3,IF(AND(B80&lt;_xlfn.PERCENTILE.INC($B$2:$B$773,$H$3),B80&gt;=_xlfn.PERCENTILE.INC($B$2:$B$773,$H$4)),2,1))</f>
        <v>2</v>
      </c>
      <c r="D80" s="169" t="str">
        <f t="shared" si="1"/>
        <v>moderate</v>
      </c>
    </row>
    <row r="81" spans="1:4" x14ac:dyDescent="0.35">
      <c r="A81" s="165">
        <v>53033007700</v>
      </c>
      <c r="B81" s="166">
        <f>SUM('Data - Individual Indicators'!C82,'Data - Individual Indicators'!E82,'Data - Individual Indicators'!G82,'Data - Individual Indicators'!I82,0.5*'Data - Individual Indicators'!L82,0.5*'Data - Individual Indicators'!M82,'Data - Individual Indicators'!P82,0.5*'Data - Individual Indicators'!S82,0.5*'Data - Individual Indicators'!T82,'Data - Individual Indicators'!W82,'Data - Individual Indicators'!Y82,0.33*'Data - Individual Indicators'!AC82,0.33*'Data - Individual Indicators'!AD82,0.33*'Data - Individual Indicators'!AE82,0.5*'Data - Individual Indicators'!AI82,0.5*'Data - Individual Indicators'!AJ82,'Data - Individual Indicators'!AM82,'Data - Individual Indicators'!AO82,'Data - Individual Indicators'!BB82*SUM('Data - Individual Indicators'!AV82:AY82),'Data - Individual Indicators'!BE82)</f>
        <v>26.63</v>
      </c>
      <c r="C81" s="169">
        <f>IF(AND(B81&gt;=_xlfn.PERCENTILE.INC($B$2:$B$773,$H$3)),3,IF(AND(B81&lt;_xlfn.PERCENTILE.INC($B$2:$B$773,$H$3),B81&gt;=_xlfn.PERCENTILE.INC($B$2:$B$773,$H$4)),2,1))</f>
        <v>1</v>
      </c>
      <c r="D81" s="169" t="str">
        <f t="shared" si="1"/>
        <v>lower</v>
      </c>
    </row>
    <row r="82" spans="1:4" x14ac:dyDescent="0.35">
      <c r="A82" s="165">
        <v>53033007800</v>
      </c>
      <c r="B82" s="166">
        <f>SUM('Data - Individual Indicators'!C83,'Data - Individual Indicators'!E83,'Data - Individual Indicators'!G83,'Data - Individual Indicators'!I83,0.5*'Data - Individual Indicators'!L83,0.5*'Data - Individual Indicators'!M83,'Data - Individual Indicators'!P83,0.5*'Data - Individual Indicators'!S83,0.5*'Data - Individual Indicators'!T83,'Data - Individual Indicators'!W83,'Data - Individual Indicators'!Y83,0.33*'Data - Individual Indicators'!AC83,0.33*'Data - Individual Indicators'!AD83,0.33*'Data - Individual Indicators'!AE83,0.5*'Data - Individual Indicators'!AI83,0.5*'Data - Individual Indicators'!AJ83,'Data - Individual Indicators'!AM83,'Data - Individual Indicators'!AO83,'Data - Individual Indicators'!BB83*SUM('Data - Individual Indicators'!AV83:AY83),'Data - Individual Indicators'!BE83)</f>
        <v>13.81</v>
      </c>
      <c r="C82" s="169">
        <f>IF(AND(B82&gt;=_xlfn.PERCENTILE.INC($B$2:$B$773,$H$3)),3,IF(AND(B82&lt;_xlfn.PERCENTILE.INC($B$2:$B$773,$H$3),B82&gt;=_xlfn.PERCENTILE.INC($B$2:$B$773,$H$4)),2,1))</f>
        <v>1</v>
      </c>
      <c r="D82" s="169" t="str">
        <f t="shared" si="1"/>
        <v>lower</v>
      </c>
    </row>
    <row r="83" spans="1:4" x14ac:dyDescent="0.35">
      <c r="A83" s="165">
        <v>53033007900</v>
      </c>
      <c r="B83" s="166">
        <f>SUM('Data - Individual Indicators'!C84,'Data - Individual Indicators'!E84,'Data - Individual Indicators'!G84,'Data - Individual Indicators'!I84,0.5*'Data - Individual Indicators'!L84,0.5*'Data - Individual Indicators'!M84,'Data - Individual Indicators'!P84,0.5*'Data - Individual Indicators'!S84,0.5*'Data - Individual Indicators'!T84,'Data - Individual Indicators'!W84,'Data - Individual Indicators'!Y84,0.33*'Data - Individual Indicators'!AC84,0.33*'Data - Individual Indicators'!AD84,0.33*'Data - Individual Indicators'!AE84,0.5*'Data - Individual Indicators'!AI84,0.5*'Data - Individual Indicators'!AJ84,'Data - Individual Indicators'!AM84,'Data - Individual Indicators'!AO84,'Data - Individual Indicators'!BB84*SUM('Data - Individual Indicators'!AV84:AY84),'Data - Individual Indicators'!BE84)</f>
        <v>27.46</v>
      </c>
      <c r="C83" s="169">
        <f>IF(AND(B83&gt;=_xlfn.PERCENTILE.INC($B$2:$B$773,$H$3)),3,IF(AND(B83&lt;_xlfn.PERCENTILE.INC($B$2:$B$773,$H$3),B83&gt;=_xlfn.PERCENTILE.INC($B$2:$B$773,$H$4)),2,1))</f>
        <v>2</v>
      </c>
      <c r="D83" s="169" t="str">
        <f t="shared" si="1"/>
        <v>moderate</v>
      </c>
    </row>
    <row r="84" spans="1:4" x14ac:dyDescent="0.35">
      <c r="A84" s="165">
        <v>53033008001</v>
      </c>
      <c r="B84" s="166">
        <f>SUM('Data - Individual Indicators'!C85,'Data - Individual Indicators'!E85,'Data - Individual Indicators'!G85,'Data - Individual Indicators'!I85,0.5*'Data - Individual Indicators'!L85,0.5*'Data - Individual Indicators'!M85,'Data - Individual Indicators'!P85,0.5*'Data - Individual Indicators'!S85,0.5*'Data - Individual Indicators'!T85,'Data - Individual Indicators'!W85,'Data - Individual Indicators'!Y85,0.33*'Data - Individual Indicators'!AC85,0.33*'Data - Individual Indicators'!AD85,0.33*'Data - Individual Indicators'!AE85,0.5*'Data - Individual Indicators'!AI85,0.5*'Data - Individual Indicators'!AJ85,'Data - Individual Indicators'!AM85,'Data - Individual Indicators'!AO85,'Data - Individual Indicators'!BB85*SUM('Data - Individual Indicators'!AV85:AY85),'Data - Individual Indicators'!BE85)</f>
        <v>31.46</v>
      </c>
      <c r="C84" s="169">
        <f>IF(AND(B84&gt;=_xlfn.PERCENTILE.INC($B$2:$B$773,$H$3)),3,IF(AND(B84&lt;_xlfn.PERCENTILE.INC($B$2:$B$773,$H$3),B84&gt;=_xlfn.PERCENTILE.INC($B$2:$B$773,$H$4)),2,1))</f>
        <v>2</v>
      </c>
      <c r="D84" s="169" t="str">
        <f t="shared" si="1"/>
        <v>moderate</v>
      </c>
    </row>
    <row r="85" spans="1:4" x14ac:dyDescent="0.35">
      <c r="A85" s="165">
        <v>53033008002</v>
      </c>
      <c r="B85" s="166">
        <f>SUM('Data - Individual Indicators'!C86,'Data - Individual Indicators'!E86,'Data - Individual Indicators'!G86,'Data - Individual Indicators'!I86,0.5*'Data - Individual Indicators'!L86,0.5*'Data - Individual Indicators'!M86,'Data - Individual Indicators'!P86,0.5*'Data - Individual Indicators'!S86,0.5*'Data - Individual Indicators'!T86,'Data - Individual Indicators'!W86,'Data - Individual Indicators'!Y86,0.33*'Data - Individual Indicators'!AC86,0.33*'Data - Individual Indicators'!AD86,0.33*'Data - Individual Indicators'!AE86,0.5*'Data - Individual Indicators'!AI86,0.5*'Data - Individual Indicators'!AJ86,'Data - Individual Indicators'!AM86,'Data - Individual Indicators'!AO86,'Data - Individual Indicators'!BB86*SUM('Data - Individual Indicators'!AV86:AY86),'Data - Individual Indicators'!BE86)</f>
        <v>36.793333333333337</v>
      </c>
      <c r="C85" s="169">
        <f>IF(AND(B85&gt;=_xlfn.PERCENTILE.INC($B$2:$B$773,$H$3)),3,IF(AND(B85&lt;_xlfn.PERCENTILE.INC($B$2:$B$773,$H$3),B85&gt;=_xlfn.PERCENTILE.INC($B$2:$B$773,$H$4)),2,1))</f>
        <v>2</v>
      </c>
      <c r="D85" s="169" t="str">
        <f t="shared" si="1"/>
        <v>moderate</v>
      </c>
    </row>
    <row r="86" spans="1:4" x14ac:dyDescent="0.35">
      <c r="A86" s="165">
        <v>53033008100</v>
      </c>
      <c r="B86" s="166">
        <f>SUM('Data - Individual Indicators'!C87,'Data - Individual Indicators'!E87,'Data - Individual Indicators'!G87,'Data - Individual Indicators'!I87,0.5*'Data - Individual Indicators'!L87,0.5*'Data - Individual Indicators'!M87,'Data - Individual Indicators'!P87,0.5*'Data - Individual Indicators'!S87,0.5*'Data - Individual Indicators'!T87,'Data - Individual Indicators'!W87,'Data - Individual Indicators'!Y87,0.33*'Data - Individual Indicators'!AC87,0.33*'Data - Individual Indicators'!AD87,0.33*'Data - Individual Indicators'!AE87,0.5*'Data - Individual Indicators'!AI87,0.5*'Data - Individual Indicators'!AJ87,'Data - Individual Indicators'!AM87,'Data - Individual Indicators'!AO87,'Data - Individual Indicators'!BB87*SUM('Data - Individual Indicators'!AV87:AY87),'Data - Individual Indicators'!BE87)</f>
        <v>33.793333333333337</v>
      </c>
      <c r="C86" s="169">
        <f>IF(AND(B86&gt;=_xlfn.PERCENTILE.INC($B$2:$B$773,$H$3)),3,IF(AND(B86&lt;_xlfn.PERCENTILE.INC($B$2:$B$773,$H$3),B86&gt;=_xlfn.PERCENTILE.INC($B$2:$B$773,$H$4)),2,1))</f>
        <v>2</v>
      </c>
      <c r="D86" s="169" t="str">
        <f t="shared" si="1"/>
        <v>moderate</v>
      </c>
    </row>
    <row r="87" spans="1:4" x14ac:dyDescent="0.35">
      <c r="A87" s="165">
        <v>53033008200</v>
      </c>
      <c r="B87" s="166">
        <f>SUM('Data - Individual Indicators'!C88,'Data - Individual Indicators'!E88,'Data - Individual Indicators'!G88,'Data - Individual Indicators'!I88,0.5*'Data - Individual Indicators'!L88,0.5*'Data - Individual Indicators'!M88,'Data - Individual Indicators'!P88,0.5*'Data - Individual Indicators'!S88,0.5*'Data - Individual Indicators'!T88,'Data - Individual Indicators'!W88,'Data - Individual Indicators'!Y88,0.33*'Data - Individual Indicators'!AC88,0.33*'Data - Individual Indicators'!AD88,0.33*'Data - Individual Indicators'!AE88,0.5*'Data - Individual Indicators'!AI88,0.5*'Data - Individual Indicators'!AJ88,'Data - Individual Indicators'!AM88,'Data - Individual Indicators'!AO88,'Data - Individual Indicators'!BB88*SUM('Data - Individual Indicators'!AV88:AY88),'Data - Individual Indicators'!BE88)</f>
        <v>31.793333333333333</v>
      </c>
      <c r="C87" s="169">
        <f>IF(AND(B87&gt;=_xlfn.PERCENTILE.INC($B$2:$B$773,$H$3)),3,IF(AND(B87&lt;_xlfn.PERCENTILE.INC($B$2:$B$773,$H$3),B87&gt;=_xlfn.PERCENTILE.INC($B$2:$B$773,$H$4)),2,1))</f>
        <v>2</v>
      </c>
      <c r="D87" s="169" t="str">
        <f t="shared" si="1"/>
        <v>moderate</v>
      </c>
    </row>
    <row r="88" spans="1:4" x14ac:dyDescent="0.35">
      <c r="A88" s="165">
        <v>53033008300</v>
      </c>
      <c r="B88" s="166">
        <f>SUM('Data - Individual Indicators'!C89,'Data - Individual Indicators'!E89,'Data - Individual Indicators'!G89,'Data - Individual Indicators'!I89,0.5*'Data - Individual Indicators'!L89,0.5*'Data - Individual Indicators'!M89,'Data - Individual Indicators'!P89,0.5*'Data - Individual Indicators'!S89,0.5*'Data - Individual Indicators'!T89,'Data - Individual Indicators'!W89,'Data - Individual Indicators'!Y89,0.33*'Data - Individual Indicators'!AC89,0.33*'Data - Individual Indicators'!AD89,0.33*'Data - Individual Indicators'!AE89,0.5*'Data - Individual Indicators'!AI89,0.5*'Data - Individual Indicators'!AJ89,'Data - Individual Indicators'!AM89,'Data - Individual Indicators'!AO89,'Data - Individual Indicators'!BB89*SUM('Data - Individual Indicators'!AV89:AY89),'Data - Individual Indicators'!BE89)</f>
        <v>30.96</v>
      </c>
      <c r="C88" s="169">
        <f>IF(AND(B88&gt;=_xlfn.PERCENTILE.INC($B$2:$B$773,$H$3)),3,IF(AND(B88&lt;_xlfn.PERCENTILE.INC($B$2:$B$773,$H$3),B88&gt;=_xlfn.PERCENTILE.INC($B$2:$B$773,$H$4)),2,1))</f>
        <v>2</v>
      </c>
      <c r="D88" s="169" t="str">
        <f t="shared" si="1"/>
        <v>moderate</v>
      </c>
    </row>
    <row r="89" spans="1:4" x14ac:dyDescent="0.35">
      <c r="A89" s="165">
        <v>53033008400</v>
      </c>
      <c r="B89" s="166">
        <f>SUM('Data - Individual Indicators'!C90,'Data - Individual Indicators'!E90,'Data - Individual Indicators'!G90,'Data - Individual Indicators'!I90,0.5*'Data - Individual Indicators'!L90,0.5*'Data - Individual Indicators'!M90,'Data - Individual Indicators'!P90,0.5*'Data - Individual Indicators'!S90,0.5*'Data - Individual Indicators'!T90,'Data - Individual Indicators'!W90,'Data - Individual Indicators'!Y90,0.33*'Data - Individual Indicators'!AC90,0.33*'Data - Individual Indicators'!AD90,0.33*'Data - Individual Indicators'!AE90,0.5*'Data - Individual Indicators'!AI90,0.5*'Data - Individual Indicators'!AJ90,'Data - Individual Indicators'!AM90,'Data - Individual Indicators'!AO90,'Data - Individual Indicators'!BB90*SUM('Data - Individual Indicators'!AV90:AY90),'Data - Individual Indicators'!BE90)</f>
        <v>36.21</v>
      </c>
      <c r="C89" s="169">
        <f>IF(AND(B89&gt;=_xlfn.PERCENTILE.INC($B$2:$B$773,$H$3)),3,IF(AND(B89&lt;_xlfn.PERCENTILE.INC($B$2:$B$773,$H$3),B89&gt;=_xlfn.PERCENTILE.INC($B$2:$B$773,$H$4)),2,1))</f>
        <v>2</v>
      </c>
      <c r="D89" s="169" t="str">
        <f t="shared" si="1"/>
        <v>moderate</v>
      </c>
    </row>
    <row r="90" spans="1:4" x14ac:dyDescent="0.35">
      <c r="A90" s="165">
        <v>53033008500</v>
      </c>
      <c r="B90" s="166">
        <f>SUM('Data - Individual Indicators'!C91,'Data - Individual Indicators'!E91,'Data - Individual Indicators'!G91,'Data - Individual Indicators'!I91,0.5*'Data - Individual Indicators'!L91,0.5*'Data - Individual Indicators'!M91,'Data - Individual Indicators'!P91,0.5*'Data - Individual Indicators'!S91,0.5*'Data - Individual Indicators'!T91,'Data - Individual Indicators'!W91,'Data - Individual Indicators'!Y91,0.33*'Data - Individual Indicators'!AC91,0.33*'Data - Individual Indicators'!AD91,0.33*'Data - Individual Indicators'!AE91,0.5*'Data - Individual Indicators'!AI91,0.5*'Data - Individual Indicators'!AJ91,'Data - Individual Indicators'!AM91,'Data - Individual Indicators'!AO91,'Data - Individual Indicators'!BB91*SUM('Data - Individual Indicators'!AV91:AY91),'Data - Individual Indicators'!BE91)</f>
        <v>41.293333333333337</v>
      </c>
      <c r="C90" s="169">
        <f>IF(AND(B90&gt;=_xlfn.PERCENTILE.INC($B$2:$B$773,$H$3)),3,IF(AND(B90&lt;_xlfn.PERCENTILE.INC($B$2:$B$773,$H$3),B90&gt;=_xlfn.PERCENTILE.INC($B$2:$B$773,$H$4)),2,1))</f>
        <v>3</v>
      </c>
      <c r="D90" s="169" t="str">
        <f t="shared" si="1"/>
        <v>higher</v>
      </c>
    </row>
    <row r="91" spans="1:4" x14ac:dyDescent="0.35">
      <c r="A91" s="165">
        <v>53033008600</v>
      </c>
      <c r="B91" s="166">
        <f>SUM('Data - Individual Indicators'!C92,'Data - Individual Indicators'!E92,'Data - Individual Indicators'!G92,'Data - Individual Indicators'!I92,0.5*'Data - Individual Indicators'!L92,0.5*'Data - Individual Indicators'!M92,'Data - Individual Indicators'!P92,0.5*'Data - Individual Indicators'!S92,0.5*'Data - Individual Indicators'!T92,'Data - Individual Indicators'!W92,'Data - Individual Indicators'!Y92,0.33*'Data - Individual Indicators'!AC92,0.33*'Data - Individual Indicators'!AD92,0.33*'Data - Individual Indicators'!AE92,0.5*'Data - Individual Indicators'!AI92,0.5*'Data - Individual Indicators'!AJ92,'Data - Individual Indicators'!AM92,'Data - Individual Indicators'!AO92,'Data - Individual Indicators'!BB92*SUM('Data - Individual Indicators'!AV92:AY92),'Data - Individual Indicators'!BE92)</f>
        <v>38.96</v>
      </c>
      <c r="C91" s="169">
        <f>IF(AND(B91&gt;=_xlfn.PERCENTILE.INC($B$2:$B$773,$H$3)),3,IF(AND(B91&lt;_xlfn.PERCENTILE.INC($B$2:$B$773,$H$3),B91&gt;=_xlfn.PERCENTILE.INC($B$2:$B$773,$H$4)),2,1))</f>
        <v>2</v>
      </c>
      <c r="D91" s="169" t="str">
        <f t="shared" si="1"/>
        <v>moderate</v>
      </c>
    </row>
    <row r="92" spans="1:4" x14ac:dyDescent="0.35">
      <c r="A92" s="165">
        <v>53033008700</v>
      </c>
      <c r="B92" s="166">
        <f>SUM('Data - Individual Indicators'!C93,'Data - Individual Indicators'!E93,'Data - Individual Indicators'!G93,'Data - Individual Indicators'!I93,0.5*'Data - Individual Indicators'!L93,0.5*'Data - Individual Indicators'!M93,'Data - Individual Indicators'!P93,0.5*'Data - Individual Indicators'!S93,0.5*'Data - Individual Indicators'!T93,'Data - Individual Indicators'!W93,'Data - Individual Indicators'!Y93,0.33*'Data - Individual Indicators'!AC93,0.33*'Data - Individual Indicators'!AD93,0.33*'Data - Individual Indicators'!AE93,0.5*'Data - Individual Indicators'!AI93,0.5*'Data - Individual Indicators'!AJ93,'Data - Individual Indicators'!AM93,'Data - Individual Indicators'!AO93,'Data - Individual Indicators'!BB93*SUM('Data - Individual Indicators'!AV93:AY93),'Data - Individual Indicators'!BE93)</f>
        <v>34.97</v>
      </c>
      <c r="C92" s="169">
        <f>IF(AND(B92&gt;=_xlfn.PERCENTILE.INC($B$2:$B$773,$H$3)),3,IF(AND(B92&lt;_xlfn.PERCENTILE.INC($B$2:$B$773,$H$3),B92&gt;=_xlfn.PERCENTILE.INC($B$2:$B$773,$H$4)),2,1))</f>
        <v>2</v>
      </c>
      <c r="D92" s="169" t="str">
        <f t="shared" si="1"/>
        <v>moderate</v>
      </c>
    </row>
    <row r="93" spans="1:4" x14ac:dyDescent="0.35">
      <c r="A93" s="165">
        <v>53033008800</v>
      </c>
      <c r="B93" s="166">
        <f>SUM('Data - Individual Indicators'!C94,'Data - Individual Indicators'!E94,'Data - Individual Indicators'!G94,'Data - Individual Indicators'!I94,0.5*'Data - Individual Indicators'!L94,0.5*'Data - Individual Indicators'!M94,'Data - Individual Indicators'!P94,0.5*'Data - Individual Indicators'!S94,0.5*'Data - Individual Indicators'!T94,'Data - Individual Indicators'!W94,'Data - Individual Indicators'!Y94,0.33*'Data - Individual Indicators'!AC94,0.33*'Data - Individual Indicators'!AD94,0.33*'Data - Individual Indicators'!AE94,0.5*'Data - Individual Indicators'!AI94,0.5*'Data - Individual Indicators'!AJ94,'Data - Individual Indicators'!AM94,'Data - Individual Indicators'!AO94,'Data - Individual Indicators'!BB94*SUM('Data - Individual Indicators'!AV94:AY94),'Data - Individual Indicators'!BE94)</f>
        <v>25.296666666666667</v>
      </c>
      <c r="C93" s="169">
        <f>IF(AND(B93&gt;=_xlfn.PERCENTILE.INC($B$2:$B$773,$H$3)),3,IF(AND(B93&lt;_xlfn.PERCENTILE.INC($B$2:$B$773,$H$3),B93&gt;=_xlfn.PERCENTILE.INC($B$2:$B$773,$H$4)),2,1))</f>
        <v>1</v>
      </c>
      <c r="D93" s="169" t="str">
        <f t="shared" si="1"/>
        <v>lower</v>
      </c>
    </row>
    <row r="94" spans="1:4" x14ac:dyDescent="0.35">
      <c r="A94" s="165">
        <v>53033008900</v>
      </c>
      <c r="B94" s="166">
        <f>SUM('Data - Individual Indicators'!C95,'Data - Individual Indicators'!E95,'Data - Individual Indicators'!G95,'Data - Individual Indicators'!I95,0.5*'Data - Individual Indicators'!L95,0.5*'Data - Individual Indicators'!M95,'Data - Individual Indicators'!P95,0.5*'Data - Individual Indicators'!S95,0.5*'Data - Individual Indicators'!T95,'Data - Individual Indicators'!W95,'Data - Individual Indicators'!Y95,0.33*'Data - Individual Indicators'!AC95,0.33*'Data - Individual Indicators'!AD95,0.33*'Data - Individual Indicators'!AE95,0.5*'Data - Individual Indicators'!AI95,0.5*'Data - Individual Indicators'!AJ95,'Data - Individual Indicators'!AM95,'Data - Individual Indicators'!AO95,'Data - Individual Indicators'!BB95*SUM('Data - Individual Indicators'!AV95:AY95),'Data - Individual Indicators'!BE95)</f>
        <v>29.139999999999997</v>
      </c>
      <c r="C94" s="169">
        <f>IF(AND(B94&gt;=_xlfn.PERCENTILE.INC($B$2:$B$773,$H$3)),3,IF(AND(B94&lt;_xlfn.PERCENTILE.INC($B$2:$B$773,$H$3),B94&gt;=_xlfn.PERCENTILE.INC($B$2:$B$773,$H$4)),2,1))</f>
        <v>2</v>
      </c>
      <c r="D94" s="169" t="str">
        <f t="shared" si="1"/>
        <v>moderate</v>
      </c>
    </row>
    <row r="95" spans="1:4" x14ac:dyDescent="0.35">
      <c r="A95" s="165">
        <v>53033009000</v>
      </c>
      <c r="B95" s="166">
        <f>SUM('Data - Individual Indicators'!C96,'Data - Individual Indicators'!E96,'Data - Individual Indicators'!G96,'Data - Individual Indicators'!I96,0.5*'Data - Individual Indicators'!L96,0.5*'Data - Individual Indicators'!M96,'Data - Individual Indicators'!P96,0.5*'Data - Individual Indicators'!S96,0.5*'Data - Individual Indicators'!T96,'Data - Individual Indicators'!W96,'Data - Individual Indicators'!Y96,0.33*'Data - Individual Indicators'!AC96,0.33*'Data - Individual Indicators'!AD96,0.33*'Data - Individual Indicators'!AE96,0.5*'Data - Individual Indicators'!AI96,0.5*'Data - Individual Indicators'!AJ96,'Data - Individual Indicators'!AM96,'Data - Individual Indicators'!AO96,'Data - Individual Indicators'!BB96*SUM('Data - Individual Indicators'!AV96:AY96),'Data - Individual Indicators'!BE96)</f>
        <v>41.379999999999995</v>
      </c>
      <c r="C95" s="169">
        <f>IF(AND(B95&gt;=_xlfn.PERCENTILE.INC($B$2:$B$773,$H$3)),3,IF(AND(B95&lt;_xlfn.PERCENTILE.INC($B$2:$B$773,$H$3),B95&gt;=_xlfn.PERCENTILE.INC($B$2:$B$773,$H$4)),2,1))</f>
        <v>3</v>
      </c>
      <c r="D95" s="169" t="str">
        <f t="shared" si="1"/>
        <v>higher</v>
      </c>
    </row>
    <row r="96" spans="1:4" x14ac:dyDescent="0.35">
      <c r="A96" s="165">
        <v>53033009100</v>
      </c>
      <c r="B96" s="166">
        <f>SUM('Data - Individual Indicators'!C97,'Data - Individual Indicators'!E97,'Data - Individual Indicators'!G97,'Data - Individual Indicators'!I97,0.5*'Data - Individual Indicators'!L97,0.5*'Data - Individual Indicators'!M97,'Data - Individual Indicators'!P97,0.5*'Data - Individual Indicators'!S97,0.5*'Data - Individual Indicators'!T97,'Data - Individual Indicators'!W97,'Data - Individual Indicators'!Y97,0.33*'Data - Individual Indicators'!AC97,0.33*'Data - Individual Indicators'!AD97,0.33*'Data - Individual Indicators'!AE97,0.5*'Data - Individual Indicators'!AI97,0.5*'Data - Individual Indicators'!AJ97,'Data - Individual Indicators'!AM97,'Data - Individual Indicators'!AO97,'Data - Individual Indicators'!BB97*SUM('Data - Individual Indicators'!AV97:AY97),'Data - Individual Indicators'!BE97)</f>
        <v>51.96</v>
      </c>
      <c r="C96" s="169">
        <f>IF(AND(B96&gt;=_xlfn.PERCENTILE.INC($B$2:$B$773,$H$3)),3,IF(AND(B96&lt;_xlfn.PERCENTILE.INC($B$2:$B$773,$H$3),B96&gt;=_xlfn.PERCENTILE.INC($B$2:$B$773,$H$4)),2,1))</f>
        <v>3</v>
      </c>
      <c r="D96" s="169" t="str">
        <f t="shared" si="1"/>
        <v>higher</v>
      </c>
    </row>
    <row r="97" spans="1:4" x14ac:dyDescent="0.35">
      <c r="A97" s="165">
        <v>53033009200</v>
      </c>
      <c r="B97" s="166">
        <f>SUM('Data - Individual Indicators'!C98,'Data - Individual Indicators'!E98,'Data - Individual Indicators'!G98,'Data - Individual Indicators'!I98,0.5*'Data - Individual Indicators'!L98,0.5*'Data - Individual Indicators'!M98,'Data - Individual Indicators'!P98,0.5*'Data - Individual Indicators'!S98,0.5*'Data - Individual Indicators'!T98,'Data - Individual Indicators'!W98,'Data - Individual Indicators'!Y98,0.33*'Data - Individual Indicators'!AC98,0.33*'Data - Individual Indicators'!AD98,0.33*'Data - Individual Indicators'!AE98,0.5*'Data - Individual Indicators'!AI98,0.5*'Data - Individual Indicators'!AJ98,'Data - Individual Indicators'!AM98,'Data - Individual Indicators'!AO98,'Data - Individual Indicators'!BB98*SUM('Data - Individual Indicators'!AV98:AY98),'Data - Individual Indicators'!BE98)</f>
        <v>52.96</v>
      </c>
      <c r="C97" s="169">
        <f>IF(AND(B97&gt;=_xlfn.PERCENTILE.INC($B$2:$B$773,$H$3)),3,IF(AND(B97&lt;_xlfn.PERCENTILE.INC($B$2:$B$773,$H$3),B97&gt;=_xlfn.PERCENTILE.INC($B$2:$B$773,$H$4)),2,1))</f>
        <v>3</v>
      </c>
      <c r="D97" s="169" t="str">
        <f t="shared" si="1"/>
        <v>higher</v>
      </c>
    </row>
    <row r="98" spans="1:4" x14ac:dyDescent="0.35">
      <c r="A98" s="165">
        <v>53033009300</v>
      </c>
      <c r="B98" s="166">
        <f>SUM('Data - Individual Indicators'!C99,'Data - Individual Indicators'!E99,'Data - Individual Indicators'!G99,'Data - Individual Indicators'!I99,0.5*'Data - Individual Indicators'!L99,0.5*'Data - Individual Indicators'!M99,'Data - Individual Indicators'!P99,0.5*'Data - Individual Indicators'!S99,0.5*'Data - Individual Indicators'!T99,'Data - Individual Indicators'!W99,'Data - Individual Indicators'!Y99,0.33*'Data - Individual Indicators'!AC99,0.33*'Data - Individual Indicators'!AD99,0.33*'Data - Individual Indicators'!AE99,0.5*'Data - Individual Indicators'!AI99,0.5*'Data - Individual Indicators'!AJ99,'Data - Individual Indicators'!AM99,'Data - Individual Indicators'!AO99,'Data - Individual Indicators'!BB99*SUM('Data - Individual Indicators'!AV99:AY99),'Data - Individual Indicators'!BE99)</f>
        <v>30.469999999999995</v>
      </c>
      <c r="C98" s="169">
        <f>IF(AND(B98&gt;=_xlfn.PERCENTILE.INC($B$2:$B$773,$H$3)),3,IF(AND(B98&lt;_xlfn.PERCENTILE.INC($B$2:$B$773,$H$3),B98&gt;=_xlfn.PERCENTILE.INC($B$2:$B$773,$H$4)),2,1))</f>
        <v>2</v>
      </c>
      <c r="D98" s="169" t="str">
        <f t="shared" si="1"/>
        <v>moderate</v>
      </c>
    </row>
    <row r="99" spans="1:4" x14ac:dyDescent="0.35">
      <c r="A99" s="165">
        <v>53033009400</v>
      </c>
      <c r="B99" s="166">
        <f>SUM('Data - Individual Indicators'!C100,'Data - Individual Indicators'!E100,'Data - Individual Indicators'!G100,'Data - Individual Indicators'!I100,0.5*'Data - Individual Indicators'!L100,0.5*'Data - Individual Indicators'!M100,'Data - Individual Indicators'!P100,0.5*'Data - Individual Indicators'!S100,0.5*'Data - Individual Indicators'!T100,'Data - Individual Indicators'!W100,'Data - Individual Indicators'!Y100,0.33*'Data - Individual Indicators'!AC100,0.33*'Data - Individual Indicators'!AD100,0.33*'Data - Individual Indicators'!AE100,0.5*'Data - Individual Indicators'!AI100,0.5*'Data - Individual Indicators'!AJ100,'Data - Individual Indicators'!AM100,'Data - Individual Indicators'!AO100,'Data - Individual Indicators'!BB100*SUM('Data - Individual Indicators'!AV100:AY100),'Data - Individual Indicators'!BE100)</f>
        <v>44.966666666666661</v>
      </c>
      <c r="C99" s="169">
        <f>IF(AND(B99&gt;=_xlfn.PERCENTILE.INC($B$2:$B$773,$H$3)),3,IF(AND(B99&lt;_xlfn.PERCENTILE.INC($B$2:$B$773,$H$3),B99&gt;=_xlfn.PERCENTILE.INC($B$2:$B$773,$H$4)),2,1))</f>
        <v>3</v>
      </c>
      <c r="D99" s="169" t="str">
        <f t="shared" si="1"/>
        <v>higher</v>
      </c>
    </row>
    <row r="100" spans="1:4" x14ac:dyDescent="0.35">
      <c r="A100" s="165">
        <v>53033009500</v>
      </c>
      <c r="B100" s="166">
        <f>SUM('Data - Individual Indicators'!C101,'Data - Individual Indicators'!E101,'Data - Individual Indicators'!G101,'Data - Individual Indicators'!I101,0.5*'Data - Individual Indicators'!L101,0.5*'Data - Individual Indicators'!M101,'Data - Individual Indicators'!P101,0.5*'Data - Individual Indicators'!S101,0.5*'Data - Individual Indicators'!T101,'Data - Individual Indicators'!W101,'Data - Individual Indicators'!Y101,0.33*'Data - Individual Indicators'!AC101,0.33*'Data - Individual Indicators'!AD101,0.33*'Data - Individual Indicators'!AE101,0.5*'Data - Individual Indicators'!AI101,0.5*'Data - Individual Indicators'!AJ101,'Data - Individual Indicators'!AM101,'Data - Individual Indicators'!AO101,'Data - Individual Indicators'!BB101*SUM('Data - Individual Indicators'!AV101:AY101),'Data - Individual Indicators'!BE101)</f>
        <v>32.129999999999995</v>
      </c>
      <c r="C100" s="169">
        <f>IF(AND(B100&gt;=_xlfn.PERCENTILE.INC($B$2:$B$773,$H$3)),3,IF(AND(B100&lt;_xlfn.PERCENTILE.INC($B$2:$B$773,$H$3),B100&gt;=_xlfn.PERCENTILE.INC($B$2:$B$773,$H$4)),2,1))</f>
        <v>2</v>
      </c>
      <c r="D100" s="169" t="str">
        <f t="shared" si="1"/>
        <v>moderate</v>
      </c>
    </row>
    <row r="101" spans="1:4" x14ac:dyDescent="0.35">
      <c r="A101" s="165">
        <v>53033009600</v>
      </c>
      <c r="B101" s="166">
        <f>SUM('Data - Individual Indicators'!C102,'Data - Individual Indicators'!E102,'Data - Individual Indicators'!G102,'Data - Individual Indicators'!I102,0.5*'Data - Individual Indicators'!L102,0.5*'Data - Individual Indicators'!M102,'Data - Individual Indicators'!P102,0.5*'Data - Individual Indicators'!S102,0.5*'Data - Individual Indicators'!T102,'Data - Individual Indicators'!W102,'Data - Individual Indicators'!Y102,0.33*'Data - Individual Indicators'!AC102,0.33*'Data - Individual Indicators'!AD102,0.33*'Data - Individual Indicators'!AE102,0.5*'Data - Individual Indicators'!AI102,0.5*'Data - Individual Indicators'!AJ102,'Data - Individual Indicators'!AM102,'Data - Individual Indicators'!AO102,'Data - Individual Indicators'!BB102*SUM('Data - Individual Indicators'!AV102:AY102),'Data - Individual Indicators'!BE102)</f>
        <v>20.22</v>
      </c>
      <c r="C101" s="169">
        <f>IF(AND(B101&gt;=_xlfn.PERCENTILE.INC($B$2:$B$773,$H$3)),3,IF(AND(B101&lt;_xlfn.PERCENTILE.INC($B$2:$B$773,$H$3),B101&gt;=_xlfn.PERCENTILE.INC($B$2:$B$773,$H$4)),2,1))</f>
        <v>1</v>
      </c>
      <c r="D101" s="169" t="str">
        <f t="shared" si="1"/>
        <v>lower</v>
      </c>
    </row>
    <row r="102" spans="1:4" x14ac:dyDescent="0.35">
      <c r="A102" s="165">
        <v>53033009701</v>
      </c>
      <c r="B102" s="166">
        <f>SUM('Data - Individual Indicators'!C103,'Data - Individual Indicators'!E103,'Data - Individual Indicators'!G103,'Data - Individual Indicators'!I103,0.5*'Data - Individual Indicators'!L103,0.5*'Data - Individual Indicators'!M103,'Data - Individual Indicators'!P103,0.5*'Data - Individual Indicators'!S103,0.5*'Data - Individual Indicators'!T103,'Data - Individual Indicators'!W103,'Data - Individual Indicators'!Y103,0.33*'Data - Individual Indicators'!AC103,0.33*'Data - Individual Indicators'!AD103,0.33*'Data - Individual Indicators'!AE103,0.5*'Data - Individual Indicators'!AI103,0.5*'Data - Individual Indicators'!AJ103,'Data - Individual Indicators'!AM103,'Data - Individual Indicators'!AO103,'Data - Individual Indicators'!BB103*SUM('Data - Individual Indicators'!AV103:AY103),'Data - Individual Indicators'!BE103)</f>
        <v>14.16</v>
      </c>
      <c r="C102" s="169">
        <f>IF(AND(B102&gt;=_xlfn.PERCENTILE.INC($B$2:$B$773,$H$3)),3,IF(AND(B102&lt;_xlfn.PERCENTILE.INC($B$2:$B$773,$H$3),B102&gt;=_xlfn.PERCENTILE.INC($B$2:$B$773,$H$4)),2,1))</f>
        <v>1</v>
      </c>
      <c r="D102" s="169" t="str">
        <f t="shared" si="1"/>
        <v>lower</v>
      </c>
    </row>
    <row r="103" spans="1:4" x14ac:dyDescent="0.35">
      <c r="A103" s="165">
        <v>53033009702</v>
      </c>
      <c r="B103" s="166">
        <f>SUM('Data - Individual Indicators'!C104,'Data - Individual Indicators'!E104,'Data - Individual Indicators'!G104,'Data - Individual Indicators'!I104,0.5*'Data - Individual Indicators'!L104,0.5*'Data - Individual Indicators'!M104,'Data - Individual Indicators'!P104,0.5*'Data - Individual Indicators'!S104,0.5*'Data - Individual Indicators'!T104,'Data - Individual Indicators'!W104,'Data - Individual Indicators'!Y104,0.33*'Data - Individual Indicators'!AC104,0.33*'Data - Individual Indicators'!AD104,0.33*'Data - Individual Indicators'!AE104,0.5*'Data - Individual Indicators'!AI104,0.5*'Data - Individual Indicators'!AJ104,'Data - Individual Indicators'!AM104,'Data - Individual Indicators'!AO104,'Data - Individual Indicators'!BB104*SUM('Data - Individual Indicators'!AV104:AY104),'Data - Individual Indicators'!BE104)</f>
        <v>11.81</v>
      </c>
      <c r="C103" s="169">
        <f>IF(AND(B103&gt;=_xlfn.PERCENTILE.INC($B$2:$B$773,$H$3)),3,IF(AND(B103&lt;_xlfn.PERCENTILE.INC($B$2:$B$773,$H$3),B103&gt;=_xlfn.PERCENTILE.INC($B$2:$B$773,$H$4)),2,1))</f>
        <v>1</v>
      </c>
      <c r="D103" s="169" t="str">
        <f t="shared" si="1"/>
        <v>lower</v>
      </c>
    </row>
    <row r="104" spans="1:4" x14ac:dyDescent="0.35">
      <c r="A104" s="165">
        <v>53033009800</v>
      </c>
      <c r="B104" s="166">
        <f>SUM('Data - Individual Indicators'!C105,'Data - Individual Indicators'!E105,'Data - Individual Indicators'!G105,'Data - Individual Indicators'!I105,0.5*'Data - Individual Indicators'!L105,0.5*'Data - Individual Indicators'!M105,'Data - Individual Indicators'!P105,0.5*'Data - Individual Indicators'!S105,0.5*'Data - Individual Indicators'!T105,'Data - Individual Indicators'!W105,'Data - Individual Indicators'!Y105,0.33*'Data - Individual Indicators'!AC105,0.33*'Data - Individual Indicators'!AD105,0.33*'Data - Individual Indicators'!AE105,0.5*'Data - Individual Indicators'!AI105,0.5*'Data - Individual Indicators'!AJ105,'Data - Individual Indicators'!AM105,'Data - Individual Indicators'!AO105,'Data - Individual Indicators'!BB105*SUM('Data - Individual Indicators'!AV105:AY105),'Data - Individual Indicators'!BE105)</f>
        <v>18.46</v>
      </c>
      <c r="C104" s="169">
        <f>IF(AND(B104&gt;=_xlfn.PERCENTILE.INC($B$2:$B$773,$H$3)),3,IF(AND(B104&lt;_xlfn.PERCENTILE.INC($B$2:$B$773,$H$3),B104&gt;=_xlfn.PERCENTILE.INC($B$2:$B$773,$H$4)),2,1))</f>
        <v>1</v>
      </c>
      <c r="D104" s="169" t="str">
        <f t="shared" si="1"/>
        <v>lower</v>
      </c>
    </row>
    <row r="105" spans="1:4" x14ac:dyDescent="0.35">
      <c r="A105" s="165">
        <v>53033009900</v>
      </c>
      <c r="B105" s="166">
        <f>SUM('Data - Individual Indicators'!C106,'Data - Individual Indicators'!E106,'Data - Individual Indicators'!G106,'Data - Individual Indicators'!I106,0.5*'Data - Individual Indicators'!L106,0.5*'Data - Individual Indicators'!M106,'Data - Individual Indicators'!P106,0.5*'Data - Individual Indicators'!S106,0.5*'Data - Individual Indicators'!T106,'Data - Individual Indicators'!W106,'Data - Individual Indicators'!Y106,0.33*'Data - Individual Indicators'!AC106,0.33*'Data - Individual Indicators'!AD106,0.33*'Data - Individual Indicators'!AE106,0.5*'Data - Individual Indicators'!AI106,0.5*'Data - Individual Indicators'!AJ106,'Data - Individual Indicators'!AM106,'Data - Individual Indicators'!AO106,'Data - Individual Indicators'!BB106*SUM('Data - Individual Indicators'!AV106:AY106),'Data - Individual Indicators'!BE106)</f>
        <v>32.47</v>
      </c>
      <c r="C105" s="169">
        <f>IF(AND(B105&gt;=_xlfn.PERCENTILE.INC($B$2:$B$773,$H$3)),3,IF(AND(B105&lt;_xlfn.PERCENTILE.INC($B$2:$B$773,$H$3),B105&gt;=_xlfn.PERCENTILE.INC($B$2:$B$773,$H$4)),2,1))</f>
        <v>2</v>
      </c>
      <c r="D105" s="169" t="str">
        <f t="shared" si="1"/>
        <v>moderate</v>
      </c>
    </row>
    <row r="106" spans="1:4" x14ac:dyDescent="0.35">
      <c r="A106" s="165">
        <v>53033010001</v>
      </c>
      <c r="B106" s="166">
        <f>SUM('Data - Individual Indicators'!C107,'Data - Individual Indicators'!E107,'Data - Individual Indicators'!G107,'Data - Individual Indicators'!I107,0.5*'Data - Individual Indicators'!L107,0.5*'Data - Individual Indicators'!M107,'Data - Individual Indicators'!P107,0.5*'Data - Individual Indicators'!S107,0.5*'Data - Individual Indicators'!T107,'Data - Individual Indicators'!W107,'Data - Individual Indicators'!Y107,0.33*'Data - Individual Indicators'!AC107,0.33*'Data - Individual Indicators'!AD107,0.33*'Data - Individual Indicators'!AE107,0.5*'Data - Individual Indicators'!AI107,0.5*'Data - Individual Indicators'!AJ107,'Data - Individual Indicators'!AM107,'Data - Individual Indicators'!AO107,'Data - Individual Indicators'!BB107*SUM('Data - Individual Indicators'!AV107:AY107),'Data - Individual Indicators'!BE107)</f>
        <v>46.129999999999995</v>
      </c>
      <c r="C106" s="169">
        <f>IF(AND(B106&gt;=_xlfn.PERCENTILE.INC($B$2:$B$773,$H$3)),3,IF(AND(B106&lt;_xlfn.PERCENTILE.INC($B$2:$B$773,$H$3),B106&gt;=_xlfn.PERCENTILE.INC($B$2:$B$773,$H$4)),2,1))</f>
        <v>3</v>
      </c>
      <c r="D106" s="169" t="str">
        <f t="shared" si="1"/>
        <v>higher</v>
      </c>
    </row>
    <row r="107" spans="1:4" x14ac:dyDescent="0.35">
      <c r="A107" s="165">
        <v>53033010002</v>
      </c>
      <c r="B107" s="166">
        <f>SUM('Data - Individual Indicators'!C108,'Data - Individual Indicators'!E108,'Data - Individual Indicators'!G108,'Data - Individual Indicators'!I108,0.5*'Data - Individual Indicators'!L108,0.5*'Data - Individual Indicators'!M108,'Data - Individual Indicators'!P108,0.5*'Data - Individual Indicators'!S108,0.5*'Data - Individual Indicators'!T108,'Data - Individual Indicators'!W108,'Data - Individual Indicators'!Y108,0.33*'Data - Individual Indicators'!AC108,0.33*'Data - Individual Indicators'!AD108,0.33*'Data - Individual Indicators'!AE108,0.5*'Data - Individual Indicators'!AI108,0.5*'Data - Individual Indicators'!AJ108,'Data - Individual Indicators'!AM108,'Data - Individual Indicators'!AO108,'Data - Individual Indicators'!BB108*SUM('Data - Individual Indicators'!AV108:AY108),'Data - Individual Indicators'!BE108)</f>
        <v>40.299999999999997</v>
      </c>
      <c r="C107" s="169">
        <f>IF(AND(B107&gt;=_xlfn.PERCENTILE.INC($B$2:$B$773,$H$3)),3,IF(AND(B107&lt;_xlfn.PERCENTILE.INC($B$2:$B$773,$H$3),B107&gt;=_xlfn.PERCENTILE.INC($B$2:$B$773,$H$4)),2,1))</f>
        <v>3</v>
      </c>
      <c r="D107" s="169" t="str">
        <f t="shared" si="1"/>
        <v>higher</v>
      </c>
    </row>
    <row r="108" spans="1:4" x14ac:dyDescent="0.35">
      <c r="A108" s="165">
        <v>53033010100</v>
      </c>
      <c r="B108" s="166">
        <f>SUM('Data - Individual Indicators'!C109,'Data - Individual Indicators'!E109,'Data - Individual Indicators'!G109,'Data - Individual Indicators'!I109,0.5*'Data - Individual Indicators'!L109,0.5*'Data - Individual Indicators'!M109,'Data - Individual Indicators'!P109,0.5*'Data - Individual Indicators'!S109,0.5*'Data - Individual Indicators'!T109,'Data - Individual Indicators'!W109,'Data - Individual Indicators'!Y109,0.33*'Data - Individual Indicators'!AC109,0.33*'Data - Individual Indicators'!AD109,0.33*'Data - Individual Indicators'!AE109,0.5*'Data - Individual Indicators'!AI109,0.5*'Data - Individual Indicators'!AJ109,'Data - Individual Indicators'!AM109,'Data - Individual Indicators'!AO109,'Data - Individual Indicators'!BB109*SUM('Data - Individual Indicators'!AV109:AY109),'Data - Individual Indicators'!BE109)</f>
        <v>38.96</v>
      </c>
      <c r="C108" s="169">
        <f>IF(AND(B108&gt;=_xlfn.PERCENTILE.INC($B$2:$B$773,$H$3)),3,IF(AND(B108&lt;_xlfn.PERCENTILE.INC($B$2:$B$773,$H$3),B108&gt;=_xlfn.PERCENTILE.INC($B$2:$B$773,$H$4)),2,1))</f>
        <v>2</v>
      </c>
      <c r="D108" s="169" t="str">
        <f t="shared" si="1"/>
        <v>moderate</v>
      </c>
    </row>
    <row r="109" spans="1:4" x14ac:dyDescent="0.35">
      <c r="A109" s="165">
        <v>53033010200</v>
      </c>
      <c r="B109" s="166">
        <f>SUM('Data - Individual Indicators'!C110,'Data - Individual Indicators'!E110,'Data - Individual Indicators'!G110,'Data - Individual Indicators'!I110,0.5*'Data - Individual Indicators'!L110,0.5*'Data - Individual Indicators'!M110,'Data - Individual Indicators'!P110,0.5*'Data - Individual Indicators'!S110,0.5*'Data - Individual Indicators'!T110,'Data - Individual Indicators'!W110,'Data - Individual Indicators'!Y110,0.33*'Data - Individual Indicators'!AC110,0.33*'Data - Individual Indicators'!AD110,0.33*'Data - Individual Indicators'!AE110,0.5*'Data - Individual Indicators'!AI110,0.5*'Data - Individual Indicators'!AJ110,'Data - Individual Indicators'!AM110,'Data - Individual Indicators'!AO110,'Data - Individual Indicators'!BB110*SUM('Data - Individual Indicators'!AV110:AY110),'Data - Individual Indicators'!BE110)</f>
        <v>19.963333333333335</v>
      </c>
      <c r="C109" s="169">
        <f>IF(AND(B109&gt;=_xlfn.PERCENTILE.INC($B$2:$B$773,$H$3)),3,IF(AND(B109&lt;_xlfn.PERCENTILE.INC($B$2:$B$773,$H$3),B109&gt;=_xlfn.PERCENTILE.INC($B$2:$B$773,$H$4)),2,1))</f>
        <v>1</v>
      </c>
      <c r="D109" s="169" t="str">
        <f t="shared" si="1"/>
        <v>lower</v>
      </c>
    </row>
    <row r="110" spans="1:4" x14ac:dyDescent="0.35">
      <c r="A110" s="165">
        <v>53033010300</v>
      </c>
      <c r="B110" s="166">
        <f>SUM('Data - Individual Indicators'!C111,'Data - Individual Indicators'!E111,'Data - Individual Indicators'!G111,'Data - Individual Indicators'!I111,0.5*'Data - Individual Indicators'!L111,0.5*'Data - Individual Indicators'!M111,'Data - Individual Indicators'!P111,0.5*'Data - Individual Indicators'!S111,0.5*'Data - Individual Indicators'!T111,'Data - Individual Indicators'!W111,'Data - Individual Indicators'!Y111,0.33*'Data - Individual Indicators'!AC111,0.33*'Data - Individual Indicators'!AD111,0.33*'Data - Individual Indicators'!AE111,0.5*'Data - Individual Indicators'!AI111,0.5*'Data - Individual Indicators'!AJ111,'Data - Individual Indicators'!AM111,'Data - Individual Indicators'!AO111,'Data - Individual Indicators'!BB111*SUM('Data - Individual Indicators'!AV111:AY111),'Data - Individual Indicators'!BE111)</f>
        <v>38.21</v>
      </c>
      <c r="C110" s="169">
        <f>IF(AND(B110&gt;=_xlfn.PERCENTILE.INC($B$2:$B$773,$H$3)),3,IF(AND(B110&lt;_xlfn.PERCENTILE.INC($B$2:$B$773,$H$3),B110&gt;=_xlfn.PERCENTILE.INC($B$2:$B$773,$H$4)),2,1))</f>
        <v>2</v>
      </c>
      <c r="D110" s="169" t="str">
        <f t="shared" si="1"/>
        <v>moderate</v>
      </c>
    </row>
    <row r="111" spans="1:4" x14ac:dyDescent="0.35">
      <c r="A111" s="165">
        <v>53033010401</v>
      </c>
      <c r="B111" s="166">
        <f>SUM('Data - Individual Indicators'!C112,'Data - Individual Indicators'!E112,'Data - Individual Indicators'!G112,'Data - Individual Indicators'!I112,0.5*'Data - Individual Indicators'!L112,0.5*'Data - Individual Indicators'!M112,'Data - Individual Indicators'!P112,0.5*'Data - Individual Indicators'!S112,0.5*'Data - Individual Indicators'!T112,'Data - Individual Indicators'!W112,'Data - Individual Indicators'!Y112,0.33*'Data - Individual Indicators'!AC112,0.33*'Data - Individual Indicators'!AD112,0.33*'Data - Individual Indicators'!AE112,0.5*'Data - Individual Indicators'!AI112,0.5*'Data - Individual Indicators'!AJ112,'Data - Individual Indicators'!AM112,'Data - Individual Indicators'!AO112,'Data - Individual Indicators'!BB112*SUM('Data - Individual Indicators'!AV112:AY112),'Data - Individual Indicators'!BE112)</f>
        <v>38.64</v>
      </c>
      <c r="C111" s="169">
        <f>IF(AND(B111&gt;=_xlfn.PERCENTILE.INC($B$2:$B$773,$H$3)),3,IF(AND(B111&lt;_xlfn.PERCENTILE.INC($B$2:$B$773,$H$3),B111&gt;=_xlfn.PERCENTILE.INC($B$2:$B$773,$H$4)),2,1))</f>
        <v>2</v>
      </c>
      <c r="D111" s="169" t="str">
        <f t="shared" si="1"/>
        <v>moderate</v>
      </c>
    </row>
    <row r="112" spans="1:4" x14ac:dyDescent="0.35">
      <c r="A112" s="165">
        <v>53033010402</v>
      </c>
      <c r="B112" s="166">
        <f>SUM('Data - Individual Indicators'!C113,'Data - Individual Indicators'!E113,'Data - Individual Indicators'!G113,'Data - Individual Indicators'!I113,0.5*'Data - Individual Indicators'!L113,0.5*'Data - Individual Indicators'!M113,'Data - Individual Indicators'!P113,0.5*'Data - Individual Indicators'!S113,0.5*'Data - Individual Indicators'!T113,'Data - Individual Indicators'!W113,'Data - Individual Indicators'!Y113,0.33*'Data - Individual Indicators'!AC113,0.33*'Data - Individual Indicators'!AD113,0.33*'Data - Individual Indicators'!AE113,0.5*'Data - Individual Indicators'!AI113,0.5*'Data - Individual Indicators'!AJ113,'Data - Individual Indicators'!AM113,'Data - Individual Indicators'!AO113,'Data - Individual Indicators'!BB113*SUM('Data - Individual Indicators'!AV113:AY113),'Data - Individual Indicators'!BE113)</f>
        <v>31.973333333333329</v>
      </c>
      <c r="C112" s="169">
        <f>IF(AND(B112&gt;=_xlfn.PERCENTILE.INC($B$2:$B$773,$H$3)),3,IF(AND(B112&lt;_xlfn.PERCENTILE.INC($B$2:$B$773,$H$3),B112&gt;=_xlfn.PERCENTILE.INC($B$2:$B$773,$H$4)),2,1))</f>
        <v>2</v>
      </c>
      <c r="D112" s="169" t="str">
        <f t="shared" si="1"/>
        <v>moderate</v>
      </c>
    </row>
    <row r="113" spans="1:4" x14ac:dyDescent="0.35">
      <c r="A113" s="165">
        <v>53033010500</v>
      </c>
      <c r="B113" s="166">
        <f>SUM('Data - Individual Indicators'!C114,'Data - Individual Indicators'!E114,'Data - Individual Indicators'!G114,'Data - Individual Indicators'!I114,0.5*'Data - Individual Indicators'!L114,0.5*'Data - Individual Indicators'!M114,'Data - Individual Indicators'!P114,0.5*'Data - Individual Indicators'!S114,0.5*'Data - Individual Indicators'!T114,'Data - Individual Indicators'!W114,'Data - Individual Indicators'!Y114,0.33*'Data - Individual Indicators'!AC114,0.33*'Data - Individual Indicators'!AD114,0.33*'Data - Individual Indicators'!AE114,0.5*'Data - Individual Indicators'!AI114,0.5*'Data - Individual Indicators'!AJ114,'Data - Individual Indicators'!AM114,'Data - Individual Indicators'!AO114,'Data - Individual Indicators'!BB114*SUM('Data - Individual Indicators'!AV114:AY114),'Data - Individual Indicators'!BE114)</f>
        <v>29.96</v>
      </c>
      <c r="C113" s="169">
        <f>IF(AND(B113&gt;=_xlfn.PERCENTILE.INC($B$2:$B$773,$H$3)),3,IF(AND(B113&lt;_xlfn.PERCENTILE.INC($B$2:$B$773,$H$3),B113&gt;=_xlfn.PERCENTILE.INC($B$2:$B$773,$H$4)),2,1))</f>
        <v>2</v>
      </c>
      <c r="D113" s="169" t="str">
        <f t="shared" si="1"/>
        <v>moderate</v>
      </c>
    </row>
    <row r="114" spans="1:4" x14ac:dyDescent="0.35">
      <c r="A114" s="165">
        <v>53033010600</v>
      </c>
      <c r="B114" s="166">
        <f>SUM('Data - Individual Indicators'!C115,'Data - Individual Indicators'!E115,'Data - Individual Indicators'!G115,'Data - Individual Indicators'!I115,0.5*'Data - Individual Indicators'!L115,0.5*'Data - Individual Indicators'!M115,'Data - Individual Indicators'!P115,0.5*'Data - Individual Indicators'!S115,0.5*'Data - Individual Indicators'!T115,'Data - Individual Indicators'!W115,'Data - Individual Indicators'!Y115,0.33*'Data - Individual Indicators'!AC115,0.33*'Data - Individual Indicators'!AD115,0.33*'Data - Individual Indicators'!AE115,0.5*'Data - Individual Indicators'!AI115,0.5*'Data - Individual Indicators'!AJ115,'Data - Individual Indicators'!AM115,'Data - Individual Indicators'!AO115,'Data - Individual Indicators'!BB115*SUM('Data - Individual Indicators'!AV115:AY115),'Data - Individual Indicators'!BE115)</f>
        <v>22.639999999999997</v>
      </c>
      <c r="C114" s="169">
        <f>IF(AND(B114&gt;=_xlfn.PERCENTILE.INC($B$2:$B$773,$H$3)),3,IF(AND(B114&lt;_xlfn.PERCENTILE.INC($B$2:$B$773,$H$3),B114&gt;=_xlfn.PERCENTILE.INC($B$2:$B$773,$H$4)),2,1))</f>
        <v>1</v>
      </c>
      <c r="D114" s="169" t="str">
        <f t="shared" si="1"/>
        <v>lower</v>
      </c>
    </row>
    <row r="115" spans="1:4" x14ac:dyDescent="0.35">
      <c r="A115" s="165">
        <v>53033010701</v>
      </c>
      <c r="B115" s="166">
        <f>SUM('Data - Individual Indicators'!C116,'Data - Individual Indicators'!E116,'Data - Individual Indicators'!G116,'Data - Individual Indicators'!I116,0.5*'Data - Individual Indicators'!L116,0.5*'Data - Individual Indicators'!M116,'Data - Individual Indicators'!P116,0.5*'Data - Individual Indicators'!S116,0.5*'Data - Individual Indicators'!T116,'Data - Individual Indicators'!W116,'Data - Individual Indicators'!Y116,0.33*'Data - Individual Indicators'!AC116,0.33*'Data - Individual Indicators'!AD116,0.33*'Data - Individual Indicators'!AE116,0.5*'Data - Individual Indicators'!AI116,0.5*'Data - Individual Indicators'!AJ116,'Data - Individual Indicators'!AM116,'Data - Individual Indicators'!AO116,'Data - Individual Indicators'!BB116*SUM('Data - Individual Indicators'!AV116:AY116),'Data - Individual Indicators'!BE116)</f>
        <v>40.14</v>
      </c>
      <c r="C115" s="169">
        <f>IF(AND(B115&gt;=_xlfn.PERCENTILE.INC($B$2:$B$773,$H$3)),3,IF(AND(B115&lt;_xlfn.PERCENTILE.INC($B$2:$B$773,$H$3),B115&gt;=_xlfn.PERCENTILE.INC($B$2:$B$773,$H$4)),2,1))</f>
        <v>3</v>
      </c>
      <c r="D115" s="169" t="str">
        <f t="shared" si="1"/>
        <v>higher</v>
      </c>
    </row>
    <row r="116" spans="1:4" x14ac:dyDescent="0.35">
      <c r="A116" s="165">
        <v>53033010702</v>
      </c>
      <c r="B116" s="166">
        <f>SUM('Data - Individual Indicators'!C117,'Data - Individual Indicators'!E117,'Data - Individual Indicators'!G117,'Data - Individual Indicators'!I117,0.5*'Data - Individual Indicators'!L117,0.5*'Data - Individual Indicators'!M117,'Data - Individual Indicators'!P117,0.5*'Data - Individual Indicators'!S117,0.5*'Data - Individual Indicators'!T117,'Data - Individual Indicators'!W117,'Data - Individual Indicators'!Y117,0.33*'Data - Individual Indicators'!AC117,0.33*'Data - Individual Indicators'!AD117,0.33*'Data - Individual Indicators'!AE117,0.5*'Data - Individual Indicators'!AI117,0.5*'Data - Individual Indicators'!AJ117,'Data - Individual Indicators'!AM117,'Data - Individual Indicators'!AO117,'Data - Individual Indicators'!BB117*SUM('Data - Individual Indicators'!AV117:AY117),'Data - Individual Indicators'!BE117)</f>
        <v>43.306666666666665</v>
      </c>
      <c r="C116" s="169">
        <f>IF(AND(B116&gt;=_xlfn.PERCENTILE.INC($B$2:$B$773,$H$3)),3,IF(AND(B116&lt;_xlfn.PERCENTILE.INC($B$2:$B$773,$H$3),B116&gt;=_xlfn.PERCENTILE.INC($B$2:$B$773,$H$4)),2,1))</f>
        <v>3</v>
      </c>
      <c r="D116" s="169" t="str">
        <f t="shared" si="1"/>
        <v>higher</v>
      </c>
    </row>
    <row r="117" spans="1:4" x14ac:dyDescent="0.35">
      <c r="A117" s="165">
        <v>53033010800</v>
      </c>
      <c r="B117" s="166">
        <f>SUM('Data - Individual Indicators'!C118,'Data - Individual Indicators'!E118,'Data - Individual Indicators'!G118,'Data - Individual Indicators'!I118,0.5*'Data - Individual Indicators'!L118,0.5*'Data - Individual Indicators'!M118,'Data - Individual Indicators'!P118,0.5*'Data - Individual Indicators'!S118,0.5*'Data - Individual Indicators'!T118,'Data - Individual Indicators'!W118,'Data - Individual Indicators'!Y118,0.33*'Data - Individual Indicators'!AC118,0.33*'Data - Individual Indicators'!AD118,0.33*'Data - Individual Indicators'!AE118,0.5*'Data - Individual Indicators'!AI118,0.5*'Data - Individual Indicators'!AJ118,'Data - Individual Indicators'!AM118,'Data - Individual Indicators'!AO118,'Data - Individual Indicators'!BB118*SUM('Data - Individual Indicators'!AV118:AY118),'Data - Individual Indicators'!BE118)</f>
        <v>30.143333333333327</v>
      </c>
      <c r="C117" s="169">
        <f>IF(AND(B117&gt;=_xlfn.PERCENTILE.INC($B$2:$B$773,$H$3)),3,IF(AND(B117&lt;_xlfn.PERCENTILE.INC($B$2:$B$773,$H$3),B117&gt;=_xlfn.PERCENTILE.INC($B$2:$B$773,$H$4)),2,1))</f>
        <v>2</v>
      </c>
      <c r="D117" s="169" t="str">
        <f t="shared" si="1"/>
        <v>moderate</v>
      </c>
    </row>
    <row r="118" spans="1:4" x14ac:dyDescent="0.35">
      <c r="A118" s="165">
        <v>53033010900</v>
      </c>
      <c r="B118" s="166">
        <f>SUM('Data - Individual Indicators'!C119,'Data - Individual Indicators'!E119,'Data - Individual Indicators'!G119,'Data - Individual Indicators'!I119,0.5*'Data - Individual Indicators'!L119,0.5*'Data - Individual Indicators'!M119,'Data - Individual Indicators'!P119,0.5*'Data - Individual Indicators'!S119,0.5*'Data - Individual Indicators'!T119,'Data - Individual Indicators'!W119,'Data - Individual Indicators'!Y119,0.33*'Data - Individual Indicators'!AC119,0.33*'Data - Individual Indicators'!AD119,0.33*'Data - Individual Indicators'!AE119,0.5*'Data - Individual Indicators'!AI119,0.5*'Data - Individual Indicators'!AJ119,'Data - Individual Indicators'!AM119,'Data - Individual Indicators'!AO119,'Data - Individual Indicators'!BB119*SUM('Data - Individual Indicators'!AV119:AY119),'Data - Individual Indicators'!BE119)</f>
        <v>29.31</v>
      </c>
      <c r="C118" s="169">
        <f>IF(AND(B118&gt;=_xlfn.PERCENTILE.INC($B$2:$B$773,$H$3)),3,IF(AND(B118&lt;_xlfn.PERCENTILE.INC($B$2:$B$773,$H$3),B118&gt;=_xlfn.PERCENTILE.INC($B$2:$B$773,$H$4)),2,1))</f>
        <v>2</v>
      </c>
      <c r="D118" s="169" t="str">
        <f t="shared" si="1"/>
        <v>moderate</v>
      </c>
    </row>
    <row r="119" spans="1:4" x14ac:dyDescent="0.35">
      <c r="A119" s="165">
        <v>53033011001</v>
      </c>
      <c r="B119" s="166">
        <f>SUM('Data - Individual Indicators'!C120,'Data - Individual Indicators'!E120,'Data - Individual Indicators'!G120,'Data - Individual Indicators'!I120,0.5*'Data - Individual Indicators'!L120,0.5*'Data - Individual Indicators'!M120,'Data - Individual Indicators'!P120,0.5*'Data - Individual Indicators'!S120,0.5*'Data - Individual Indicators'!T120,'Data - Individual Indicators'!W120,'Data - Individual Indicators'!Y120,0.33*'Data - Individual Indicators'!AC120,0.33*'Data - Individual Indicators'!AD120,0.33*'Data - Individual Indicators'!AE120,0.5*'Data - Individual Indicators'!AI120,0.5*'Data - Individual Indicators'!AJ120,'Data - Individual Indicators'!AM120,'Data - Individual Indicators'!AO120,'Data - Individual Indicators'!BB120*SUM('Data - Individual Indicators'!AV120:AY120),'Data - Individual Indicators'!BE120)</f>
        <v>52.96</v>
      </c>
      <c r="C119" s="169">
        <f>IF(AND(B119&gt;=_xlfn.PERCENTILE.INC($B$2:$B$773,$H$3)),3,IF(AND(B119&lt;_xlfn.PERCENTILE.INC($B$2:$B$773,$H$3),B119&gt;=_xlfn.PERCENTILE.INC($B$2:$B$773,$H$4)),2,1))</f>
        <v>3</v>
      </c>
      <c r="D119" s="169" t="str">
        <f t="shared" si="1"/>
        <v>higher</v>
      </c>
    </row>
    <row r="120" spans="1:4" x14ac:dyDescent="0.35">
      <c r="A120" s="165">
        <v>53033011002</v>
      </c>
      <c r="B120" s="166">
        <f>SUM('Data - Individual Indicators'!C121,'Data - Individual Indicators'!E121,'Data - Individual Indicators'!G121,'Data - Individual Indicators'!I121,0.5*'Data - Individual Indicators'!L121,0.5*'Data - Individual Indicators'!M121,'Data - Individual Indicators'!P121,0.5*'Data - Individual Indicators'!S121,0.5*'Data - Individual Indicators'!T121,'Data - Individual Indicators'!W121,'Data - Individual Indicators'!Y121,0.33*'Data - Individual Indicators'!AC121,0.33*'Data - Individual Indicators'!AD121,0.33*'Data - Individual Indicators'!AE121,0.5*'Data - Individual Indicators'!AI121,0.5*'Data - Individual Indicators'!AJ121,'Data - Individual Indicators'!AM121,'Data - Individual Indicators'!AO121,'Data - Individual Indicators'!BB121*SUM('Data - Individual Indicators'!AV121:AY121),'Data - Individual Indicators'!BE121)</f>
        <v>41.980000000000004</v>
      </c>
      <c r="C120" s="169">
        <f>IF(AND(B120&gt;=_xlfn.PERCENTILE.INC($B$2:$B$773,$H$3)),3,IF(AND(B120&lt;_xlfn.PERCENTILE.INC($B$2:$B$773,$H$3),B120&gt;=_xlfn.PERCENTILE.INC($B$2:$B$773,$H$4)),2,1))</f>
        <v>3</v>
      </c>
      <c r="D120" s="169" t="str">
        <f t="shared" si="1"/>
        <v>higher</v>
      </c>
    </row>
    <row r="121" spans="1:4" x14ac:dyDescent="0.35">
      <c r="A121" s="165">
        <v>53033011101</v>
      </c>
      <c r="B121" s="166">
        <f>SUM('Data - Individual Indicators'!C122,'Data - Individual Indicators'!E122,'Data - Individual Indicators'!G122,'Data - Individual Indicators'!I122,0.5*'Data - Individual Indicators'!L122,0.5*'Data - Individual Indicators'!M122,'Data - Individual Indicators'!P122,0.5*'Data - Individual Indicators'!S122,0.5*'Data - Individual Indicators'!T122,'Data - Individual Indicators'!W122,'Data - Individual Indicators'!Y122,0.33*'Data - Individual Indicators'!AC122,0.33*'Data - Individual Indicators'!AD122,0.33*'Data - Individual Indicators'!AE122,0.5*'Data - Individual Indicators'!AI122,0.5*'Data - Individual Indicators'!AJ122,'Data - Individual Indicators'!AM122,'Data - Individual Indicators'!AO122,'Data - Individual Indicators'!BB122*SUM('Data - Individual Indicators'!AV122:AY122),'Data - Individual Indicators'!BE122)</f>
        <v>49.46</v>
      </c>
      <c r="C121" s="169">
        <f>IF(AND(B121&gt;=_xlfn.PERCENTILE.INC($B$2:$B$773,$H$3)),3,IF(AND(B121&lt;_xlfn.PERCENTILE.INC($B$2:$B$773,$H$3),B121&gt;=_xlfn.PERCENTILE.INC($B$2:$B$773,$H$4)),2,1))</f>
        <v>3</v>
      </c>
      <c r="D121" s="169" t="str">
        <f t="shared" si="1"/>
        <v>higher</v>
      </c>
    </row>
    <row r="122" spans="1:4" x14ac:dyDescent="0.35">
      <c r="A122" s="165">
        <v>53033011102</v>
      </c>
      <c r="B122" s="166">
        <f>SUM('Data - Individual Indicators'!C123,'Data - Individual Indicators'!E123,'Data - Individual Indicators'!G123,'Data - Individual Indicators'!I123,0.5*'Data - Individual Indicators'!L123,0.5*'Data - Individual Indicators'!M123,'Data - Individual Indicators'!P123,0.5*'Data - Individual Indicators'!S123,0.5*'Data - Individual Indicators'!T123,'Data - Individual Indicators'!W123,'Data - Individual Indicators'!Y123,0.33*'Data - Individual Indicators'!AC123,0.33*'Data - Individual Indicators'!AD123,0.33*'Data - Individual Indicators'!AE123,0.5*'Data - Individual Indicators'!AI123,0.5*'Data - Individual Indicators'!AJ123,'Data - Individual Indicators'!AM123,'Data - Individual Indicators'!AO123,'Data - Individual Indicators'!BB123*SUM('Data - Individual Indicators'!AV123:AY123),'Data - Individual Indicators'!BE123)</f>
        <v>34.136666666666663</v>
      </c>
      <c r="C122" s="169">
        <f>IF(AND(B122&gt;=_xlfn.PERCENTILE.INC($B$2:$B$773,$H$3)),3,IF(AND(B122&lt;_xlfn.PERCENTILE.INC($B$2:$B$773,$H$3),B122&gt;=_xlfn.PERCENTILE.INC($B$2:$B$773,$H$4)),2,1))</f>
        <v>2</v>
      </c>
      <c r="D122" s="169" t="str">
        <f t="shared" si="1"/>
        <v>moderate</v>
      </c>
    </row>
    <row r="123" spans="1:4" x14ac:dyDescent="0.35">
      <c r="A123" s="165">
        <v>53033011200</v>
      </c>
      <c r="B123" s="166">
        <f>SUM('Data - Individual Indicators'!C124,'Data - Individual Indicators'!E124,'Data - Individual Indicators'!G124,'Data - Individual Indicators'!I124,0.5*'Data - Individual Indicators'!L124,0.5*'Data - Individual Indicators'!M124,'Data - Individual Indicators'!P124,0.5*'Data - Individual Indicators'!S124,0.5*'Data - Individual Indicators'!T124,'Data - Individual Indicators'!W124,'Data - Individual Indicators'!Y124,0.33*'Data - Individual Indicators'!AC124,0.33*'Data - Individual Indicators'!AD124,0.33*'Data - Individual Indicators'!AE124,0.5*'Data - Individual Indicators'!AI124,0.5*'Data - Individual Indicators'!AJ124,'Data - Individual Indicators'!AM124,'Data - Individual Indicators'!AO124,'Data - Individual Indicators'!BB124*SUM('Data - Individual Indicators'!AV124:AY124),'Data - Individual Indicators'!BE124)</f>
        <v>41.976666666666667</v>
      </c>
      <c r="C123" s="169">
        <f>IF(AND(B123&gt;=_xlfn.PERCENTILE.INC($B$2:$B$773,$H$3)),3,IF(AND(B123&lt;_xlfn.PERCENTILE.INC($B$2:$B$773,$H$3),B123&gt;=_xlfn.PERCENTILE.INC($B$2:$B$773,$H$4)),2,1))</f>
        <v>3</v>
      </c>
      <c r="D123" s="169" t="str">
        <f t="shared" si="1"/>
        <v>higher</v>
      </c>
    </row>
    <row r="124" spans="1:4" x14ac:dyDescent="0.35">
      <c r="A124" s="165">
        <v>53033011300</v>
      </c>
      <c r="B124" s="166">
        <f>SUM('Data - Individual Indicators'!C125,'Data - Individual Indicators'!E125,'Data - Individual Indicators'!G125,'Data - Individual Indicators'!I125,0.5*'Data - Individual Indicators'!L125,0.5*'Data - Individual Indicators'!M125,'Data - Individual Indicators'!P125,0.5*'Data - Individual Indicators'!S125,0.5*'Data - Individual Indicators'!T125,'Data - Individual Indicators'!W125,'Data - Individual Indicators'!Y125,0.33*'Data - Individual Indicators'!AC125,0.33*'Data - Individual Indicators'!AD125,0.33*'Data - Individual Indicators'!AE125,0.5*'Data - Individual Indicators'!AI125,0.5*'Data - Individual Indicators'!AJ125,'Data - Individual Indicators'!AM125,'Data - Individual Indicators'!AO125,'Data - Individual Indicators'!BB125*SUM('Data - Individual Indicators'!AV125:AY125),'Data - Individual Indicators'!BE125)</f>
        <v>33.31</v>
      </c>
      <c r="C124" s="169">
        <f>IF(AND(B124&gt;=_xlfn.PERCENTILE.INC($B$2:$B$773,$H$3)),3,IF(AND(B124&lt;_xlfn.PERCENTILE.INC($B$2:$B$773,$H$3),B124&gt;=_xlfn.PERCENTILE.INC($B$2:$B$773,$H$4)),2,1))</f>
        <v>2</v>
      </c>
      <c r="D124" s="169" t="str">
        <f t="shared" si="1"/>
        <v>moderate</v>
      </c>
    </row>
    <row r="125" spans="1:4" x14ac:dyDescent="0.35">
      <c r="A125" s="165">
        <v>53033011401</v>
      </c>
      <c r="B125" s="166">
        <f>SUM('Data - Individual Indicators'!C126,'Data - Individual Indicators'!E126,'Data - Individual Indicators'!G126,'Data - Individual Indicators'!I126,0.5*'Data - Individual Indicators'!L126,0.5*'Data - Individual Indicators'!M126,'Data - Individual Indicators'!P126,0.5*'Data - Individual Indicators'!S126,0.5*'Data - Individual Indicators'!T126,'Data - Individual Indicators'!W126,'Data - Individual Indicators'!Y126,0.33*'Data - Individual Indicators'!AC126,0.33*'Data - Individual Indicators'!AD126,0.33*'Data - Individual Indicators'!AE126,0.5*'Data - Individual Indicators'!AI126,0.5*'Data - Individual Indicators'!AJ126,'Data - Individual Indicators'!AM126,'Data - Individual Indicators'!AO126,'Data - Individual Indicators'!BB126*SUM('Data - Individual Indicators'!AV126:AY126),'Data - Individual Indicators'!BE126)</f>
        <v>35.47</v>
      </c>
      <c r="C125" s="169">
        <f>IF(AND(B125&gt;=_xlfn.PERCENTILE.INC($B$2:$B$773,$H$3)),3,IF(AND(B125&lt;_xlfn.PERCENTILE.INC($B$2:$B$773,$H$3),B125&gt;=_xlfn.PERCENTILE.INC($B$2:$B$773,$H$4)),2,1))</f>
        <v>2</v>
      </c>
      <c r="D125" s="169" t="str">
        <f t="shared" si="1"/>
        <v>moderate</v>
      </c>
    </row>
    <row r="126" spans="1:4" x14ac:dyDescent="0.35">
      <c r="A126" s="165">
        <v>53033011402</v>
      </c>
      <c r="B126" s="166">
        <f>SUM('Data - Individual Indicators'!C127,'Data - Individual Indicators'!E127,'Data - Individual Indicators'!G127,'Data - Individual Indicators'!I127,0.5*'Data - Individual Indicators'!L127,0.5*'Data - Individual Indicators'!M127,'Data - Individual Indicators'!P127,0.5*'Data - Individual Indicators'!S127,0.5*'Data - Individual Indicators'!T127,'Data - Individual Indicators'!W127,'Data - Individual Indicators'!Y127,0.33*'Data - Individual Indicators'!AC127,0.33*'Data - Individual Indicators'!AD127,0.33*'Data - Individual Indicators'!AE127,0.5*'Data - Individual Indicators'!AI127,0.5*'Data - Individual Indicators'!AJ127,'Data - Individual Indicators'!AM127,'Data - Individual Indicators'!AO127,'Data - Individual Indicators'!BB127*SUM('Data - Individual Indicators'!AV127:AY127),'Data - Individual Indicators'!BE127)</f>
        <v>51.46</v>
      </c>
      <c r="C126" s="169">
        <f>IF(AND(B126&gt;=_xlfn.PERCENTILE.INC($B$2:$B$773,$H$3)),3,IF(AND(B126&lt;_xlfn.PERCENTILE.INC($B$2:$B$773,$H$3),B126&gt;=_xlfn.PERCENTILE.INC($B$2:$B$773,$H$4)),2,1))</f>
        <v>3</v>
      </c>
      <c r="D126" s="169" t="str">
        <f t="shared" si="1"/>
        <v>higher</v>
      </c>
    </row>
    <row r="127" spans="1:4" x14ac:dyDescent="0.35">
      <c r="A127" s="165">
        <v>53033011500</v>
      </c>
      <c r="B127" s="166">
        <f>SUM('Data - Individual Indicators'!C128,'Data - Individual Indicators'!E128,'Data - Individual Indicators'!G128,'Data - Individual Indicators'!I128,0.5*'Data - Individual Indicators'!L128,0.5*'Data - Individual Indicators'!M128,'Data - Individual Indicators'!P128,0.5*'Data - Individual Indicators'!S128,0.5*'Data - Individual Indicators'!T128,'Data - Individual Indicators'!W128,'Data - Individual Indicators'!Y128,0.33*'Data - Individual Indicators'!AC128,0.33*'Data - Individual Indicators'!AD128,0.33*'Data - Individual Indicators'!AE128,0.5*'Data - Individual Indicators'!AI128,0.5*'Data - Individual Indicators'!AJ128,'Data - Individual Indicators'!AM128,'Data - Individual Indicators'!AO128,'Data - Individual Indicators'!BB128*SUM('Data - Individual Indicators'!AV128:AY128),'Data - Individual Indicators'!BE128)</f>
        <v>18.973333333333333</v>
      </c>
      <c r="C127" s="169">
        <f>IF(AND(B127&gt;=_xlfn.PERCENTILE.INC($B$2:$B$773,$H$3)),3,IF(AND(B127&lt;_xlfn.PERCENTILE.INC($B$2:$B$773,$H$3),B127&gt;=_xlfn.PERCENTILE.INC($B$2:$B$773,$H$4)),2,1))</f>
        <v>1</v>
      </c>
      <c r="D127" s="169" t="str">
        <f t="shared" si="1"/>
        <v>lower</v>
      </c>
    </row>
    <row r="128" spans="1:4" x14ac:dyDescent="0.35">
      <c r="A128" s="165">
        <v>53033011600</v>
      </c>
      <c r="B128" s="166">
        <f>SUM('Data - Individual Indicators'!C129,'Data - Individual Indicators'!E129,'Data - Individual Indicators'!G129,'Data - Individual Indicators'!I129,0.5*'Data - Individual Indicators'!L129,0.5*'Data - Individual Indicators'!M129,'Data - Individual Indicators'!P129,0.5*'Data - Individual Indicators'!S129,0.5*'Data - Individual Indicators'!T129,'Data - Individual Indicators'!W129,'Data - Individual Indicators'!Y129,0.33*'Data - Individual Indicators'!AC129,0.33*'Data - Individual Indicators'!AD129,0.33*'Data - Individual Indicators'!AE129,0.5*'Data - Individual Indicators'!AI129,0.5*'Data - Individual Indicators'!AJ129,'Data - Individual Indicators'!AM129,'Data - Individual Indicators'!AO129,'Data - Individual Indicators'!BB129*SUM('Data - Individual Indicators'!AV129:AY129),'Data - Individual Indicators'!BE129)</f>
        <v>20.65</v>
      </c>
      <c r="C128" s="169">
        <f>IF(AND(B128&gt;=_xlfn.PERCENTILE.INC($B$2:$B$773,$H$3)),3,IF(AND(B128&lt;_xlfn.PERCENTILE.INC($B$2:$B$773,$H$3),B128&gt;=_xlfn.PERCENTILE.INC($B$2:$B$773,$H$4)),2,1))</f>
        <v>1</v>
      </c>
      <c r="D128" s="169" t="str">
        <f t="shared" si="1"/>
        <v>lower</v>
      </c>
    </row>
    <row r="129" spans="1:4" x14ac:dyDescent="0.35">
      <c r="A129" s="165">
        <v>53033011700</v>
      </c>
      <c r="B129" s="166">
        <f>SUM('Data - Individual Indicators'!C130,'Data - Individual Indicators'!E130,'Data - Individual Indicators'!G130,'Data - Individual Indicators'!I130,0.5*'Data - Individual Indicators'!L130,0.5*'Data - Individual Indicators'!M130,'Data - Individual Indicators'!P130,0.5*'Data - Individual Indicators'!S130,0.5*'Data - Individual Indicators'!T130,'Data - Individual Indicators'!W130,'Data - Individual Indicators'!Y130,0.33*'Data - Individual Indicators'!AC130,0.33*'Data - Individual Indicators'!AD130,0.33*'Data - Individual Indicators'!AE130,0.5*'Data - Individual Indicators'!AI130,0.5*'Data - Individual Indicators'!AJ130,'Data - Individual Indicators'!AM130,'Data - Individual Indicators'!AO130,'Data - Individual Indicators'!BB130*SUM('Data - Individual Indicators'!AV130:AY130),'Data - Individual Indicators'!BE130)</f>
        <v>39.81</v>
      </c>
      <c r="C129" s="169">
        <f>IF(AND(B129&gt;=_xlfn.PERCENTILE.INC($B$2:$B$773,$H$3)),3,IF(AND(B129&lt;_xlfn.PERCENTILE.INC($B$2:$B$773,$H$3),B129&gt;=_xlfn.PERCENTILE.INC($B$2:$B$773,$H$4)),2,1))</f>
        <v>3</v>
      </c>
      <c r="D129" s="169" t="str">
        <f t="shared" si="1"/>
        <v>higher</v>
      </c>
    </row>
    <row r="130" spans="1:4" x14ac:dyDescent="0.35">
      <c r="A130" s="165">
        <v>53033011800</v>
      </c>
      <c r="B130" s="166">
        <f>SUM('Data - Individual Indicators'!C131,'Data - Individual Indicators'!E131,'Data - Individual Indicators'!G131,'Data - Individual Indicators'!I131,0.5*'Data - Individual Indicators'!L131,0.5*'Data - Individual Indicators'!M131,'Data - Individual Indicators'!P131,0.5*'Data - Individual Indicators'!S131,0.5*'Data - Individual Indicators'!T131,'Data - Individual Indicators'!W131,'Data - Individual Indicators'!Y131,0.33*'Data - Individual Indicators'!AC131,0.33*'Data - Individual Indicators'!AD131,0.33*'Data - Individual Indicators'!AE131,0.5*'Data - Individual Indicators'!AI131,0.5*'Data - Individual Indicators'!AJ131,'Data - Individual Indicators'!AM131,'Data - Individual Indicators'!AO131,'Data - Individual Indicators'!BB131*SUM('Data - Individual Indicators'!AV131:AY131),'Data - Individual Indicators'!BE131)</f>
        <v>46.463333333333331</v>
      </c>
      <c r="C130" s="169">
        <f>IF(AND(B130&gt;=_xlfn.PERCENTILE.INC($B$2:$B$773,$H$3)),3,IF(AND(B130&lt;_xlfn.PERCENTILE.INC($B$2:$B$773,$H$3),B130&gt;=_xlfn.PERCENTILE.INC($B$2:$B$773,$H$4)),2,1))</f>
        <v>3</v>
      </c>
      <c r="D130" s="169" t="str">
        <f t="shared" si="1"/>
        <v>higher</v>
      </c>
    </row>
    <row r="131" spans="1:4" x14ac:dyDescent="0.35">
      <c r="A131" s="165">
        <v>53033011900</v>
      </c>
      <c r="B131" s="166">
        <f>SUM('Data - Individual Indicators'!C132,'Data - Individual Indicators'!E132,'Data - Individual Indicators'!G132,'Data - Individual Indicators'!I132,0.5*'Data - Individual Indicators'!L132,0.5*'Data - Individual Indicators'!M132,'Data - Individual Indicators'!P132,0.5*'Data - Individual Indicators'!S132,0.5*'Data - Individual Indicators'!T132,'Data - Individual Indicators'!W132,'Data - Individual Indicators'!Y132,0.33*'Data - Individual Indicators'!AC132,0.33*'Data - Individual Indicators'!AD132,0.33*'Data - Individual Indicators'!AE132,0.5*'Data - Individual Indicators'!AI132,0.5*'Data - Individual Indicators'!AJ132,'Data - Individual Indicators'!AM132,'Data - Individual Indicators'!AO132,'Data - Individual Indicators'!BB132*SUM('Data - Individual Indicators'!AV132:AY132),'Data - Individual Indicators'!BE132)</f>
        <v>28.49</v>
      </c>
      <c r="C131" s="169">
        <f>IF(AND(B131&gt;=_xlfn.PERCENTILE.INC($B$2:$B$773,$H$3)),3,IF(AND(B131&lt;_xlfn.PERCENTILE.INC($B$2:$B$773,$H$3),B131&gt;=_xlfn.PERCENTILE.INC($B$2:$B$773,$H$4)),2,1))</f>
        <v>2</v>
      </c>
      <c r="D131" s="169" t="str">
        <f t="shared" ref="D131:D194" si="2">IF(C131=3,"higher",IF(C131=2,"moderate","lower"))</f>
        <v>moderate</v>
      </c>
    </row>
    <row r="132" spans="1:4" x14ac:dyDescent="0.35">
      <c r="A132" s="165">
        <v>53033012000</v>
      </c>
      <c r="B132" s="166">
        <f>SUM('Data - Individual Indicators'!C133,'Data - Individual Indicators'!E133,'Data - Individual Indicators'!G133,'Data - Individual Indicators'!I133,0.5*'Data - Individual Indicators'!L133,0.5*'Data - Individual Indicators'!M133,'Data - Individual Indicators'!P133,0.5*'Data - Individual Indicators'!S133,0.5*'Data - Individual Indicators'!T133,'Data - Individual Indicators'!W133,'Data - Individual Indicators'!Y133,0.33*'Data - Individual Indicators'!AC133,0.33*'Data - Individual Indicators'!AD133,0.33*'Data - Individual Indicators'!AE133,0.5*'Data - Individual Indicators'!AI133,0.5*'Data - Individual Indicators'!AJ133,'Data - Individual Indicators'!AM133,'Data - Individual Indicators'!AO133,'Data - Individual Indicators'!BB133*SUM('Data - Individual Indicators'!AV133:AY133),'Data - Individual Indicators'!BE133)</f>
        <v>12.98</v>
      </c>
      <c r="C132" s="169">
        <f>IF(AND(B132&gt;=_xlfn.PERCENTILE.INC($B$2:$B$773,$H$3)),3,IF(AND(B132&lt;_xlfn.PERCENTILE.INC($B$2:$B$773,$H$3),B132&gt;=_xlfn.PERCENTILE.INC($B$2:$B$773,$H$4)),2,1))</f>
        <v>1</v>
      </c>
      <c r="D132" s="169" t="str">
        <f t="shared" si="2"/>
        <v>lower</v>
      </c>
    </row>
    <row r="133" spans="1:4" x14ac:dyDescent="0.35">
      <c r="A133" s="165">
        <v>53033012100</v>
      </c>
      <c r="B133" s="166">
        <f>SUM('Data - Individual Indicators'!C134,'Data - Individual Indicators'!E134,'Data - Individual Indicators'!G134,'Data - Individual Indicators'!I134,0.5*'Data - Individual Indicators'!L134,0.5*'Data - Individual Indicators'!M134,'Data - Individual Indicators'!P134,0.5*'Data - Individual Indicators'!S134,0.5*'Data - Individual Indicators'!T134,'Data - Individual Indicators'!W134,'Data - Individual Indicators'!Y134,0.33*'Data - Individual Indicators'!AC134,0.33*'Data - Individual Indicators'!AD134,0.33*'Data - Individual Indicators'!AE134,0.5*'Data - Individual Indicators'!AI134,0.5*'Data - Individual Indicators'!AJ134,'Data - Individual Indicators'!AM134,'Data - Individual Indicators'!AO134,'Data - Individual Indicators'!BB134*SUM('Data - Individual Indicators'!AV134:AY134),'Data - Individual Indicators'!BE134)</f>
        <v>10.99</v>
      </c>
      <c r="C133" s="169">
        <f>IF(AND(B133&gt;=_xlfn.PERCENTILE.INC($B$2:$B$773,$H$3)),3,IF(AND(B133&lt;_xlfn.PERCENTILE.INC($B$2:$B$773,$H$3),B133&gt;=_xlfn.PERCENTILE.INC($B$2:$B$773,$H$4)),2,1))</f>
        <v>1</v>
      </c>
      <c r="D133" s="169" t="str">
        <f t="shared" si="2"/>
        <v>lower</v>
      </c>
    </row>
    <row r="134" spans="1:4" x14ac:dyDescent="0.35">
      <c r="A134" s="165">
        <v>53033020100</v>
      </c>
      <c r="B134" s="166">
        <f>SUM('Data - Individual Indicators'!C135,'Data - Individual Indicators'!E135,'Data - Individual Indicators'!G135,'Data - Individual Indicators'!I135,0.5*'Data - Individual Indicators'!L135,0.5*'Data - Individual Indicators'!M135,'Data - Individual Indicators'!P135,0.5*'Data - Individual Indicators'!S135,0.5*'Data - Individual Indicators'!T135,'Data - Individual Indicators'!W135,'Data - Individual Indicators'!Y135,0.33*'Data - Individual Indicators'!AC135,0.33*'Data - Individual Indicators'!AD135,0.33*'Data - Individual Indicators'!AE135,0.5*'Data - Individual Indicators'!AI135,0.5*'Data - Individual Indicators'!AJ135,'Data - Individual Indicators'!AM135,'Data - Individual Indicators'!AO135,'Data - Individual Indicators'!BB135*SUM('Data - Individual Indicators'!AV135:AY135),'Data - Individual Indicators'!BE135)</f>
        <v>11.65</v>
      </c>
      <c r="C134" s="169">
        <f>IF(AND(B134&gt;=_xlfn.PERCENTILE.INC($B$2:$B$773,$H$3)),3,IF(AND(B134&lt;_xlfn.PERCENTILE.INC($B$2:$B$773,$H$3),B134&gt;=_xlfn.PERCENTILE.INC($B$2:$B$773,$H$4)),2,1))</f>
        <v>1</v>
      </c>
      <c r="D134" s="169" t="str">
        <f t="shared" si="2"/>
        <v>lower</v>
      </c>
    </row>
    <row r="135" spans="1:4" x14ac:dyDescent="0.35">
      <c r="A135" s="165">
        <v>53033020200</v>
      </c>
      <c r="B135" s="166">
        <f>SUM('Data - Individual Indicators'!C136,'Data - Individual Indicators'!E136,'Data - Individual Indicators'!G136,'Data - Individual Indicators'!I136,0.5*'Data - Individual Indicators'!L136,0.5*'Data - Individual Indicators'!M136,'Data - Individual Indicators'!P136,0.5*'Data - Individual Indicators'!S136,0.5*'Data - Individual Indicators'!T136,'Data - Individual Indicators'!W136,'Data - Individual Indicators'!Y136,0.33*'Data - Individual Indicators'!AC136,0.33*'Data - Individual Indicators'!AD136,0.33*'Data - Individual Indicators'!AE136,0.5*'Data - Individual Indicators'!AI136,0.5*'Data - Individual Indicators'!AJ136,'Data - Individual Indicators'!AM136,'Data - Individual Indicators'!AO136,'Data - Individual Indicators'!BB136*SUM('Data - Individual Indicators'!AV136:AY136),'Data - Individual Indicators'!BE136)</f>
        <v>20.47</v>
      </c>
      <c r="C135" s="169">
        <f>IF(AND(B135&gt;=_xlfn.PERCENTILE.INC($B$2:$B$773,$H$3)),3,IF(AND(B135&lt;_xlfn.PERCENTILE.INC($B$2:$B$773,$H$3),B135&gt;=_xlfn.PERCENTILE.INC($B$2:$B$773,$H$4)),2,1))</f>
        <v>1</v>
      </c>
      <c r="D135" s="169" t="str">
        <f t="shared" si="2"/>
        <v>lower</v>
      </c>
    </row>
    <row r="136" spans="1:4" x14ac:dyDescent="0.35">
      <c r="A136" s="165">
        <v>53033020300</v>
      </c>
      <c r="B136" s="166">
        <f>SUM('Data - Individual Indicators'!C137,'Data - Individual Indicators'!E137,'Data - Individual Indicators'!G137,'Data - Individual Indicators'!I137,0.5*'Data - Individual Indicators'!L137,0.5*'Data - Individual Indicators'!M137,'Data - Individual Indicators'!P137,0.5*'Data - Individual Indicators'!S137,0.5*'Data - Individual Indicators'!T137,'Data - Individual Indicators'!W137,'Data - Individual Indicators'!Y137,0.33*'Data - Individual Indicators'!AC137,0.33*'Data - Individual Indicators'!AD137,0.33*'Data - Individual Indicators'!AE137,0.5*'Data - Individual Indicators'!AI137,0.5*'Data - Individual Indicators'!AJ137,'Data - Individual Indicators'!AM137,'Data - Individual Indicators'!AO137,'Data - Individual Indicators'!BB137*SUM('Data - Individual Indicators'!AV137:AY137),'Data - Individual Indicators'!BE137)</f>
        <v>40.549999999999997</v>
      </c>
      <c r="C136" s="169">
        <f>IF(AND(B136&gt;=_xlfn.PERCENTILE.INC($B$2:$B$773,$H$3)),3,IF(AND(B136&lt;_xlfn.PERCENTILE.INC($B$2:$B$773,$H$3),B136&gt;=_xlfn.PERCENTILE.INC($B$2:$B$773,$H$4)),2,1))</f>
        <v>3</v>
      </c>
      <c r="D136" s="169" t="str">
        <f t="shared" si="2"/>
        <v>higher</v>
      </c>
    </row>
    <row r="137" spans="1:4" x14ac:dyDescent="0.35">
      <c r="A137" s="165">
        <v>53033020401</v>
      </c>
      <c r="B137" s="166">
        <f>SUM('Data - Individual Indicators'!C138,'Data - Individual Indicators'!E138,'Data - Individual Indicators'!G138,'Data - Individual Indicators'!I138,0.5*'Data - Individual Indicators'!L138,0.5*'Data - Individual Indicators'!M138,'Data - Individual Indicators'!P138,0.5*'Data - Individual Indicators'!S138,0.5*'Data - Individual Indicators'!T138,'Data - Individual Indicators'!W138,'Data - Individual Indicators'!Y138,0.33*'Data - Individual Indicators'!AC138,0.33*'Data - Individual Indicators'!AD138,0.33*'Data - Individual Indicators'!AE138,0.5*'Data - Individual Indicators'!AI138,0.5*'Data - Individual Indicators'!AJ138,'Data - Individual Indicators'!AM138,'Data - Individual Indicators'!AO138,'Data - Individual Indicators'!BB138*SUM('Data - Individual Indicators'!AV138:AY138),'Data - Individual Indicators'!BE138)</f>
        <v>29.639999999999997</v>
      </c>
      <c r="C137" s="169">
        <f>IF(AND(B137&gt;=_xlfn.PERCENTILE.INC($B$2:$B$773,$H$3)),3,IF(AND(B137&lt;_xlfn.PERCENTILE.INC($B$2:$B$773,$H$3),B137&gt;=_xlfn.PERCENTILE.INC($B$2:$B$773,$H$4)),2,1))</f>
        <v>2</v>
      </c>
      <c r="D137" s="169" t="str">
        <f t="shared" si="2"/>
        <v>moderate</v>
      </c>
    </row>
    <row r="138" spans="1:4" x14ac:dyDescent="0.35">
      <c r="A138" s="165">
        <v>53033020402</v>
      </c>
      <c r="B138" s="166">
        <f>SUM('Data - Individual Indicators'!C139,'Data - Individual Indicators'!E139,'Data - Individual Indicators'!G139,'Data - Individual Indicators'!I139,0.5*'Data - Individual Indicators'!L139,0.5*'Data - Individual Indicators'!M139,'Data - Individual Indicators'!P139,0.5*'Data - Individual Indicators'!S139,0.5*'Data - Individual Indicators'!T139,'Data - Individual Indicators'!W139,'Data - Individual Indicators'!Y139,0.33*'Data - Individual Indicators'!AC139,0.33*'Data - Individual Indicators'!AD139,0.33*'Data - Individual Indicators'!AE139,0.5*'Data - Individual Indicators'!AI139,0.5*'Data - Individual Indicators'!AJ139,'Data - Individual Indicators'!AM139,'Data - Individual Indicators'!AO139,'Data - Individual Indicators'!BB139*SUM('Data - Individual Indicators'!AV139:AY139),'Data - Individual Indicators'!BE139)</f>
        <v>18.316666666666666</v>
      </c>
      <c r="C138" s="169">
        <f>IF(AND(B138&gt;=_xlfn.PERCENTILE.INC($B$2:$B$773,$H$3)),3,IF(AND(B138&lt;_xlfn.PERCENTILE.INC($B$2:$B$773,$H$3),B138&gt;=_xlfn.PERCENTILE.INC($B$2:$B$773,$H$4)),2,1))</f>
        <v>1</v>
      </c>
      <c r="D138" s="169" t="str">
        <f t="shared" si="2"/>
        <v>lower</v>
      </c>
    </row>
    <row r="139" spans="1:4" x14ac:dyDescent="0.35">
      <c r="A139" s="165">
        <v>53033020500</v>
      </c>
      <c r="B139" s="166">
        <f>SUM('Data - Individual Indicators'!C140,'Data - Individual Indicators'!E140,'Data - Individual Indicators'!G140,'Data - Individual Indicators'!I140,0.5*'Data - Individual Indicators'!L140,0.5*'Data - Individual Indicators'!M140,'Data - Individual Indicators'!P140,0.5*'Data - Individual Indicators'!S140,0.5*'Data - Individual Indicators'!T140,'Data - Individual Indicators'!W140,'Data - Individual Indicators'!Y140,0.33*'Data - Individual Indicators'!AC140,0.33*'Data - Individual Indicators'!AD140,0.33*'Data - Individual Indicators'!AE140,0.5*'Data - Individual Indicators'!AI140,0.5*'Data - Individual Indicators'!AJ140,'Data - Individual Indicators'!AM140,'Data - Individual Indicators'!AO140,'Data - Individual Indicators'!BB140*SUM('Data - Individual Indicators'!AV140:AY140),'Data - Individual Indicators'!BE140)</f>
        <v>30.963333333333331</v>
      </c>
      <c r="C139" s="169">
        <f>IF(AND(B139&gt;=_xlfn.PERCENTILE.INC($B$2:$B$773,$H$3)),3,IF(AND(B139&lt;_xlfn.PERCENTILE.INC($B$2:$B$773,$H$3),B139&gt;=_xlfn.PERCENTILE.INC($B$2:$B$773,$H$4)),2,1))</f>
        <v>2</v>
      </c>
      <c r="D139" s="169" t="str">
        <f t="shared" si="2"/>
        <v>moderate</v>
      </c>
    </row>
    <row r="140" spans="1:4" x14ac:dyDescent="0.35">
      <c r="A140" s="165">
        <v>53033020600</v>
      </c>
      <c r="B140" s="166">
        <f>SUM('Data - Individual Indicators'!C141,'Data - Individual Indicators'!E141,'Data - Individual Indicators'!G141,'Data - Individual Indicators'!I141,0.5*'Data - Individual Indicators'!L141,0.5*'Data - Individual Indicators'!M141,'Data - Individual Indicators'!P141,0.5*'Data - Individual Indicators'!S141,0.5*'Data - Individual Indicators'!T141,'Data - Individual Indicators'!W141,'Data - Individual Indicators'!Y141,0.33*'Data - Individual Indicators'!AC141,0.33*'Data - Individual Indicators'!AD141,0.33*'Data - Individual Indicators'!AE141,0.5*'Data - Individual Indicators'!AI141,0.5*'Data - Individual Indicators'!AJ141,'Data - Individual Indicators'!AM141,'Data - Individual Indicators'!AO141,'Data - Individual Indicators'!BB141*SUM('Data - Individual Indicators'!AV141:AY141),'Data - Individual Indicators'!BE141)</f>
        <v>25.97</v>
      </c>
      <c r="C140" s="169">
        <f>IF(AND(B140&gt;=_xlfn.PERCENTILE.INC($B$2:$B$773,$H$3)),3,IF(AND(B140&lt;_xlfn.PERCENTILE.INC($B$2:$B$773,$H$3),B140&gt;=_xlfn.PERCENTILE.INC($B$2:$B$773,$H$4)),2,1))</f>
        <v>1</v>
      </c>
      <c r="D140" s="169" t="str">
        <f t="shared" si="2"/>
        <v>lower</v>
      </c>
    </row>
    <row r="141" spans="1:4" x14ac:dyDescent="0.35">
      <c r="A141" s="165">
        <v>53033020700</v>
      </c>
      <c r="B141" s="166">
        <f>SUM('Data - Individual Indicators'!C142,'Data - Individual Indicators'!E142,'Data - Individual Indicators'!G142,'Data - Individual Indicators'!I142,0.5*'Data - Individual Indicators'!L142,0.5*'Data - Individual Indicators'!M142,'Data - Individual Indicators'!P142,0.5*'Data - Individual Indicators'!S142,0.5*'Data - Individual Indicators'!T142,'Data - Individual Indicators'!W142,'Data - Individual Indicators'!Y142,0.33*'Data - Individual Indicators'!AC142,0.33*'Data - Individual Indicators'!AD142,0.33*'Data - Individual Indicators'!AE142,0.5*'Data - Individual Indicators'!AI142,0.5*'Data - Individual Indicators'!AJ142,'Data - Individual Indicators'!AM142,'Data - Individual Indicators'!AO142,'Data - Individual Indicators'!BB142*SUM('Data - Individual Indicators'!AV142:AY142),'Data - Individual Indicators'!BE142)</f>
        <v>40.129999999999995</v>
      </c>
      <c r="C141" s="169">
        <f>IF(AND(B141&gt;=_xlfn.PERCENTILE.INC($B$2:$B$773,$H$3)),3,IF(AND(B141&lt;_xlfn.PERCENTILE.INC($B$2:$B$773,$H$3),B141&gt;=_xlfn.PERCENTILE.INC($B$2:$B$773,$H$4)),2,1))</f>
        <v>3</v>
      </c>
      <c r="D141" s="169" t="str">
        <f t="shared" si="2"/>
        <v>higher</v>
      </c>
    </row>
    <row r="142" spans="1:4" x14ac:dyDescent="0.35">
      <c r="A142" s="165">
        <v>53033020800</v>
      </c>
      <c r="B142" s="166">
        <f>SUM('Data - Individual Indicators'!C143,'Data - Individual Indicators'!E143,'Data - Individual Indicators'!G143,'Data - Individual Indicators'!I143,0.5*'Data - Individual Indicators'!L143,0.5*'Data - Individual Indicators'!M143,'Data - Individual Indicators'!P143,0.5*'Data - Individual Indicators'!S143,0.5*'Data - Individual Indicators'!T143,'Data - Individual Indicators'!W143,'Data - Individual Indicators'!Y143,0.33*'Data - Individual Indicators'!AC143,0.33*'Data - Individual Indicators'!AD143,0.33*'Data - Individual Indicators'!AE143,0.5*'Data - Individual Indicators'!AI143,0.5*'Data - Individual Indicators'!AJ143,'Data - Individual Indicators'!AM143,'Data - Individual Indicators'!AO143,'Data - Individual Indicators'!BB143*SUM('Data - Individual Indicators'!AV143:AY143),'Data - Individual Indicators'!BE143)</f>
        <v>14.55</v>
      </c>
      <c r="C142" s="169">
        <f>IF(AND(B142&gt;=_xlfn.PERCENTILE.INC($B$2:$B$773,$H$3)),3,IF(AND(B142&lt;_xlfn.PERCENTILE.INC($B$2:$B$773,$H$3),B142&gt;=_xlfn.PERCENTILE.INC($B$2:$B$773,$H$4)),2,1))</f>
        <v>1</v>
      </c>
      <c r="D142" s="169" t="str">
        <f t="shared" si="2"/>
        <v>lower</v>
      </c>
    </row>
    <row r="143" spans="1:4" x14ac:dyDescent="0.35">
      <c r="A143" s="165">
        <v>53033020900</v>
      </c>
      <c r="B143" s="166">
        <f>SUM('Data - Individual Indicators'!C144,'Data - Individual Indicators'!E144,'Data - Individual Indicators'!G144,'Data - Individual Indicators'!I144,0.5*'Data - Individual Indicators'!L144,0.5*'Data - Individual Indicators'!M144,'Data - Individual Indicators'!P144,0.5*'Data - Individual Indicators'!S144,0.5*'Data - Individual Indicators'!T144,'Data - Individual Indicators'!W144,'Data - Individual Indicators'!Y144,0.33*'Data - Individual Indicators'!AC144,0.33*'Data - Individual Indicators'!AD144,0.33*'Data - Individual Indicators'!AE144,0.5*'Data - Individual Indicators'!AI144,0.5*'Data - Individual Indicators'!AJ144,'Data - Individual Indicators'!AM144,'Data - Individual Indicators'!AO144,'Data - Individual Indicators'!BB144*SUM('Data - Individual Indicators'!AV144:AY144),'Data - Individual Indicators'!BE144)</f>
        <v>24.963333333333331</v>
      </c>
      <c r="C143" s="169">
        <f>IF(AND(B143&gt;=_xlfn.PERCENTILE.INC($B$2:$B$773,$H$3)),3,IF(AND(B143&lt;_xlfn.PERCENTILE.INC($B$2:$B$773,$H$3),B143&gt;=_xlfn.PERCENTILE.INC($B$2:$B$773,$H$4)),2,1))</f>
        <v>1</v>
      </c>
      <c r="D143" s="169" t="str">
        <f t="shared" si="2"/>
        <v>lower</v>
      </c>
    </row>
    <row r="144" spans="1:4" x14ac:dyDescent="0.35">
      <c r="A144" s="165">
        <v>53033021000</v>
      </c>
      <c r="B144" s="166">
        <f>SUM('Data - Individual Indicators'!C145,'Data - Individual Indicators'!E145,'Data - Individual Indicators'!G145,'Data - Individual Indicators'!I145,0.5*'Data - Individual Indicators'!L145,0.5*'Data - Individual Indicators'!M145,'Data - Individual Indicators'!P145,0.5*'Data - Individual Indicators'!S145,0.5*'Data - Individual Indicators'!T145,'Data - Individual Indicators'!W145,'Data - Individual Indicators'!Y145,0.33*'Data - Individual Indicators'!AC145,0.33*'Data - Individual Indicators'!AD145,0.33*'Data - Individual Indicators'!AE145,0.5*'Data - Individual Indicators'!AI145,0.5*'Data - Individual Indicators'!AJ145,'Data - Individual Indicators'!AM145,'Data - Individual Indicators'!AO145,'Data - Individual Indicators'!BB145*SUM('Data - Individual Indicators'!AV145:AY145),'Data - Individual Indicators'!BE145)</f>
        <v>27.469999999999995</v>
      </c>
      <c r="C144" s="169">
        <f>IF(AND(B144&gt;=_xlfn.PERCENTILE.INC($B$2:$B$773,$H$3)),3,IF(AND(B144&lt;_xlfn.PERCENTILE.INC($B$2:$B$773,$H$3),B144&gt;=_xlfn.PERCENTILE.INC($B$2:$B$773,$H$4)),2,1))</f>
        <v>2</v>
      </c>
      <c r="D144" s="169" t="str">
        <f t="shared" si="2"/>
        <v>moderate</v>
      </c>
    </row>
    <row r="145" spans="1:4" x14ac:dyDescent="0.35">
      <c r="A145" s="165">
        <v>53033021100</v>
      </c>
      <c r="B145" s="166">
        <f>SUM('Data - Individual Indicators'!C146,'Data - Individual Indicators'!E146,'Data - Individual Indicators'!G146,'Data - Individual Indicators'!I146,0.5*'Data - Individual Indicators'!L146,0.5*'Data - Individual Indicators'!M146,'Data - Individual Indicators'!P146,0.5*'Data - Individual Indicators'!S146,0.5*'Data - Individual Indicators'!T146,'Data - Individual Indicators'!W146,'Data - Individual Indicators'!Y146,0.33*'Data - Individual Indicators'!AC146,0.33*'Data - Individual Indicators'!AD146,0.33*'Data - Individual Indicators'!AE146,0.5*'Data - Individual Indicators'!AI146,0.5*'Data - Individual Indicators'!AJ146,'Data - Individual Indicators'!AM146,'Data - Individual Indicators'!AO146,'Data - Individual Indicators'!BB146*SUM('Data - Individual Indicators'!AV146:AY146),'Data - Individual Indicators'!BE146)</f>
        <v>31.633333333333329</v>
      </c>
      <c r="C145" s="169">
        <f>IF(AND(B145&gt;=_xlfn.PERCENTILE.INC($B$2:$B$773,$H$3)),3,IF(AND(B145&lt;_xlfn.PERCENTILE.INC($B$2:$B$773,$H$3),B145&gt;=_xlfn.PERCENTILE.INC($B$2:$B$773,$H$4)),2,1))</f>
        <v>2</v>
      </c>
      <c r="D145" s="169" t="str">
        <f t="shared" si="2"/>
        <v>moderate</v>
      </c>
    </row>
    <row r="146" spans="1:4" x14ac:dyDescent="0.35">
      <c r="A146" s="165">
        <v>53033021300</v>
      </c>
      <c r="B146" s="166">
        <f>SUM('Data - Individual Indicators'!C147,'Data - Individual Indicators'!E147,'Data - Individual Indicators'!G147,'Data - Individual Indicators'!I147,0.5*'Data - Individual Indicators'!L147,0.5*'Data - Individual Indicators'!M147,'Data - Individual Indicators'!P147,0.5*'Data - Individual Indicators'!S147,0.5*'Data - Individual Indicators'!T147,'Data - Individual Indicators'!W147,'Data - Individual Indicators'!Y147,0.33*'Data - Individual Indicators'!AC147,0.33*'Data - Individual Indicators'!AD147,0.33*'Data - Individual Indicators'!AE147,0.5*'Data - Individual Indicators'!AI147,0.5*'Data - Individual Indicators'!AJ147,'Data - Individual Indicators'!AM147,'Data - Individual Indicators'!AO147,'Data - Individual Indicators'!BB147*SUM('Data - Individual Indicators'!AV147:AY147),'Data - Individual Indicators'!BE147)</f>
        <v>27.139999999999997</v>
      </c>
      <c r="C146" s="169">
        <f>IF(AND(B146&gt;=_xlfn.PERCENTILE.INC($B$2:$B$773,$H$3)),3,IF(AND(B146&lt;_xlfn.PERCENTILE.INC($B$2:$B$773,$H$3),B146&gt;=_xlfn.PERCENTILE.INC($B$2:$B$773,$H$4)),2,1))</f>
        <v>2</v>
      </c>
      <c r="D146" s="169" t="str">
        <f t="shared" si="2"/>
        <v>moderate</v>
      </c>
    </row>
    <row r="147" spans="1:4" x14ac:dyDescent="0.35">
      <c r="A147" s="165">
        <v>53033021400</v>
      </c>
      <c r="B147" s="166">
        <f>SUM('Data - Individual Indicators'!C148,'Data - Individual Indicators'!E148,'Data - Individual Indicators'!G148,'Data - Individual Indicators'!I148,0.5*'Data - Individual Indicators'!L148,0.5*'Data - Individual Indicators'!M148,'Data - Individual Indicators'!P148,0.5*'Data - Individual Indicators'!S148,0.5*'Data - Individual Indicators'!T148,'Data - Individual Indicators'!W148,'Data - Individual Indicators'!Y148,0.33*'Data - Individual Indicators'!AC148,0.33*'Data - Individual Indicators'!AD148,0.33*'Data - Individual Indicators'!AE148,0.5*'Data - Individual Indicators'!AI148,0.5*'Data - Individual Indicators'!AJ148,'Data - Individual Indicators'!AM148,'Data - Individual Indicators'!AO148,'Data - Individual Indicators'!BB148*SUM('Data - Individual Indicators'!AV148:AY148),'Data - Individual Indicators'!BE148)</f>
        <v>14.47</v>
      </c>
      <c r="C147" s="169">
        <f>IF(AND(B147&gt;=_xlfn.PERCENTILE.INC($B$2:$B$773,$H$3)),3,IF(AND(B147&lt;_xlfn.PERCENTILE.INC($B$2:$B$773,$H$3),B147&gt;=_xlfn.PERCENTILE.INC($B$2:$B$773,$H$4)),2,1))</f>
        <v>1</v>
      </c>
      <c r="D147" s="169" t="str">
        <f t="shared" si="2"/>
        <v>lower</v>
      </c>
    </row>
    <row r="148" spans="1:4" x14ac:dyDescent="0.35">
      <c r="A148" s="165">
        <v>53033021500</v>
      </c>
      <c r="B148" s="166">
        <f>SUM('Data - Individual Indicators'!C149,'Data - Individual Indicators'!E149,'Data - Individual Indicators'!G149,'Data - Individual Indicators'!I149,0.5*'Data - Individual Indicators'!L149,0.5*'Data - Individual Indicators'!M149,'Data - Individual Indicators'!P149,0.5*'Data - Individual Indicators'!S149,0.5*'Data - Individual Indicators'!T149,'Data - Individual Indicators'!W149,'Data - Individual Indicators'!Y149,0.33*'Data - Individual Indicators'!AC149,0.33*'Data - Individual Indicators'!AD149,0.33*'Data - Individual Indicators'!AE149,0.5*'Data - Individual Indicators'!AI149,0.5*'Data - Individual Indicators'!AJ149,'Data - Individual Indicators'!AM149,'Data - Individual Indicators'!AO149,'Data - Individual Indicators'!BB149*SUM('Data - Individual Indicators'!AV149:AY149),'Data - Individual Indicators'!BE149)</f>
        <v>10.65</v>
      </c>
      <c r="C148" s="169">
        <f>IF(AND(B148&gt;=_xlfn.PERCENTILE.INC($B$2:$B$773,$H$3)),3,IF(AND(B148&lt;_xlfn.PERCENTILE.INC($B$2:$B$773,$H$3),B148&gt;=_xlfn.PERCENTILE.INC($B$2:$B$773,$H$4)),2,1))</f>
        <v>1</v>
      </c>
      <c r="D148" s="169" t="str">
        <f t="shared" si="2"/>
        <v>lower</v>
      </c>
    </row>
    <row r="149" spans="1:4" x14ac:dyDescent="0.35">
      <c r="A149" s="165">
        <v>53033021600</v>
      </c>
      <c r="B149" s="166">
        <f>SUM('Data - Individual Indicators'!C150,'Data - Individual Indicators'!E150,'Data - Individual Indicators'!G150,'Data - Individual Indicators'!I150,0.5*'Data - Individual Indicators'!L150,0.5*'Data - Individual Indicators'!M150,'Data - Individual Indicators'!P150,0.5*'Data - Individual Indicators'!S150,0.5*'Data - Individual Indicators'!T150,'Data - Individual Indicators'!W150,'Data - Individual Indicators'!Y150,0.33*'Data - Individual Indicators'!AC150,0.33*'Data - Individual Indicators'!AD150,0.33*'Data - Individual Indicators'!AE150,0.5*'Data - Individual Indicators'!AI150,0.5*'Data - Individual Indicators'!AJ150,'Data - Individual Indicators'!AM150,'Data - Individual Indicators'!AO150,'Data - Individual Indicators'!BB150*SUM('Data - Individual Indicators'!AV150:AY150),'Data - Individual Indicators'!BE150)</f>
        <v>18.48</v>
      </c>
      <c r="C149" s="169">
        <f>IF(AND(B149&gt;=_xlfn.PERCENTILE.INC($B$2:$B$773,$H$3)),3,IF(AND(B149&lt;_xlfn.PERCENTILE.INC($B$2:$B$773,$H$3),B149&gt;=_xlfn.PERCENTILE.INC($B$2:$B$773,$H$4)),2,1))</f>
        <v>1</v>
      </c>
      <c r="D149" s="169" t="str">
        <f t="shared" si="2"/>
        <v>lower</v>
      </c>
    </row>
    <row r="150" spans="1:4" x14ac:dyDescent="0.35">
      <c r="A150" s="165">
        <v>53033021700</v>
      </c>
      <c r="B150" s="166">
        <f>SUM('Data - Individual Indicators'!C151,'Data - Individual Indicators'!E151,'Data - Individual Indicators'!G151,'Data - Individual Indicators'!I151,0.5*'Data - Individual Indicators'!L151,0.5*'Data - Individual Indicators'!M151,'Data - Individual Indicators'!P151,0.5*'Data - Individual Indicators'!S151,0.5*'Data - Individual Indicators'!T151,'Data - Individual Indicators'!W151,'Data - Individual Indicators'!Y151,0.33*'Data - Individual Indicators'!AC151,0.33*'Data - Individual Indicators'!AD151,0.33*'Data - Individual Indicators'!AE151,0.5*'Data - Individual Indicators'!AI151,0.5*'Data - Individual Indicators'!AJ151,'Data - Individual Indicators'!AM151,'Data - Individual Indicators'!AO151,'Data - Individual Indicators'!BB151*SUM('Data - Individual Indicators'!AV151:AY151),'Data - Individual Indicators'!BE151)</f>
        <v>27.719999999999995</v>
      </c>
      <c r="C150" s="169">
        <f>IF(AND(B150&gt;=_xlfn.PERCENTILE.INC($B$2:$B$773,$H$3)),3,IF(AND(B150&lt;_xlfn.PERCENTILE.INC($B$2:$B$773,$H$3),B150&gt;=_xlfn.PERCENTILE.INC($B$2:$B$773,$H$4)),2,1))</f>
        <v>2</v>
      </c>
      <c r="D150" s="169" t="str">
        <f t="shared" si="2"/>
        <v>moderate</v>
      </c>
    </row>
    <row r="151" spans="1:4" x14ac:dyDescent="0.35">
      <c r="A151" s="165">
        <v>53033021802</v>
      </c>
      <c r="B151" s="166">
        <f>SUM('Data - Individual Indicators'!C152,'Data - Individual Indicators'!E152,'Data - Individual Indicators'!G152,'Data - Individual Indicators'!I152,0.5*'Data - Individual Indicators'!L152,0.5*'Data - Individual Indicators'!M152,'Data - Individual Indicators'!P152,0.5*'Data - Individual Indicators'!S152,0.5*'Data - Individual Indicators'!T152,'Data - Individual Indicators'!W152,'Data - Individual Indicators'!Y152,0.33*'Data - Individual Indicators'!AC152,0.33*'Data - Individual Indicators'!AD152,0.33*'Data - Individual Indicators'!AE152,0.5*'Data - Individual Indicators'!AI152,0.5*'Data - Individual Indicators'!AJ152,'Data - Individual Indicators'!AM152,'Data - Individual Indicators'!AO152,'Data - Individual Indicators'!BB152*SUM('Data - Individual Indicators'!AV152:AY152),'Data - Individual Indicators'!BE152)</f>
        <v>23.310000000000002</v>
      </c>
      <c r="C151" s="169">
        <f>IF(AND(B151&gt;=_xlfn.PERCENTILE.INC($B$2:$B$773,$H$3)),3,IF(AND(B151&lt;_xlfn.PERCENTILE.INC($B$2:$B$773,$H$3),B151&gt;=_xlfn.PERCENTILE.INC($B$2:$B$773,$H$4)),2,1))</f>
        <v>1</v>
      </c>
      <c r="D151" s="169" t="str">
        <f t="shared" si="2"/>
        <v>lower</v>
      </c>
    </row>
    <row r="152" spans="1:4" x14ac:dyDescent="0.35">
      <c r="A152" s="165">
        <v>53033021803</v>
      </c>
      <c r="B152" s="166">
        <f>SUM('Data - Individual Indicators'!C153,'Data - Individual Indicators'!E153,'Data - Individual Indicators'!G153,'Data - Individual Indicators'!I153,0.5*'Data - Individual Indicators'!L153,0.5*'Data - Individual Indicators'!M153,'Data - Individual Indicators'!P153,0.5*'Data - Individual Indicators'!S153,0.5*'Data - Individual Indicators'!T153,'Data - Individual Indicators'!W153,'Data - Individual Indicators'!Y153,0.33*'Data - Individual Indicators'!AC153,0.33*'Data - Individual Indicators'!AD153,0.33*'Data - Individual Indicators'!AE153,0.5*'Data - Individual Indicators'!AI153,0.5*'Data - Individual Indicators'!AJ153,'Data - Individual Indicators'!AM153,'Data - Individual Indicators'!AO153,'Data - Individual Indicators'!BB153*SUM('Data - Individual Indicators'!AV153:AY153),'Data - Individual Indicators'!BE153)</f>
        <v>25.299999999999997</v>
      </c>
      <c r="C152" s="169">
        <f>IF(AND(B152&gt;=_xlfn.PERCENTILE.INC($B$2:$B$773,$H$3)),3,IF(AND(B152&lt;_xlfn.PERCENTILE.INC($B$2:$B$773,$H$3),B152&gt;=_xlfn.PERCENTILE.INC($B$2:$B$773,$H$4)),2,1))</f>
        <v>1</v>
      </c>
      <c r="D152" s="169" t="str">
        <f t="shared" si="2"/>
        <v>lower</v>
      </c>
    </row>
    <row r="153" spans="1:4" x14ac:dyDescent="0.35">
      <c r="A153" s="165">
        <v>53033021804</v>
      </c>
      <c r="B153" s="166">
        <f>SUM('Data - Individual Indicators'!C154,'Data - Individual Indicators'!E154,'Data - Individual Indicators'!G154,'Data - Individual Indicators'!I154,0.5*'Data - Individual Indicators'!L154,0.5*'Data - Individual Indicators'!M154,'Data - Individual Indicators'!P154,0.5*'Data - Individual Indicators'!S154,0.5*'Data - Individual Indicators'!T154,'Data - Individual Indicators'!W154,'Data - Individual Indicators'!Y154,0.33*'Data - Individual Indicators'!AC154,0.33*'Data - Individual Indicators'!AD154,0.33*'Data - Individual Indicators'!AE154,0.5*'Data - Individual Indicators'!AI154,0.5*'Data - Individual Indicators'!AJ154,'Data - Individual Indicators'!AM154,'Data - Individual Indicators'!AO154,'Data - Individual Indicators'!BB154*SUM('Data - Individual Indicators'!AV154:AY154),'Data - Individual Indicators'!BE154)</f>
        <v>29.299999999999997</v>
      </c>
      <c r="C153" s="169">
        <f>IF(AND(B153&gt;=_xlfn.PERCENTILE.INC($B$2:$B$773,$H$3)),3,IF(AND(B153&lt;_xlfn.PERCENTILE.INC($B$2:$B$773,$H$3),B153&gt;=_xlfn.PERCENTILE.INC($B$2:$B$773,$H$4)),2,1))</f>
        <v>2</v>
      </c>
      <c r="D153" s="169" t="str">
        <f t="shared" si="2"/>
        <v>moderate</v>
      </c>
    </row>
    <row r="154" spans="1:4" x14ac:dyDescent="0.35">
      <c r="A154" s="165">
        <v>53033021903</v>
      </c>
      <c r="B154" s="166">
        <f>SUM('Data - Individual Indicators'!C155,'Data - Individual Indicators'!E155,'Data - Individual Indicators'!G155,'Data - Individual Indicators'!I155,0.5*'Data - Individual Indicators'!L155,0.5*'Data - Individual Indicators'!M155,'Data - Individual Indicators'!P155,0.5*'Data - Individual Indicators'!S155,0.5*'Data - Individual Indicators'!T155,'Data - Individual Indicators'!W155,'Data - Individual Indicators'!Y155,0.33*'Data - Individual Indicators'!AC155,0.33*'Data - Individual Indicators'!AD155,0.33*'Data - Individual Indicators'!AE155,0.5*'Data - Individual Indicators'!AI155,0.5*'Data - Individual Indicators'!AJ155,'Data - Individual Indicators'!AM155,'Data - Individual Indicators'!AO155,'Data - Individual Indicators'!BB155*SUM('Data - Individual Indicators'!AV155:AY155),'Data - Individual Indicators'!BE155)</f>
        <v>24.630000000000003</v>
      </c>
      <c r="C154" s="169">
        <f>IF(AND(B154&gt;=_xlfn.PERCENTILE.INC($B$2:$B$773,$H$3)),3,IF(AND(B154&lt;_xlfn.PERCENTILE.INC($B$2:$B$773,$H$3),B154&gt;=_xlfn.PERCENTILE.INC($B$2:$B$773,$H$4)),2,1))</f>
        <v>1</v>
      </c>
      <c r="D154" s="169" t="str">
        <f t="shared" si="2"/>
        <v>lower</v>
      </c>
    </row>
    <row r="155" spans="1:4" x14ac:dyDescent="0.35">
      <c r="A155" s="165">
        <v>53033021904</v>
      </c>
      <c r="B155" s="166">
        <f>SUM('Data - Individual Indicators'!C156,'Data - Individual Indicators'!E156,'Data - Individual Indicators'!G156,'Data - Individual Indicators'!I156,0.5*'Data - Individual Indicators'!L156,0.5*'Data - Individual Indicators'!M156,'Data - Individual Indicators'!P156,0.5*'Data - Individual Indicators'!S156,0.5*'Data - Individual Indicators'!T156,'Data - Individual Indicators'!W156,'Data - Individual Indicators'!Y156,0.33*'Data - Individual Indicators'!AC156,0.33*'Data - Individual Indicators'!AD156,0.33*'Data - Individual Indicators'!AE156,0.5*'Data - Individual Indicators'!AI156,0.5*'Data - Individual Indicators'!AJ156,'Data - Individual Indicators'!AM156,'Data - Individual Indicators'!AO156,'Data - Individual Indicators'!BB156*SUM('Data - Individual Indicators'!AV156:AY156),'Data - Individual Indicators'!BE156)</f>
        <v>24.31</v>
      </c>
      <c r="C155" s="169">
        <f>IF(AND(B155&gt;=_xlfn.PERCENTILE.INC($B$2:$B$773,$H$3)),3,IF(AND(B155&lt;_xlfn.PERCENTILE.INC($B$2:$B$773,$H$3),B155&gt;=_xlfn.PERCENTILE.INC($B$2:$B$773,$H$4)),2,1))</f>
        <v>1</v>
      </c>
      <c r="D155" s="169" t="str">
        <f t="shared" si="2"/>
        <v>lower</v>
      </c>
    </row>
    <row r="156" spans="1:4" x14ac:dyDescent="0.35">
      <c r="A156" s="165">
        <v>53033021905</v>
      </c>
      <c r="B156" s="166">
        <f>SUM('Data - Individual Indicators'!C157,'Data - Individual Indicators'!E157,'Data - Individual Indicators'!G157,'Data - Individual Indicators'!I157,0.5*'Data - Individual Indicators'!L157,0.5*'Data - Individual Indicators'!M157,'Data - Individual Indicators'!P157,0.5*'Data - Individual Indicators'!S157,0.5*'Data - Individual Indicators'!T157,'Data - Individual Indicators'!W157,'Data - Individual Indicators'!Y157,0.33*'Data - Individual Indicators'!AC157,0.33*'Data - Individual Indicators'!AD157,0.33*'Data - Individual Indicators'!AE157,0.5*'Data - Individual Indicators'!AI157,0.5*'Data - Individual Indicators'!AJ157,'Data - Individual Indicators'!AM157,'Data - Individual Indicators'!AO157,'Data - Individual Indicators'!BB157*SUM('Data - Individual Indicators'!AV157:AY157),'Data - Individual Indicators'!BE157)</f>
        <v>21.81</v>
      </c>
      <c r="C156" s="169">
        <f>IF(AND(B156&gt;=_xlfn.PERCENTILE.INC($B$2:$B$773,$H$3)),3,IF(AND(B156&lt;_xlfn.PERCENTILE.INC($B$2:$B$773,$H$3),B156&gt;=_xlfn.PERCENTILE.INC($B$2:$B$773,$H$4)),2,1))</f>
        <v>1</v>
      </c>
      <c r="D156" s="169" t="str">
        <f t="shared" si="2"/>
        <v>lower</v>
      </c>
    </row>
    <row r="157" spans="1:4" x14ac:dyDescent="0.35">
      <c r="A157" s="165">
        <v>53033021906</v>
      </c>
      <c r="B157" s="166">
        <f>SUM('Data - Individual Indicators'!C158,'Data - Individual Indicators'!E158,'Data - Individual Indicators'!G158,'Data - Individual Indicators'!I158,0.5*'Data - Individual Indicators'!L158,0.5*'Data - Individual Indicators'!M158,'Data - Individual Indicators'!P158,0.5*'Data - Individual Indicators'!S158,0.5*'Data - Individual Indicators'!T158,'Data - Individual Indicators'!W158,'Data - Individual Indicators'!Y158,0.33*'Data - Individual Indicators'!AC158,0.33*'Data - Individual Indicators'!AD158,0.33*'Data - Individual Indicators'!AE158,0.5*'Data - Individual Indicators'!AI158,0.5*'Data - Individual Indicators'!AJ158,'Data - Individual Indicators'!AM158,'Data - Individual Indicators'!AO158,'Data - Individual Indicators'!BB158*SUM('Data - Individual Indicators'!AV158:AY158),'Data - Individual Indicators'!BE158)</f>
        <v>21.47</v>
      </c>
      <c r="C157" s="169">
        <f>IF(AND(B157&gt;=_xlfn.PERCENTILE.INC($B$2:$B$773,$H$3)),3,IF(AND(B157&lt;_xlfn.PERCENTILE.INC($B$2:$B$773,$H$3),B157&gt;=_xlfn.PERCENTILE.INC($B$2:$B$773,$H$4)),2,1))</f>
        <v>1</v>
      </c>
      <c r="D157" s="169" t="str">
        <f t="shared" si="2"/>
        <v>lower</v>
      </c>
    </row>
    <row r="158" spans="1:4" x14ac:dyDescent="0.35">
      <c r="A158" s="165">
        <v>53033022001</v>
      </c>
      <c r="B158" s="166">
        <f>SUM('Data - Individual Indicators'!C159,'Data - Individual Indicators'!E159,'Data - Individual Indicators'!G159,'Data - Individual Indicators'!I159,0.5*'Data - Individual Indicators'!L159,0.5*'Data - Individual Indicators'!M159,'Data - Individual Indicators'!P159,0.5*'Data - Individual Indicators'!S159,0.5*'Data - Individual Indicators'!T159,'Data - Individual Indicators'!W159,'Data - Individual Indicators'!Y159,0.33*'Data - Individual Indicators'!AC159,0.33*'Data - Individual Indicators'!AD159,0.33*'Data - Individual Indicators'!AE159,0.5*'Data - Individual Indicators'!AI159,0.5*'Data - Individual Indicators'!AJ159,'Data - Individual Indicators'!AM159,'Data - Individual Indicators'!AO159,'Data - Individual Indicators'!BB159*SUM('Data - Individual Indicators'!AV159:AY159),'Data - Individual Indicators'!BE159)</f>
        <v>17.48</v>
      </c>
      <c r="C158" s="169">
        <f>IF(AND(B158&gt;=_xlfn.PERCENTILE.INC($B$2:$B$773,$H$3)),3,IF(AND(B158&lt;_xlfn.PERCENTILE.INC($B$2:$B$773,$H$3),B158&gt;=_xlfn.PERCENTILE.INC($B$2:$B$773,$H$4)),2,1))</f>
        <v>1</v>
      </c>
      <c r="D158" s="169" t="str">
        <f t="shared" si="2"/>
        <v>lower</v>
      </c>
    </row>
    <row r="159" spans="1:4" x14ac:dyDescent="0.35">
      <c r="A159" s="165">
        <v>53033022003</v>
      </c>
      <c r="B159" s="166">
        <f>SUM('Data - Individual Indicators'!C160,'Data - Individual Indicators'!E160,'Data - Individual Indicators'!G160,'Data - Individual Indicators'!I160,0.5*'Data - Individual Indicators'!L160,0.5*'Data - Individual Indicators'!M160,'Data - Individual Indicators'!P160,0.5*'Data - Individual Indicators'!S160,0.5*'Data - Individual Indicators'!T160,'Data - Individual Indicators'!W160,'Data - Individual Indicators'!Y160,0.33*'Data - Individual Indicators'!AC160,0.33*'Data - Individual Indicators'!AD160,0.33*'Data - Individual Indicators'!AE160,0.5*'Data - Individual Indicators'!AI160,0.5*'Data - Individual Indicators'!AJ160,'Data - Individual Indicators'!AM160,'Data - Individual Indicators'!AO160,'Data - Individual Indicators'!BB160*SUM('Data - Individual Indicators'!AV160:AY160),'Data - Individual Indicators'!BE160)</f>
        <v>19.64</v>
      </c>
      <c r="C159" s="169">
        <f>IF(AND(B159&gt;=_xlfn.PERCENTILE.INC($B$2:$B$773,$H$3)),3,IF(AND(B159&lt;_xlfn.PERCENTILE.INC($B$2:$B$773,$H$3),B159&gt;=_xlfn.PERCENTILE.INC($B$2:$B$773,$H$4)),2,1))</f>
        <v>1</v>
      </c>
      <c r="D159" s="169" t="str">
        <f t="shared" si="2"/>
        <v>lower</v>
      </c>
    </row>
    <row r="160" spans="1:4" x14ac:dyDescent="0.35">
      <c r="A160" s="165">
        <v>53033022005</v>
      </c>
      <c r="B160" s="166">
        <f>SUM('Data - Individual Indicators'!C161,'Data - Individual Indicators'!E161,'Data - Individual Indicators'!G161,'Data - Individual Indicators'!I161,0.5*'Data - Individual Indicators'!L161,0.5*'Data - Individual Indicators'!M161,'Data - Individual Indicators'!P161,0.5*'Data - Individual Indicators'!S161,0.5*'Data - Individual Indicators'!T161,'Data - Individual Indicators'!W161,'Data - Individual Indicators'!Y161,0.33*'Data - Individual Indicators'!AC161,0.33*'Data - Individual Indicators'!AD161,0.33*'Data - Individual Indicators'!AE161,0.5*'Data - Individual Indicators'!AI161,0.5*'Data - Individual Indicators'!AJ161,'Data - Individual Indicators'!AM161,'Data - Individual Indicators'!AO161,'Data - Individual Indicators'!BB161*SUM('Data - Individual Indicators'!AV161:AY161),'Data - Individual Indicators'!BE161)</f>
        <v>27.13</v>
      </c>
      <c r="C160" s="169">
        <f>IF(AND(B160&gt;=_xlfn.PERCENTILE.INC($B$2:$B$773,$H$3)),3,IF(AND(B160&lt;_xlfn.PERCENTILE.INC($B$2:$B$773,$H$3),B160&gt;=_xlfn.PERCENTILE.INC($B$2:$B$773,$H$4)),2,1))</f>
        <v>2</v>
      </c>
      <c r="D160" s="169" t="str">
        <f t="shared" si="2"/>
        <v>moderate</v>
      </c>
    </row>
    <row r="161" spans="1:4" x14ac:dyDescent="0.35">
      <c r="A161" s="165">
        <v>53033022006</v>
      </c>
      <c r="B161" s="166">
        <f>SUM('Data - Individual Indicators'!C162,'Data - Individual Indicators'!E162,'Data - Individual Indicators'!G162,'Data - Individual Indicators'!I162,0.5*'Data - Individual Indicators'!L162,0.5*'Data - Individual Indicators'!M162,'Data - Individual Indicators'!P162,0.5*'Data - Individual Indicators'!S162,0.5*'Data - Individual Indicators'!T162,'Data - Individual Indicators'!W162,'Data - Individual Indicators'!Y162,0.33*'Data - Individual Indicators'!AC162,0.33*'Data - Individual Indicators'!AD162,0.33*'Data - Individual Indicators'!AE162,0.5*'Data - Individual Indicators'!AI162,0.5*'Data - Individual Indicators'!AJ162,'Data - Individual Indicators'!AM162,'Data - Individual Indicators'!AO162,'Data - Individual Indicators'!BB162*SUM('Data - Individual Indicators'!AV162:AY162),'Data - Individual Indicators'!BE162)</f>
        <v>21.47</v>
      </c>
      <c r="C161" s="169">
        <f>IF(AND(B161&gt;=_xlfn.PERCENTILE.INC($B$2:$B$773,$H$3)),3,IF(AND(B161&lt;_xlfn.PERCENTILE.INC($B$2:$B$773,$H$3),B161&gt;=_xlfn.PERCENTILE.INC($B$2:$B$773,$H$4)),2,1))</f>
        <v>1</v>
      </c>
      <c r="D161" s="169" t="str">
        <f t="shared" si="2"/>
        <v>lower</v>
      </c>
    </row>
    <row r="162" spans="1:4" x14ac:dyDescent="0.35">
      <c r="A162" s="165">
        <v>53033022101</v>
      </c>
      <c r="B162" s="166">
        <f>SUM('Data - Individual Indicators'!C163,'Data - Individual Indicators'!E163,'Data - Individual Indicators'!G163,'Data - Individual Indicators'!I163,0.5*'Data - Individual Indicators'!L163,0.5*'Data - Individual Indicators'!M163,'Data - Individual Indicators'!P163,0.5*'Data - Individual Indicators'!S163,0.5*'Data - Individual Indicators'!T163,'Data - Individual Indicators'!W163,'Data - Individual Indicators'!Y163,0.33*'Data - Individual Indicators'!AC163,0.33*'Data - Individual Indicators'!AD163,0.33*'Data - Individual Indicators'!AE163,0.5*'Data - Individual Indicators'!AI163,0.5*'Data - Individual Indicators'!AJ163,'Data - Individual Indicators'!AM163,'Data - Individual Indicators'!AO163,'Data - Individual Indicators'!BB163*SUM('Data - Individual Indicators'!AV163:AY163),'Data - Individual Indicators'!BE163)</f>
        <v>14.81</v>
      </c>
      <c r="C162" s="169">
        <f>IF(AND(B162&gt;=_xlfn.PERCENTILE.INC($B$2:$B$773,$H$3)),3,IF(AND(B162&lt;_xlfn.PERCENTILE.INC($B$2:$B$773,$H$3),B162&gt;=_xlfn.PERCENTILE.INC($B$2:$B$773,$H$4)),2,1))</f>
        <v>1</v>
      </c>
      <c r="D162" s="169" t="str">
        <f t="shared" si="2"/>
        <v>lower</v>
      </c>
    </row>
    <row r="163" spans="1:4" x14ac:dyDescent="0.35">
      <c r="A163" s="165">
        <v>53033022102</v>
      </c>
      <c r="B163" s="166">
        <f>SUM('Data - Individual Indicators'!C164,'Data - Individual Indicators'!E164,'Data - Individual Indicators'!G164,'Data - Individual Indicators'!I164,0.5*'Data - Individual Indicators'!L164,0.5*'Data - Individual Indicators'!M164,'Data - Individual Indicators'!P164,0.5*'Data - Individual Indicators'!S164,0.5*'Data - Individual Indicators'!T164,'Data - Individual Indicators'!W164,'Data - Individual Indicators'!Y164,0.33*'Data - Individual Indicators'!AC164,0.33*'Data - Individual Indicators'!AD164,0.33*'Data - Individual Indicators'!AE164,0.5*'Data - Individual Indicators'!AI164,0.5*'Data - Individual Indicators'!AJ164,'Data - Individual Indicators'!AM164,'Data - Individual Indicators'!AO164,'Data - Individual Indicators'!BB164*SUM('Data - Individual Indicators'!AV164:AY164),'Data - Individual Indicators'!BE164)</f>
        <v>13.49</v>
      </c>
      <c r="C163" s="169">
        <f>IF(AND(B163&gt;=_xlfn.PERCENTILE.INC($B$2:$B$773,$H$3)),3,IF(AND(B163&lt;_xlfn.PERCENTILE.INC($B$2:$B$773,$H$3),B163&gt;=_xlfn.PERCENTILE.INC($B$2:$B$773,$H$4)),2,1))</f>
        <v>1</v>
      </c>
      <c r="D163" s="169" t="str">
        <f t="shared" si="2"/>
        <v>lower</v>
      </c>
    </row>
    <row r="164" spans="1:4" x14ac:dyDescent="0.35">
      <c r="A164" s="165">
        <v>53033022201</v>
      </c>
      <c r="B164" s="166">
        <f>SUM('Data - Individual Indicators'!C165,'Data - Individual Indicators'!E165,'Data - Individual Indicators'!G165,'Data - Individual Indicators'!I165,0.5*'Data - Individual Indicators'!L165,0.5*'Data - Individual Indicators'!M165,'Data - Individual Indicators'!P165,0.5*'Data - Individual Indicators'!S165,0.5*'Data - Individual Indicators'!T165,'Data - Individual Indicators'!W165,'Data - Individual Indicators'!Y165,0.33*'Data - Individual Indicators'!AC165,0.33*'Data - Individual Indicators'!AD165,0.33*'Data - Individual Indicators'!AE165,0.5*'Data - Individual Indicators'!AI165,0.5*'Data - Individual Indicators'!AJ165,'Data - Individual Indicators'!AM165,'Data - Individual Indicators'!AO165,'Data - Individual Indicators'!BB165*SUM('Data - Individual Indicators'!AV165:AY165),'Data - Individual Indicators'!BE165)</f>
        <v>19.64</v>
      </c>
      <c r="C164" s="169">
        <f>IF(AND(B164&gt;=_xlfn.PERCENTILE.INC($B$2:$B$773,$H$3)),3,IF(AND(B164&lt;_xlfn.PERCENTILE.INC($B$2:$B$773,$H$3),B164&gt;=_xlfn.PERCENTILE.INC($B$2:$B$773,$H$4)),2,1))</f>
        <v>1</v>
      </c>
      <c r="D164" s="169" t="str">
        <f t="shared" si="2"/>
        <v>lower</v>
      </c>
    </row>
    <row r="165" spans="1:4" x14ac:dyDescent="0.35">
      <c r="A165" s="165">
        <v>53033022202</v>
      </c>
      <c r="B165" s="166">
        <f>SUM('Data - Individual Indicators'!C166,'Data - Individual Indicators'!E166,'Data - Individual Indicators'!G166,'Data - Individual Indicators'!I166,0.5*'Data - Individual Indicators'!L166,0.5*'Data - Individual Indicators'!M166,'Data - Individual Indicators'!P166,0.5*'Data - Individual Indicators'!S166,0.5*'Data - Individual Indicators'!T166,'Data - Individual Indicators'!W166,'Data - Individual Indicators'!Y166,0.33*'Data - Individual Indicators'!AC166,0.33*'Data - Individual Indicators'!AD166,0.33*'Data - Individual Indicators'!AE166,0.5*'Data - Individual Indicators'!AI166,0.5*'Data - Individual Indicators'!AJ166,'Data - Individual Indicators'!AM166,'Data - Individual Indicators'!AO166,'Data - Individual Indicators'!BB166*SUM('Data - Individual Indicators'!AV166:AY166),'Data - Individual Indicators'!BE166)</f>
        <v>20.97</v>
      </c>
      <c r="C165" s="169">
        <f>IF(AND(B165&gt;=_xlfn.PERCENTILE.INC($B$2:$B$773,$H$3)),3,IF(AND(B165&lt;_xlfn.PERCENTILE.INC($B$2:$B$773,$H$3),B165&gt;=_xlfn.PERCENTILE.INC($B$2:$B$773,$H$4)),2,1))</f>
        <v>1</v>
      </c>
      <c r="D165" s="169" t="str">
        <f t="shared" si="2"/>
        <v>lower</v>
      </c>
    </row>
    <row r="166" spans="1:4" x14ac:dyDescent="0.35">
      <c r="A166" s="165">
        <v>53033022203</v>
      </c>
      <c r="B166" s="166">
        <f>SUM('Data - Individual Indicators'!C167,'Data - Individual Indicators'!E167,'Data - Individual Indicators'!G167,'Data - Individual Indicators'!I167,0.5*'Data - Individual Indicators'!L167,0.5*'Data - Individual Indicators'!M167,'Data - Individual Indicators'!P167,0.5*'Data - Individual Indicators'!S167,0.5*'Data - Individual Indicators'!T167,'Data - Individual Indicators'!W167,'Data - Individual Indicators'!Y167,0.33*'Data - Individual Indicators'!AC167,0.33*'Data - Individual Indicators'!AD167,0.33*'Data - Individual Indicators'!AE167,0.5*'Data - Individual Indicators'!AI167,0.5*'Data - Individual Indicators'!AJ167,'Data - Individual Indicators'!AM167,'Data - Individual Indicators'!AO167,'Data - Individual Indicators'!BB167*SUM('Data - Individual Indicators'!AV167:AY167),'Data - Individual Indicators'!BE167)</f>
        <v>13.65</v>
      </c>
      <c r="C166" s="169">
        <f>IF(AND(B166&gt;=_xlfn.PERCENTILE.INC($B$2:$B$773,$H$3)),3,IF(AND(B166&lt;_xlfn.PERCENTILE.INC($B$2:$B$773,$H$3),B166&gt;=_xlfn.PERCENTILE.INC($B$2:$B$773,$H$4)),2,1))</f>
        <v>1</v>
      </c>
      <c r="D166" s="169" t="str">
        <f t="shared" si="2"/>
        <v>lower</v>
      </c>
    </row>
    <row r="167" spans="1:4" x14ac:dyDescent="0.35">
      <c r="A167" s="165">
        <v>53033022300</v>
      </c>
      <c r="B167" s="166">
        <f>SUM('Data - Individual Indicators'!C168,'Data - Individual Indicators'!E168,'Data - Individual Indicators'!G168,'Data - Individual Indicators'!I168,0.5*'Data - Individual Indicators'!L168,0.5*'Data - Individual Indicators'!M168,'Data - Individual Indicators'!P168,0.5*'Data - Individual Indicators'!S168,0.5*'Data - Individual Indicators'!T168,'Data - Individual Indicators'!W168,'Data - Individual Indicators'!Y168,0.33*'Data - Individual Indicators'!AC168,0.33*'Data - Individual Indicators'!AD168,0.33*'Data - Individual Indicators'!AE168,0.5*'Data - Individual Indicators'!AI168,0.5*'Data - Individual Indicators'!AJ168,'Data - Individual Indicators'!AM168,'Data - Individual Indicators'!AO168,'Data - Individual Indicators'!BB168*SUM('Data - Individual Indicators'!AV168:AY168),'Data - Individual Indicators'!BE168)</f>
        <v>5.82</v>
      </c>
      <c r="C167" s="169">
        <f>IF(AND(B167&gt;=_xlfn.PERCENTILE.INC($B$2:$B$773,$H$3)),3,IF(AND(B167&lt;_xlfn.PERCENTILE.INC($B$2:$B$773,$H$3),B167&gt;=_xlfn.PERCENTILE.INC($B$2:$B$773,$H$4)),2,1))</f>
        <v>1</v>
      </c>
      <c r="D167" s="169" t="str">
        <f t="shared" si="2"/>
        <v>lower</v>
      </c>
    </row>
    <row r="168" spans="1:4" x14ac:dyDescent="0.35">
      <c r="A168" s="165">
        <v>53033022400</v>
      </c>
      <c r="B168" s="166">
        <f>SUM('Data - Individual Indicators'!C169,'Data - Individual Indicators'!E169,'Data - Individual Indicators'!G169,'Data - Individual Indicators'!I169,0.5*'Data - Individual Indicators'!L169,0.5*'Data - Individual Indicators'!M169,'Data - Individual Indicators'!P169,0.5*'Data - Individual Indicators'!S169,0.5*'Data - Individual Indicators'!T169,'Data - Individual Indicators'!W169,'Data - Individual Indicators'!Y169,0.33*'Data - Individual Indicators'!AC169,0.33*'Data - Individual Indicators'!AD169,0.33*'Data - Individual Indicators'!AE169,0.5*'Data - Individual Indicators'!AI169,0.5*'Data - Individual Indicators'!AJ169,'Data - Individual Indicators'!AM169,'Data - Individual Indicators'!AO169,'Data - Individual Indicators'!BB169*SUM('Data - Individual Indicators'!AV169:AY169),'Data - Individual Indicators'!BE169)</f>
        <v>18.64</v>
      </c>
      <c r="C168" s="169">
        <f>IF(AND(B168&gt;=_xlfn.PERCENTILE.INC($B$2:$B$773,$H$3)),3,IF(AND(B168&lt;_xlfn.PERCENTILE.INC($B$2:$B$773,$H$3),B168&gt;=_xlfn.PERCENTILE.INC($B$2:$B$773,$H$4)),2,1))</f>
        <v>1</v>
      </c>
      <c r="D168" s="169" t="str">
        <f t="shared" si="2"/>
        <v>lower</v>
      </c>
    </row>
    <row r="169" spans="1:4" x14ac:dyDescent="0.35">
      <c r="A169" s="165">
        <v>53033022500</v>
      </c>
      <c r="B169" s="166">
        <f>SUM('Data - Individual Indicators'!C170,'Data - Individual Indicators'!E170,'Data - Individual Indicators'!G170,'Data - Individual Indicators'!I170,0.5*'Data - Individual Indicators'!L170,0.5*'Data - Individual Indicators'!M170,'Data - Individual Indicators'!P170,0.5*'Data - Individual Indicators'!S170,0.5*'Data - Individual Indicators'!T170,'Data - Individual Indicators'!W170,'Data - Individual Indicators'!Y170,0.33*'Data - Individual Indicators'!AC170,0.33*'Data - Individual Indicators'!AD170,0.33*'Data - Individual Indicators'!AE170,0.5*'Data - Individual Indicators'!AI170,0.5*'Data - Individual Indicators'!AJ170,'Data - Individual Indicators'!AM170,'Data - Individual Indicators'!AO170,'Data - Individual Indicators'!BB170*SUM('Data - Individual Indicators'!AV170:AY170),'Data - Individual Indicators'!BE170)</f>
        <v>19.380000000000003</v>
      </c>
      <c r="C169" s="169">
        <f>IF(AND(B169&gt;=_xlfn.PERCENTILE.INC($B$2:$B$773,$H$3)),3,IF(AND(B169&lt;_xlfn.PERCENTILE.INC($B$2:$B$773,$H$3),B169&gt;=_xlfn.PERCENTILE.INC($B$2:$B$773,$H$4)),2,1))</f>
        <v>1</v>
      </c>
      <c r="D169" s="169" t="str">
        <f t="shared" si="2"/>
        <v>lower</v>
      </c>
    </row>
    <row r="170" spans="1:4" x14ac:dyDescent="0.35">
      <c r="A170" s="165">
        <v>53033022603</v>
      </c>
      <c r="B170" s="166">
        <f>SUM('Data - Individual Indicators'!C171,'Data - Individual Indicators'!E171,'Data - Individual Indicators'!G171,'Data - Individual Indicators'!I171,0.5*'Data - Individual Indicators'!L171,0.5*'Data - Individual Indicators'!M171,'Data - Individual Indicators'!P171,0.5*'Data - Individual Indicators'!S171,0.5*'Data - Individual Indicators'!T171,'Data - Individual Indicators'!W171,'Data - Individual Indicators'!Y171,0.33*'Data - Individual Indicators'!AC171,0.33*'Data - Individual Indicators'!AD171,0.33*'Data - Individual Indicators'!AE171,0.5*'Data - Individual Indicators'!AI171,0.5*'Data - Individual Indicators'!AJ171,'Data - Individual Indicators'!AM171,'Data - Individual Indicators'!AO171,'Data - Individual Indicators'!BB171*SUM('Data - Individual Indicators'!AV171:AY171),'Data - Individual Indicators'!BE171)</f>
        <v>24.139999999999997</v>
      </c>
      <c r="C170" s="169">
        <f>IF(AND(B170&gt;=_xlfn.PERCENTILE.INC($B$2:$B$773,$H$3)),3,IF(AND(B170&lt;_xlfn.PERCENTILE.INC($B$2:$B$773,$H$3),B170&gt;=_xlfn.PERCENTILE.INC($B$2:$B$773,$H$4)),2,1))</f>
        <v>1</v>
      </c>
      <c r="D170" s="169" t="str">
        <f t="shared" si="2"/>
        <v>lower</v>
      </c>
    </row>
    <row r="171" spans="1:4" x14ac:dyDescent="0.35">
      <c r="A171" s="165">
        <v>53033022604</v>
      </c>
      <c r="B171" s="166">
        <f>SUM('Data - Individual Indicators'!C172,'Data - Individual Indicators'!E172,'Data - Individual Indicators'!G172,'Data - Individual Indicators'!I172,0.5*'Data - Individual Indicators'!L172,0.5*'Data - Individual Indicators'!M172,'Data - Individual Indicators'!P172,0.5*'Data - Individual Indicators'!S172,0.5*'Data - Individual Indicators'!T172,'Data - Individual Indicators'!W172,'Data - Individual Indicators'!Y172,0.33*'Data - Individual Indicators'!AC172,0.33*'Data - Individual Indicators'!AD172,0.33*'Data - Individual Indicators'!AE172,0.5*'Data - Individual Indicators'!AI172,0.5*'Data - Individual Indicators'!AJ172,'Data - Individual Indicators'!AM172,'Data - Individual Indicators'!AO172,'Data - Individual Indicators'!BB172*SUM('Data - Individual Indicators'!AV172:AY172),'Data - Individual Indicators'!BE172)</f>
        <v>22.630000000000003</v>
      </c>
      <c r="C171" s="169">
        <f>IF(AND(B171&gt;=_xlfn.PERCENTILE.INC($B$2:$B$773,$H$3)),3,IF(AND(B171&lt;_xlfn.PERCENTILE.INC($B$2:$B$773,$H$3),B171&gt;=_xlfn.PERCENTILE.INC($B$2:$B$773,$H$4)),2,1))</f>
        <v>1</v>
      </c>
      <c r="D171" s="169" t="str">
        <f t="shared" si="2"/>
        <v>lower</v>
      </c>
    </row>
    <row r="172" spans="1:4" x14ac:dyDescent="0.35">
      <c r="A172" s="165">
        <v>53033022605</v>
      </c>
      <c r="B172" s="166">
        <f>SUM('Data - Individual Indicators'!C173,'Data - Individual Indicators'!E173,'Data - Individual Indicators'!G173,'Data - Individual Indicators'!I173,0.5*'Data - Individual Indicators'!L173,0.5*'Data - Individual Indicators'!M173,'Data - Individual Indicators'!P173,0.5*'Data - Individual Indicators'!S173,0.5*'Data - Individual Indicators'!T173,'Data - Individual Indicators'!W173,'Data - Individual Indicators'!Y173,0.33*'Data - Individual Indicators'!AC173,0.33*'Data - Individual Indicators'!AD173,0.33*'Data - Individual Indicators'!AE173,0.5*'Data - Individual Indicators'!AI173,0.5*'Data - Individual Indicators'!AJ173,'Data - Individual Indicators'!AM173,'Data - Individual Indicators'!AO173,'Data - Individual Indicators'!BB173*SUM('Data - Individual Indicators'!AV173:AY173),'Data - Individual Indicators'!BE173)</f>
        <v>31.139999999999997</v>
      </c>
      <c r="C172" s="169">
        <f>IF(AND(B172&gt;=_xlfn.PERCENTILE.INC($B$2:$B$773,$H$3)),3,IF(AND(B172&lt;_xlfn.PERCENTILE.INC($B$2:$B$773,$H$3),B172&gt;=_xlfn.PERCENTILE.INC($B$2:$B$773,$H$4)),2,1))</f>
        <v>2</v>
      </c>
      <c r="D172" s="169" t="str">
        <f t="shared" si="2"/>
        <v>moderate</v>
      </c>
    </row>
    <row r="173" spans="1:4" x14ac:dyDescent="0.35">
      <c r="A173" s="165">
        <v>53033022606</v>
      </c>
      <c r="B173" s="166">
        <f>SUM('Data - Individual Indicators'!C174,'Data - Individual Indicators'!E174,'Data - Individual Indicators'!G174,'Data - Individual Indicators'!I174,0.5*'Data - Individual Indicators'!L174,0.5*'Data - Individual Indicators'!M174,'Data - Individual Indicators'!P174,0.5*'Data - Individual Indicators'!S174,0.5*'Data - Individual Indicators'!T174,'Data - Individual Indicators'!W174,'Data - Individual Indicators'!Y174,0.33*'Data - Individual Indicators'!AC174,0.33*'Data - Individual Indicators'!AD174,0.33*'Data - Individual Indicators'!AE174,0.5*'Data - Individual Indicators'!AI174,0.5*'Data - Individual Indicators'!AJ174,'Data - Individual Indicators'!AM174,'Data - Individual Indicators'!AO174,'Data - Individual Indicators'!BB174*SUM('Data - Individual Indicators'!AV174:AY174),'Data - Individual Indicators'!BE174)</f>
        <v>23.4</v>
      </c>
      <c r="C173" s="169">
        <f>IF(AND(B173&gt;=_xlfn.PERCENTILE.INC($B$2:$B$773,$H$3)),3,IF(AND(B173&lt;_xlfn.PERCENTILE.INC($B$2:$B$773,$H$3),B173&gt;=_xlfn.PERCENTILE.INC($B$2:$B$773,$H$4)),2,1))</f>
        <v>1</v>
      </c>
      <c r="D173" s="169" t="str">
        <f t="shared" si="2"/>
        <v>lower</v>
      </c>
    </row>
    <row r="174" spans="1:4" x14ac:dyDescent="0.35">
      <c r="A174" s="165">
        <v>53033022701</v>
      </c>
      <c r="B174" s="166">
        <f>SUM('Data - Individual Indicators'!C175,'Data - Individual Indicators'!E175,'Data - Individual Indicators'!G175,'Data - Individual Indicators'!I175,0.5*'Data - Individual Indicators'!L175,0.5*'Data - Individual Indicators'!M175,'Data - Individual Indicators'!P175,0.5*'Data - Individual Indicators'!S175,0.5*'Data - Individual Indicators'!T175,'Data - Individual Indicators'!W175,'Data - Individual Indicators'!Y175,0.33*'Data - Individual Indicators'!AC175,0.33*'Data - Individual Indicators'!AD175,0.33*'Data - Individual Indicators'!AE175,0.5*'Data - Individual Indicators'!AI175,0.5*'Data - Individual Indicators'!AJ175,'Data - Individual Indicators'!AM175,'Data - Individual Indicators'!AO175,'Data - Individual Indicators'!BB175*SUM('Data - Individual Indicators'!AV175:AY175),'Data - Individual Indicators'!BE175)</f>
        <v>20.3</v>
      </c>
      <c r="C174" s="169">
        <f>IF(AND(B174&gt;=_xlfn.PERCENTILE.INC($B$2:$B$773,$H$3)),3,IF(AND(B174&lt;_xlfn.PERCENTILE.INC($B$2:$B$773,$H$3),B174&gt;=_xlfn.PERCENTILE.INC($B$2:$B$773,$H$4)),2,1))</f>
        <v>1</v>
      </c>
      <c r="D174" s="169" t="str">
        <f t="shared" si="2"/>
        <v>lower</v>
      </c>
    </row>
    <row r="175" spans="1:4" x14ac:dyDescent="0.35">
      <c r="A175" s="165">
        <v>53033022702</v>
      </c>
      <c r="B175" s="166">
        <f>SUM('Data - Individual Indicators'!C176,'Data - Individual Indicators'!E176,'Data - Individual Indicators'!G176,'Data - Individual Indicators'!I176,0.5*'Data - Individual Indicators'!L176,0.5*'Data - Individual Indicators'!M176,'Data - Individual Indicators'!P176,0.5*'Data - Individual Indicators'!S176,0.5*'Data - Individual Indicators'!T176,'Data - Individual Indicators'!W176,'Data - Individual Indicators'!Y176,0.33*'Data - Individual Indicators'!AC176,0.33*'Data - Individual Indicators'!AD176,0.33*'Data - Individual Indicators'!AE176,0.5*'Data - Individual Indicators'!AI176,0.5*'Data - Individual Indicators'!AJ176,'Data - Individual Indicators'!AM176,'Data - Individual Indicators'!AO176,'Data - Individual Indicators'!BB176*SUM('Data - Individual Indicators'!AV176:AY176),'Data - Individual Indicators'!BE176)</f>
        <v>20.636666666666667</v>
      </c>
      <c r="C175" s="169">
        <f>IF(AND(B175&gt;=_xlfn.PERCENTILE.INC($B$2:$B$773,$H$3)),3,IF(AND(B175&lt;_xlfn.PERCENTILE.INC($B$2:$B$773,$H$3),B175&gt;=_xlfn.PERCENTILE.INC($B$2:$B$773,$H$4)),2,1))</f>
        <v>1</v>
      </c>
      <c r="D175" s="169" t="str">
        <f t="shared" si="2"/>
        <v>lower</v>
      </c>
    </row>
    <row r="176" spans="1:4" x14ac:dyDescent="0.35">
      <c r="A176" s="165">
        <v>53033022703</v>
      </c>
      <c r="B176" s="166">
        <f>SUM('Data - Individual Indicators'!C177,'Data - Individual Indicators'!E177,'Data - Individual Indicators'!G177,'Data - Individual Indicators'!I177,0.5*'Data - Individual Indicators'!L177,0.5*'Data - Individual Indicators'!M177,'Data - Individual Indicators'!P177,0.5*'Data - Individual Indicators'!S177,0.5*'Data - Individual Indicators'!T177,'Data - Individual Indicators'!W177,'Data - Individual Indicators'!Y177,0.33*'Data - Individual Indicators'!AC177,0.33*'Data - Individual Indicators'!AD177,0.33*'Data - Individual Indicators'!AE177,0.5*'Data - Individual Indicators'!AI177,0.5*'Data - Individual Indicators'!AJ177,'Data - Individual Indicators'!AM177,'Data - Individual Indicators'!AO177,'Data - Individual Indicators'!BB177*SUM('Data - Individual Indicators'!AV177:AY177),'Data - Individual Indicators'!BE177)</f>
        <v>18.48</v>
      </c>
      <c r="C176" s="169">
        <f>IF(AND(B176&gt;=_xlfn.PERCENTILE.INC($B$2:$B$773,$H$3)),3,IF(AND(B176&lt;_xlfn.PERCENTILE.INC($B$2:$B$773,$H$3),B176&gt;=_xlfn.PERCENTILE.INC($B$2:$B$773,$H$4)),2,1))</f>
        <v>1</v>
      </c>
      <c r="D176" s="169" t="str">
        <f t="shared" si="2"/>
        <v>lower</v>
      </c>
    </row>
    <row r="177" spans="1:4" x14ac:dyDescent="0.35">
      <c r="A177" s="165">
        <v>53033022801</v>
      </c>
      <c r="B177" s="166">
        <f>SUM('Data - Individual Indicators'!C178,'Data - Individual Indicators'!E178,'Data - Individual Indicators'!G178,'Data - Individual Indicators'!I178,0.5*'Data - Individual Indicators'!L178,0.5*'Data - Individual Indicators'!M178,'Data - Individual Indicators'!P178,0.5*'Data - Individual Indicators'!S178,0.5*'Data - Individual Indicators'!T178,'Data - Individual Indicators'!W178,'Data - Individual Indicators'!Y178,0.33*'Data - Individual Indicators'!AC178,0.33*'Data - Individual Indicators'!AD178,0.33*'Data - Individual Indicators'!AE178,0.5*'Data - Individual Indicators'!AI178,0.5*'Data - Individual Indicators'!AJ178,'Data - Individual Indicators'!AM178,'Data - Individual Indicators'!AO178,'Data - Individual Indicators'!BB178*SUM('Data - Individual Indicators'!AV178:AY178),'Data - Individual Indicators'!BE178)</f>
        <v>28.65</v>
      </c>
      <c r="C177" s="169">
        <f>IF(AND(B177&gt;=_xlfn.PERCENTILE.INC($B$2:$B$773,$H$3)),3,IF(AND(B177&lt;_xlfn.PERCENTILE.INC($B$2:$B$773,$H$3),B177&gt;=_xlfn.PERCENTILE.INC($B$2:$B$773,$H$4)),2,1))</f>
        <v>2</v>
      </c>
      <c r="D177" s="169" t="str">
        <f t="shared" si="2"/>
        <v>moderate</v>
      </c>
    </row>
    <row r="178" spans="1:4" x14ac:dyDescent="0.35">
      <c r="A178" s="165">
        <v>53033022802</v>
      </c>
      <c r="B178" s="166">
        <f>SUM('Data - Individual Indicators'!C179,'Data - Individual Indicators'!E179,'Data - Individual Indicators'!G179,'Data - Individual Indicators'!I179,0.5*'Data - Individual Indicators'!L179,0.5*'Data - Individual Indicators'!M179,'Data - Individual Indicators'!P179,0.5*'Data - Individual Indicators'!S179,0.5*'Data - Individual Indicators'!T179,'Data - Individual Indicators'!W179,'Data - Individual Indicators'!Y179,0.33*'Data - Individual Indicators'!AC179,0.33*'Data - Individual Indicators'!AD179,0.33*'Data - Individual Indicators'!AE179,0.5*'Data - Individual Indicators'!AI179,0.5*'Data - Individual Indicators'!AJ179,'Data - Individual Indicators'!AM179,'Data - Individual Indicators'!AO179,'Data - Individual Indicators'!BB179*SUM('Data - Individual Indicators'!AV179:AY179),'Data - Individual Indicators'!BE179)</f>
        <v>25.31</v>
      </c>
      <c r="C178" s="169">
        <f>IF(AND(B178&gt;=_xlfn.PERCENTILE.INC($B$2:$B$773,$H$3)),3,IF(AND(B178&lt;_xlfn.PERCENTILE.INC($B$2:$B$773,$H$3),B178&gt;=_xlfn.PERCENTILE.INC($B$2:$B$773,$H$4)),2,1))</f>
        <v>1</v>
      </c>
      <c r="D178" s="169" t="str">
        <f t="shared" si="2"/>
        <v>lower</v>
      </c>
    </row>
    <row r="179" spans="1:4" x14ac:dyDescent="0.35">
      <c r="A179" s="165">
        <v>53033022803</v>
      </c>
      <c r="B179" s="166">
        <f>SUM('Data - Individual Indicators'!C180,'Data - Individual Indicators'!E180,'Data - Individual Indicators'!G180,'Data - Individual Indicators'!I180,0.5*'Data - Individual Indicators'!L180,0.5*'Data - Individual Indicators'!M180,'Data - Individual Indicators'!P180,0.5*'Data - Individual Indicators'!S180,0.5*'Data - Individual Indicators'!T180,'Data - Individual Indicators'!W180,'Data - Individual Indicators'!Y180,0.33*'Data - Individual Indicators'!AC180,0.33*'Data - Individual Indicators'!AD180,0.33*'Data - Individual Indicators'!AE180,0.5*'Data - Individual Indicators'!AI180,0.5*'Data - Individual Indicators'!AJ180,'Data - Individual Indicators'!AM180,'Data - Individual Indicators'!AO180,'Data - Individual Indicators'!BB180*SUM('Data - Individual Indicators'!AV180:AY180),'Data - Individual Indicators'!BE180)</f>
        <v>36.479999999999997</v>
      </c>
      <c r="C179" s="169">
        <f>IF(AND(B179&gt;=_xlfn.PERCENTILE.INC($B$2:$B$773,$H$3)),3,IF(AND(B179&lt;_xlfn.PERCENTILE.INC($B$2:$B$773,$H$3),B179&gt;=_xlfn.PERCENTILE.INC($B$2:$B$773,$H$4)),2,1))</f>
        <v>2</v>
      </c>
      <c r="D179" s="169" t="str">
        <f t="shared" si="2"/>
        <v>moderate</v>
      </c>
    </row>
    <row r="180" spans="1:4" x14ac:dyDescent="0.35">
      <c r="A180" s="165">
        <v>53033022901</v>
      </c>
      <c r="B180" s="166">
        <f>SUM('Data - Individual Indicators'!C181,'Data - Individual Indicators'!E181,'Data - Individual Indicators'!G181,'Data - Individual Indicators'!I181,0.5*'Data - Individual Indicators'!L181,0.5*'Data - Individual Indicators'!M181,'Data - Individual Indicators'!P181,0.5*'Data - Individual Indicators'!S181,0.5*'Data - Individual Indicators'!T181,'Data - Individual Indicators'!W181,'Data - Individual Indicators'!Y181,0.33*'Data - Individual Indicators'!AC181,0.33*'Data - Individual Indicators'!AD181,0.33*'Data - Individual Indicators'!AE181,0.5*'Data - Individual Indicators'!AI181,0.5*'Data - Individual Indicators'!AJ181,'Data - Individual Indicators'!AM181,'Data - Individual Indicators'!AO181,'Data - Individual Indicators'!BB181*SUM('Data - Individual Indicators'!AV181:AY181),'Data - Individual Indicators'!BE181)</f>
        <v>17.149999999999999</v>
      </c>
      <c r="C180" s="169">
        <f>IF(AND(B180&gt;=_xlfn.PERCENTILE.INC($B$2:$B$773,$H$3)),3,IF(AND(B180&lt;_xlfn.PERCENTILE.INC($B$2:$B$773,$H$3),B180&gt;=_xlfn.PERCENTILE.INC($B$2:$B$773,$H$4)),2,1))</f>
        <v>1</v>
      </c>
      <c r="D180" s="169" t="str">
        <f t="shared" si="2"/>
        <v>lower</v>
      </c>
    </row>
    <row r="181" spans="1:4" x14ac:dyDescent="0.35">
      <c r="A181" s="165">
        <v>53033022902</v>
      </c>
      <c r="B181" s="166">
        <f>SUM('Data - Individual Indicators'!C182,'Data - Individual Indicators'!E182,'Data - Individual Indicators'!G182,'Data - Individual Indicators'!I182,0.5*'Data - Individual Indicators'!L182,0.5*'Data - Individual Indicators'!M182,'Data - Individual Indicators'!P182,0.5*'Data - Individual Indicators'!S182,0.5*'Data - Individual Indicators'!T182,'Data - Individual Indicators'!W182,'Data - Individual Indicators'!Y182,0.33*'Data - Individual Indicators'!AC182,0.33*'Data - Individual Indicators'!AD182,0.33*'Data - Individual Indicators'!AE182,0.5*'Data - Individual Indicators'!AI182,0.5*'Data - Individual Indicators'!AJ182,'Data - Individual Indicators'!AM182,'Data - Individual Indicators'!AO182,'Data - Individual Indicators'!BB182*SUM('Data - Individual Indicators'!AV182:AY182),'Data - Individual Indicators'!BE182)</f>
        <v>14.33</v>
      </c>
      <c r="C181" s="169">
        <f>IF(AND(B181&gt;=_xlfn.PERCENTILE.INC($B$2:$B$773,$H$3)),3,IF(AND(B181&lt;_xlfn.PERCENTILE.INC($B$2:$B$773,$H$3),B181&gt;=_xlfn.PERCENTILE.INC($B$2:$B$773,$H$4)),2,1))</f>
        <v>1</v>
      </c>
      <c r="D181" s="169" t="str">
        <f t="shared" si="2"/>
        <v>lower</v>
      </c>
    </row>
    <row r="182" spans="1:4" x14ac:dyDescent="0.35">
      <c r="A182" s="165">
        <v>53033023000</v>
      </c>
      <c r="B182" s="166">
        <f>SUM('Data - Individual Indicators'!C183,'Data - Individual Indicators'!E183,'Data - Individual Indicators'!G183,'Data - Individual Indicators'!I183,0.5*'Data - Individual Indicators'!L183,0.5*'Data - Individual Indicators'!M183,'Data - Individual Indicators'!P183,0.5*'Data - Individual Indicators'!S183,0.5*'Data - Individual Indicators'!T183,'Data - Individual Indicators'!W183,'Data - Individual Indicators'!Y183,0.33*'Data - Individual Indicators'!AC183,0.33*'Data - Individual Indicators'!AD183,0.33*'Data - Individual Indicators'!AE183,0.5*'Data - Individual Indicators'!AI183,0.5*'Data - Individual Indicators'!AJ183,'Data - Individual Indicators'!AM183,'Data - Individual Indicators'!AO183,'Data - Individual Indicators'!BB183*SUM('Data - Individual Indicators'!AV183:AY183),'Data - Individual Indicators'!BE183)</f>
        <v>18.829999999999998</v>
      </c>
      <c r="C182" s="169">
        <f>IF(AND(B182&gt;=_xlfn.PERCENTILE.INC($B$2:$B$773,$H$3)),3,IF(AND(B182&lt;_xlfn.PERCENTILE.INC($B$2:$B$773,$H$3),B182&gt;=_xlfn.PERCENTILE.INC($B$2:$B$773,$H$4)),2,1))</f>
        <v>1</v>
      </c>
      <c r="D182" s="169" t="str">
        <f t="shared" si="2"/>
        <v>lower</v>
      </c>
    </row>
    <row r="183" spans="1:4" x14ac:dyDescent="0.35">
      <c r="A183" s="165">
        <v>53033023100</v>
      </c>
      <c r="B183" s="166">
        <f>SUM('Data - Individual Indicators'!C184,'Data - Individual Indicators'!E184,'Data - Individual Indicators'!G184,'Data - Individual Indicators'!I184,0.5*'Data - Individual Indicators'!L184,0.5*'Data - Individual Indicators'!M184,'Data - Individual Indicators'!P184,0.5*'Data - Individual Indicators'!S184,0.5*'Data - Individual Indicators'!T184,'Data - Individual Indicators'!W184,'Data - Individual Indicators'!Y184,0.33*'Data - Individual Indicators'!AC184,0.33*'Data - Individual Indicators'!AD184,0.33*'Data - Individual Indicators'!AE184,0.5*'Data - Individual Indicators'!AI184,0.5*'Data - Individual Indicators'!AJ184,'Data - Individual Indicators'!AM184,'Data - Individual Indicators'!AO184,'Data - Individual Indicators'!BB184*SUM('Data - Individual Indicators'!AV184:AY184),'Data - Individual Indicators'!BE184)</f>
        <v>18.82</v>
      </c>
      <c r="C183" s="169">
        <f>IF(AND(B183&gt;=_xlfn.PERCENTILE.INC($B$2:$B$773,$H$3)),3,IF(AND(B183&lt;_xlfn.PERCENTILE.INC($B$2:$B$773,$H$3),B183&gt;=_xlfn.PERCENTILE.INC($B$2:$B$773,$H$4)),2,1))</f>
        <v>1</v>
      </c>
      <c r="D183" s="169" t="str">
        <f t="shared" si="2"/>
        <v>lower</v>
      </c>
    </row>
    <row r="184" spans="1:4" x14ac:dyDescent="0.35">
      <c r="A184" s="165">
        <v>53033023201</v>
      </c>
      <c r="B184" s="166">
        <f>SUM('Data - Individual Indicators'!C185,'Data - Individual Indicators'!E185,'Data - Individual Indicators'!G185,'Data - Individual Indicators'!I185,0.5*'Data - Individual Indicators'!L185,0.5*'Data - Individual Indicators'!M185,'Data - Individual Indicators'!P185,0.5*'Data - Individual Indicators'!S185,0.5*'Data - Individual Indicators'!T185,'Data - Individual Indicators'!W185,'Data - Individual Indicators'!Y185,0.33*'Data - Individual Indicators'!AC185,0.33*'Data - Individual Indicators'!AD185,0.33*'Data - Individual Indicators'!AE185,0.5*'Data - Individual Indicators'!AI185,0.5*'Data - Individual Indicators'!AJ185,'Data - Individual Indicators'!AM185,'Data - Individual Indicators'!AO185,'Data - Individual Indicators'!BB185*SUM('Data - Individual Indicators'!AV185:AY185),'Data - Individual Indicators'!BE185)</f>
        <v>37.96</v>
      </c>
      <c r="C184" s="169">
        <f>IF(AND(B184&gt;=_xlfn.PERCENTILE.INC($B$2:$B$773,$H$3)),3,IF(AND(B184&lt;_xlfn.PERCENTILE.INC($B$2:$B$773,$H$3),B184&gt;=_xlfn.PERCENTILE.INC($B$2:$B$773,$H$4)),2,1))</f>
        <v>2</v>
      </c>
      <c r="D184" s="169" t="str">
        <f t="shared" si="2"/>
        <v>moderate</v>
      </c>
    </row>
    <row r="185" spans="1:4" x14ac:dyDescent="0.35">
      <c r="A185" s="165">
        <v>53033023202</v>
      </c>
      <c r="B185" s="166">
        <f>SUM('Data - Individual Indicators'!C186,'Data - Individual Indicators'!E186,'Data - Individual Indicators'!G186,'Data - Individual Indicators'!I186,0.5*'Data - Individual Indicators'!L186,0.5*'Data - Individual Indicators'!M186,'Data - Individual Indicators'!P186,0.5*'Data - Individual Indicators'!S186,0.5*'Data - Individual Indicators'!T186,'Data - Individual Indicators'!W186,'Data - Individual Indicators'!Y186,0.33*'Data - Individual Indicators'!AC186,0.33*'Data - Individual Indicators'!AD186,0.33*'Data - Individual Indicators'!AE186,0.5*'Data - Individual Indicators'!AI186,0.5*'Data - Individual Indicators'!AJ186,'Data - Individual Indicators'!AM186,'Data - Individual Indicators'!AO186,'Data - Individual Indicators'!BB186*SUM('Data - Individual Indicators'!AV186:AY186),'Data - Individual Indicators'!BE186)</f>
        <v>46.46</v>
      </c>
      <c r="C185" s="169">
        <f>IF(AND(B185&gt;=_xlfn.PERCENTILE.INC($B$2:$B$773,$H$3)),3,IF(AND(B185&lt;_xlfn.PERCENTILE.INC($B$2:$B$773,$H$3),B185&gt;=_xlfn.PERCENTILE.INC($B$2:$B$773,$H$4)),2,1))</f>
        <v>3</v>
      </c>
      <c r="D185" s="169" t="str">
        <f t="shared" si="2"/>
        <v>higher</v>
      </c>
    </row>
    <row r="186" spans="1:4" x14ac:dyDescent="0.35">
      <c r="A186" s="165">
        <v>53033023300</v>
      </c>
      <c r="B186" s="166">
        <f>SUM('Data - Individual Indicators'!C187,'Data - Individual Indicators'!E187,'Data - Individual Indicators'!G187,'Data - Individual Indicators'!I187,0.5*'Data - Individual Indicators'!L187,0.5*'Data - Individual Indicators'!M187,'Data - Individual Indicators'!P187,0.5*'Data - Individual Indicators'!S187,0.5*'Data - Individual Indicators'!T187,'Data - Individual Indicators'!W187,'Data - Individual Indicators'!Y187,0.33*'Data - Individual Indicators'!AC187,0.33*'Data - Individual Indicators'!AD187,0.33*'Data - Individual Indicators'!AE187,0.5*'Data - Individual Indicators'!AI187,0.5*'Data - Individual Indicators'!AJ187,'Data - Individual Indicators'!AM187,'Data - Individual Indicators'!AO187,'Data - Individual Indicators'!BB187*SUM('Data - Individual Indicators'!AV187:AY187),'Data - Individual Indicators'!BE187)</f>
        <v>26.319999999999997</v>
      </c>
      <c r="C186" s="169">
        <f>IF(AND(B186&gt;=_xlfn.PERCENTILE.INC($B$2:$B$773,$H$3)),3,IF(AND(B186&lt;_xlfn.PERCENTILE.INC($B$2:$B$773,$H$3),B186&gt;=_xlfn.PERCENTILE.INC($B$2:$B$773,$H$4)),2,1))</f>
        <v>1</v>
      </c>
      <c r="D186" s="169" t="str">
        <f t="shared" si="2"/>
        <v>lower</v>
      </c>
    </row>
    <row r="187" spans="1:4" x14ac:dyDescent="0.35">
      <c r="A187" s="165">
        <v>53033023401</v>
      </c>
      <c r="B187" s="166">
        <f>SUM('Data - Individual Indicators'!C188,'Data - Individual Indicators'!E188,'Data - Individual Indicators'!G188,'Data - Individual Indicators'!I188,0.5*'Data - Individual Indicators'!L188,0.5*'Data - Individual Indicators'!M188,'Data - Individual Indicators'!P188,0.5*'Data - Individual Indicators'!S188,0.5*'Data - Individual Indicators'!T188,'Data - Individual Indicators'!W188,'Data - Individual Indicators'!Y188,0.33*'Data - Individual Indicators'!AC188,0.33*'Data - Individual Indicators'!AD188,0.33*'Data - Individual Indicators'!AE188,0.5*'Data - Individual Indicators'!AI188,0.5*'Data - Individual Indicators'!AJ188,'Data - Individual Indicators'!AM188,'Data - Individual Indicators'!AO188,'Data - Individual Indicators'!BB188*SUM('Data - Individual Indicators'!AV188:AY188),'Data - Individual Indicators'!BE188)</f>
        <v>32.47</v>
      </c>
      <c r="C187" s="169">
        <f>IF(AND(B187&gt;=_xlfn.PERCENTILE.INC($B$2:$B$773,$H$3)),3,IF(AND(B187&lt;_xlfn.PERCENTILE.INC($B$2:$B$773,$H$3),B187&gt;=_xlfn.PERCENTILE.INC($B$2:$B$773,$H$4)),2,1))</f>
        <v>2</v>
      </c>
      <c r="D187" s="169" t="str">
        <f t="shared" si="2"/>
        <v>moderate</v>
      </c>
    </row>
    <row r="188" spans="1:4" x14ac:dyDescent="0.35">
      <c r="A188" s="165">
        <v>53033023403</v>
      </c>
      <c r="B188" s="166">
        <f>SUM('Data - Individual Indicators'!C189,'Data - Individual Indicators'!E189,'Data - Individual Indicators'!G189,'Data - Individual Indicators'!I189,0.5*'Data - Individual Indicators'!L189,0.5*'Data - Individual Indicators'!M189,'Data - Individual Indicators'!P189,0.5*'Data - Individual Indicators'!S189,0.5*'Data - Individual Indicators'!T189,'Data - Individual Indicators'!W189,'Data - Individual Indicators'!Y189,0.33*'Data - Individual Indicators'!AC189,0.33*'Data - Individual Indicators'!AD189,0.33*'Data - Individual Indicators'!AE189,0.5*'Data - Individual Indicators'!AI189,0.5*'Data - Individual Indicators'!AJ189,'Data - Individual Indicators'!AM189,'Data - Individual Indicators'!AO189,'Data - Individual Indicators'!BB189*SUM('Data - Individual Indicators'!AV189:AY189),'Data - Individual Indicators'!BE189)</f>
        <v>13.99</v>
      </c>
      <c r="C188" s="169">
        <f>IF(AND(B188&gt;=_xlfn.PERCENTILE.INC($B$2:$B$773,$H$3)),3,IF(AND(B188&lt;_xlfn.PERCENTILE.INC($B$2:$B$773,$H$3),B188&gt;=_xlfn.PERCENTILE.INC($B$2:$B$773,$H$4)),2,1))</f>
        <v>1</v>
      </c>
      <c r="D188" s="169" t="str">
        <f t="shared" si="2"/>
        <v>lower</v>
      </c>
    </row>
    <row r="189" spans="1:4" x14ac:dyDescent="0.35">
      <c r="A189" s="165">
        <v>53033023404</v>
      </c>
      <c r="B189" s="166">
        <f>SUM('Data - Individual Indicators'!C190,'Data - Individual Indicators'!E190,'Data - Individual Indicators'!G190,'Data - Individual Indicators'!I190,0.5*'Data - Individual Indicators'!L190,0.5*'Data - Individual Indicators'!M190,'Data - Individual Indicators'!P190,0.5*'Data - Individual Indicators'!S190,0.5*'Data - Individual Indicators'!T190,'Data - Individual Indicators'!W190,'Data - Individual Indicators'!Y190,0.33*'Data - Individual Indicators'!AC190,0.33*'Data - Individual Indicators'!AD190,0.33*'Data - Individual Indicators'!AE190,0.5*'Data - Individual Indicators'!AI190,0.5*'Data - Individual Indicators'!AJ190,'Data - Individual Indicators'!AM190,'Data - Individual Indicators'!AO190,'Data - Individual Indicators'!BB190*SUM('Data - Individual Indicators'!AV190:AY190),'Data - Individual Indicators'!BE190)</f>
        <v>8</v>
      </c>
      <c r="C189" s="169">
        <f>IF(AND(B189&gt;=_xlfn.PERCENTILE.INC($B$2:$B$773,$H$3)),3,IF(AND(B189&lt;_xlfn.PERCENTILE.INC($B$2:$B$773,$H$3),B189&gt;=_xlfn.PERCENTILE.INC($B$2:$B$773,$H$4)),2,1))</f>
        <v>1</v>
      </c>
      <c r="D189" s="169" t="str">
        <f t="shared" si="2"/>
        <v>lower</v>
      </c>
    </row>
    <row r="190" spans="1:4" x14ac:dyDescent="0.35">
      <c r="A190" s="165">
        <v>53033023500</v>
      </c>
      <c r="B190" s="166">
        <f>SUM('Data - Individual Indicators'!C191,'Data - Individual Indicators'!E191,'Data - Individual Indicators'!G191,'Data - Individual Indicators'!I191,0.5*'Data - Individual Indicators'!L191,0.5*'Data - Individual Indicators'!M191,'Data - Individual Indicators'!P191,0.5*'Data - Individual Indicators'!S191,0.5*'Data - Individual Indicators'!T191,'Data - Individual Indicators'!W191,'Data - Individual Indicators'!Y191,0.33*'Data - Individual Indicators'!AC191,0.33*'Data - Individual Indicators'!AD191,0.33*'Data - Individual Indicators'!AE191,0.5*'Data - Individual Indicators'!AI191,0.5*'Data - Individual Indicators'!AJ191,'Data - Individual Indicators'!AM191,'Data - Individual Indicators'!AO191,'Data - Individual Indicators'!BB191*SUM('Data - Individual Indicators'!AV191:AY191),'Data - Individual Indicators'!BE191)</f>
        <v>20.82</v>
      </c>
      <c r="C190" s="169">
        <f>IF(AND(B190&gt;=_xlfn.PERCENTILE.INC($B$2:$B$773,$H$3)),3,IF(AND(B190&lt;_xlfn.PERCENTILE.INC($B$2:$B$773,$H$3),B190&gt;=_xlfn.PERCENTILE.INC($B$2:$B$773,$H$4)),2,1))</f>
        <v>1</v>
      </c>
      <c r="D190" s="169" t="str">
        <f t="shared" si="2"/>
        <v>lower</v>
      </c>
    </row>
    <row r="191" spans="1:4" x14ac:dyDescent="0.35">
      <c r="A191" s="165">
        <v>53033023601</v>
      </c>
      <c r="B191" s="166">
        <f>SUM('Data - Individual Indicators'!C192,'Data - Individual Indicators'!E192,'Data - Individual Indicators'!G192,'Data - Individual Indicators'!I192,0.5*'Data - Individual Indicators'!L192,0.5*'Data - Individual Indicators'!M192,'Data - Individual Indicators'!P192,0.5*'Data - Individual Indicators'!S192,0.5*'Data - Individual Indicators'!T192,'Data - Individual Indicators'!W192,'Data - Individual Indicators'!Y192,0.33*'Data - Individual Indicators'!AC192,0.33*'Data - Individual Indicators'!AD192,0.33*'Data - Individual Indicators'!AE192,0.5*'Data - Individual Indicators'!AI192,0.5*'Data - Individual Indicators'!AJ192,'Data - Individual Indicators'!AM192,'Data - Individual Indicators'!AO192,'Data - Individual Indicators'!BB192*SUM('Data - Individual Indicators'!AV192:AY192),'Data - Individual Indicators'!BE192)</f>
        <v>33.97</v>
      </c>
      <c r="C191" s="169">
        <f>IF(AND(B191&gt;=_xlfn.PERCENTILE.INC($B$2:$B$773,$H$3)),3,IF(AND(B191&lt;_xlfn.PERCENTILE.INC($B$2:$B$773,$H$3),B191&gt;=_xlfn.PERCENTILE.INC($B$2:$B$773,$H$4)),2,1))</f>
        <v>2</v>
      </c>
      <c r="D191" s="169" t="str">
        <f t="shared" si="2"/>
        <v>moderate</v>
      </c>
    </row>
    <row r="192" spans="1:4" x14ac:dyDescent="0.35">
      <c r="A192" s="165">
        <v>53033023603</v>
      </c>
      <c r="B192" s="166">
        <f>SUM('Data - Individual Indicators'!C193,'Data - Individual Indicators'!E193,'Data - Individual Indicators'!G193,'Data - Individual Indicators'!I193,0.5*'Data - Individual Indicators'!L193,0.5*'Data - Individual Indicators'!M193,'Data - Individual Indicators'!P193,0.5*'Data - Individual Indicators'!S193,0.5*'Data - Individual Indicators'!T193,'Data - Individual Indicators'!W193,'Data - Individual Indicators'!Y193,0.33*'Data - Individual Indicators'!AC193,0.33*'Data - Individual Indicators'!AD193,0.33*'Data - Individual Indicators'!AE193,0.5*'Data - Individual Indicators'!AI193,0.5*'Data - Individual Indicators'!AJ193,'Data - Individual Indicators'!AM193,'Data - Individual Indicators'!AO193,'Data - Individual Indicators'!BB193*SUM('Data - Individual Indicators'!AV193:AY193),'Data - Individual Indicators'!BE193)</f>
        <v>37.799999999999997</v>
      </c>
      <c r="C192" s="169">
        <f>IF(AND(B192&gt;=_xlfn.PERCENTILE.INC($B$2:$B$773,$H$3)),3,IF(AND(B192&lt;_xlfn.PERCENTILE.INC($B$2:$B$773,$H$3),B192&gt;=_xlfn.PERCENTILE.INC($B$2:$B$773,$H$4)),2,1))</f>
        <v>2</v>
      </c>
      <c r="D192" s="169" t="str">
        <f t="shared" si="2"/>
        <v>moderate</v>
      </c>
    </row>
    <row r="193" spans="1:4" x14ac:dyDescent="0.35">
      <c r="A193" s="165">
        <v>53033023604</v>
      </c>
      <c r="B193" s="166">
        <f>SUM('Data - Individual Indicators'!C194,'Data - Individual Indicators'!E194,'Data - Individual Indicators'!G194,'Data - Individual Indicators'!I194,0.5*'Data - Individual Indicators'!L194,0.5*'Data - Individual Indicators'!M194,'Data - Individual Indicators'!P194,0.5*'Data - Individual Indicators'!S194,0.5*'Data - Individual Indicators'!T194,'Data - Individual Indicators'!W194,'Data - Individual Indicators'!Y194,0.33*'Data - Individual Indicators'!AC194,0.33*'Data - Individual Indicators'!AD194,0.33*'Data - Individual Indicators'!AE194,0.5*'Data - Individual Indicators'!AI194,0.5*'Data - Individual Indicators'!AJ194,'Data - Individual Indicators'!AM194,'Data - Individual Indicators'!AO194,'Data - Individual Indicators'!BB194*SUM('Data - Individual Indicators'!AV194:AY194),'Data - Individual Indicators'!BE194)</f>
        <v>37.299999999999997</v>
      </c>
      <c r="C193" s="169">
        <f>IF(AND(B193&gt;=_xlfn.PERCENTILE.INC($B$2:$B$773,$H$3)),3,IF(AND(B193&lt;_xlfn.PERCENTILE.INC($B$2:$B$773,$H$3),B193&gt;=_xlfn.PERCENTILE.INC($B$2:$B$773,$H$4)),2,1))</f>
        <v>2</v>
      </c>
      <c r="D193" s="169" t="str">
        <f t="shared" si="2"/>
        <v>moderate</v>
      </c>
    </row>
    <row r="194" spans="1:4" x14ac:dyDescent="0.35">
      <c r="A194" s="165">
        <v>53033023700</v>
      </c>
      <c r="B194" s="166">
        <f>SUM('Data - Individual Indicators'!C195,'Data - Individual Indicators'!E195,'Data - Individual Indicators'!G195,'Data - Individual Indicators'!I195,0.5*'Data - Individual Indicators'!L195,0.5*'Data - Individual Indicators'!M195,'Data - Individual Indicators'!P195,0.5*'Data - Individual Indicators'!S195,0.5*'Data - Individual Indicators'!T195,'Data - Individual Indicators'!W195,'Data - Individual Indicators'!Y195,0.33*'Data - Individual Indicators'!AC195,0.33*'Data - Individual Indicators'!AD195,0.33*'Data - Individual Indicators'!AE195,0.5*'Data - Individual Indicators'!AI195,0.5*'Data - Individual Indicators'!AJ195,'Data - Individual Indicators'!AM195,'Data - Individual Indicators'!AO195,'Data - Individual Indicators'!BB195*SUM('Data - Individual Indicators'!AV195:AY195),'Data - Individual Indicators'!BE195)</f>
        <v>23.639999999999997</v>
      </c>
      <c r="C194" s="169">
        <f>IF(AND(B194&gt;=_xlfn.PERCENTILE.INC($B$2:$B$773,$H$3)),3,IF(AND(B194&lt;_xlfn.PERCENTILE.INC($B$2:$B$773,$H$3),B194&gt;=_xlfn.PERCENTILE.INC($B$2:$B$773,$H$4)),2,1))</f>
        <v>1</v>
      </c>
      <c r="D194" s="169" t="str">
        <f t="shared" si="2"/>
        <v>lower</v>
      </c>
    </row>
    <row r="195" spans="1:4" x14ac:dyDescent="0.35">
      <c r="A195" s="165">
        <v>53033023801</v>
      </c>
      <c r="B195" s="166">
        <f>SUM('Data - Individual Indicators'!C196,'Data - Individual Indicators'!E196,'Data - Individual Indicators'!G196,'Data - Individual Indicators'!I196,0.5*'Data - Individual Indicators'!L196,0.5*'Data - Individual Indicators'!M196,'Data - Individual Indicators'!P196,0.5*'Data - Individual Indicators'!S196,0.5*'Data - Individual Indicators'!T196,'Data - Individual Indicators'!W196,'Data - Individual Indicators'!Y196,0.33*'Data - Individual Indicators'!AC196,0.33*'Data - Individual Indicators'!AD196,0.33*'Data - Individual Indicators'!AE196,0.5*'Data - Individual Indicators'!AI196,0.5*'Data - Individual Indicators'!AJ196,'Data - Individual Indicators'!AM196,'Data - Individual Indicators'!AO196,'Data - Individual Indicators'!BB196*SUM('Data - Individual Indicators'!AV196:AY196),'Data - Individual Indicators'!BE196)</f>
        <v>34.980000000000004</v>
      </c>
      <c r="C195" s="169">
        <f>IF(AND(B195&gt;=_xlfn.PERCENTILE.INC($B$2:$B$773,$H$3)),3,IF(AND(B195&lt;_xlfn.PERCENTILE.INC($B$2:$B$773,$H$3),B195&gt;=_xlfn.PERCENTILE.INC($B$2:$B$773,$H$4)),2,1))</f>
        <v>2</v>
      </c>
      <c r="D195" s="169" t="str">
        <f t="shared" ref="D195:D258" si="3">IF(C195=3,"higher",IF(C195=2,"moderate","lower"))</f>
        <v>moderate</v>
      </c>
    </row>
    <row r="196" spans="1:4" x14ac:dyDescent="0.35">
      <c r="A196" s="165">
        <v>53033023803</v>
      </c>
      <c r="B196" s="166">
        <f>SUM('Data - Individual Indicators'!C197,'Data - Individual Indicators'!E197,'Data - Individual Indicators'!G197,'Data - Individual Indicators'!I197,0.5*'Data - Individual Indicators'!L197,0.5*'Data - Individual Indicators'!M197,'Data - Individual Indicators'!P197,0.5*'Data - Individual Indicators'!S197,0.5*'Data - Individual Indicators'!T197,'Data - Individual Indicators'!W197,'Data - Individual Indicators'!Y197,0.33*'Data - Individual Indicators'!AC197,0.33*'Data - Individual Indicators'!AD197,0.33*'Data - Individual Indicators'!AE197,0.5*'Data - Individual Indicators'!AI197,0.5*'Data - Individual Indicators'!AJ197,'Data - Individual Indicators'!AM197,'Data - Individual Indicators'!AO197,'Data - Individual Indicators'!BB197*SUM('Data - Individual Indicators'!AV197:AY197),'Data - Individual Indicators'!BE197)</f>
        <v>34.96</v>
      </c>
      <c r="C196" s="169">
        <f>IF(AND(B196&gt;=_xlfn.PERCENTILE.INC($B$2:$B$773,$H$3)),3,IF(AND(B196&lt;_xlfn.PERCENTILE.INC($B$2:$B$773,$H$3),B196&gt;=_xlfn.PERCENTILE.INC($B$2:$B$773,$H$4)),2,1))</f>
        <v>2</v>
      </c>
      <c r="D196" s="169" t="str">
        <f t="shared" si="3"/>
        <v>moderate</v>
      </c>
    </row>
    <row r="197" spans="1:4" x14ac:dyDescent="0.35">
      <c r="A197" s="165">
        <v>53033023804</v>
      </c>
      <c r="B197" s="166">
        <f>SUM('Data - Individual Indicators'!C198,'Data - Individual Indicators'!E198,'Data - Individual Indicators'!G198,'Data - Individual Indicators'!I198,0.5*'Data - Individual Indicators'!L198,0.5*'Data - Individual Indicators'!M198,'Data - Individual Indicators'!P198,0.5*'Data - Individual Indicators'!S198,0.5*'Data - Individual Indicators'!T198,'Data - Individual Indicators'!W198,'Data - Individual Indicators'!Y198,0.33*'Data - Individual Indicators'!AC198,0.33*'Data - Individual Indicators'!AD198,0.33*'Data - Individual Indicators'!AE198,0.5*'Data - Individual Indicators'!AI198,0.5*'Data - Individual Indicators'!AJ198,'Data - Individual Indicators'!AM198,'Data - Individual Indicators'!AO198,'Data - Individual Indicators'!BB198*SUM('Data - Individual Indicators'!AV198:AY198),'Data - Individual Indicators'!BE198)</f>
        <v>32.46</v>
      </c>
      <c r="C197" s="169">
        <f>IF(AND(B197&gt;=_xlfn.PERCENTILE.INC($B$2:$B$773,$H$3)),3,IF(AND(B197&lt;_xlfn.PERCENTILE.INC($B$2:$B$773,$H$3),B197&gt;=_xlfn.PERCENTILE.INC($B$2:$B$773,$H$4)),2,1))</f>
        <v>2</v>
      </c>
      <c r="D197" s="169" t="str">
        <f t="shared" si="3"/>
        <v>moderate</v>
      </c>
    </row>
    <row r="198" spans="1:4" x14ac:dyDescent="0.35">
      <c r="A198" s="165">
        <v>53033023900</v>
      </c>
      <c r="B198" s="166">
        <f>SUM('Data - Individual Indicators'!C199,'Data - Individual Indicators'!E199,'Data - Individual Indicators'!G199,'Data - Individual Indicators'!I199,0.5*'Data - Individual Indicators'!L199,0.5*'Data - Individual Indicators'!M199,'Data - Individual Indicators'!P199,0.5*'Data - Individual Indicators'!S199,0.5*'Data - Individual Indicators'!T199,'Data - Individual Indicators'!W199,'Data - Individual Indicators'!Y199,0.33*'Data - Individual Indicators'!AC199,0.33*'Data - Individual Indicators'!AD199,0.33*'Data - Individual Indicators'!AE199,0.5*'Data - Individual Indicators'!AI199,0.5*'Data - Individual Indicators'!AJ199,'Data - Individual Indicators'!AM199,'Data - Individual Indicators'!AO199,'Data - Individual Indicators'!BB199*SUM('Data - Individual Indicators'!AV199:AY199),'Data - Individual Indicators'!BE199)</f>
        <v>20.65</v>
      </c>
      <c r="C198" s="169">
        <f>IF(AND(B198&gt;=_xlfn.PERCENTILE.INC($B$2:$B$773,$H$3)),3,IF(AND(B198&lt;_xlfn.PERCENTILE.INC($B$2:$B$773,$H$3),B198&gt;=_xlfn.PERCENTILE.INC($B$2:$B$773,$H$4)),2,1))</f>
        <v>1</v>
      </c>
      <c r="D198" s="169" t="str">
        <f t="shared" si="3"/>
        <v>lower</v>
      </c>
    </row>
    <row r="199" spans="1:4" x14ac:dyDescent="0.35">
      <c r="A199" s="165">
        <v>53033024000</v>
      </c>
      <c r="B199" s="166">
        <f>SUM('Data - Individual Indicators'!C200,'Data - Individual Indicators'!E200,'Data - Individual Indicators'!G200,'Data - Individual Indicators'!I200,0.5*'Data - Individual Indicators'!L200,0.5*'Data - Individual Indicators'!M200,'Data - Individual Indicators'!P200,0.5*'Data - Individual Indicators'!S200,0.5*'Data - Individual Indicators'!T200,'Data - Individual Indicators'!W200,'Data - Individual Indicators'!Y200,0.33*'Data - Individual Indicators'!AC200,0.33*'Data - Individual Indicators'!AD200,0.33*'Data - Individual Indicators'!AE200,0.5*'Data - Individual Indicators'!AI200,0.5*'Data - Individual Indicators'!AJ200,'Data - Individual Indicators'!AM200,'Data - Individual Indicators'!AO200,'Data - Individual Indicators'!BB200*SUM('Data - Individual Indicators'!AV200:AY200),'Data - Individual Indicators'!BE200)</f>
        <v>28.219999999999995</v>
      </c>
      <c r="C199" s="169">
        <f>IF(AND(B199&gt;=_xlfn.PERCENTILE.INC($B$2:$B$773,$H$3)),3,IF(AND(B199&lt;_xlfn.PERCENTILE.INC($B$2:$B$773,$H$3),B199&gt;=_xlfn.PERCENTILE.INC($B$2:$B$773,$H$4)),2,1))</f>
        <v>2</v>
      </c>
      <c r="D199" s="169" t="str">
        <f t="shared" si="3"/>
        <v>moderate</v>
      </c>
    </row>
    <row r="200" spans="1:4" x14ac:dyDescent="0.35">
      <c r="A200" s="165">
        <v>53033024100</v>
      </c>
      <c r="B200" s="166">
        <f>SUM('Data - Individual Indicators'!C201,'Data - Individual Indicators'!E201,'Data - Individual Indicators'!G201,'Data - Individual Indicators'!I201,0.5*'Data - Individual Indicators'!L201,0.5*'Data - Individual Indicators'!M201,'Data - Individual Indicators'!P201,0.5*'Data - Individual Indicators'!S201,0.5*'Data - Individual Indicators'!T201,'Data - Individual Indicators'!W201,'Data - Individual Indicators'!Y201,0.33*'Data - Individual Indicators'!AC201,0.33*'Data - Individual Indicators'!AD201,0.33*'Data - Individual Indicators'!AE201,0.5*'Data - Individual Indicators'!AI201,0.5*'Data - Individual Indicators'!AJ201,'Data - Individual Indicators'!AM201,'Data - Individual Indicators'!AO201,'Data - Individual Indicators'!BB201*SUM('Data - Individual Indicators'!AV201:AY201),'Data - Individual Indicators'!BE201)</f>
        <v>11.99</v>
      </c>
      <c r="C200" s="169">
        <f>IF(AND(B200&gt;=_xlfn.PERCENTILE.INC($B$2:$B$773,$H$3)),3,IF(AND(B200&lt;_xlfn.PERCENTILE.INC($B$2:$B$773,$H$3),B200&gt;=_xlfn.PERCENTILE.INC($B$2:$B$773,$H$4)),2,1))</f>
        <v>1</v>
      </c>
      <c r="D200" s="169" t="str">
        <f t="shared" si="3"/>
        <v>lower</v>
      </c>
    </row>
    <row r="201" spans="1:4" x14ac:dyDescent="0.35">
      <c r="A201" s="165">
        <v>53033024200</v>
      </c>
      <c r="B201" s="166">
        <f>SUM('Data - Individual Indicators'!C202,'Data - Individual Indicators'!E202,'Data - Individual Indicators'!G202,'Data - Individual Indicators'!I202,0.5*'Data - Individual Indicators'!L202,0.5*'Data - Individual Indicators'!M202,'Data - Individual Indicators'!P202,0.5*'Data - Individual Indicators'!S202,0.5*'Data - Individual Indicators'!T202,'Data - Individual Indicators'!W202,'Data - Individual Indicators'!Y202,0.33*'Data - Individual Indicators'!AC202,0.33*'Data - Individual Indicators'!AD202,0.33*'Data - Individual Indicators'!AE202,0.5*'Data - Individual Indicators'!AI202,0.5*'Data - Individual Indicators'!AJ202,'Data - Individual Indicators'!AM202,'Data - Individual Indicators'!AO202,'Data - Individual Indicators'!BB202*SUM('Data - Individual Indicators'!AV202:AY202),'Data - Individual Indicators'!BE202)</f>
        <v>12.5</v>
      </c>
      <c r="C201" s="169">
        <f>IF(AND(B201&gt;=_xlfn.PERCENTILE.INC($B$2:$B$773,$H$3)),3,IF(AND(B201&lt;_xlfn.PERCENTILE.INC($B$2:$B$773,$H$3),B201&gt;=_xlfn.PERCENTILE.INC($B$2:$B$773,$H$4)),2,1))</f>
        <v>1</v>
      </c>
      <c r="D201" s="169" t="str">
        <f t="shared" si="3"/>
        <v>lower</v>
      </c>
    </row>
    <row r="202" spans="1:4" x14ac:dyDescent="0.35">
      <c r="A202" s="165">
        <v>53033024300</v>
      </c>
      <c r="B202" s="166">
        <f>SUM('Data - Individual Indicators'!C203,'Data - Individual Indicators'!E203,'Data - Individual Indicators'!G203,'Data - Individual Indicators'!I203,0.5*'Data - Individual Indicators'!L203,0.5*'Data - Individual Indicators'!M203,'Data - Individual Indicators'!P203,0.5*'Data - Individual Indicators'!S203,0.5*'Data - Individual Indicators'!T203,'Data - Individual Indicators'!W203,'Data - Individual Indicators'!Y203,0.33*'Data - Individual Indicators'!AC203,0.33*'Data - Individual Indicators'!AD203,0.33*'Data - Individual Indicators'!AE203,0.5*'Data - Individual Indicators'!AI203,0.5*'Data - Individual Indicators'!AJ203,'Data - Individual Indicators'!AM203,'Data - Individual Indicators'!AO203,'Data - Individual Indicators'!BB203*SUM('Data - Individual Indicators'!AV203:AY203),'Data - Individual Indicators'!BE203)</f>
        <v>20.3</v>
      </c>
      <c r="C202" s="169">
        <f>IF(AND(B202&gt;=_xlfn.PERCENTILE.INC($B$2:$B$773,$H$3)),3,IF(AND(B202&lt;_xlfn.PERCENTILE.INC($B$2:$B$773,$H$3),B202&gt;=_xlfn.PERCENTILE.INC($B$2:$B$773,$H$4)),2,1))</f>
        <v>1</v>
      </c>
      <c r="D202" s="169" t="str">
        <f t="shared" si="3"/>
        <v>lower</v>
      </c>
    </row>
    <row r="203" spans="1:4" x14ac:dyDescent="0.35">
      <c r="A203" s="165">
        <v>53033024400</v>
      </c>
      <c r="B203" s="166">
        <f>SUM('Data - Individual Indicators'!C204,'Data - Individual Indicators'!E204,'Data - Individual Indicators'!G204,'Data - Individual Indicators'!I204,0.5*'Data - Individual Indicators'!L204,0.5*'Data - Individual Indicators'!M204,'Data - Individual Indicators'!P204,0.5*'Data - Individual Indicators'!S204,0.5*'Data - Individual Indicators'!T204,'Data - Individual Indicators'!W204,'Data - Individual Indicators'!Y204,0.33*'Data - Individual Indicators'!AC204,0.33*'Data - Individual Indicators'!AD204,0.33*'Data - Individual Indicators'!AE204,0.5*'Data - Individual Indicators'!AI204,0.5*'Data - Individual Indicators'!AJ204,'Data - Individual Indicators'!AM204,'Data - Individual Indicators'!AO204,'Data - Individual Indicators'!BB204*SUM('Data - Individual Indicators'!AV204:AY204),'Data - Individual Indicators'!BE204)</f>
        <v>23.81</v>
      </c>
      <c r="C203" s="169">
        <f>IF(AND(B203&gt;=_xlfn.PERCENTILE.INC($B$2:$B$773,$H$3)),3,IF(AND(B203&lt;_xlfn.PERCENTILE.INC($B$2:$B$773,$H$3),B203&gt;=_xlfn.PERCENTILE.INC($B$2:$B$773,$H$4)),2,1))</f>
        <v>1</v>
      </c>
      <c r="D203" s="169" t="str">
        <f t="shared" si="3"/>
        <v>lower</v>
      </c>
    </row>
    <row r="204" spans="1:4" x14ac:dyDescent="0.35">
      <c r="A204" s="165">
        <v>53033024500</v>
      </c>
      <c r="B204" s="166">
        <f>SUM('Data - Individual Indicators'!C205,'Data - Individual Indicators'!E205,'Data - Individual Indicators'!G205,'Data - Individual Indicators'!I205,0.5*'Data - Individual Indicators'!L205,0.5*'Data - Individual Indicators'!M205,'Data - Individual Indicators'!P205,0.5*'Data - Individual Indicators'!S205,0.5*'Data - Individual Indicators'!T205,'Data - Individual Indicators'!W205,'Data - Individual Indicators'!Y205,0.33*'Data - Individual Indicators'!AC205,0.33*'Data - Individual Indicators'!AD205,0.33*'Data - Individual Indicators'!AE205,0.5*'Data - Individual Indicators'!AI205,0.5*'Data - Individual Indicators'!AJ205,'Data - Individual Indicators'!AM205,'Data - Individual Indicators'!AO205,'Data - Individual Indicators'!BB205*SUM('Data - Individual Indicators'!AV205:AY205),'Data - Individual Indicators'!BE205)</f>
        <v>9.49</v>
      </c>
      <c r="C204" s="169">
        <f>IF(AND(B204&gt;=_xlfn.PERCENTILE.INC($B$2:$B$773,$H$3)),3,IF(AND(B204&lt;_xlfn.PERCENTILE.INC($B$2:$B$773,$H$3),B204&gt;=_xlfn.PERCENTILE.INC($B$2:$B$773,$H$4)),2,1))</f>
        <v>1</v>
      </c>
      <c r="D204" s="169" t="str">
        <f t="shared" si="3"/>
        <v>lower</v>
      </c>
    </row>
    <row r="205" spans="1:4" x14ac:dyDescent="0.35">
      <c r="A205" s="165">
        <v>53033024601</v>
      </c>
      <c r="B205" s="166">
        <f>SUM('Data - Individual Indicators'!C206,'Data - Individual Indicators'!E206,'Data - Individual Indicators'!G206,'Data - Individual Indicators'!I206,0.5*'Data - Individual Indicators'!L206,0.5*'Data - Individual Indicators'!M206,'Data - Individual Indicators'!P206,0.5*'Data - Individual Indicators'!S206,0.5*'Data - Individual Indicators'!T206,'Data - Individual Indicators'!W206,'Data - Individual Indicators'!Y206,0.33*'Data - Individual Indicators'!AC206,0.33*'Data - Individual Indicators'!AD206,0.33*'Data - Individual Indicators'!AE206,0.5*'Data - Individual Indicators'!AI206,0.5*'Data - Individual Indicators'!AJ206,'Data - Individual Indicators'!AM206,'Data - Individual Indicators'!AO206,'Data - Individual Indicators'!BB206*SUM('Data - Individual Indicators'!AV206:AY206),'Data - Individual Indicators'!BE206)</f>
        <v>8.15</v>
      </c>
      <c r="C205" s="169">
        <f>IF(AND(B205&gt;=_xlfn.PERCENTILE.INC($B$2:$B$773,$H$3)),3,IF(AND(B205&lt;_xlfn.PERCENTILE.INC($B$2:$B$773,$H$3),B205&gt;=_xlfn.PERCENTILE.INC($B$2:$B$773,$H$4)),2,1))</f>
        <v>1</v>
      </c>
      <c r="D205" s="169" t="str">
        <f t="shared" si="3"/>
        <v>lower</v>
      </c>
    </row>
    <row r="206" spans="1:4" x14ac:dyDescent="0.35">
      <c r="A206" s="165">
        <v>53033024602</v>
      </c>
      <c r="B206" s="166">
        <f>SUM('Data - Individual Indicators'!C207,'Data - Individual Indicators'!E207,'Data - Individual Indicators'!G207,'Data - Individual Indicators'!I207,0.5*'Data - Individual Indicators'!L207,0.5*'Data - Individual Indicators'!M207,'Data - Individual Indicators'!P207,0.5*'Data - Individual Indicators'!S207,0.5*'Data - Individual Indicators'!T207,'Data - Individual Indicators'!W207,'Data - Individual Indicators'!Y207,0.33*'Data - Individual Indicators'!AC207,0.33*'Data - Individual Indicators'!AD207,0.33*'Data - Individual Indicators'!AE207,0.5*'Data - Individual Indicators'!AI207,0.5*'Data - Individual Indicators'!AJ207,'Data - Individual Indicators'!AM207,'Data - Individual Indicators'!AO207,'Data - Individual Indicators'!BB207*SUM('Data - Individual Indicators'!AV207:AY207),'Data - Individual Indicators'!BE207)</f>
        <v>10.64</v>
      </c>
      <c r="C206" s="169">
        <f>IF(AND(B206&gt;=_xlfn.PERCENTILE.INC($B$2:$B$773,$H$3)),3,IF(AND(B206&lt;_xlfn.PERCENTILE.INC($B$2:$B$773,$H$3),B206&gt;=_xlfn.PERCENTILE.INC($B$2:$B$773,$H$4)),2,1))</f>
        <v>1</v>
      </c>
      <c r="D206" s="169" t="str">
        <f t="shared" si="3"/>
        <v>lower</v>
      </c>
    </row>
    <row r="207" spans="1:4" x14ac:dyDescent="0.35">
      <c r="A207" s="165">
        <v>53033024701</v>
      </c>
      <c r="B207" s="166">
        <f>SUM('Data - Individual Indicators'!C208,'Data - Individual Indicators'!E208,'Data - Individual Indicators'!G208,'Data - Individual Indicators'!I208,0.5*'Data - Individual Indicators'!L208,0.5*'Data - Individual Indicators'!M208,'Data - Individual Indicators'!P208,0.5*'Data - Individual Indicators'!S208,0.5*'Data - Individual Indicators'!T208,'Data - Individual Indicators'!W208,'Data - Individual Indicators'!Y208,0.33*'Data - Individual Indicators'!AC208,0.33*'Data - Individual Indicators'!AD208,0.33*'Data - Individual Indicators'!AE208,0.5*'Data - Individual Indicators'!AI208,0.5*'Data - Individual Indicators'!AJ208,'Data - Individual Indicators'!AM208,'Data - Individual Indicators'!AO208,'Data - Individual Indicators'!BB208*SUM('Data - Individual Indicators'!AV208:AY208),'Data - Individual Indicators'!BE208)</f>
        <v>30.143333333333327</v>
      </c>
      <c r="C207" s="169">
        <f>IF(AND(B207&gt;=_xlfn.PERCENTILE.INC($B$2:$B$773,$H$3)),3,IF(AND(B207&lt;_xlfn.PERCENTILE.INC($B$2:$B$773,$H$3),B207&gt;=_xlfn.PERCENTILE.INC($B$2:$B$773,$H$4)),2,1))</f>
        <v>2</v>
      </c>
      <c r="D207" s="169" t="str">
        <f t="shared" si="3"/>
        <v>moderate</v>
      </c>
    </row>
    <row r="208" spans="1:4" x14ac:dyDescent="0.35">
      <c r="A208" s="165">
        <v>53033024702</v>
      </c>
      <c r="B208" s="166">
        <f>SUM('Data - Individual Indicators'!C209,'Data - Individual Indicators'!E209,'Data - Individual Indicators'!G209,'Data - Individual Indicators'!I209,0.5*'Data - Individual Indicators'!L209,0.5*'Data - Individual Indicators'!M209,'Data - Individual Indicators'!P209,0.5*'Data - Individual Indicators'!S209,0.5*'Data - Individual Indicators'!T209,'Data - Individual Indicators'!W209,'Data - Individual Indicators'!Y209,0.33*'Data - Individual Indicators'!AC209,0.33*'Data - Individual Indicators'!AD209,0.33*'Data - Individual Indicators'!AE209,0.5*'Data - Individual Indicators'!AI209,0.5*'Data - Individual Indicators'!AJ209,'Data - Individual Indicators'!AM209,'Data - Individual Indicators'!AO209,'Data - Individual Indicators'!BB209*SUM('Data - Individual Indicators'!AV209:AY209),'Data - Individual Indicators'!BE209)</f>
        <v>16.32</v>
      </c>
      <c r="C208" s="169">
        <f>IF(AND(B208&gt;=_xlfn.PERCENTILE.INC($B$2:$B$773,$H$3)),3,IF(AND(B208&lt;_xlfn.PERCENTILE.INC($B$2:$B$773,$H$3),B208&gt;=_xlfn.PERCENTILE.INC($B$2:$B$773,$H$4)),2,1))</f>
        <v>1</v>
      </c>
      <c r="D208" s="169" t="str">
        <f t="shared" si="3"/>
        <v>lower</v>
      </c>
    </row>
    <row r="209" spans="1:4" x14ac:dyDescent="0.35">
      <c r="A209" s="165">
        <v>53033024800</v>
      </c>
      <c r="B209" s="166">
        <f>SUM('Data - Individual Indicators'!C210,'Data - Individual Indicators'!E210,'Data - Individual Indicators'!G210,'Data - Individual Indicators'!I210,0.5*'Data - Individual Indicators'!L210,0.5*'Data - Individual Indicators'!M210,'Data - Individual Indicators'!P210,0.5*'Data - Individual Indicators'!S210,0.5*'Data - Individual Indicators'!T210,'Data - Individual Indicators'!W210,'Data - Individual Indicators'!Y210,0.33*'Data - Individual Indicators'!AC210,0.33*'Data - Individual Indicators'!AD210,0.33*'Data - Individual Indicators'!AE210,0.5*'Data - Individual Indicators'!AI210,0.5*'Data - Individual Indicators'!AJ210,'Data - Individual Indicators'!AM210,'Data - Individual Indicators'!AO210,'Data - Individual Indicators'!BB210*SUM('Data - Individual Indicators'!AV210:AY210),'Data - Individual Indicators'!BE210)</f>
        <v>33.299999999999997</v>
      </c>
      <c r="C209" s="169">
        <f>IF(AND(B209&gt;=_xlfn.PERCENTILE.INC($B$2:$B$773,$H$3)),3,IF(AND(B209&lt;_xlfn.PERCENTILE.INC($B$2:$B$773,$H$3),B209&gt;=_xlfn.PERCENTILE.INC($B$2:$B$773,$H$4)),2,1))</f>
        <v>2</v>
      </c>
      <c r="D209" s="169" t="str">
        <f t="shared" si="3"/>
        <v>moderate</v>
      </c>
    </row>
    <row r="210" spans="1:4" x14ac:dyDescent="0.35">
      <c r="A210" s="165">
        <v>53033024901</v>
      </c>
      <c r="B210" s="166">
        <f>SUM('Data - Individual Indicators'!C211,'Data - Individual Indicators'!E211,'Data - Individual Indicators'!G211,'Data - Individual Indicators'!I211,0.5*'Data - Individual Indicators'!L211,0.5*'Data - Individual Indicators'!M211,'Data - Individual Indicators'!P211,0.5*'Data - Individual Indicators'!S211,0.5*'Data - Individual Indicators'!T211,'Data - Individual Indicators'!W211,'Data - Individual Indicators'!Y211,0.33*'Data - Individual Indicators'!AC211,0.33*'Data - Individual Indicators'!AD211,0.33*'Data - Individual Indicators'!AE211,0.5*'Data - Individual Indicators'!AI211,0.5*'Data - Individual Indicators'!AJ211,'Data - Individual Indicators'!AM211,'Data - Individual Indicators'!AO211,'Data - Individual Indicators'!BB211*SUM('Data - Individual Indicators'!AV211:AY211),'Data - Individual Indicators'!BE211)</f>
        <v>17.149999999999999</v>
      </c>
      <c r="C210" s="169">
        <f>IF(AND(B210&gt;=_xlfn.PERCENTILE.INC($B$2:$B$773,$H$3)),3,IF(AND(B210&lt;_xlfn.PERCENTILE.INC($B$2:$B$773,$H$3),B210&gt;=_xlfn.PERCENTILE.INC($B$2:$B$773,$H$4)),2,1))</f>
        <v>1</v>
      </c>
      <c r="D210" s="169" t="str">
        <f t="shared" si="3"/>
        <v>lower</v>
      </c>
    </row>
    <row r="211" spans="1:4" x14ac:dyDescent="0.35">
      <c r="A211" s="165">
        <v>53033024902</v>
      </c>
      <c r="B211" s="166">
        <f>SUM('Data - Individual Indicators'!C212,'Data - Individual Indicators'!E212,'Data - Individual Indicators'!G212,'Data - Individual Indicators'!I212,0.5*'Data - Individual Indicators'!L212,0.5*'Data - Individual Indicators'!M212,'Data - Individual Indicators'!P212,0.5*'Data - Individual Indicators'!S212,0.5*'Data - Individual Indicators'!T212,'Data - Individual Indicators'!W212,'Data - Individual Indicators'!Y212,0.33*'Data - Individual Indicators'!AC212,0.33*'Data - Individual Indicators'!AD212,0.33*'Data - Individual Indicators'!AE212,0.5*'Data - Individual Indicators'!AI212,0.5*'Data - Individual Indicators'!AJ212,'Data - Individual Indicators'!AM212,'Data - Individual Indicators'!AO212,'Data - Individual Indicators'!BB212*SUM('Data - Individual Indicators'!AV212:AY212),'Data - Individual Indicators'!BE212)</f>
        <v>15.16</v>
      </c>
      <c r="C211" s="169">
        <f>IF(AND(B211&gt;=_xlfn.PERCENTILE.INC($B$2:$B$773,$H$3)),3,IF(AND(B211&lt;_xlfn.PERCENTILE.INC($B$2:$B$773,$H$3),B211&gt;=_xlfn.PERCENTILE.INC($B$2:$B$773,$H$4)),2,1))</f>
        <v>1</v>
      </c>
      <c r="D211" s="169" t="str">
        <f t="shared" si="3"/>
        <v>lower</v>
      </c>
    </row>
    <row r="212" spans="1:4" x14ac:dyDescent="0.35">
      <c r="A212" s="165">
        <v>53033024903</v>
      </c>
      <c r="B212" s="166">
        <f>SUM('Data - Individual Indicators'!C213,'Data - Individual Indicators'!E213,'Data - Individual Indicators'!G213,'Data - Individual Indicators'!I213,0.5*'Data - Individual Indicators'!L213,0.5*'Data - Individual Indicators'!M213,'Data - Individual Indicators'!P213,0.5*'Data - Individual Indicators'!S213,0.5*'Data - Individual Indicators'!T213,'Data - Individual Indicators'!W213,'Data - Individual Indicators'!Y213,0.33*'Data - Individual Indicators'!AC213,0.33*'Data - Individual Indicators'!AD213,0.33*'Data - Individual Indicators'!AE213,0.5*'Data - Individual Indicators'!AI213,0.5*'Data - Individual Indicators'!AJ213,'Data - Individual Indicators'!AM213,'Data - Individual Indicators'!AO213,'Data - Individual Indicators'!BB213*SUM('Data - Individual Indicators'!AV213:AY213),'Data - Individual Indicators'!BE213)</f>
        <v>15.82</v>
      </c>
      <c r="C212" s="169">
        <f>IF(AND(B212&gt;=_xlfn.PERCENTILE.INC($B$2:$B$773,$H$3)),3,IF(AND(B212&lt;_xlfn.PERCENTILE.INC($B$2:$B$773,$H$3),B212&gt;=_xlfn.PERCENTILE.INC($B$2:$B$773,$H$4)),2,1))</f>
        <v>1</v>
      </c>
      <c r="D212" s="169" t="str">
        <f t="shared" si="3"/>
        <v>lower</v>
      </c>
    </row>
    <row r="213" spans="1:4" x14ac:dyDescent="0.35">
      <c r="A213" s="165">
        <v>53033025001</v>
      </c>
      <c r="B213" s="166">
        <f>SUM('Data - Individual Indicators'!C214,'Data - Individual Indicators'!E214,'Data - Individual Indicators'!G214,'Data - Individual Indicators'!I214,0.5*'Data - Individual Indicators'!L214,0.5*'Data - Individual Indicators'!M214,'Data - Individual Indicators'!P214,0.5*'Data - Individual Indicators'!S214,0.5*'Data - Individual Indicators'!T214,'Data - Individual Indicators'!W214,'Data - Individual Indicators'!Y214,0.33*'Data - Individual Indicators'!AC214,0.33*'Data - Individual Indicators'!AD214,0.33*'Data - Individual Indicators'!AE214,0.5*'Data - Individual Indicators'!AI214,0.5*'Data - Individual Indicators'!AJ214,'Data - Individual Indicators'!AM214,'Data - Individual Indicators'!AO214,'Data - Individual Indicators'!BB214*SUM('Data - Individual Indicators'!AV214:AY214),'Data - Individual Indicators'!BE214)</f>
        <v>21.14</v>
      </c>
      <c r="C213" s="169">
        <f>IF(AND(B213&gt;=_xlfn.PERCENTILE.INC($B$2:$B$773,$H$3)),3,IF(AND(B213&lt;_xlfn.PERCENTILE.INC($B$2:$B$773,$H$3),B213&gt;=_xlfn.PERCENTILE.INC($B$2:$B$773,$H$4)),2,1))</f>
        <v>1</v>
      </c>
      <c r="D213" s="169" t="str">
        <f t="shared" si="3"/>
        <v>lower</v>
      </c>
    </row>
    <row r="214" spans="1:4" x14ac:dyDescent="0.35">
      <c r="A214" s="165">
        <v>53033025003</v>
      </c>
      <c r="B214" s="166">
        <f>SUM('Data - Individual Indicators'!C215,'Data - Individual Indicators'!E215,'Data - Individual Indicators'!G215,'Data - Individual Indicators'!I215,0.5*'Data - Individual Indicators'!L215,0.5*'Data - Individual Indicators'!M215,'Data - Individual Indicators'!P215,0.5*'Data - Individual Indicators'!S215,0.5*'Data - Individual Indicators'!T215,'Data - Individual Indicators'!W215,'Data - Individual Indicators'!Y215,0.33*'Data - Individual Indicators'!AC215,0.33*'Data - Individual Indicators'!AD215,0.33*'Data - Individual Indicators'!AE215,0.5*'Data - Individual Indicators'!AI215,0.5*'Data - Individual Indicators'!AJ215,'Data - Individual Indicators'!AM215,'Data - Individual Indicators'!AO215,'Data - Individual Indicators'!BB215*SUM('Data - Individual Indicators'!AV215:AY215),'Data - Individual Indicators'!BE215)</f>
        <v>13.32</v>
      </c>
      <c r="C214" s="169">
        <f>IF(AND(B214&gt;=_xlfn.PERCENTILE.INC($B$2:$B$773,$H$3)),3,IF(AND(B214&lt;_xlfn.PERCENTILE.INC($B$2:$B$773,$H$3),B214&gt;=_xlfn.PERCENTILE.INC($B$2:$B$773,$H$4)),2,1))</f>
        <v>1</v>
      </c>
      <c r="D214" s="169" t="str">
        <f t="shared" si="3"/>
        <v>lower</v>
      </c>
    </row>
    <row r="215" spans="1:4" x14ac:dyDescent="0.35">
      <c r="A215" s="165">
        <v>53033025005</v>
      </c>
      <c r="B215" s="166">
        <f>SUM('Data - Individual Indicators'!C216,'Data - Individual Indicators'!E216,'Data - Individual Indicators'!G216,'Data - Individual Indicators'!I216,0.5*'Data - Individual Indicators'!L216,0.5*'Data - Individual Indicators'!M216,'Data - Individual Indicators'!P216,0.5*'Data - Individual Indicators'!S216,0.5*'Data - Individual Indicators'!T216,'Data - Individual Indicators'!W216,'Data - Individual Indicators'!Y216,0.33*'Data - Individual Indicators'!AC216,0.33*'Data - Individual Indicators'!AD216,0.33*'Data - Individual Indicators'!AE216,0.5*'Data - Individual Indicators'!AI216,0.5*'Data - Individual Indicators'!AJ216,'Data - Individual Indicators'!AM216,'Data - Individual Indicators'!AO216,'Data - Individual Indicators'!BB216*SUM('Data - Individual Indicators'!AV216:AY216),'Data - Individual Indicators'!BE216)</f>
        <v>19.310000000000002</v>
      </c>
      <c r="C215" s="169">
        <f>IF(AND(B215&gt;=_xlfn.PERCENTILE.INC($B$2:$B$773,$H$3)),3,IF(AND(B215&lt;_xlfn.PERCENTILE.INC($B$2:$B$773,$H$3),B215&gt;=_xlfn.PERCENTILE.INC($B$2:$B$773,$H$4)),2,1))</f>
        <v>1</v>
      </c>
      <c r="D215" s="169" t="str">
        <f t="shared" si="3"/>
        <v>lower</v>
      </c>
    </row>
    <row r="216" spans="1:4" x14ac:dyDescent="0.35">
      <c r="A216" s="165">
        <v>53033025006</v>
      </c>
      <c r="B216" s="166">
        <f>SUM('Data - Individual Indicators'!C217,'Data - Individual Indicators'!E217,'Data - Individual Indicators'!G217,'Data - Individual Indicators'!I217,0.5*'Data - Individual Indicators'!L217,0.5*'Data - Individual Indicators'!M217,'Data - Individual Indicators'!P217,0.5*'Data - Individual Indicators'!S217,0.5*'Data - Individual Indicators'!T217,'Data - Individual Indicators'!W217,'Data - Individual Indicators'!Y217,0.33*'Data - Individual Indicators'!AC217,0.33*'Data - Individual Indicators'!AD217,0.33*'Data - Individual Indicators'!AE217,0.5*'Data - Individual Indicators'!AI217,0.5*'Data - Individual Indicators'!AJ217,'Data - Individual Indicators'!AM217,'Data - Individual Indicators'!AO217,'Data - Individual Indicators'!BB217*SUM('Data - Individual Indicators'!AV217:AY217),'Data - Individual Indicators'!BE217)</f>
        <v>13.33</v>
      </c>
      <c r="C216" s="169">
        <f>IF(AND(B216&gt;=_xlfn.PERCENTILE.INC($B$2:$B$773,$H$3)),3,IF(AND(B216&lt;_xlfn.PERCENTILE.INC($B$2:$B$773,$H$3),B216&gt;=_xlfn.PERCENTILE.INC($B$2:$B$773,$H$4)),2,1))</f>
        <v>1</v>
      </c>
      <c r="D216" s="169" t="str">
        <f t="shared" si="3"/>
        <v>lower</v>
      </c>
    </row>
    <row r="217" spans="1:4" x14ac:dyDescent="0.35">
      <c r="A217" s="165">
        <v>53033025101</v>
      </c>
      <c r="B217" s="166">
        <f>SUM('Data - Individual Indicators'!C218,'Data - Individual Indicators'!E218,'Data - Individual Indicators'!G218,'Data - Individual Indicators'!I218,0.5*'Data - Individual Indicators'!L218,0.5*'Data - Individual Indicators'!M218,'Data - Individual Indicators'!P218,0.5*'Data - Individual Indicators'!S218,0.5*'Data - Individual Indicators'!T218,'Data - Individual Indicators'!W218,'Data - Individual Indicators'!Y218,0.33*'Data - Individual Indicators'!AC218,0.33*'Data - Individual Indicators'!AD218,0.33*'Data - Individual Indicators'!AE218,0.5*'Data - Individual Indicators'!AI218,0.5*'Data - Individual Indicators'!AJ218,'Data - Individual Indicators'!AM218,'Data - Individual Indicators'!AO218,'Data - Individual Indicators'!BB218*SUM('Data - Individual Indicators'!AV218:AY218),'Data - Individual Indicators'!BE218)</f>
        <v>32.47</v>
      </c>
      <c r="C217" s="169">
        <f>IF(AND(B217&gt;=_xlfn.PERCENTILE.INC($B$2:$B$773,$H$3)),3,IF(AND(B217&lt;_xlfn.PERCENTILE.INC($B$2:$B$773,$H$3),B217&gt;=_xlfn.PERCENTILE.INC($B$2:$B$773,$H$4)),2,1))</f>
        <v>2</v>
      </c>
      <c r="D217" s="169" t="str">
        <f t="shared" si="3"/>
        <v>moderate</v>
      </c>
    </row>
    <row r="218" spans="1:4" x14ac:dyDescent="0.35">
      <c r="A218" s="165">
        <v>53033025102</v>
      </c>
      <c r="B218" s="166">
        <f>SUM('Data - Individual Indicators'!C219,'Data - Individual Indicators'!E219,'Data - Individual Indicators'!G219,'Data - Individual Indicators'!I219,0.5*'Data - Individual Indicators'!L219,0.5*'Data - Individual Indicators'!M219,'Data - Individual Indicators'!P219,0.5*'Data - Individual Indicators'!S219,0.5*'Data - Individual Indicators'!T219,'Data - Individual Indicators'!W219,'Data - Individual Indicators'!Y219,0.33*'Data - Individual Indicators'!AC219,0.33*'Data - Individual Indicators'!AD219,0.33*'Data - Individual Indicators'!AE219,0.5*'Data - Individual Indicators'!AI219,0.5*'Data - Individual Indicators'!AJ219,'Data - Individual Indicators'!AM219,'Data - Individual Indicators'!AO219,'Data - Individual Indicators'!BB219*SUM('Data - Individual Indicators'!AV219:AY219),'Data - Individual Indicators'!BE219)</f>
        <v>28.469999999999995</v>
      </c>
      <c r="C218" s="169">
        <f>IF(AND(B218&gt;=_xlfn.PERCENTILE.INC($B$2:$B$773,$H$3)),3,IF(AND(B218&lt;_xlfn.PERCENTILE.INC($B$2:$B$773,$H$3),B218&gt;=_xlfn.PERCENTILE.INC($B$2:$B$773,$H$4)),2,1))</f>
        <v>2</v>
      </c>
      <c r="D218" s="169" t="str">
        <f t="shared" si="3"/>
        <v>moderate</v>
      </c>
    </row>
    <row r="219" spans="1:4" x14ac:dyDescent="0.35">
      <c r="A219" s="165">
        <v>53033025200</v>
      </c>
      <c r="B219" s="166">
        <f>SUM('Data - Individual Indicators'!C220,'Data - Individual Indicators'!E220,'Data - Individual Indicators'!G220,'Data - Individual Indicators'!I220,0.5*'Data - Individual Indicators'!L220,0.5*'Data - Individual Indicators'!M220,'Data - Individual Indicators'!P220,0.5*'Data - Individual Indicators'!S220,0.5*'Data - Individual Indicators'!T220,'Data - Individual Indicators'!W220,'Data - Individual Indicators'!Y220,0.33*'Data - Individual Indicators'!AC220,0.33*'Data - Individual Indicators'!AD220,0.33*'Data - Individual Indicators'!AE220,0.5*'Data - Individual Indicators'!AI220,0.5*'Data - Individual Indicators'!AJ220,'Data - Individual Indicators'!AM220,'Data - Individual Indicators'!AO220,'Data - Individual Indicators'!BB220*SUM('Data - Individual Indicators'!AV220:AY220),'Data - Individual Indicators'!BE220)</f>
        <v>29.479999999999997</v>
      </c>
      <c r="C219" s="169">
        <f>IF(AND(B219&gt;=_xlfn.PERCENTILE.INC($B$2:$B$773,$H$3)),3,IF(AND(B219&lt;_xlfn.PERCENTILE.INC($B$2:$B$773,$H$3),B219&gt;=_xlfn.PERCENTILE.INC($B$2:$B$773,$H$4)),2,1))</f>
        <v>2</v>
      </c>
      <c r="D219" s="169" t="str">
        <f t="shared" si="3"/>
        <v>moderate</v>
      </c>
    </row>
    <row r="220" spans="1:4" x14ac:dyDescent="0.35">
      <c r="A220" s="165">
        <v>53033025301</v>
      </c>
      <c r="B220" s="166">
        <f>SUM('Data - Individual Indicators'!C221,'Data - Individual Indicators'!E221,'Data - Individual Indicators'!G221,'Data - Individual Indicators'!I221,0.5*'Data - Individual Indicators'!L221,0.5*'Data - Individual Indicators'!M221,'Data - Individual Indicators'!P221,0.5*'Data - Individual Indicators'!S221,0.5*'Data - Individual Indicators'!T221,'Data - Individual Indicators'!W221,'Data - Individual Indicators'!Y221,0.33*'Data - Individual Indicators'!AC221,0.33*'Data - Individual Indicators'!AD221,0.33*'Data - Individual Indicators'!AE221,0.5*'Data - Individual Indicators'!AI221,0.5*'Data - Individual Indicators'!AJ221,'Data - Individual Indicators'!AM221,'Data - Individual Indicators'!AO221,'Data - Individual Indicators'!BB221*SUM('Data - Individual Indicators'!AV221:AY221),'Data - Individual Indicators'!BE221)</f>
        <v>34.81</v>
      </c>
      <c r="C220" s="169">
        <f>IF(AND(B220&gt;=_xlfn.PERCENTILE.INC($B$2:$B$773,$H$3)),3,IF(AND(B220&lt;_xlfn.PERCENTILE.INC($B$2:$B$773,$H$3),B220&gt;=_xlfn.PERCENTILE.INC($B$2:$B$773,$H$4)),2,1))</f>
        <v>2</v>
      </c>
      <c r="D220" s="169" t="str">
        <f t="shared" si="3"/>
        <v>moderate</v>
      </c>
    </row>
    <row r="221" spans="1:4" x14ac:dyDescent="0.35">
      <c r="A221" s="165">
        <v>53033025302</v>
      </c>
      <c r="B221" s="166">
        <f>SUM('Data - Individual Indicators'!C222,'Data - Individual Indicators'!E222,'Data - Individual Indicators'!G222,'Data - Individual Indicators'!I222,0.5*'Data - Individual Indicators'!L222,0.5*'Data - Individual Indicators'!M222,'Data - Individual Indicators'!P222,0.5*'Data - Individual Indicators'!S222,0.5*'Data - Individual Indicators'!T222,'Data - Individual Indicators'!W222,'Data - Individual Indicators'!Y222,0.33*'Data - Individual Indicators'!AC222,0.33*'Data - Individual Indicators'!AD222,0.33*'Data - Individual Indicators'!AE222,0.5*'Data - Individual Indicators'!AI222,0.5*'Data - Individual Indicators'!AJ222,'Data - Individual Indicators'!AM222,'Data - Individual Indicators'!AO222,'Data - Individual Indicators'!BB222*SUM('Data - Individual Indicators'!AV222:AY222),'Data - Individual Indicators'!BE222)</f>
        <v>46.059999999999995</v>
      </c>
      <c r="C221" s="169">
        <f>IF(AND(B221&gt;=_xlfn.PERCENTILE.INC($B$2:$B$773,$H$3)),3,IF(AND(B221&lt;_xlfn.PERCENTILE.INC($B$2:$B$773,$H$3),B221&gt;=_xlfn.PERCENTILE.INC($B$2:$B$773,$H$4)),2,1))</f>
        <v>3</v>
      </c>
      <c r="D221" s="169" t="str">
        <f t="shared" si="3"/>
        <v>higher</v>
      </c>
    </row>
    <row r="222" spans="1:4" x14ac:dyDescent="0.35">
      <c r="A222" s="165">
        <v>53033025400</v>
      </c>
      <c r="B222" s="166">
        <f>SUM('Data - Individual Indicators'!C223,'Data - Individual Indicators'!E223,'Data - Individual Indicators'!G223,'Data - Individual Indicators'!I223,0.5*'Data - Individual Indicators'!L223,0.5*'Data - Individual Indicators'!M223,'Data - Individual Indicators'!P223,0.5*'Data - Individual Indicators'!S223,0.5*'Data - Individual Indicators'!T223,'Data - Individual Indicators'!W223,'Data - Individual Indicators'!Y223,0.33*'Data - Individual Indicators'!AC223,0.33*'Data - Individual Indicators'!AD223,0.33*'Data - Individual Indicators'!AE223,0.5*'Data - Individual Indicators'!AI223,0.5*'Data - Individual Indicators'!AJ223,'Data - Individual Indicators'!AM223,'Data - Individual Indicators'!AO223,'Data - Individual Indicators'!BB223*SUM('Data - Individual Indicators'!AV223:AY223),'Data - Individual Indicators'!BE223)</f>
        <v>40.47</v>
      </c>
      <c r="C222" s="169">
        <f>IF(AND(B222&gt;=_xlfn.PERCENTILE.INC($B$2:$B$773,$H$3)),3,IF(AND(B222&lt;_xlfn.PERCENTILE.INC($B$2:$B$773,$H$3),B222&gt;=_xlfn.PERCENTILE.INC($B$2:$B$773,$H$4)),2,1))</f>
        <v>3</v>
      </c>
      <c r="D222" s="169" t="str">
        <f t="shared" si="3"/>
        <v>higher</v>
      </c>
    </row>
    <row r="223" spans="1:4" x14ac:dyDescent="0.35">
      <c r="A223" s="165">
        <v>53033025500</v>
      </c>
      <c r="B223" s="166">
        <f>SUM('Data - Individual Indicators'!C224,'Data - Individual Indicators'!E224,'Data - Individual Indicators'!G224,'Data - Individual Indicators'!I224,0.5*'Data - Individual Indicators'!L224,0.5*'Data - Individual Indicators'!M224,'Data - Individual Indicators'!P224,0.5*'Data - Individual Indicators'!S224,0.5*'Data - Individual Indicators'!T224,'Data - Individual Indicators'!W224,'Data - Individual Indicators'!Y224,0.33*'Data - Individual Indicators'!AC224,0.33*'Data - Individual Indicators'!AD224,0.33*'Data - Individual Indicators'!AE224,0.5*'Data - Individual Indicators'!AI224,0.5*'Data - Individual Indicators'!AJ224,'Data - Individual Indicators'!AM224,'Data - Individual Indicators'!AO224,'Data - Individual Indicators'!BB224*SUM('Data - Individual Indicators'!AV224:AY224),'Data - Individual Indicators'!BE224)</f>
        <v>36.963333333333331</v>
      </c>
      <c r="C223" s="169">
        <f>IF(AND(B223&gt;=_xlfn.PERCENTILE.INC($B$2:$B$773,$H$3)),3,IF(AND(B223&lt;_xlfn.PERCENTILE.INC($B$2:$B$773,$H$3),B223&gt;=_xlfn.PERCENTILE.INC($B$2:$B$773,$H$4)),2,1))</f>
        <v>2</v>
      </c>
      <c r="D223" s="169" t="str">
        <f t="shared" si="3"/>
        <v>moderate</v>
      </c>
    </row>
    <row r="224" spans="1:4" x14ac:dyDescent="0.35">
      <c r="A224" s="165">
        <v>53033025601</v>
      </c>
      <c r="B224" s="166">
        <f>SUM('Data - Individual Indicators'!C225,'Data - Individual Indicators'!E225,'Data - Individual Indicators'!G225,'Data - Individual Indicators'!I225,0.5*'Data - Individual Indicators'!L225,0.5*'Data - Individual Indicators'!M225,'Data - Individual Indicators'!P225,0.5*'Data - Individual Indicators'!S225,0.5*'Data - Individual Indicators'!T225,'Data - Individual Indicators'!W225,'Data - Individual Indicators'!Y225,0.33*'Data - Individual Indicators'!AC225,0.33*'Data - Individual Indicators'!AD225,0.33*'Data - Individual Indicators'!AE225,0.5*'Data - Individual Indicators'!AI225,0.5*'Data - Individual Indicators'!AJ225,'Data - Individual Indicators'!AM225,'Data - Individual Indicators'!AO225,'Data - Individual Indicators'!BB225*SUM('Data - Individual Indicators'!AV225:AY225),'Data - Individual Indicators'!BE225)</f>
        <v>29.889999999999997</v>
      </c>
      <c r="C224" s="169">
        <f>IF(AND(B224&gt;=_xlfn.PERCENTILE.INC($B$2:$B$773,$H$3)),3,IF(AND(B224&lt;_xlfn.PERCENTILE.INC($B$2:$B$773,$H$3),B224&gt;=_xlfn.PERCENTILE.INC($B$2:$B$773,$H$4)),2,1))</f>
        <v>2</v>
      </c>
      <c r="D224" s="169" t="str">
        <f t="shared" si="3"/>
        <v>moderate</v>
      </c>
    </row>
    <row r="225" spans="1:4" x14ac:dyDescent="0.35">
      <c r="A225" s="165">
        <v>53033025602</v>
      </c>
      <c r="B225" s="166">
        <f>SUM('Data - Individual Indicators'!C226,'Data - Individual Indicators'!E226,'Data - Individual Indicators'!G226,'Data - Individual Indicators'!I226,0.5*'Data - Individual Indicators'!L226,0.5*'Data - Individual Indicators'!M226,'Data - Individual Indicators'!P226,0.5*'Data - Individual Indicators'!S226,0.5*'Data - Individual Indicators'!T226,'Data - Individual Indicators'!W226,'Data - Individual Indicators'!Y226,0.33*'Data - Individual Indicators'!AC226,0.33*'Data - Individual Indicators'!AD226,0.33*'Data - Individual Indicators'!AE226,0.5*'Data - Individual Indicators'!AI226,0.5*'Data - Individual Indicators'!AJ226,'Data - Individual Indicators'!AM226,'Data - Individual Indicators'!AO226,'Data - Individual Indicators'!BB226*SUM('Data - Individual Indicators'!AV226:AY226),'Data - Individual Indicators'!BE226)</f>
        <v>19.98</v>
      </c>
      <c r="C225" s="169">
        <f>IF(AND(B225&gt;=_xlfn.PERCENTILE.INC($B$2:$B$773,$H$3)),3,IF(AND(B225&lt;_xlfn.PERCENTILE.INC($B$2:$B$773,$H$3),B225&gt;=_xlfn.PERCENTILE.INC($B$2:$B$773,$H$4)),2,1))</f>
        <v>1</v>
      </c>
      <c r="D225" s="169" t="str">
        <f t="shared" si="3"/>
        <v>lower</v>
      </c>
    </row>
    <row r="226" spans="1:4" x14ac:dyDescent="0.35">
      <c r="A226" s="165">
        <v>53033025701</v>
      </c>
      <c r="B226" s="166">
        <f>SUM('Data - Individual Indicators'!C227,'Data - Individual Indicators'!E227,'Data - Individual Indicators'!G227,'Data - Individual Indicators'!I227,0.5*'Data - Individual Indicators'!L227,0.5*'Data - Individual Indicators'!M227,'Data - Individual Indicators'!P227,0.5*'Data - Individual Indicators'!S227,0.5*'Data - Individual Indicators'!T227,'Data - Individual Indicators'!W227,'Data - Individual Indicators'!Y227,0.33*'Data - Individual Indicators'!AC227,0.33*'Data - Individual Indicators'!AD227,0.33*'Data - Individual Indicators'!AE227,0.5*'Data - Individual Indicators'!AI227,0.5*'Data - Individual Indicators'!AJ227,'Data - Individual Indicators'!AM227,'Data - Individual Indicators'!AO227,'Data - Individual Indicators'!BB227*SUM('Data - Individual Indicators'!AV227:AY227),'Data - Individual Indicators'!BE227)</f>
        <v>34.819999999999993</v>
      </c>
      <c r="C226" s="169">
        <f>IF(AND(B226&gt;=_xlfn.PERCENTILE.INC($B$2:$B$773,$H$3)),3,IF(AND(B226&lt;_xlfn.PERCENTILE.INC($B$2:$B$773,$H$3),B226&gt;=_xlfn.PERCENTILE.INC($B$2:$B$773,$H$4)),2,1))</f>
        <v>2</v>
      </c>
      <c r="D226" s="169" t="str">
        <f t="shared" si="3"/>
        <v>moderate</v>
      </c>
    </row>
    <row r="227" spans="1:4" x14ac:dyDescent="0.35">
      <c r="A227" s="165">
        <v>53033025702</v>
      </c>
      <c r="B227" s="166">
        <f>SUM('Data - Individual Indicators'!C228,'Data - Individual Indicators'!E228,'Data - Individual Indicators'!G228,'Data - Individual Indicators'!I228,0.5*'Data - Individual Indicators'!L228,0.5*'Data - Individual Indicators'!M228,'Data - Individual Indicators'!P228,0.5*'Data - Individual Indicators'!S228,0.5*'Data - Individual Indicators'!T228,'Data - Individual Indicators'!W228,'Data - Individual Indicators'!Y228,0.33*'Data - Individual Indicators'!AC228,0.33*'Data - Individual Indicators'!AD228,0.33*'Data - Individual Indicators'!AE228,0.5*'Data - Individual Indicators'!AI228,0.5*'Data - Individual Indicators'!AJ228,'Data - Individual Indicators'!AM228,'Data - Individual Indicators'!AO228,'Data - Individual Indicators'!BB228*SUM('Data - Individual Indicators'!AV228:AY228),'Data - Individual Indicators'!BE228)</f>
        <v>17.82</v>
      </c>
      <c r="C227" s="169">
        <f>IF(AND(B227&gt;=_xlfn.PERCENTILE.INC($B$2:$B$773,$H$3)),3,IF(AND(B227&lt;_xlfn.PERCENTILE.INC($B$2:$B$773,$H$3),B227&gt;=_xlfn.PERCENTILE.INC($B$2:$B$773,$H$4)),2,1))</f>
        <v>1</v>
      </c>
      <c r="D227" s="169" t="str">
        <f t="shared" si="3"/>
        <v>lower</v>
      </c>
    </row>
    <row r="228" spans="1:4" x14ac:dyDescent="0.35">
      <c r="A228" s="165">
        <v>53033025803</v>
      </c>
      <c r="B228" s="166">
        <f>SUM('Data - Individual Indicators'!C229,'Data - Individual Indicators'!E229,'Data - Individual Indicators'!G229,'Data - Individual Indicators'!I229,0.5*'Data - Individual Indicators'!L229,0.5*'Data - Individual Indicators'!M229,'Data - Individual Indicators'!P229,0.5*'Data - Individual Indicators'!S229,0.5*'Data - Individual Indicators'!T229,'Data - Individual Indicators'!W229,'Data - Individual Indicators'!Y229,0.33*'Data - Individual Indicators'!AC229,0.33*'Data - Individual Indicators'!AD229,0.33*'Data - Individual Indicators'!AE229,0.5*'Data - Individual Indicators'!AI229,0.5*'Data - Individual Indicators'!AJ229,'Data - Individual Indicators'!AM229,'Data - Individual Indicators'!AO229,'Data - Individual Indicators'!BB229*SUM('Data - Individual Indicators'!AV229:AY229),'Data - Individual Indicators'!BE229)</f>
        <v>31.146666666666665</v>
      </c>
      <c r="C228" s="169">
        <f>IF(AND(B228&gt;=_xlfn.PERCENTILE.INC($B$2:$B$773,$H$3)),3,IF(AND(B228&lt;_xlfn.PERCENTILE.INC($B$2:$B$773,$H$3),B228&gt;=_xlfn.PERCENTILE.INC($B$2:$B$773,$H$4)),2,1))</f>
        <v>2</v>
      </c>
      <c r="D228" s="169" t="str">
        <f t="shared" si="3"/>
        <v>moderate</v>
      </c>
    </row>
    <row r="229" spans="1:4" x14ac:dyDescent="0.35">
      <c r="A229" s="165">
        <v>53033025804</v>
      </c>
      <c r="B229" s="166">
        <f>SUM('Data - Individual Indicators'!C230,'Data - Individual Indicators'!E230,'Data - Individual Indicators'!G230,'Data - Individual Indicators'!I230,0.5*'Data - Individual Indicators'!L230,0.5*'Data - Individual Indicators'!M230,'Data - Individual Indicators'!P230,0.5*'Data - Individual Indicators'!S230,0.5*'Data - Individual Indicators'!T230,'Data - Individual Indicators'!W230,'Data - Individual Indicators'!Y230,0.33*'Data - Individual Indicators'!AC230,0.33*'Data - Individual Indicators'!AD230,0.33*'Data - Individual Indicators'!AE230,0.5*'Data - Individual Indicators'!AI230,0.5*'Data - Individual Indicators'!AJ230,'Data - Individual Indicators'!AM230,'Data - Individual Indicators'!AO230,'Data - Individual Indicators'!BB230*SUM('Data - Individual Indicators'!AV230:AY230),'Data - Individual Indicators'!BE230)</f>
        <v>27.49</v>
      </c>
      <c r="C229" s="169">
        <f>IF(AND(B229&gt;=_xlfn.PERCENTILE.INC($B$2:$B$773,$H$3)),3,IF(AND(B229&lt;_xlfn.PERCENTILE.INC($B$2:$B$773,$H$3),B229&gt;=_xlfn.PERCENTILE.INC($B$2:$B$773,$H$4)),2,1))</f>
        <v>2</v>
      </c>
      <c r="D229" s="169" t="str">
        <f t="shared" si="3"/>
        <v>moderate</v>
      </c>
    </row>
    <row r="230" spans="1:4" x14ac:dyDescent="0.35">
      <c r="A230" s="165">
        <v>53033025805</v>
      </c>
      <c r="B230" s="166">
        <f>SUM('Data - Individual Indicators'!C231,'Data - Individual Indicators'!E231,'Data - Individual Indicators'!G231,'Data - Individual Indicators'!I231,0.5*'Data - Individual Indicators'!L231,0.5*'Data - Individual Indicators'!M231,'Data - Individual Indicators'!P231,0.5*'Data - Individual Indicators'!S231,0.5*'Data - Individual Indicators'!T231,'Data - Individual Indicators'!W231,'Data - Individual Indicators'!Y231,0.33*'Data - Individual Indicators'!AC231,0.33*'Data - Individual Indicators'!AD231,0.33*'Data - Individual Indicators'!AE231,0.5*'Data - Individual Indicators'!AI231,0.5*'Data - Individual Indicators'!AJ231,'Data - Individual Indicators'!AM231,'Data - Individual Indicators'!AO231,'Data - Individual Indicators'!BB231*SUM('Data - Individual Indicators'!AV231:AY231),'Data - Individual Indicators'!BE231)</f>
        <v>33.146666666666661</v>
      </c>
      <c r="C230" s="169">
        <f>IF(AND(B230&gt;=_xlfn.PERCENTILE.INC($B$2:$B$773,$H$3)),3,IF(AND(B230&lt;_xlfn.PERCENTILE.INC($B$2:$B$773,$H$3),B230&gt;=_xlfn.PERCENTILE.INC($B$2:$B$773,$H$4)),2,1))</f>
        <v>2</v>
      </c>
      <c r="D230" s="169" t="str">
        <f t="shared" si="3"/>
        <v>moderate</v>
      </c>
    </row>
    <row r="231" spans="1:4" x14ac:dyDescent="0.35">
      <c r="A231" s="165">
        <v>53033025806</v>
      </c>
      <c r="B231" s="166">
        <f>SUM('Data - Individual Indicators'!C232,'Data - Individual Indicators'!E232,'Data - Individual Indicators'!G232,'Data - Individual Indicators'!I232,0.5*'Data - Individual Indicators'!L232,0.5*'Data - Individual Indicators'!M232,'Data - Individual Indicators'!P232,0.5*'Data - Individual Indicators'!S232,0.5*'Data - Individual Indicators'!T232,'Data - Individual Indicators'!W232,'Data - Individual Indicators'!Y232,0.33*'Data - Individual Indicators'!AC232,0.33*'Data - Individual Indicators'!AD232,0.33*'Data - Individual Indicators'!AE232,0.5*'Data - Individual Indicators'!AI232,0.5*'Data - Individual Indicators'!AJ232,'Data - Individual Indicators'!AM232,'Data - Individual Indicators'!AO232,'Data - Individual Indicators'!BB232*SUM('Data - Individual Indicators'!AV232:AY232),'Data - Individual Indicators'!BE232)</f>
        <v>36.81</v>
      </c>
      <c r="C231" s="169">
        <f>IF(AND(B231&gt;=_xlfn.PERCENTILE.INC($B$2:$B$773,$H$3)),3,IF(AND(B231&lt;_xlfn.PERCENTILE.INC($B$2:$B$773,$H$3),B231&gt;=_xlfn.PERCENTILE.INC($B$2:$B$773,$H$4)),2,1))</f>
        <v>2</v>
      </c>
      <c r="D231" s="169" t="str">
        <f t="shared" si="3"/>
        <v>moderate</v>
      </c>
    </row>
    <row r="232" spans="1:4" x14ac:dyDescent="0.35">
      <c r="A232" s="165">
        <v>53033026001</v>
      </c>
      <c r="B232" s="166">
        <f>SUM('Data - Individual Indicators'!C233,'Data - Individual Indicators'!E233,'Data - Individual Indicators'!G233,'Data - Individual Indicators'!I233,0.5*'Data - Individual Indicators'!L233,0.5*'Data - Individual Indicators'!M233,'Data - Individual Indicators'!P233,0.5*'Data - Individual Indicators'!S233,0.5*'Data - Individual Indicators'!T233,'Data - Individual Indicators'!W233,'Data - Individual Indicators'!Y233,0.33*'Data - Individual Indicators'!AC233,0.33*'Data - Individual Indicators'!AD233,0.33*'Data - Individual Indicators'!AE233,0.5*'Data - Individual Indicators'!AI233,0.5*'Data - Individual Indicators'!AJ233,'Data - Individual Indicators'!AM233,'Data - Individual Indicators'!AO233,'Data - Individual Indicators'!BB233*SUM('Data - Individual Indicators'!AV233:AY233),'Data - Individual Indicators'!BE233)</f>
        <v>23.16</v>
      </c>
      <c r="C232" s="169">
        <f>IF(AND(B232&gt;=_xlfn.PERCENTILE.INC($B$2:$B$773,$H$3)),3,IF(AND(B232&lt;_xlfn.PERCENTILE.INC($B$2:$B$773,$H$3),B232&gt;=_xlfn.PERCENTILE.INC($B$2:$B$773,$H$4)),2,1))</f>
        <v>1</v>
      </c>
      <c r="D232" s="169" t="str">
        <f t="shared" si="3"/>
        <v>lower</v>
      </c>
    </row>
    <row r="233" spans="1:4" x14ac:dyDescent="0.35">
      <c r="A233" s="165">
        <v>53033026002</v>
      </c>
      <c r="B233" s="166">
        <f>SUM('Data - Individual Indicators'!C234,'Data - Individual Indicators'!E234,'Data - Individual Indicators'!G234,'Data - Individual Indicators'!I234,0.5*'Data - Individual Indicators'!L234,0.5*'Data - Individual Indicators'!M234,'Data - Individual Indicators'!P234,0.5*'Data - Individual Indicators'!S234,0.5*'Data - Individual Indicators'!T234,'Data - Individual Indicators'!W234,'Data - Individual Indicators'!Y234,0.33*'Data - Individual Indicators'!AC234,0.33*'Data - Individual Indicators'!AD234,0.33*'Data - Individual Indicators'!AE234,0.5*'Data - Individual Indicators'!AI234,0.5*'Data - Individual Indicators'!AJ234,'Data - Individual Indicators'!AM234,'Data - Individual Indicators'!AO234,'Data - Individual Indicators'!BB234*SUM('Data - Individual Indicators'!AV234:AY234),'Data - Individual Indicators'!BE234)</f>
        <v>40.31</v>
      </c>
      <c r="C233" s="169">
        <f>IF(AND(B233&gt;=_xlfn.PERCENTILE.INC($B$2:$B$773,$H$3)),3,IF(AND(B233&lt;_xlfn.PERCENTILE.INC($B$2:$B$773,$H$3),B233&gt;=_xlfn.PERCENTILE.INC($B$2:$B$773,$H$4)),2,1))</f>
        <v>3</v>
      </c>
      <c r="D233" s="169" t="str">
        <f t="shared" si="3"/>
        <v>higher</v>
      </c>
    </row>
    <row r="234" spans="1:4" x14ac:dyDescent="0.35">
      <c r="A234" s="165">
        <v>53033026100</v>
      </c>
      <c r="B234" s="166">
        <f>SUM('Data - Individual Indicators'!C235,'Data - Individual Indicators'!E235,'Data - Individual Indicators'!G235,'Data - Individual Indicators'!I235,0.5*'Data - Individual Indicators'!L235,0.5*'Data - Individual Indicators'!M235,'Data - Individual Indicators'!P235,0.5*'Data - Individual Indicators'!S235,0.5*'Data - Individual Indicators'!T235,'Data - Individual Indicators'!W235,'Data - Individual Indicators'!Y235,0.33*'Data - Individual Indicators'!AC235,0.33*'Data - Individual Indicators'!AD235,0.33*'Data - Individual Indicators'!AE235,0.5*'Data - Individual Indicators'!AI235,0.5*'Data - Individual Indicators'!AJ235,'Data - Individual Indicators'!AM235,'Data - Individual Indicators'!AO235,'Data - Individual Indicators'!BB235*SUM('Data - Individual Indicators'!AV235:AY235),'Data - Individual Indicators'!BE235)</f>
        <v>37.989999999999995</v>
      </c>
      <c r="C234" s="169">
        <f>IF(AND(B234&gt;=_xlfn.PERCENTILE.INC($B$2:$B$773,$H$3)),3,IF(AND(B234&lt;_xlfn.PERCENTILE.INC($B$2:$B$773,$H$3),B234&gt;=_xlfn.PERCENTILE.INC($B$2:$B$773,$H$4)),2,1))</f>
        <v>2</v>
      </c>
      <c r="D234" s="169" t="str">
        <f t="shared" si="3"/>
        <v>moderate</v>
      </c>
    </row>
    <row r="235" spans="1:4" x14ac:dyDescent="0.35">
      <c r="A235" s="165">
        <v>53033026200</v>
      </c>
      <c r="B235" s="166">
        <f>SUM('Data - Individual Indicators'!C236,'Data - Individual Indicators'!E236,'Data - Individual Indicators'!G236,'Data - Individual Indicators'!I236,0.5*'Data - Individual Indicators'!L236,0.5*'Data - Individual Indicators'!M236,'Data - Individual Indicators'!P236,0.5*'Data - Individual Indicators'!S236,0.5*'Data - Individual Indicators'!T236,'Data - Individual Indicators'!W236,'Data - Individual Indicators'!Y236,0.33*'Data - Individual Indicators'!AC236,0.33*'Data - Individual Indicators'!AD236,0.33*'Data - Individual Indicators'!AE236,0.5*'Data - Individual Indicators'!AI236,0.5*'Data - Individual Indicators'!AJ236,'Data - Individual Indicators'!AM236,'Data - Individual Indicators'!AO236,'Data - Individual Indicators'!BB236*SUM('Data - Individual Indicators'!AV236:AY236),'Data - Individual Indicators'!BE236)</f>
        <v>39.14</v>
      </c>
      <c r="C235" s="169">
        <f>IF(AND(B235&gt;=_xlfn.PERCENTILE.INC($B$2:$B$773,$H$3)),3,IF(AND(B235&lt;_xlfn.PERCENTILE.INC($B$2:$B$773,$H$3),B235&gt;=_xlfn.PERCENTILE.INC($B$2:$B$773,$H$4)),2,1))</f>
        <v>2</v>
      </c>
      <c r="D235" s="169" t="str">
        <f t="shared" si="3"/>
        <v>moderate</v>
      </c>
    </row>
    <row r="236" spans="1:4" x14ac:dyDescent="0.35">
      <c r="A236" s="165">
        <v>53033026300</v>
      </c>
      <c r="B236" s="166">
        <f>SUM('Data - Individual Indicators'!C237,'Data - Individual Indicators'!E237,'Data - Individual Indicators'!G237,'Data - Individual Indicators'!I237,0.5*'Data - Individual Indicators'!L237,0.5*'Data - Individual Indicators'!M237,'Data - Individual Indicators'!P237,0.5*'Data - Individual Indicators'!S237,0.5*'Data - Individual Indicators'!T237,'Data - Individual Indicators'!W237,'Data - Individual Indicators'!Y237,0.33*'Data - Individual Indicators'!AC237,0.33*'Data - Individual Indicators'!AD237,0.33*'Data - Individual Indicators'!AE237,0.5*'Data - Individual Indicators'!AI237,0.5*'Data - Individual Indicators'!AJ237,'Data - Individual Indicators'!AM237,'Data - Individual Indicators'!AO237,'Data - Individual Indicators'!BB237*SUM('Data - Individual Indicators'!AV237:AY237),'Data - Individual Indicators'!BE237)</f>
        <v>34.819999999999993</v>
      </c>
      <c r="C236" s="169">
        <f>IF(AND(B236&gt;=_xlfn.PERCENTILE.INC($B$2:$B$773,$H$3)),3,IF(AND(B236&lt;_xlfn.PERCENTILE.INC($B$2:$B$773,$H$3),B236&gt;=_xlfn.PERCENTILE.INC($B$2:$B$773,$H$4)),2,1))</f>
        <v>2</v>
      </c>
      <c r="D236" s="169" t="str">
        <f t="shared" si="3"/>
        <v>moderate</v>
      </c>
    </row>
    <row r="237" spans="1:4" x14ac:dyDescent="0.35">
      <c r="A237" s="165">
        <v>53033026400</v>
      </c>
      <c r="B237" s="166">
        <f>SUM('Data - Individual Indicators'!C238,'Data - Individual Indicators'!E238,'Data - Individual Indicators'!G238,'Data - Individual Indicators'!I238,0.5*'Data - Individual Indicators'!L238,0.5*'Data - Individual Indicators'!M238,'Data - Individual Indicators'!P238,0.5*'Data - Individual Indicators'!S238,0.5*'Data - Individual Indicators'!T238,'Data - Individual Indicators'!W238,'Data - Individual Indicators'!Y238,0.33*'Data - Individual Indicators'!AC238,0.33*'Data - Individual Indicators'!AD238,0.33*'Data - Individual Indicators'!AE238,0.5*'Data - Individual Indicators'!AI238,0.5*'Data - Individual Indicators'!AJ238,'Data - Individual Indicators'!AM238,'Data - Individual Indicators'!AO238,'Data - Individual Indicators'!BB238*SUM('Data - Individual Indicators'!AV238:AY238),'Data - Individual Indicators'!BE238)</f>
        <v>40.059999999999995</v>
      </c>
      <c r="C237" s="169">
        <f>IF(AND(B237&gt;=_xlfn.PERCENTILE.INC($B$2:$B$773,$H$3)),3,IF(AND(B237&lt;_xlfn.PERCENTILE.INC($B$2:$B$773,$H$3),B237&gt;=_xlfn.PERCENTILE.INC($B$2:$B$773,$H$4)),2,1))</f>
        <v>3</v>
      </c>
      <c r="D237" s="169" t="str">
        <f t="shared" si="3"/>
        <v>higher</v>
      </c>
    </row>
    <row r="238" spans="1:4" x14ac:dyDescent="0.35">
      <c r="A238" s="165">
        <v>53033026500</v>
      </c>
      <c r="B238" s="166">
        <f>SUM('Data - Individual Indicators'!C239,'Data - Individual Indicators'!E239,'Data - Individual Indicators'!G239,'Data - Individual Indicators'!I239,0.5*'Data - Individual Indicators'!L239,0.5*'Data - Individual Indicators'!M239,'Data - Individual Indicators'!P239,0.5*'Data - Individual Indicators'!S239,0.5*'Data - Individual Indicators'!T239,'Data - Individual Indicators'!W239,'Data - Individual Indicators'!Y239,0.33*'Data - Individual Indicators'!AC239,0.33*'Data - Individual Indicators'!AD239,0.33*'Data - Individual Indicators'!AE239,0.5*'Data - Individual Indicators'!AI239,0.5*'Data - Individual Indicators'!AJ239,'Data - Individual Indicators'!AM239,'Data - Individual Indicators'!AO239,'Data - Individual Indicators'!BB239*SUM('Data - Individual Indicators'!AV239:AY239),'Data - Individual Indicators'!BE239)</f>
        <v>39.15</v>
      </c>
      <c r="C238" s="169">
        <f>IF(AND(B238&gt;=_xlfn.PERCENTILE.INC($B$2:$B$773,$H$3)),3,IF(AND(B238&lt;_xlfn.PERCENTILE.INC($B$2:$B$773,$H$3),B238&gt;=_xlfn.PERCENTILE.INC($B$2:$B$773,$H$4)),2,1))</f>
        <v>2</v>
      </c>
      <c r="D238" s="169" t="str">
        <f t="shared" si="3"/>
        <v>moderate</v>
      </c>
    </row>
    <row r="239" spans="1:4" x14ac:dyDescent="0.35">
      <c r="A239" s="165">
        <v>53033026600</v>
      </c>
      <c r="B239" s="166">
        <f>SUM('Data - Individual Indicators'!C240,'Data - Individual Indicators'!E240,'Data - Individual Indicators'!G240,'Data - Individual Indicators'!I240,0.5*'Data - Individual Indicators'!L240,0.5*'Data - Individual Indicators'!M240,'Data - Individual Indicators'!P240,0.5*'Data - Individual Indicators'!S240,0.5*'Data - Individual Indicators'!T240,'Data - Individual Indicators'!W240,'Data - Individual Indicators'!Y240,0.33*'Data - Individual Indicators'!AC240,0.33*'Data - Individual Indicators'!AD240,0.33*'Data - Individual Indicators'!AE240,0.5*'Data - Individual Indicators'!AI240,0.5*'Data - Individual Indicators'!AJ240,'Data - Individual Indicators'!AM240,'Data - Individual Indicators'!AO240,'Data - Individual Indicators'!BB240*SUM('Data - Individual Indicators'!AV240:AY240),'Data - Individual Indicators'!BE240)</f>
        <v>34.296666666666667</v>
      </c>
      <c r="C239" s="169">
        <f>IF(AND(B239&gt;=_xlfn.PERCENTILE.INC($B$2:$B$773,$H$3)),3,IF(AND(B239&lt;_xlfn.PERCENTILE.INC($B$2:$B$773,$H$3),B239&gt;=_xlfn.PERCENTILE.INC($B$2:$B$773,$H$4)),2,1))</f>
        <v>2</v>
      </c>
      <c r="D239" s="169" t="str">
        <f t="shared" si="3"/>
        <v>moderate</v>
      </c>
    </row>
    <row r="240" spans="1:4" x14ac:dyDescent="0.35">
      <c r="A240" s="165">
        <v>53033026700</v>
      </c>
      <c r="B240" s="166">
        <f>SUM('Data - Individual Indicators'!C241,'Data - Individual Indicators'!E241,'Data - Individual Indicators'!G241,'Data - Individual Indicators'!I241,0.5*'Data - Individual Indicators'!L241,0.5*'Data - Individual Indicators'!M241,'Data - Individual Indicators'!P241,0.5*'Data - Individual Indicators'!S241,0.5*'Data - Individual Indicators'!T241,'Data - Individual Indicators'!W241,'Data - Individual Indicators'!Y241,0.33*'Data - Individual Indicators'!AC241,0.33*'Data - Individual Indicators'!AD241,0.33*'Data - Individual Indicators'!AE241,0.5*'Data - Individual Indicators'!AI241,0.5*'Data - Individual Indicators'!AJ241,'Data - Individual Indicators'!AM241,'Data - Individual Indicators'!AO241,'Data - Individual Indicators'!BB241*SUM('Data - Individual Indicators'!AV241:AY241),'Data - Individual Indicators'!BE241)</f>
        <v>33.64</v>
      </c>
      <c r="C240" s="169">
        <f>IF(AND(B240&gt;=_xlfn.PERCENTILE.INC($B$2:$B$773,$H$3)),3,IF(AND(B240&lt;_xlfn.PERCENTILE.INC($B$2:$B$773,$H$3),B240&gt;=_xlfn.PERCENTILE.INC($B$2:$B$773,$H$4)),2,1))</f>
        <v>2</v>
      </c>
      <c r="D240" s="169" t="str">
        <f t="shared" si="3"/>
        <v>moderate</v>
      </c>
    </row>
    <row r="241" spans="1:4" x14ac:dyDescent="0.35">
      <c r="A241" s="165">
        <v>53033026801</v>
      </c>
      <c r="B241" s="166">
        <f>SUM('Data - Individual Indicators'!C242,'Data - Individual Indicators'!E242,'Data - Individual Indicators'!G242,'Data - Individual Indicators'!I242,0.5*'Data - Individual Indicators'!L242,0.5*'Data - Individual Indicators'!M242,'Data - Individual Indicators'!P242,0.5*'Data - Individual Indicators'!S242,0.5*'Data - Individual Indicators'!T242,'Data - Individual Indicators'!W242,'Data - Individual Indicators'!Y242,0.33*'Data - Individual Indicators'!AC242,0.33*'Data - Individual Indicators'!AD242,0.33*'Data - Individual Indicators'!AE242,0.5*'Data - Individual Indicators'!AI242,0.5*'Data - Individual Indicators'!AJ242,'Data - Individual Indicators'!AM242,'Data - Individual Indicators'!AO242,'Data - Individual Indicators'!BB242*SUM('Data - Individual Indicators'!AV242:AY242),'Data - Individual Indicators'!BE242)</f>
        <v>39.976666666666659</v>
      </c>
      <c r="C241" s="169">
        <f>IF(AND(B241&gt;=_xlfn.PERCENTILE.INC($B$2:$B$773,$H$3)),3,IF(AND(B241&lt;_xlfn.PERCENTILE.INC($B$2:$B$773,$H$3),B241&gt;=_xlfn.PERCENTILE.INC($B$2:$B$773,$H$4)),2,1))</f>
        <v>3</v>
      </c>
      <c r="D241" s="169" t="str">
        <f t="shared" si="3"/>
        <v>higher</v>
      </c>
    </row>
    <row r="242" spans="1:4" x14ac:dyDescent="0.35">
      <c r="A242" s="165">
        <v>53033026802</v>
      </c>
      <c r="B242" s="166">
        <f>SUM('Data - Individual Indicators'!C243,'Data - Individual Indicators'!E243,'Data - Individual Indicators'!G243,'Data - Individual Indicators'!I243,0.5*'Data - Individual Indicators'!L243,0.5*'Data - Individual Indicators'!M243,'Data - Individual Indicators'!P243,0.5*'Data - Individual Indicators'!S243,0.5*'Data - Individual Indicators'!T243,'Data - Individual Indicators'!W243,'Data - Individual Indicators'!Y243,0.33*'Data - Individual Indicators'!AC243,0.33*'Data - Individual Indicators'!AD243,0.33*'Data - Individual Indicators'!AE243,0.5*'Data - Individual Indicators'!AI243,0.5*'Data - Individual Indicators'!AJ243,'Data - Individual Indicators'!AM243,'Data - Individual Indicators'!AO243,'Data - Individual Indicators'!BB243*SUM('Data - Individual Indicators'!AV243:AY243),'Data - Individual Indicators'!BE243)</f>
        <v>39.636666666666663</v>
      </c>
      <c r="C242" s="169">
        <f>IF(AND(B242&gt;=_xlfn.PERCENTILE.INC($B$2:$B$773,$H$3)),3,IF(AND(B242&lt;_xlfn.PERCENTILE.INC($B$2:$B$773,$H$3),B242&gt;=_xlfn.PERCENTILE.INC($B$2:$B$773,$H$4)),2,1))</f>
        <v>2</v>
      </c>
      <c r="D242" s="169" t="str">
        <f t="shared" si="3"/>
        <v>moderate</v>
      </c>
    </row>
    <row r="243" spans="1:4" x14ac:dyDescent="0.35">
      <c r="A243" s="165">
        <v>53033027000</v>
      </c>
      <c r="B243" s="166">
        <f>SUM('Data - Individual Indicators'!C244,'Data - Individual Indicators'!E244,'Data - Individual Indicators'!G244,'Data - Individual Indicators'!I244,0.5*'Data - Individual Indicators'!L244,0.5*'Data - Individual Indicators'!M244,'Data - Individual Indicators'!P244,0.5*'Data - Individual Indicators'!S244,0.5*'Data - Individual Indicators'!T244,'Data - Individual Indicators'!W244,'Data - Individual Indicators'!Y244,0.33*'Data - Individual Indicators'!AC244,0.33*'Data - Individual Indicators'!AD244,0.33*'Data - Individual Indicators'!AE244,0.5*'Data - Individual Indicators'!AI244,0.5*'Data - Individual Indicators'!AJ244,'Data - Individual Indicators'!AM244,'Data - Individual Indicators'!AO244,'Data - Individual Indicators'!BB244*SUM('Data - Individual Indicators'!AV244:AY244),'Data - Individual Indicators'!BE244)</f>
        <v>37.813333333333333</v>
      </c>
      <c r="C243" s="169">
        <f>IF(AND(B243&gt;=_xlfn.PERCENTILE.INC($B$2:$B$773,$H$3)),3,IF(AND(B243&lt;_xlfn.PERCENTILE.INC($B$2:$B$773,$H$3),B243&gt;=_xlfn.PERCENTILE.INC($B$2:$B$773,$H$4)),2,1))</f>
        <v>2</v>
      </c>
      <c r="D243" s="169" t="str">
        <f t="shared" si="3"/>
        <v>moderate</v>
      </c>
    </row>
    <row r="244" spans="1:4" x14ac:dyDescent="0.35">
      <c r="A244" s="165">
        <v>53033027100</v>
      </c>
      <c r="B244" s="166">
        <f>SUM('Data - Individual Indicators'!C245,'Data - Individual Indicators'!E245,'Data - Individual Indicators'!G245,'Data - Individual Indicators'!I245,0.5*'Data - Individual Indicators'!L245,0.5*'Data - Individual Indicators'!M245,'Data - Individual Indicators'!P245,0.5*'Data - Individual Indicators'!S245,0.5*'Data - Individual Indicators'!T245,'Data - Individual Indicators'!W245,'Data - Individual Indicators'!Y245,0.33*'Data - Individual Indicators'!AC245,0.33*'Data - Individual Indicators'!AD245,0.33*'Data - Individual Indicators'!AE245,0.5*'Data - Individual Indicators'!AI245,0.5*'Data - Individual Indicators'!AJ245,'Data - Individual Indicators'!AM245,'Data - Individual Indicators'!AO245,'Data - Individual Indicators'!BB245*SUM('Data - Individual Indicators'!AV245:AY245),'Data - Individual Indicators'!BE245)</f>
        <v>38.559999999999995</v>
      </c>
      <c r="C244" s="169">
        <f>IF(AND(B244&gt;=_xlfn.PERCENTILE.INC($B$2:$B$773,$H$3)),3,IF(AND(B244&lt;_xlfn.PERCENTILE.INC($B$2:$B$773,$H$3),B244&gt;=_xlfn.PERCENTILE.INC($B$2:$B$773,$H$4)),2,1))</f>
        <v>2</v>
      </c>
      <c r="D244" s="169" t="str">
        <f t="shared" si="3"/>
        <v>moderate</v>
      </c>
    </row>
    <row r="245" spans="1:4" x14ac:dyDescent="0.35">
      <c r="A245" s="165">
        <v>53033027200</v>
      </c>
      <c r="B245" s="166">
        <f>SUM('Data - Individual Indicators'!C246,'Data - Individual Indicators'!E246,'Data - Individual Indicators'!G246,'Data - Individual Indicators'!I246,0.5*'Data - Individual Indicators'!L246,0.5*'Data - Individual Indicators'!M246,'Data - Individual Indicators'!P246,0.5*'Data - Individual Indicators'!S246,0.5*'Data - Individual Indicators'!T246,'Data - Individual Indicators'!W246,'Data - Individual Indicators'!Y246,0.33*'Data - Individual Indicators'!AC246,0.33*'Data - Individual Indicators'!AD246,0.33*'Data - Individual Indicators'!AE246,0.5*'Data - Individual Indicators'!AI246,0.5*'Data - Individual Indicators'!AJ246,'Data - Individual Indicators'!AM246,'Data - Individual Indicators'!AO246,'Data - Individual Indicators'!BB246*SUM('Data - Individual Indicators'!AV246:AY246),'Data - Individual Indicators'!BE246)</f>
        <v>40.47</v>
      </c>
      <c r="C245" s="169">
        <f>IF(AND(B245&gt;=_xlfn.PERCENTILE.INC($B$2:$B$773,$H$3)),3,IF(AND(B245&lt;_xlfn.PERCENTILE.INC($B$2:$B$773,$H$3),B245&gt;=_xlfn.PERCENTILE.INC($B$2:$B$773,$H$4)),2,1))</f>
        <v>3</v>
      </c>
      <c r="D245" s="169" t="str">
        <f t="shared" si="3"/>
        <v>higher</v>
      </c>
    </row>
    <row r="246" spans="1:4" x14ac:dyDescent="0.35">
      <c r="A246" s="165">
        <v>53033027300</v>
      </c>
      <c r="B246" s="166">
        <f>SUM('Data - Individual Indicators'!C247,'Data - Individual Indicators'!E247,'Data - Individual Indicators'!G247,'Data - Individual Indicators'!I247,0.5*'Data - Individual Indicators'!L247,0.5*'Data - Individual Indicators'!M247,'Data - Individual Indicators'!P247,0.5*'Data - Individual Indicators'!S247,0.5*'Data - Individual Indicators'!T247,'Data - Individual Indicators'!W247,'Data - Individual Indicators'!Y247,0.33*'Data - Individual Indicators'!AC247,0.33*'Data - Individual Indicators'!AD247,0.33*'Data - Individual Indicators'!AE247,0.5*'Data - Individual Indicators'!AI247,0.5*'Data - Individual Indicators'!AJ247,'Data - Individual Indicators'!AM247,'Data - Individual Indicators'!AO247,'Data - Individual Indicators'!BB247*SUM('Data - Individual Indicators'!AV247:AY247),'Data - Individual Indicators'!BE247)</f>
        <v>39.799999999999997</v>
      </c>
      <c r="C246" s="169">
        <f>IF(AND(B246&gt;=_xlfn.PERCENTILE.INC($B$2:$B$773,$H$3)),3,IF(AND(B246&lt;_xlfn.PERCENTILE.INC($B$2:$B$773,$H$3),B246&gt;=_xlfn.PERCENTILE.INC($B$2:$B$773,$H$4)),2,1))</f>
        <v>3</v>
      </c>
      <c r="D246" s="169" t="str">
        <f t="shared" si="3"/>
        <v>higher</v>
      </c>
    </row>
    <row r="247" spans="1:4" x14ac:dyDescent="0.35">
      <c r="A247" s="165">
        <v>53033027400</v>
      </c>
      <c r="B247" s="166">
        <f>SUM('Data - Individual Indicators'!C248,'Data - Individual Indicators'!E248,'Data - Individual Indicators'!G248,'Data - Individual Indicators'!I248,0.5*'Data - Individual Indicators'!L248,0.5*'Data - Individual Indicators'!M248,'Data - Individual Indicators'!P248,0.5*'Data - Individual Indicators'!S248,0.5*'Data - Individual Indicators'!T248,'Data - Individual Indicators'!W248,'Data - Individual Indicators'!Y248,0.33*'Data - Individual Indicators'!AC248,0.33*'Data - Individual Indicators'!AD248,0.33*'Data - Individual Indicators'!AE248,0.5*'Data - Individual Indicators'!AI248,0.5*'Data - Individual Indicators'!AJ248,'Data - Individual Indicators'!AM248,'Data - Individual Indicators'!AO248,'Data - Individual Indicators'!BB248*SUM('Data - Individual Indicators'!AV248:AY248),'Data - Individual Indicators'!BE248)</f>
        <v>35.303333333333327</v>
      </c>
      <c r="C247" s="169">
        <f>IF(AND(B247&gt;=_xlfn.PERCENTILE.INC($B$2:$B$773,$H$3)),3,IF(AND(B247&lt;_xlfn.PERCENTILE.INC($B$2:$B$773,$H$3),B247&gt;=_xlfn.PERCENTILE.INC($B$2:$B$773,$H$4)),2,1))</f>
        <v>2</v>
      </c>
      <c r="D247" s="169" t="str">
        <f t="shared" si="3"/>
        <v>moderate</v>
      </c>
    </row>
    <row r="248" spans="1:4" x14ac:dyDescent="0.35">
      <c r="A248" s="165">
        <v>53033027500</v>
      </c>
      <c r="B248" s="166">
        <f>SUM('Data - Individual Indicators'!C249,'Data - Individual Indicators'!E249,'Data - Individual Indicators'!G249,'Data - Individual Indicators'!I249,0.5*'Data - Individual Indicators'!L249,0.5*'Data - Individual Indicators'!M249,'Data - Individual Indicators'!P249,0.5*'Data - Individual Indicators'!S249,0.5*'Data - Individual Indicators'!T249,'Data - Individual Indicators'!W249,'Data - Individual Indicators'!Y249,0.33*'Data - Individual Indicators'!AC249,0.33*'Data - Individual Indicators'!AD249,0.33*'Data - Individual Indicators'!AE249,0.5*'Data - Individual Indicators'!AI249,0.5*'Data - Individual Indicators'!AJ249,'Data - Individual Indicators'!AM249,'Data - Individual Indicators'!AO249,'Data - Individual Indicators'!BB249*SUM('Data - Individual Indicators'!AV249:AY249),'Data - Individual Indicators'!BE249)</f>
        <v>41.629999999999995</v>
      </c>
      <c r="C248" s="169">
        <f>IF(AND(B248&gt;=_xlfn.PERCENTILE.INC($B$2:$B$773,$H$3)),3,IF(AND(B248&lt;_xlfn.PERCENTILE.INC($B$2:$B$773,$H$3),B248&gt;=_xlfn.PERCENTILE.INC($B$2:$B$773,$H$4)),2,1))</f>
        <v>3</v>
      </c>
      <c r="D248" s="169" t="str">
        <f t="shared" si="3"/>
        <v>higher</v>
      </c>
    </row>
    <row r="249" spans="1:4" x14ac:dyDescent="0.35">
      <c r="A249" s="165">
        <v>53033027600</v>
      </c>
      <c r="B249" s="166">
        <f>SUM('Data - Individual Indicators'!C250,'Data - Individual Indicators'!E250,'Data - Individual Indicators'!G250,'Data - Individual Indicators'!I250,0.5*'Data - Individual Indicators'!L250,0.5*'Data - Individual Indicators'!M250,'Data - Individual Indicators'!P250,0.5*'Data - Individual Indicators'!S250,0.5*'Data - Individual Indicators'!T250,'Data - Individual Indicators'!W250,'Data - Individual Indicators'!Y250,0.33*'Data - Individual Indicators'!AC250,0.33*'Data - Individual Indicators'!AD250,0.33*'Data - Individual Indicators'!AE250,0.5*'Data - Individual Indicators'!AI250,0.5*'Data - Individual Indicators'!AJ250,'Data - Individual Indicators'!AM250,'Data - Individual Indicators'!AO250,'Data - Individual Indicators'!BB250*SUM('Data - Individual Indicators'!AV250:AY250),'Data - Individual Indicators'!BE250)</f>
        <v>34.809999999999995</v>
      </c>
      <c r="C249" s="169">
        <f>IF(AND(B249&gt;=_xlfn.PERCENTILE.INC($B$2:$B$773,$H$3)),3,IF(AND(B249&lt;_xlfn.PERCENTILE.INC($B$2:$B$773,$H$3),B249&gt;=_xlfn.PERCENTILE.INC($B$2:$B$773,$H$4)),2,1))</f>
        <v>2</v>
      </c>
      <c r="D249" s="169" t="str">
        <f t="shared" si="3"/>
        <v>moderate</v>
      </c>
    </row>
    <row r="250" spans="1:4" x14ac:dyDescent="0.35">
      <c r="A250" s="165">
        <v>53033027701</v>
      </c>
      <c r="B250" s="166">
        <f>SUM('Data - Individual Indicators'!C251,'Data - Individual Indicators'!E251,'Data - Individual Indicators'!G251,'Data - Individual Indicators'!I251,0.5*'Data - Individual Indicators'!L251,0.5*'Data - Individual Indicators'!M251,'Data - Individual Indicators'!P251,0.5*'Data - Individual Indicators'!S251,0.5*'Data - Individual Indicators'!T251,'Data - Individual Indicators'!W251,'Data - Individual Indicators'!Y251,0.33*'Data - Individual Indicators'!AC251,0.33*'Data - Individual Indicators'!AD251,0.33*'Data - Individual Indicators'!AE251,0.5*'Data - Individual Indicators'!AI251,0.5*'Data - Individual Indicators'!AJ251,'Data - Individual Indicators'!AM251,'Data - Individual Indicators'!AO251,'Data - Individual Indicators'!BB251*SUM('Data - Individual Indicators'!AV251:AY251),'Data - Individual Indicators'!BE251)</f>
        <v>13.99</v>
      </c>
      <c r="C250" s="169">
        <f>IF(AND(B250&gt;=_xlfn.PERCENTILE.INC($B$2:$B$773,$H$3)),3,IF(AND(B250&lt;_xlfn.PERCENTILE.INC($B$2:$B$773,$H$3),B250&gt;=_xlfn.PERCENTILE.INC($B$2:$B$773,$H$4)),2,1))</f>
        <v>1</v>
      </c>
      <c r="D250" s="169" t="str">
        <f t="shared" si="3"/>
        <v>lower</v>
      </c>
    </row>
    <row r="251" spans="1:4" x14ac:dyDescent="0.35">
      <c r="A251" s="165">
        <v>53033027702</v>
      </c>
      <c r="B251" s="166">
        <f>SUM('Data - Individual Indicators'!C252,'Data - Individual Indicators'!E252,'Data - Individual Indicators'!G252,'Data - Individual Indicators'!I252,0.5*'Data - Individual Indicators'!L252,0.5*'Data - Individual Indicators'!M252,'Data - Individual Indicators'!P252,0.5*'Data - Individual Indicators'!S252,0.5*'Data - Individual Indicators'!T252,'Data - Individual Indicators'!W252,'Data - Individual Indicators'!Y252,0.33*'Data - Individual Indicators'!AC252,0.33*'Data - Individual Indicators'!AD252,0.33*'Data - Individual Indicators'!AE252,0.5*'Data - Individual Indicators'!AI252,0.5*'Data - Individual Indicators'!AJ252,'Data - Individual Indicators'!AM252,'Data - Individual Indicators'!AO252,'Data - Individual Indicators'!BB252*SUM('Data - Individual Indicators'!AV252:AY252),'Data - Individual Indicators'!BE252)</f>
        <v>5</v>
      </c>
      <c r="C251" s="169">
        <f>IF(AND(B251&gt;=_xlfn.PERCENTILE.INC($B$2:$B$773,$H$3)),3,IF(AND(B251&lt;_xlfn.PERCENTILE.INC($B$2:$B$773,$H$3),B251&gt;=_xlfn.PERCENTILE.INC($B$2:$B$773,$H$4)),2,1))</f>
        <v>1</v>
      </c>
      <c r="D251" s="169" t="str">
        <f t="shared" si="3"/>
        <v>lower</v>
      </c>
    </row>
    <row r="252" spans="1:4" x14ac:dyDescent="0.35">
      <c r="A252" s="165">
        <v>53033027800</v>
      </c>
      <c r="B252" s="166">
        <f>SUM('Data - Individual Indicators'!C253,'Data - Individual Indicators'!E253,'Data - Individual Indicators'!G253,'Data - Individual Indicators'!I253,0.5*'Data - Individual Indicators'!L253,0.5*'Data - Individual Indicators'!M253,'Data - Individual Indicators'!P253,0.5*'Data - Individual Indicators'!S253,0.5*'Data - Individual Indicators'!T253,'Data - Individual Indicators'!W253,'Data - Individual Indicators'!Y253,0.33*'Data - Individual Indicators'!AC253,0.33*'Data - Individual Indicators'!AD253,0.33*'Data - Individual Indicators'!AE253,0.5*'Data - Individual Indicators'!AI253,0.5*'Data - Individual Indicators'!AJ253,'Data - Individual Indicators'!AM253,'Data - Individual Indicators'!AO253,'Data - Individual Indicators'!BB253*SUM('Data - Individual Indicators'!AV253:AY253),'Data - Individual Indicators'!BE253)</f>
        <v>8.66</v>
      </c>
      <c r="C252" s="169">
        <f>IF(AND(B252&gt;=_xlfn.PERCENTILE.INC($B$2:$B$773,$H$3)),3,IF(AND(B252&lt;_xlfn.PERCENTILE.INC($B$2:$B$773,$H$3),B252&gt;=_xlfn.PERCENTILE.INC($B$2:$B$773,$H$4)),2,1))</f>
        <v>1</v>
      </c>
      <c r="D252" s="169" t="str">
        <f t="shared" si="3"/>
        <v>lower</v>
      </c>
    </row>
    <row r="253" spans="1:4" x14ac:dyDescent="0.35">
      <c r="A253" s="165">
        <v>53033027900</v>
      </c>
      <c r="B253" s="166">
        <f>SUM('Data - Individual Indicators'!C254,'Data - Individual Indicators'!E254,'Data - Individual Indicators'!G254,'Data - Individual Indicators'!I254,0.5*'Data - Individual Indicators'!L254,0.5*'Data - Individual Indicators'!M254,'Data - Individual Indicators'!P254,0.5*'Data - Individual Indicators'!S254,0.5*'Data - Individual Indicators'!T254,'Data - Individual Indicators'!W254,'Data - Individual Indicators'!Y254,0.33*'Data - Individual Indicators'!AC254,0.33*'Data - Individual Indicators'!AD254,0.33*'Data - Individual Indicators'!AE254,0.5*'Data - Individual Indicators'!AI254,0.5*'Data - Individual Indicators'!AJ254,'Data - Individual Indicators'!AM254,'Data - Individual Indicators'!AO254,'Data - Individual Indicators'!BB254*SUM('Data - Individual Indicators'!AV254:AY254),'Data - Individual Indicators'!BE254)</f>
        <v>37.549999999999997</v>
      </c>
      <c r="C253" s="169">
        <f>IF(AND(B253&gt;=_xlfn.PERCENTILE.INC($B$2:$B$773,$H$3)),3,IF(AND(B253&lt;_xlfn.PERCENTILE.INC($B$2:$B$773,$H$3),B253&gt;=_xlfn.PERCENTILE.INC($B$2:$B$773,$H$4)),2,1))</f>
        <v>2</v>
      </c>
      <c r="D253" s="169" t="str">
        <f t="shared" si="3"/>
        <v>moderate</v>
      </c>
    </row>
    <row r="254" spans="1:4" x14ac:dyDescent="0.35">
      <c r="A254" s="165">
        <v>53033028000</v>
      </c>
      <c r="B254" s="166">
        <f>SUM('Data - Individual Indicators'!C255,'Data - Individual Indicators'!E255,'Data - Individual Indicators'!G255,'Data - Individual Indicators'!I255,0.5*'Data - Individual Indicators'!L255,0.5*'Data - Individual Indicators'!M255,'Data - Individual Indicators'!P255,0.5*'Data - Individual Indicators'!S255,0.5*'Data - Individual Indicators'!T255,'Data - Individual Indicators'!W255,'Data - Individual Indicators'!Y255,0.33*'Data - Individual Indicators'!AC255,0.33*'Data - Individual Indicators'!AD255,0.33*'Data - Individual Indicators'!AE255,0.5*'Data - Individual Indicators'!AI255,0.5*'Data - Individual Indicators'!AJ255,'Data - Individual Indicators'!AM255,'Data - Individual Indicators'!AO255,'Data - Individual Indicators'!BB255*SUM('Data - Individual Indicators'!AV255:AY255),'Data - Individual Indicators'!BE255)</f>
        <v>48.88</v>
      </c>
      <c r="C254" s="169">
        <f>IF(AND(B254&gt;=_xlfn.PERCENTILE.INC($B$2:$B$773,$H$3)),3,IF(AND(B254&lt;_xlfn.PERCENTILE.INC($B$2:$B$773,$H$3),B254&gt;=_xlfn.PERCENTILE.INC($B$2:$B$773,$H$4)),2,1))</f>
        <v>3</v>
      </c>
      <c r="D254" s="169" t="str">
        <f t="shared" si="3"/>
        <v>higher</v>
      </c>
    </row>
    <row r="255" spans="1:4" x14ac:dyDescent="0.35">
      <c r="A255" s="165">
        <v>53033028100</v>
      </c>
      <c r="B255" s="166">
        <f>SUM('Data - Individual Indicators'!C256,'Data - Individual Indicators'!E256,'Data - Individual Indicators'!G256,'Data - Individual Indicators'!I256,0.5*'Data - Individual Indicators'!L256,0.5*'Data - Individual Indicators'!M256,'Data - Individual Indicators'!P256,0.5*'Data - Individual Indicators'!S256,0.5*'Data - Individual Indicators'!T256,'Data - Individual Indicators'!W256,'Data - Individual Indicators'!Y256,0.33*'Data - Individual Indicators'!AC256,0.33*'Data - Individual Indicators'!AD256,0.33*'Data - Individual Indicators'!AE256,0.5*'Data - Individual Indicators'!AI256,0.5*'Data - Individual Indicators'!AJ256,'Data - Individual Indicators'!AM256,'Data - Individual Indicators'!AO256,'Data - Individual Indicators'!BB256*SUM('Data - Individual Indicators'!AV256:AY256),'Data - Individual Indicators'!BE256)</f>
        <v>48.63</v>
      </c>
      <c r="C255" s="169">
        <f>IF(AND(B255&gt;=_xlfn.PERCENTILE.INC($B$2:$B$773,$H$3)),3,IF(AND(B255&lt;_xlfn.PERCENTILE.INC($B$2:$B$773,$H$3),B255&gt;=_xlfn.PERCENTILE.INC($B$2:$B$773,$H$4)),2,1))</f>
        <v>3</v>
      </c>
      <c r="D255" s="169" t="str">
        <f t="shared" si="3"/>
        <v>higher</v>
      </c>
    </row>
    <row r="256" spans="1:4" x14ac:dyDescent="0.35">
      <c r="A256" s="165">
        <v>53033028200</v>
      </c>
      <c r="B256" s="166">
        <f>SUM('Data - Individual Indicators'!C257,'Data - Individual Indicators'!E257,'Data - Individual Indicators'!G257,'Data - Individual Indicators'!I257,0.5*'Data - Individual Indicators'!L257,0.5*'Data - Individual Indicators'!M257,'Data - Individual Indicators'!P257,0.5*'Data - Individual Indicators'!S257,0.5*'Data - Individual Indicators'!T257,'Data - Individual Indicators'!W257,'Data - Individual Indicators'!Y257,0.33*'Data - Individual Indicators'!AC257,0.33*'Data - Individual Indicators'!AD257,0.33*'Data - Individual Indicators'!AE257,0.5*'Data - Individual Indicators'!AI257,0.5*'Data - Individual Indicators'!AJ257,'Data - Individual Indicators'!AM257,'Data - Individual Indicators'!AO257,'Data - Individual Indicators'!BB257*SUM('Data - Individual Indicators'!AV257:AY257),'Data - Individual Indicators'!BE257)</f>
        <v>47.13333333333334</v>
      </c>
      <c r="C256" s="169">
        <f>IF(AND(B256&gt;=_xlfn.PERCENTILE.INC($B$2:$B$773,$H$3)),3,IF(AND(B256&lt;_xlfn.PERCENTILE.INC($B$2:$B$773,$H$3),B256&gt;=_xlfn.PERCENTILE.INC($B$2:$B$773,$H$4)),2,1))</f>
        <v>3</v>
      </c>
      <c r="D256" s="169" t="str">
        <f t="shared" si="3"/>
        <v>higher</v>
      </c>
    </row>
    <row r="257" spans="1:4" x14ac:dyDescent="0.35">
      <c r="A257" s="165">
        <v>53033028300</v>
      </c>
      <c r="B257" s="166">
        <f>SUM('Data - Individual Indicators'!C258,'Data - Individual Indicators'!E258,'Data - Individual Indicators'!G258,'Data - Individual Indicators'!I258,0.5*'Data - Individual Indicators'!L258,0.5*'Data - Individual Indicators'!M258,'Data - Individual Indicators'!P258,0.5*'Data - Individual Indicators'!S258,0.5*'Data - Individual Indicators'!T258,'Data - Individual Indicators'!W258,'Data - Individual Indicators'!Y258,0.33*'Data - Individual Indicators'!AC258,0.33*'Data - Individual Indicators'!AD258,0.33*'Data - Individual Indicators'!AE258,0.5*'Data - Individual Indicators'!AI258,0.5*'Data - Individual Indicators'!AJ258,'Data - Individual Indicators'!AM258,'Data - Individual Indicators'!AO258,'Data - Individual Indicators'!BB258*SUM('Data - Individual Indicators'!AV258:AY258),'Data - Individual Indicators'!BE258)</f>
        <v>26.98</v>
      </c>
      <c r="C257" s="169">
        <f>IF(AND(B257&gt;=_xlfn.PERCENTILE.INC($B$2:$B$773,$H$3)),3,IF(AND(B257&lt;_xlfn.PERCENTILE.INC($B$2:$B$773,$H$3),B257&gt;=_xlfn.PERCENTILE.INC($B$2:$B$773,$H$4)),2,1))</f>
        <v>2</v>
      </c>
      <c r="D257" s="169" t="str">
        <f t="shared" si="3"/>
        <v>moderate</v>
      </c>
    </row>
    <row r="258" spans="1:4" x14ac:dyDescent="0.35">
      <c r="A258" s="165">
        <v>53033028402</v>
      </c>
      <c r="B258" s="166">
        <f>SUM('Data - Individual Indicators'!C259,'Data - Individual Indicators'!E259,'Data - Individual Indicators'!G259,'Data - Individual Indicators'!I259,0.5*'Data - Individual Indicators'!L259,0.5*'Data - Individual Indicators'!M259,'Data - Individual Indicators'!P259,0.5*'Data - Individual Indicators'!S259,0.5*'Data - Individual Indicators'!T259,'Data - Individual Indicators'!W259,'Data - Individual Indicators'!Y259,0.33*'Data - Individual Indicators'!AC259,0.33*'Data - Individual Indicators'!AD259,0.33*'Data - Individual Indicators'!AE259,0.5*'Data - Individual Indicators'!AI259,0.5*'Data - Individual Indicators'!AJ259,'Data - Individual Indicators'!AM259,'Data - Individual Indicators'!AO259,'Data - Individual Indicators'!BB259*SUM('Data - Individual Indicators'!AV259:AY259),'Data - Individual Indicators'!BE259)</f>
        <v>45.8</v>
      </c>
      <c r="C258" s="169">
        <f>IF(AND(B258&gt;=_xlfn.PERCENTILE.INC($B$2:$B$773,$H$3)),3,IF(AND(B258&lt;_xlfn.PERCENTILE.INC($B$2:$B$773,$H$3),B258&gt;=_xlfn.PERCENTILE.INC($B$2:$B$773,$H$4)),2,1))</f>
        <v>3</v>
      </c>
      <c r="D258" s="169" t="str">
        <f t="shared" si="3"/>
        <v>higher</v>
      </c>
    </row>
    <row r="259" spans="1:4" x14ac:dyDescent="0.35">
      <c r="A259" s="165">
        <v>53033028403</v>
      </c>
      <c r="B259" s="166">
        <f>SUM('Data - Individual Indicators'!C260,'Data - Individual Indicators'!E260,'Data - Individual Indicators'!G260,'Data - Individual Indicators'!I260,0.5*'Data - Individual Indicators'!L260,0.5*'Data - Individual Indicators'!M260,'Data - Individual Indicators'!P260,0.5*'Data - Individual Indicators'!S260,0.5*'Data - Individual Indicators'!T260,'Data - Individual Indicators'!W260,'Data - Individual Indicators'!Y260,0.33*'Data - Individual Indicators'!AC260,0.33*'Data - Individual Indicators'!AD260,0.33*'Data - Individual Indicators'!AE260,0.5*'Data - Individual Indicators'!AI260,0.5*'Data - Individual Indicators'!AJ260,'Data - Individual Indicators'!AM260,'Data - Individual Indicators'!AO260,'Data - Individual Indicators'!BB260*SUM('Data - Individual Indicators'!AV260:AY260),'Data - Individual Indicators'!BE260)</f>
        <v>42.309999999999995</v>
      </c>
      <c r="C259" s="169">
        <f>IF(AND(B259&gt;=_xlfn.PERCENTILE.INC($B$2:$B$773,$H$3)),3,IF(AND(B259&lt;_xlfn.PERCENTILE.INC($B$2:$B$773,$H$3),B259&gt;=_xlfn.PERCENTILE.INC($B$2:$B$773,$H$4)),2,1))</f>
        <v>3</v>
      </c>
      <c r="D259" s="169" t="str">
        <f t="shared" ref="D259:D322" si="4">IF(C259=3,"higher",IF(C259=2,"moderate","lower"))</f>
        <v>higher</v>
      </c>
    </row>
    <row r="260" spans="1:4" x14ac:dyDescent="0.35">
      <c r="A260" s="165">
        <v>53033028500</v>
      </c>
      <c r="B260" s="166">
        <f>SUM('Data - Individual Indicators'!C261,'Data - Individual Indicators'!E261,'Data - Individual Indicators'!G261,'Data - Individual Indicators'!I261,0.5*'Data - Individual Indicators'!L261,0.5*'Data - Individual Indicators'!M261,'Data - Individual Indicators'!P261,0.5*'Data - Individual Indicators'!S261,0.5*'Data - Individual Indicators'!T261,'Data - Individual Indicators'!W261,'Data - Individual Indicators'!Y261,0.33*'Data - Individual Indicators'!AC261,0.33*'Data - Individual Indicators'!AD261,0.33*'Data - Individual Indicators'!AE261,0.5*'Data - Individual Indicators'!AI261,0.5*'Data - Individual Indicators'!AJ261,'Data - Individual Indicators'!AM261,'Data - Individual Indicators'!AO261,'Data - Individual Indicators'!BB261*SUM('Data - Individual Indicators'!AV261:AY261),'Data - Individual Indicators'!BE261)</f>
        <v>34.303333333333327</v>
      </c>
      <c r="C260" s="169">
        <f>IF(AND(B260&gt;=_xlfn.PERCENTILE.INC($B$2:$B$773,$H$3)),3,IF(AND(B260&lt;_xlfn.PERCENTILE.INC($B$2:$B$773,$H$3),B260&gt;=_xlfn.PERCENTILE.INC($B$2:$B$773,$H$4)),2,1))</f>
        <v>2</v>
      </c>
      <c r="D260" s="169" t="str">
        <f t="shared" si="4"/>
        <v>moderate</v>
      </c>
    </row>
    <row r="261" spans="1:4" x14ac:dyDescent="0.35">
      <c r="A261" s="165">
        <v>53033028600</v>
      </c>
      <c r="B261" s="166">
        <f>SUM('Data - Individual Indicators'!C262,'Data - Individual Indicators'!E262,'Data - Individual Indicators'!G262,'Data - Individual Indicators'!I262,0.5*'Data - Individual Indicators'!L262,0.5*'Data - Individual Indicators'!M262,'Data - Individual Indicators'!P262,0.5*'Data - Individual Indicators'!S262,0.5*'Data - Individual Indicators'!T262,'Data - Individual Indicators'!W262,'Data - Individual Indicators'!Y262,0.33*'Data - Individual Indicators'!AC262,0.33*'Data - Individual Indicators'!AD262,0.33*'Data - Individual Indicators'!AE262,0.5*'Data - Individual Indicators'!AI262,0.5*'Data - Individual Indicators'!AJ262,'Data - Individual Indicators'!AM262,'Data - Individual Indicators'!AO262,'Data - Individual Indicators'!BB262*SUM('Data - Individual Indicators'!AV262:AY262),'Data - Individual Indicators'!BE262)</f>
        <v>16.803333333333335</v>
      </c>
      <c r="C261" s="169">
        <f>IF(AND(B261&gt;=_xlfn.PERCENTILE.INC($B$2:$B$773,$H$3)),3,IF(AND(B261&lt;_xlfn.PERCENTILE.INC($B$2:$B$773,$H$3),B261&gt;=_xlfn.PERCENTILE.INC($B$2:$B$773,$H$4)),2,1))</f>
        <v>1</v>
      </c>
      <c r="D261" s="169" t="str">
        <f t="shared" si="4"/>
        <v>lower</v>
      </c>
    </row>
    <row r="262" spans="1:4" x14ac:dyDescent="0.35">
      <c r="A262" s="165">
        <v>53033028700</v>
      </c>
      <c r="B262" s="166">
        <f>SUM('Data - Individual Indicators'!C263,'Data - Individual Indicators'!E263,'Data - Individual Indicators'!G263,'Data - Individual Indicators'!I263,0.5*'Data - Individual Indicators'!L263,0.5*'Data - Individual Indicators'!M263,'Data - Individual Indicators'!P263,0.5*'Data - Individual Indicators'!S263,0.5*'Data - Individual Indicators'!T263,'Data - Individual Indicators'!W263,'Data - Individual Indicators'!Y263,0.33*'Data - Individual Indicators'!AC263,0.33*'Data - Individual Indicators'!AD263,0.33*'Data - Individual Indicators'!AE263,0.5*'Data - Individual Indicators'!AI263,0.5*'Data - Individual Indicators'!AJ263,'Data - Individual Indicators'!AM263,'Data - Individual Indicators'!AO263,'Data - Individual Indicators'!BB263*SUM('Data - Individual Indicators'!AV263:AY263),'Data - Individual Indicators'!BE263)</f>
        <v>19.149999999999999</v>
      </c>
      <c r="C262" s="169">
        <f>IF(AND(B262&gt;=_xlfn.PERCENTILE.INC($B$2:$B$773,$H$3)),3,IF(AND(B262&lt;_xlfn.PERCENTILE.INC($B$2:$B$773,$H$3),B262&gt;=_xlfn.PERCENTILE.INC($B$2:$B$773,$H$4)),2,1))</f>
        <v>1</v>
      </c>
      <c r="D262" s="169" t="str">
        <f t="shared" si="4"/>
        <v>lower</v>
      </c>
    </row>
    <row r="263" spans="1:4" x14ac:dyDescent="0.35">
      <c r="A263" s="165">
        <v>53033028801</v>
      </c>
      <c r="B263" s="166">
        <f>SUM('Data - Individual Indicators'!C264,'Data - Individual Indicators'!E264,'Data - Individual Indicators'!G264,'Data - Individual Indicators'!I264,0.5*'Data - Individual Indicators'!L264,0.5*'Data - Individual Indicators'!M264,'Data - Individual Indicators'!P264,0.5*'Data - Individual Indicators'!S264,0.5*'Data - Individual Indicators'!T264,'Data - Individual Indicators'!W264,'Data - Individual Indicators'!Y264,0.33*'Data - Individual Indicators'!AC264,0.33*'Data - Individual Indicators'!AD264,0.33*'Data - Individual Indicators'!AE264,0.5*'Data - Individual Indicators'!AI264,0.5*'Data - Individual Indicators'!AJ264,'Data - Individual Indicators'!AM264,'Data - Individual Indicators'!AO264,'Data - Individual Indicators'!BB264*SUM('Data - Individual Indicators'!AV264:AY264),'Data - Individual Indicators'!BE264)</f>
        <v>37.9</v>
      </c>
      <c r="C263" s="169">
        <f>IF(AND(B263&gt;=_xlfn.PERCENTILE.INC($B$2:$B$773,$H$3)),3,IF(AND(B263&lt;_xlfn.PERCENTILE.INC($B$2:$B$773,$H$3),B263&gt;=_xlfn.PERCENTILE.INC($B$2:$B$773,$H$4)),2,1))</f>
        <v>2</v>
      </c>
      <c r="D263" s="169" t="str">
        <f t="shared" si="4"/>
        <v>moderate</v>
      </c>
    </row>
    <row r="264" spans="1:4" x14ac:dyDescent="0.35">
      <c r="A264" s="165">
        <v>53033028802</v>
      </c>
      <c r="B264" s="166">
        <f>SUM('Data - Individual Indicators'!C265,'Data - Individual Indicators'!E265,'Data - Individual Indicators'!G265,'Data - Individual Indicators'!I265,0.5*'Data - Individual Indicators'!L265,0.5*'Data - Individual Indicators'!M265,'Data - Individual Indicators'!P265,0.5*'Data - Individual Indicators'!S265,0.5*'Data - Individual Indicators'!T265,'Data - Individual Indicators'!W265,'Data - Individual Indicators'!Y265,0.33*'Data - Individual Indicators'!AC265,0.33*'Data - Individual Indicators'!AD265,0.33*'Data - Individual Indicators'!AE265,0.5*'Data - Individual Indicators'!AI265,0.5*'Data - Individual Indicators'!AJ265,'Data - Individual Indicators'!AM265,'Data - Individual Indicators'!AO265,'Data - Individual Indicators'!BB265*SUM('Data - Individual Indicators'!AV265:AY265),'Data - Individual Indicators'!BE265)</f>
        <v>46.470000000000006</v>
      </c>
      <c r="C264" s="169">
        <f>IF(AND(B264&gt;=_xlfn.PERCENTILE.INC($B$2:$B$773,$H$3)),3,IF(AND(B264&lt;_xlfn.PERCENTILE.INC($B$2:$B$773,$H$3),B264&gt;=_xlfn.PERCENTILE.INC($B$2:$B$773,$H$4)),2,1))</f>
        <v>3</v>
      </c>
      <c r="D264" s="169" t="str">
        <f t="shared" si="4"/>
        <v>higher</v>
      </c>
    </row>
    <row r="265" spans="1:4" x14ac:dyDescent="0.35">
      <c r="A265" s="165">
        <v>53033028901</v>
      </c>
      <c r="B265" s="166">
        <f>SUM('Data - Individual Indicators'!C266,'Data - Individual Indicators'!E266,'Data - Individual Indicators'!G266,'Data - Individual Indicators'!I266,0.5*'Data - Individual Indicators'!L266,0.5*'Data - Individual Indicators'!M266,'Data - Individual Indicators'!P266,0.5*'Data - Individual Indicators'!S266,0.5*'Data - Individual Indicators'!T266,'Data - Individual Indicators'!W266,'Data - Individual Indicators'!Y266,0.33*'Data - Individual Indicators'!AC266,0.33*'Data - Individual Indicators'!AD266,0.33*'Data - Individual Indicators'!AE266,0.5*'Data - Individual Indicators'!AI266,0.5*'Data - Individual Indicators'!AJ266,'Data - Individual Indicators'!AM266,'Data - Individual Indicators'!AO266,'Data - Individual Indicators'!BB266*SUM('Data - Individual Indicators'!AV266:AY266),'Data - Individual Indicators'!BE266)</f>
        <v>23.803333333333331</v>
      </c>
      <c r="C265" s="169">
        <f>IF(AND(B265&gt;=_xlfn.PERCENTILE.INC($B$2:$B$773,$H$3)),3,IF(AND(B265&lt;_xlfn.PERCENTILE.INC($B$2:$B$773,$H$3),B265&gt;=_xlfn.PERCENTILE.INC($B$2:$B$773,$H$4)),2,1))</f>
        <v>1</v>
      </c>
      <c r="D265" s="169" t="str">
        <f t="shared" si="4"/>
        <v>lower</v>
      </c>
    </row>
    <row r="266" spans="1:4" x14ac:dyDescent="0.35">
      <c r="A266" s="165">
        <v>53033028902</v>
      </c>
      <c r="B266" s="166">
        <f>SUM('Data - Individual Indicators'!C267,'Data - Individual Indicators'!E267,'Data - Individual Indicators'!G267,'Data - Individual Indicators'!I267,0.5*'Data - Individual Indicators'!L267,0.5*'Data - Individual Indicators'!M267,'Data - Individual Indicators'!P267,0.5*'Data - Individual Indicators'!S267,0.5*'Data - Individual Indicators'!T267,'Data - Individual Indicators'!W267,'Data - Individual Indicators'!Y267,0.33*'Data - Individual Indicators'!AC267,0.33*'Data - Individual Indicators'!AD267,0.33*'Data - Individual Indicators'!AE267,0.5*'Data - Individual Indicators'!AI267,0.5*'Data - Individual Indicators'!AJ267,'Data - Individual Indicators'!AM267,'Data - Individual Indicators'!AO267,'Data - Individual Indicators'!BB267*SUM('Data - Individual Indicators'!AV267:AY267),'Data - Individual Indicators'!BE267)</f>
        <v>50.306666666666665</v>
      </c>
      <c r="C266" s="169">
        <f>IF(AND(B266&gt;=_xlfn.PERCENTILE.INC($B$2:$B$773,$H$3)),3,IF(AND(B266&lt;_xlfn.PERCENTILE.INC($B$2:$B$773,$H$3),B266&gt;=_xlfn.PERCENTILE.INC($B$2:$B$773,$H$4)),2,1))</f>
        <v>3</v>
      </c>
      <c r="D266" s="169" t="str">
        <f t="shared" si="4"/>
        <v>higher</v>
      </c>
    </row>
    <row r="267" spans="1:4" x14ac:dyDescent="0.35">
      <c r="A267" s="165">
        <v>53033029001</v>
      </c>
      <c r="B267" s="166">
        <f>SUM('Data - Individual Indicators'!C268,'Data - Individual Indicators'!E268,'Data - Individual Indicators'!G268,'Data - Individual Indicators'!I268,0.5*'Data - Individual Indicators'!L268,0.5*'Data - Individual Indicators'!M268,'Data - Individual Indicators'!P268,0.5*'Data - Individual Indicators'!S268,0.5*'Data - Individual Indicators'!T268,'Data - Individual Indicators'!W268,'Data - Individual Indicators'!Y268,0.33*'Data - Individual Indicators'!AC268,0.33*'Data - Individual Indicators'!AD268,0.33*'Data - Individual Indicators'!AE268,0.5*'Data - Individual Indicators'!AI268,0.5*'Data - Individual Indicators'!AJ268,'Data - Individual Indicators'!AM268,'Data - Individual Indicators'!AO268,'Data - Individual Indicators'!BB268*SUM('Data - Individual Indicators'!AV268:AY268),'Data - Individual Indicators'!BE268)</f>
        <v>20.32</v>
      </c>
      <c r="C267" s="169">
        <f>IF(AND(B267&gt;=_xlfn.PERCENTILE.INC($B$2:$B$773,$H$3)),3,IF(AND(B267&lt;_xlfn.PERCENTILE.INC($B$2:$B$773,$H$3),B267&gt;=_xlfn.PERCENTILE.INC($B$2:$B$773,$H$4)),2,1))</f>
        <v>1</v>
      </c>
      <c r="D267" s="169" t="str">
        <f t="shared" si="4"/>
        <v>lower</v>
      </c>
    </row>
    <row r="268" spans="1:4" x14ac:dyDescent="0.35">
      <c r="A268" s="165">
        <v>53033029003</v>
      </c>
      <c r="B268" s="166">
        <f>SUM('Data - Individual Indicators'!C269,'Data - Individual Indicators'!E269,'Data - Individual Indicators'!G269,'Data - Individual Indicators'!I269,0.5*'Data - Individual Indicators'!L269,0.5*'Data - Individual Indicators'!M269,'Data - Individual Indicators'!P269,0.5*'Data - Individual Indicators'!S269,0.5*'Data - Individual Indicators'!T269,'Data - Individual Indicators'!W269,'Data - Individual Indicators'!Y269,0.33*'Data - Individual Indicators'!AC269,0.33*'Data - Individual Indicators'!AD269,0.33*'Data - Individual Indicators'!AE269,0.5*'Data - Individual Indicators'!AI269,0.5*'Data - Individual Indicators'!AJ269,'Data - Individual Indicators'!AM269,'Data - Individual Indicators'!AO269,'Data - Individual Indicators'!BB269*SUM('Data - Individual Indicators'!AV269:AY269),'Data - Individual Indicators'!BE269)</f>
        <v>41.97</v>
      </c>
      <c r="C268" s="169">
        <f>IF(AND(B268&gt;=_xlfn.PERCENTILE.INC($B$2:$B$773,$H$3)),3,IF(AND(B268&lt;_xlfn.PERCENTILE.INC($B$2:$B$773,$H$3),B268&gt;=_xlfn.PERCENTILE.INC($B$2:$B$773,$H$4)),2,1))</f>
        <v>3</v>
      </c>
      <c r="D268" s="169" t="str">
        <f t="shared" si="4"/>
        <v>higher</v>
      </c>
    </row>
    <row r="269" spans="1:4" x14ac:dyDescent="0.35">
      <c r="A269" s="165">
        <v>53033029004</v>
      </c>
      <c r="B269" s="166">
        <f>SUM('Data - Individual Indicators'!C270,'Data - Individual Indicators'!E270,'Data - Individual Indicators'!G270,'Data - Individual Indicators'!I270,0.5*'Data - Individual Indicators'!L270,0.5*'Data - Individual Indicators'!M270,'Data - Individual Indicators'!P270,0.5*'Data - Individual Indicators'!S270,0.5*'Data - Individual Indicators'!T270,'Data - Individual Indicators'!W270,'Data - Individual Indicators'!Y270,0.33*'Data - Individual Indicators'!AC270,0.33*'Data - Individual Indicators'!AD270,0.33*'Data - Individual Indicators'!AE270,0.5*'Data - Individual Indicators'!AI270,0.5*'Data - Individual Indicators'!AJ270,'Data - Individual Indicators'!AM270,'Data - Individual Indicators'!AO270,'Data - Individual Indicators'!BB270*SUM('Data - Individual Indicators'!AV270:AY270),'Data - Individual Indicators'!BE270)</f>
        <v>51.800000000000004</v>
      </c>
      <c r="C269" s="169">
        <f>IF(AND(B269&gt;=_xlfn.PERCENTILE.INC($B$2:$B$773,$H$3)),3,IF(AND(B269&lt;_xlfn.PERCENTILE.INC($B$2:$B$773,$H$3),B269&gt;=_xlfn.PERCENTILE.INC($B$2:$B$773,$H$4)),2,1))</f>
        <v>3</v>
      </c>
      <c r="D269" s="169" t="str">
        <f t="shared" si="4"/>
        <v>higher</v>
      </c>
    </row>
    <row r="270" spans="1:4" x14ac:dyDescent="0.35">
      <c r="A270" s="165">
        <v>53033029101</v>
      </c>
      <c r="B270" s="166">
        <f>SUM('Data - Individual Indicators'!C271,'Data - Individual Indicators'!E271,'Data - Individual Indicators'!G271,'Data - Individual Indicators'!I271,0.5*'Data - Individual Indicators'!L271,0.5*'Data - Individual Indicators'!M271,'Data - Individual Indicators'!P271,0.5*'Data - Individual Indicators'!S271,0.5*'Data - Individual Indicators'!T271,'Data - Individual Indicators'!W271,'Data - Individual Indicators'!Y271,0.33*'Data - Individual Indicators'!AC271,0.33*'Data - Individual Indicators'!AD271,0.33*'Data - Individual Indicators'!AE271,0.5*'Data - Individual Indicators'!AI271,0.5*'Data - Individual Indicators'!AJ271,'Data - Individual Indicators'!AM271,'Data - Individual Indicators'!AO271,'Data - Individual Indicators'!BB271*SUM('Data - Individual Indicators'!AV271:AY271),'Data - Individual Indicators'!BE271)</f>
        <v>30.31</v>
      </c>
      <c r="C270" s="169">
        <f>IF(AND(B270&gt;=_xlfn.PERCENTILE.INC($B$2:$B$773,$H$3)),3,IF(AND(B270&lt;_xlfn.PERCENTILE.INC($B$2:$B$773,$H$3),B270&gt;=_xlfn.PERCENTILE.INC($B$2:$B$773,$H$4)),2,1))</f>
        <v>2</v>
      </c>
      <c r="D270" s="169" t="str">
        <f t="shared" si="4"/>
        <v>moderate</v>
      </c>
    </row>
    <row r="271" spans="1:4" x14ac:dyDescent="0.35">
      <c r="A271" s="165">
        <v>53033029102</v>
      </c>
      <c r="B271" s="166">
        <f>SUM('Data - Individual Indicators'!C272,'Data - Individual Indicators'!E272,'Data - Individual Indicators'!G272,'Data - Individual Indicators'!I272,0.5*'Data - Individual Indicators'!L272,0.5*'Data - Individual Indicators'!M272,'Data - Individual Indicators'!P272,0.5*'Data - Individual Indicators'!S272,0.5*'Data - Individual Indicators'!T272,'Data - Individual Indicators'!W272,'Data - Individual Indicators'!Y272,0.33*'Data - Individual Indicators'!AC272,0.33*'Data - Individual Indicators'!AD272,0.33*'Data - Individual Indicators'!AE272,0.5*'Data - Individual Indicators'!AI272,0.5*'Data - Individual Indicators'!AJ272,'Data - Individual Indicators'!AM272,'Data - Individual Indicators'!AO272,'Data - Individual Indicators'!BB272*SUM('Data - Individual Indicators'!AV272:AY272),'Data - Individual Indicators'!BE272)</f>
        <v>26.98</v>
      </c>
      <c r="C271" s="169">
        <f>IF(AND(B271&gt;=_xlfn.PERCENTILE.INC($B$2:$B$773,$H$3)),3,IF(AND(B271&lt;_xlfn.PERCENTILE.INC($B$2:$B$773,$H$3),B271&gt;=_xlfn.PERCENTILE.INC($B$2:$B$773,$H$4)),2,1))</f>
        <v>2</v>
      </c>
      <c r="D271" s="169" t="str">
        <f t="shared" si="4"/>
        <v>moderate</v>
      </c>
    </row>
    <row r="272" spans="1:4" x14ac:dyDescent="0.35">
      <c r="A272" s="165">
        <v>53033029203</v>
      </c>
      <c r="B272" s="166">
        <f>SUM('Data - Individual Indicators'!C273,'Data - Individual Indicators'!E273,'Data - Individual Indicators'!G273,'Data - Individual Indicators'!I273,0.5*'Data - Individual Indicators'!L273,0.5*'Data - Individual Indicators'!M273,'Data - Individual Indicators'!P273,0.5*'Data - Individual Indicators'!S273,0.5*'Data - Individual Indicators'!T273,'Data - Individual Indicators'!W273,'Data - Individual Indicators'!Y273,0.33*'Data - Individual Indicators'!AC273,0.33*'Data - Individual Indicators'!AD273,0.33*'Data - Individual Indicators'!AE273,0.5*'Data - Individual Indicators'!AI273,0.5*'Data - Individual Indicators'!AJ273,'Data - Individual Indicators'!AM273,'Data - Individual Indicators'!AO273,'Data - Individual Indicators'!BB273*SUM('Data - Individual Indicators'!AV273:AY273),'Data - Individual Indicators'!BE273)</f>
        <v>48.71</v>
      </c>
      <c r="C272" s="169">
        <f>IF(AND(B272&gt;=_xlfn.PERCENTILE.INC($B$2:$B$773,$H$3)),3,IF(AND(B272&lt;_xlfn.PERCENTILE.INC($B$2:$B$773,$H$3),B272&gt;=_xlfn.PERCENTILE.INC($B$2:$B$773,$H$4)),2,1))</f>
        <v>3</v>
      </c>
      <c r="D272" s="169" t="str">
        <f t="shared" si="4"/>
        <v>higher</v>
      </c>
    </row>
    <row r="273" spans="1:4" x14ac:dyDescent="0.35">
      <c r="A273" s="165">
        <v>53033029204</v>
      </c>
      <c r="B273" s="166">
        <f>SUM('Data - Individual Indicators'!C274,'Data - Individual Indicators'!E274,'Data - Individual Indicators'!G274,'Data - Individual Indicators'!I274,0.5*'Data - Individual Indicators'!L274,0.5*'Data - Individual Indicators'!M274,'Data - Individual Indicators'!P274,0.5*'Data - Individual Indicators'!S274,0.5*'Data - Individual Indicators'!T274,'Data - Individual Indicators'!W274,'Data - Individual Indicators'!Y274,0.33*'Data - Individual Indicators'!AC274,0.33*'Data - Individual Indicators'!AD274,0.33*'Data - Individual Indicators'!AE274,0.5*'Data - Individual Indicators'!AI274,0.5*'Data - Individual Indicators'!AJ274,'Data - Individual Indicators'!AM274,'Data - Individual Indicators'!AO274,'Data - Individual Indicators'!BB274*SUM('Data - Individual Indicators'!AV274:AY274),'Data - Individual Indicators'!BE274)</f>
        <v>38.476666666666667</v>
      </c>
      <c r="C273" s="169">
        <f>IF(AND(B273&gt;=_xlfn.PERCENTILE.INC($B$2:$B$773,$H$3)),3,IF(AND(B273&lt;_xlfn.PERCENTILE.INC($B$2:$B$773,$H$3),B273&gt;=_xlfn.PERCENTILE.INC($B$2:$B$773,$H$4)),2,1))</f>
        <v>2</v>
      </c>
      <c r="D273" s="169" t="str">
        <f t="shared" si="4"/>
        <v>moderate</v>
      </c>
    </row>
    <row r="274" spans="1:4" x14ac:dyDescent="0.35">
      <c r="A274" s="165">
        <v>53033029205</v>
      </c>
      <c r="B274" s="166">
        <f>SUM('Data - Individual Indicators'!C275,'Data - Individual Indicators'!E275,'Data - Individual Indicators'!G275,'Data - Individual Indicators'!I275,0.5*'Data - Individual Indicators'!L275,0.5*'Data - Individual Indicators'!M275,'Data - Individual Indicators'!P275,0.5*'Data - Individual Indicators'!S275,0.5*'Data - Individual Indicators'!T275,'Data - Individual Indicators'!W275,'Data - Individual Indicators'!Y275,0.33*'Data - Individual Indicators'!AC275,0.33*'Data - Individual Indicators'!AD275,0.33*'Data - Individual Indicators'!AE275,0.5*'Data - Individual Indicators'!AI275,0.5*'Data - Individual Indicators'!AJ275,'Data - Individual Indicators'!AM275,'Data - Individual Indicators'!AO275,'Data - Individual Indicators'!BB275*SUM('Data - Individual Indicators'!AV275:AY275),'Data - Individual Indicators'!BE275)</f>
        <v>33.473333333333329</v>
      </c>
      <c r="C274" s="169">
        <f>IF(AND(B274&gt;=_xlfn.PERCENTILE.INC($B$2:$B$773,$H$3)),3,IF(AND(B274&lt;_xlfn.PERCENTILE.INC($B$2:$B$773,$H$3),B274&gt;=_xlfn.PERCENTILE.INC($B$2:$B$773,$H$4)),2,1))</f>
        <v>2</v>
      </c>
      <c r="D274" s="169" t="str">
        <f t="shared" si="4"/>
        <v>moderate</v>
      </c>
    </row>
    <row r="275" spans="1:4" x14ac:dyDescent="0.35">
      <c r="A275" s="165">
        <v>53033029206</v>
      </c>
      <c r="B275" s="166">
        <f>SUM('Data - Individual Indicators'!C276,'Data - Individual Indicators'!E276,'Data - Individual Indicators'!G276,'Data - Individual Indicators'!I276,0.5*'Data - Individual Indicators'!L276,0.5*'Data - Individual Indicators'!M276,'Data - Individual Indicators'!P276,0.5*'Data - Individual Indicators'!S276,0.5*'Data - Individual Indicators'!T276,'Data - Individual Indicators'!W276,'Data - Individual Indicators'!Y276,0.33*'Data - Individual Indicators'!AC276,0.33*'Data - Individual Indicators'!AD276,0.33*'Data - Individual Indicators'!AE276,0.5*'Data - Individual Indicators'!AI276,0.5*'Data - Individual Indicators'!AJ276,'Data - Individual Indicators'!AM276,'Data - Individual Indicators'!AO276,'Data - Individual Indicators'!BB276*SUM('Data - Individual Indicators'!AV276:AY276),'Data - Individual Indicators'!BE276)</f>
        <v>44.230000000000004</v>
      </c>
      <c r="C275" s="169">
        <f>IF(AND(B275&gt;=_xlfn.PERCENTILE.INC($B$2:$B$773,$H$3)),3,IF(AND(B275&lt;_xlfn.PERCENTILE.INC($B$2:$B$773,$H$3),B275&gt;=_xlfn.PERCENTILE.INC($B$2:$B$773,$H$4)),2,1))</f>
        <v>3</v>
      </c>
      <c r="D275" s="169" t="str">
        <f t="shared" si="4"/>
        <v>higher</v>
      </c>
    </row>
    <row r="276" spans="1:4" x14ac:dyDescent="0.35">
      <c r="A276" s="165">
        <v>53033029303</v>
      </c>
      <c r="B276" s="166">
        <f>SUM('Data - Individual Indicators'!C277,'Data - Individual Indicators'!E277,'Data - Individual Indicators'!G277,'Data - Individual Indicators'!I277,0.5*'Data - Individual Indicators'!L277,0.5*'Data - Individual Indicators'!M277,'Data - Individual Indicators'!P277,0.5*'Data - Individual Indicators'!S277,0.5*'Data - Individual Indicators'!T277,'Data - Individual Indicators'!W277,'Data - Individual Indicators'!Y277,0.33*'Data - Individual Indicators'!AC277,0.33*'Data - Individual Indicators'!AD277,0.33*'Data - Individual Indicators'!AE277,0.5*'Data - Individual Indicators'!AI277,0.5*'Data - Individual Indicators'!AJ277,'Data - Individual Indicators'!AM277,'Data - Individual Indicators'!AO277,'Data - Individual Indicators'!BB277*SUM('Data - Individual Indicators'!AV277:AY277),'Data - Individual Indicators'!BE277)</f>
        <v>29.136666666666663</v>
      </c>
      <c r="C276" s="169">
        <f>IF(AND(B276&gt;=_xlfn.PERCENTILE.INC($B$2:$B$773,$H$3)),3,IF(AND(B276&lt;_xlfn.PERCENTILE.INC($B$2:$B$773,$H$3),B276&gt;=_xlfn.PERCENTILE.INC($B$2:$B$773,$H$4)),2,1))</f>
        <v>2</v>
      </c>
      <c r="D276" s="169" t="str">
        <f t="shared" si="4"/>
        <v>moderate</v>
      </c>
    </row>
    <row r="277" spans="1:4" x14ac:dyDescent="0.35">
      <c r="A277" s="165">
        <v>53033029304</v>
      </c>
      <c r="B277" s="166">
        <f>SUM('Data - Individual Indicators'!C278,'Data - Individual Indicators'!E278,'Data - Individual Indicators'!G278,'Data - Individual Indicators'!I278,0.5*'Data - Individual Indicators'!L278,0.5*'Data - Individual Indicators'!M278,'Data - Individual Indicators'!P278,0.5*'Data - Individual Indicators'!S278,0.5*'Data - Individual Indicators'!T278,'Data - Individual Indicators'!W278,'Data - Individual Indicators'!Y278,0.33*'Data - Individual Indicators'!AC278,0.33*'Data - Individual Indicators'!AD278,0.33*'Data - Individual Indicators'!AE278,0.5*'Data - Individual Indicators'!AI278,0.5*'Data - Individual Indicators'!AJ278,'Data - Individual Indicators'!AM278,'Data - Individual Indicators'!AO278,'Data - Individual Indicators'!BB278*SUM('Data - Individual Indicators'!AV278:AY278),'Data - Individual Indicators'!BE278)</f>
        <v>21.65</v>
      </c>
      <c r="C277" s="169">
        <f>IF(AND(B277&gt;=_xlfn.PERCENTILE.INC($B$2:$B$773,$H$3)),3,IF(AND(B277&lt;_xlfn.PERCENTILE.INC($B$2:$B$773,$H$3),B277&gt;=_xlfn.PERCENTILE.INC($B$2:$B$773,$H$4)),2,1))</f>
        <v>1</v>
      </c>
      <c r="D277" s="169" t="str">
        <f t="shared" si="4"/>
        <v>lower</v>
      </c>
    </row>
    <row r="278" spans="1:4" x14ac:dyDescent="0.35">
      <c r="A278" s="165">
        <v>53033029305</v>
      </c>
      <c r="B278" s="166">
        <f>SUM('Data - Individual Indicators'!C279,'Data - Individual Indicators'!E279,'Data - Individual Indicators'!G279,'Data - Individual Indicators'!I279,0.5*'Data - Individual Indicators'!L279,0.5*'Data - Individual Indicators'!M279,'Data - Individual Indicators'!P279,0.5*'Data - Individual Indicators'!S279,0.5*'Data - Individual Indicators'!T279,'Data - Individual Indicators'!W279,'Data - Individual Indicators'!Y279,0.33*'Data - Individual Indicators'!AC279,0.33*'Data - Individual Indicators'!AD279,0.33*'Data - Individual Indicators'!AE279,0.5*'Data - Individual Indicators'!AI279,0.5*'Data - Individual Indicators'!AJ279,'Data - Individual Indicators'!AM279,'Data - Individual Indicators'!AO279,'Data - Individual Indicators'!BB279*SUM('Data - Individual Indicators'!AV279:AY279),'Data - Individual Indicators'!BE279)</f>
        <v>29.81</v>
      </c>
      <c r="C278" s="169">
        <f>IF(AND(B278&gt;=_xlfn.PERCENTILE.INC($B$2:$B$773,$H$3)),3,IF(AND(B278&lt;_xlfn.PERCENTILE.INC($B$2:$B$773,$H$3),B278&gt;=_xlfn.PERCENTILE.INC($B$2:$B$773,$H$4)),2,1))</f>
        <v>2</v>
      </c>
      <c r="D278" s="169" t="str">
        <f t="shared" si="4"/>
        <v>moderate</v>
      </c>
    </row>
    <row r="279" spans="1:4" x14ac:dyDescent="0.35">
      <c r="A279" s="165">
        <v>53033029306</v>
      </c>
      <c r="B279" s="166">
        <f>SUM('Data - Individual Indicators'!C280,'Data - Individual Indicators'!E280,'Data - Individual Indicators'!G280,'Data - Individual Indicators'!I280,0.5*'Data - Individual Indicators'!L280,0.5*'Data - Individual Indicators'!M280,'Data - Individual Indicators'!P280,0.5*'Data - Individual Indicators'!S280,0.5*'Data - Individual Indicators'!T280,'Data - Individual Indicators'!W280,'Data - Individual Indicators'!Y280,0.33*'Data - Individual Indicators'!AC280,0.33*'Data - Individual Indicators'!AD280,0.33*'Data - Individual Indicators'!AE280,0.5*'Data - Individual Indicators'!AI280,0.5*'Data - Individual Indicators'!AJ280,'Data - Individual Indicators'!AM280,'Data - Individual Indicators'!AO280,'Data - Individual Indicators'!BB280*SUM('Data - Individual Indicators'!AV280:AY280),'Data - Individual Indicators'!BE280)</f>
        <v>27.139999999999997</v>
      </c>
      <c r="C279" s="169">
        <f>IF(AND(B279&gt;=_xlfn.PERCENTILE.INC($B$2:$B$773,$H$3)),3,IF(AND(B279&lt;_xlfn.PERCENTILE.INC($B$2:$B$773,$H$3),B279&gt;=_xlfn.PERCENTILE.INC($B$2:$B$773,$H$4)),2,1))</f>
        <v>2</v>
      </c>
      <c r="D279" s="169" t="str">
        <f t="shared" si="4"/>
        <v>moderate</v>
      </c>
    </row>
    <row r="280" spans="1:4" x14ac:dyDescent="0.35">
      <c r="A280" s="165">
        <v>53033029307</v>
      </c>
      <c r="B280" s="166">
        <f>SUM('Data - Individual Indicators'!C281,'Data - Individual Indicators'!E281,'Data - Individual Indicators'!G281,'Data - Individual Indicators'!I281,0.5*'Data - Individual Indicators'!L281,0.5*'Data - Individual Indicators'!M281,'Data - Individual Indicators'!P281,0.5*'Data - Individual Indicators'!S281,0.5*'Data - Individual Indicators'!T281,'Data - Individual Indicators'!W281,'Data - Individual Indicators'!Y281,0.33*'Data - Individual Indicators'!AC281,0.33*'Data - Individual Indicators'!AD281,0.33*'Data - Individual Indicators'!AE281,0.5*'Data - Individual Indicators'!AI281,0.5*'Data - Individual Indicators'!AJ281,'Data - Individual Indicators'!AM281,'Data - Individual Indicators'!AO281,'Data - Individual Indicators'!BB281*SUM('Data - Individual Indicators'!AV281:AY281),'Data - Individual Indicators'!BE281)</f>
        <v>20</v>
      </c>
      <c r="C280" s="169">
        <f>IF(AND(B280&gt;=_xlfn.PERCENTILE.INC($B$2:$B$773,$H$3)),3,IF(AND(B280&lt;_xlfn.PERCENTILE.INC($B$2:$B$773,$H$3),B280&gt;=_xlfn.PERCENTILE.INC($B$2:$B$773,$H$4)),2,1))</f>
        <v>1</v>
      </c>
      <c r="D280" s="169" t="str">
        <f t="shared" si="4"/>
        <v>lower</v>
      </c>
    </row>
    <row r="281" spans="1:4" x14ac:dyDescent="0.35">
      <c r="A281" s="165">
        <v>53033029403</v>
      </c>
      <c r="B281" s="166">
        <f>SUM('Data - Individual Indicators'!C282,'Data - Individual Indicators'!E282,'Data - Individual Indicators'!G282,'Data - Individual Indicators'!I282,0.5*'Data - Individual Indicators'!L282,0.5*'Data - Individual Indicators'!M282,'Data - Individual Indicators'!P282,0.5*'Data - Individual Indicators'!S282,0.5*'Data - Individual Indicators'!T282,'Data - Individual Indicators'!W282,'Data - Individual Indicators'!Y282,0.33*'Data - Individual Indicators'!AC282,0.33*'Data - Individual Indicators'!AD282,0.33*'Data - Individual Indicators'!AE282,0.5*'Data - Individual Indicators'!AI282,0.5*'Data - Individual Indicators'!AJ282,'Data - Individual Indicators'!AM282,'Data - Individual Indicators'!AO282,'Data - Individual Indicators'!BB282*SUM('Data - Individual Indicators'!AV282:AY282),'Data - Individual Indicators'!BE282)</f>
        <v>38.97</v>
      </c>
      <c r="C281" s="169">
        <f>IF(AND(B281&gt;=_xlfn.PERCENTILE.INC($B$2:$B$773,$H$3)),3,IF(AND(B281&lt;_xlfn.PERCENTILE.INC($B$2:$B$773,$H$3),B281&gt;=_xlfn.PERCENTILE.INC($B$2:$B$773,$H$4)),2,1))</f>
        <v>2</v>
      </c>
      <c r="D281" s="169" t="str">
        <f t="shared" si="4"/>
        <v>moderate</v>
      </c>
    </row>
    <row r="282" spans="1:4" x14ac:dyDescent="0.35">
      <c r="A282" s="165">
        <v>53033029405</v>
      </c>
      <c r="B282" s="166">
        <f>SUM('Data - Individual Indicators'!C283,'Data - Individual Indicators'!E283,'Data - Individual Indicators'!G283,'Data - Individual Indicators'!I283,0.5*'Data - Individual Indicators'!L283,0.5*'Data - Individual Indicators'!M283,'Data - Individual Indicators'!P283,0.5*'Data - Individual Indicators'!S283,0.5*'Data - Individual Indicators'!T283,'Data - Individual Indicators'!W283,'Data - Individual Indicators'!Y283,0.33*'Data - Individual Indicators'!AC283,0.33*'Data - Individual Indicators'!AD283,0.33*'Data - Individual Indicators'!AE283,0.5*'Data - Individual Indicators'!AI283,0.5*'Data - Individual Indicators'!AJ283,'Data - Individual Indicators'!AM283,'Data - Individual Indicators'!AO283,'Data - Individual Indicators'!BB283*SUM('Data - Individual Indicators'!AV283:AY283),'Data - Individual Indicators'!BE283)</f>
        <v>22.16</v>
      </c>
      <c r="C282" s="169">
        <f>IF(AND(B282&gt;=_xlfn.PERCENTILE.INC($B$2:$B$773,$H$3)),3,IF(AND(B282&lt;_xlfn.PERCENTILE.INC($B$2:$B$773,$H$3),B282&gt;=_xlfn.PERCENTILE.INC($B$2:$B$773,$H$4)),2,1))</f>
        <v>1</v>
      </c>
      <c r="D282" s="169" t="str">
        <f t="shared" si="4"/>
        <v>lower</v>
      </c>
    </row>
    <row r="283" spans="1:4" x14ac:dyDescent="0.35">
      <c r="A283" s="165">
        <v>53033029406</v>
      </c>
      <c r="B283" s="166">
        <f>SUM('Data - Individual Indicators'!C284,'Data - Individual Indicators'!E284,'Data - Individual Indicators'!G284,'Data - Individual Indicators'!I284,0.5*'Data - Individual Indicators'!L284,0.5*'Data - Individual Indicators'!M284,'Data - Individual Indicators'!P284,0.5*'Data - Individual Indicators'!S284,0.5*'Data - Individual Indicators'!T284,'Data - Individual Indicators'!W284,'Data - Individual Indicators'!Y284,0.33*'Data - Individual Indicators'!AC284,0.33*'Data - Individual Indicators'!AD284,0.33*'Data - Individual Indicators'!AE284,0.5*'Data - Individual Indicators'!AI284,0.5*'Data - Individual Indicators'!AJ284,'Data - Individual Indicators'!AM284,'Data - Individual Indicators'!AO284,'Data - Individual Indicators'!BB284*SUM('Data - Individual Indicators'!AV284:AY284),'Data - Individual Indicators'!BE284)</f>
        <v>21.66</v>
      </c>
      <c r="C283" s="169">
        <f>IF(AND(B283&gt;=_xlfn.PERCENTILE.INC($B$2:$B$773,$H$3)),3,IF(AND(B283&lt;_xlfn.PERCENTILE.INC($B$2:$B$773,$H$3),B283&gt;=_xlfn.PERCENTILE.INC($B$2:$B$773,$H$4)),2,1))</f>
        <v>1</v>
      </c>
      <c r="D283" s="169" t="str">
        <f t="shared" si="4"/>
        <v>lower</v>
      </c>
    </row>
    <row r="284" spans="1:4" x14ac:dyDescent="0.35">
      <c r="A284" s="165">
        <v>53033029407</v>
      </c>
      <c r="B284" s="166">
        <f>SUM('Data - Individual Indicators'!C285,'Data - Individual Indicators'!E285,'Data - Individual Indicators'!G285,'Data - Individual Indicators'!I285,0.5*'Data - Individual Indicators'!L285,0.5*'Data - Individual Indicators'!M285,'Data - Individual Indicators'!P285,0.5*'Data - Individual Indicators'!S285,0.5*'Data - Individual Indicators'!T285,'Data - Individual Indicators'!W285,'Data - Individual Indicators'!Y285,0.33*'Data - Individual Indicators'!AC285,0.33*'Data - Individual Indicators'!AD285,0.33*'Data - Individual Indicators'!AE285,0.5*'Data - Individual Indicators'!AI285,0.5*'Data - Individual Indicators'!AJ285,'Data - Individual Indicators'!AM285,'Data - Individual Indicators'!AO285,'Data - Individual Indicators'!BB285*SUM('Data - Individual Indicators'!AV285:AY285),'Data - Individual Indicators'!BE285)</f>
        <v>45.636666666666663</v>
      </c>
      <c r="C284" s="169">
        <f>IF(AND(B284&gt;=_xlfn.PERCENTILE.INC($B$2:$B$773,$H$3)),3,IF(AND(B284&lt;_xlfn.PERCENTILE.INC($B$2:$B$773,$H$3),B284&gt;=_xlfn.PERCENTILE.INC($B$2:$B$773,$H$4)),2,1))</f>
        <v>3</v>
      </c>
      <c r="D284" s="169" t="str">
        <f t="shared" si="4"/>
        <v>higher</v>
      </c>
    </row>
    <row r="285" spans="1:4" x14ac:dyDescent="0.35">
      <c r="A285" s="165">
        <v>53033029408</v>
      </c>
      <c r="B285" s="166">
        <f>SUM('Data - Individual Indicators'!C286,'Data - Individual Indicators'!E286,'Data - Individual Indicators'!G286,'Data - Individual Indicators'!I286,0.5*'Data - Individual Indicators'!L286,0.5*'Data - Individual Indicators'!M286,'Data - Individual Indicators'!P286,0.5*'Data - Individual Indicators'!S286,0.5*'Data - Individual Indicators'!T286,'Data - Individual Indicators'!W286,'Data - Individual Indicators'!Y286,0.33*'Data - Individual Indicators'!AC286,0.33*'Data - Individual Indicators'!AD286,0.33*'Data - Individual Indicators'!AE286,0.5*'Data - Individual Indicators'!AI286,0.5*'Data - Individual Indicators'!AJ286,'Data - Individual Indicators'!AM286,'Data - Individual Indicators'!AO286,'Data - Individual Indicators'!BB286*SUM('Data - Individual Indicators'!AV286:AY286),'Data - Individual Indicators'!BE286)</f>
        <v>37.14</v>
      </c>
      <c r="C285" s="169">
        <f>IF(AND(B285&gt;=_xlfn.PERCENTILE.INC($B$2:$B$773,$H$3)),3,IF(AND(B285&lt;_xlfn.PERCENTILE.INC($B$2:$B$773,$H$3),B285&gt;=_xlfn.PERCENTILE.INC($B$2:$B$773,$H$4)),2,1))</f>
        <v>2</v>
      </c>
      <c r="D285" s="169" t="str">
        <f t="shared" si="4"/>
        <v>moderate</v>
      </c>
    </row>
    <row r="286" spans="1:4" x14ac:dyDescent="0.35">
      <c r="A286" s="165">
        <v>53033029502</v>
      </c>
      <c r="B286" s="166">
        <f>SUM('Data - Individual Indicators'!C287,'Data - Individual Indicators'!E287,'Data - Individual Indicators'!G287,'Data - Individual Indicators'!I287,0.5*'Data - Individual Indicators'!L287,0.5*'Data - Individual Indicators'!M287,'Data - Individual Indicators'!P287,0.5*'Data - Individual Indicators'!S287,0.5*'Data - Individual Indicators'!T287,'Data - Individual Indicators'!W287,'Data - Individual Indicators'!Y287,0.33*'Data - Individual Indicators'!AC287,0.33*'Data - Individual Indicators'!AD287,0.33*'Data - Individual Indicators'!AE287,0.5*'Data - Individual Indicators'!AI287,0.5*'Data - Individual Indicators'!AJ287,'Data - Individual Indicators'!AM287,'Data - Individual Indicators'!AO287,'Data - Individual Indicators'!BB287*SUM('Data - Individual Indicators'!AV287:AY287),'Data - Individual Indicators'!BE287)</f>
        <v>27.65</v>
      </c>
      <c r="C286" s="169">
        <f>IF(AND(B286&gt;=_xlfn.PERCENTILE.INC($B$2:$B$773,$H$3)),3,IF(AND(B286&lt;_xlfn.PERCENTILE.INC($B$2:$B$773,$H$3),B286&gt;=_xlfn.PERCENTILE.INC($B$2:$B$773,$H$4)),2,1))</f>
        <v>2</v>
      </c>
      <c r="D286" s="169" t="str">
        <f t="shared" si="4"/>
        <v>moderate</v>
      </c>
    </row>
    <row r="287" spans="1:4" x14ac:dyDescent="0.35">
      <c r="A287" s="165">
        <v>53033029503</v>
      </c>
      <c r="B287" s="166">
        <f>SUM('Data - Individual Indicators'!C288,'Data - Individual Indicators'!E288,'Data - Individual Indicators'!G288,'Data - Individual Indicators'!I288,0.5*'Data - Individual Indicators'!L288,0.5*'Data - Individual Indicators'!M288,'Data - Individual Indicators'!P288,0.5*'Data - Individual Indicators'!S288,0.5*'Data - Individual Indicators'!T288,'Data - Individual Indicators'!W288,'Data - Individual Indicators'!Y288,0.33*'Data - Individual Indicators'!AC288,0.33*'Data - Individual Indicators'!AD288,0.33*'Data - Individual Indicators'!AE288,0.5*'Data - Individual Indicators'!AI288,0.5*'Data - Individual Indicators'!AJ288,'Data - Individual Indicators'!AM288,'Data - Individual Indicators'!AO288,'Data - Individual Indicators'!BB288*SUM('Data - Individual Indicators'!AV288:AY288),'Data - Individual Indicators'!BE288)</f>
        <v>44.88</v>
      </c>
      <c r="C287" s="169">
        <f>IF(AND(B287&gt;=_xlfn.PERCENTILE.INC($B$2:$B$773,$H$3)),3,IF(AND(B287&lt;_xlfn.PERCENTILE.INC($B$2:$B$773,$H$3),B287&gt;=_xlfn.PERCENTILE.INC($B$2:$B$773,$H$4)),2,1))</f>
        <v>3</v>
      </c>
      <c r="D287" s="169" t="str">
        <f t="shared" si="4"/>
        <v>higher</v>
      </c>
    </row>
    <row r="288" spans="1:4" x14ac:dyDescent="0.35">
      <c r="A288" s="165">
        <v>53033029504</v>
      </c>
      <c r="B288" s="166">
        <f>SUM('Data - Individual Indicators'!C289,'Data - Individual Indicators'!E289,'Data - Individual Indicators'!G289,'Data - Individual Indicators'!I289,0.5*'Data - Individual Indicators'!L289,0.5*'Data - Individual Indicators'!M289,'Data - Individual Indicators'!P289,0.5*'Data - Individual Indicators'!S289,0.5*'Data - Individual Indicators'!T289,'Data - Individual Indicators'!W289,'Data - Individual Indicators'!Y289,0.33*'Data - Individual Indicators'!AC289,0.33*'Data - Individual Indicators'!AD289,0.33*'Data - Individual Indicators'!AE289,0.5*'Data - Individual Indicators'!AI289,0.5*'Data - Individual Indicators'!AJ289,'Data - Individual Indicators'!AM289,'Data - Individual Indicators'!AO289,'Data - Individual Indicators'!BB289*SUM('Data - Individual Indicators'!AV289:AY289),'Data - Individual Indicators'!BE289)</f>
        <v>39.049999999999997</v>
      </c>
      <c r="C288" s="169">
        <f>IF(AND(B288&gt;=_xlfn.PERCENTILE.INC($B$2:$B$773,$H$3)),3,IF(AND(B288&lt;_xlfn.PERCENTILE.INC($B$2:$B$773,$H$3),B288&gt;=_xlfn.PERCENTILE.INC($B$2:$B$773,$H$4)),2,1))</f>
        <v>2</v>
      </c>
      <c r="D288" s="169" t="str">
        <f t="shared" si="4"/>
        <v>moderate</v>
      </c>
    </row>
    <row r="289" spans="1:4" x14ac:dyDescent="0.35">
      <c r="A289" s="165">
        <v>53033029601</v>
      </c>
      <c r="B289" s="166">
        <f>SUM('Data - Individual Indicators'!C290,'Data - Individual Indicators'!E290,'Data - Individual Indicators'!G290,'Data - Individual Indicators'!I290,0.5*'Data - Individual Indicators'!L290,0.5*'Data - Individual Indicators'!M290,'Data - Individual Indicators'!P290,0.5*'Data - Individual Indicators'!S290,0.5*'Data - Individual Indicators'!T290,'Data - Individual Indicators'!W290,'Data - Individual Indicators'!Y290,0.33*'Data - Individual Indicators'!AC290,0.33*'Data - Individual Indicators'!AD290,0.33*'Data - Individual Indicators'!AE290,0.5*'Data - Individual Indicators'!AI290,0.5*'Data - Individual Indicators'!AJ290,'Data - Individual Indicators'!AM290,'Data - Individual Indicators'!AO290,'Data - Individual Indicators'!BB290*SUM('Data - Individual Indicators'!AV290:AY290),'Data - Individual Indicators'!BE290)</f>
        <v>37.47</v>
      </c>
      <c r="C289" s="169">
        <f>IF(AND(B289&gt;=_xlfn.PERCENTILE.INC($B$2:$B$773,$H$3)),3,IF(AND(B289&lt;_xlfn.PERCENTILE.INC($B$2:$B$773,$H$3),B289&gt;=_xlfn.PERCENTILE.INC($B$2:$B$773,$H$4)),2,1))</f>
        <v>2</v>
      </c>
      <c r="D289" s="169" t="str">
        <f t="shared" si="4"/>
        <v>moderate</v>
      </c>
    </row>
    <row r="290" spans="1:4" x14ac:dyDescent="0.35">
      <c r="A290" s="165">
        <v>53033029602</v>
      </c>
      <c r="B290" s="166">
        <f>SUM('Data - Individual Indicators'!C291,'Data - Individual Indicators'!E291,'Data - Individual Indicators'!G291,'Data - Individual Indicators'!I291,0.5*'Data - Individual Indicators'!L291,0.5*'Data - Individual Indicators'!M291,'Data - Individual Indicators'!P291,0.5*'Data - Individual Indicators'!S291,0.5*'Data - Individual Indicators'!T291,'Data - Individual Indicators'!W291,'Data - Individual Indicators'!Y291,0.33*'Data - Individual Indicators'!AC291,0.33*'Data - Individual Indicators'!AD291,0.33*'Data - Individual Indicators'!AE291,0.5*'Data - Individual Indicators'!AI291,0.5*'Data - Individual Indicators'!AJ291,'Data - Individual Indicators'!AM291,'Data - Individual Indicators'!AO291,'Data - Individual Indicators'!BB291*SUM('Data - Individual Indicators'!AV291:AY291),'Data - Individual Indicators'!BE291)</f>
        <v>21.32</v>
      </c>
      <c r="C290" s="169">
        <f>IF(AND(B290&gt;=_xlfn.PERCENTILE.INC($B$2:$B$773,$H$3)),3,IF(AND(B290&lt;_xlfn.PERCENTILE.INC($B$2:$B$773,$H$3),B290&gt;=_xlfn.PERCENTILE.INC($B$2:$B$773,$H$4)),2,1))</f>
        <v>1</v>
      </c>
      <c r="D290" s="169" t="str">
        <f t="shared" si="4"/>
        <v>lower</v>
      </c>
    </row>
    <row r="291" spans="1:4" x14ac:dyDescent="0.35">
      <c r="A291" s="165">
        <v>53033029700</v>
      </c>
      <c r="B291" s="166">
        <f>SUM('Data - Individual Indicators'!C292,'Data - Individual Indicators'!E292,'Data - Individual Indicators'!G292,'Data - Individual Indicators'!I292,0.5*'Data - Individual Indicators'!L292,0.5*'Data - Individual Indicators'!M292,'Data - Individual Indicators'!P292,0.5*'Data - Individual Indicators'!S292,0.5*'Data - Individual Indicators'!T292,'Data - Individual Indicators'!W292,'Data - Individual Indicators'!Y292,0.33*'Data - Individual Indicators'!AC292,0.33*'Data - Individual Indicators'!AD292,0.33*'Data - Individual Indicators'!AE292,0.5*'Data - Individual Indicators'!AI292,0.5*'Data - Individual Indicators'!AJ292,'Data - Individual Indicators'!AM292,'Data - Individual Indicators'!AO292,'Data - Individual Indicators'!BB292*SUM('Data - Individual Indicators'!AV292:AY292),'Data - Individual Indicators'!BE292)</f>
        <v>42.47</v>
      </c>
      <c r="C291" s="169">
        <f>IF(AND(B291&gt;=_xlfn.PERCENTILE.INC($B$2:$B$773,$H$3)),3,IF(AND(B291&lt;_xlfn.PERCENTILE.INC($B$2:$B$773,$H$3),B291&gt;=_xlfn.PERCENTILE.INC($B$2:$B$773,$H$4)),2,1))</f>
        <v>3</v>
      </c>
      <c r="D291" s="169" t="str">
        <f t="shared" si="4"/>
        <v>higher</v>
      </c>
    </row>
    <row r="292" spans="1:4" x14ac:dyDescent="0.35">
      <c r="A292" s="165">
        <v>53033029801</v>
      </c>
      <c r="B292" s="166">
        <f>SUM('Data - Individual Indicators'!C293,'Data - Individual Indicators'!E293,'Data - Individual Indicators'!G293,'Data - Individual Indicators'!I293,0.5*'Data - Individual Indicators'!L293,0.5*'Data - Individual Indicators'!M293,'Data - Individual Indicators'!P293,0.5*'Data - Individual Indicators'!S293,0.5*'Data - Individual Indicators'!T293,'Data - Individual Indicators'!W293,'Data - Individual Indicators'!Y293,0.33*'Data - Individual Indicators'!AC293,0.33*'Data - Individual Indicators'!AD293,0.33*'Data - Individual Indicators'!AE293,0.5*'Data - Individual Indicators'!AI293,0.5*'Data - Individual Indicators'!AJ293,'Data - Individual Indicators'!AM293,'Data - Individual Indicators'!AO293,'Data - Individual Indicators'!BB293*SUM('Data - Individual Indicators'!AV293:AY293),'Data - Individual Indicators'!BE293)</f>
        <v>30.739999999999995</v>
      </c>
      <c r="C292" s="169">
        <f>IF(AND(B292&gt;=_xlfn.PERCENTILE.INC($B$2:$B$773,$H$3)),3,IF(AND(B292&lt;_xlfn.PERCENTILE.INC($B$2:$B$773,$H$3),B292&gt;=_xlfn.PERCENTILE.INC($B$2:$B$773,$H$4)),2,1))</f>
        <v>2</v>
      </c>
      <c r="D292" s="169" t="str">
        <f t="shared" si="4"/>
        <v>moderate</v>
      </c>
    </row>
    <row r="293" spans="1:4" x14ac:dyDescent="0.35">
      <c r="A293" s="165">
        <v>53033029802</v>
      </c>
      <c r="B293" s="166">
        <f>SUM('Data - Individual Indicators'!C294,'Data - Individual Indicators'!E294,'Data - Individual Indicators'!G294,'Data - Individual Indicators'!I294,0.5*'Data - Individual Indicators'!L294,0.5*'Data - Individual Indicators'!M294,'Data - Individual Indicators'!P294,0.5*'Data - Individual Indicators'!S294,0.5*'Data - Individual Indicators'!T294,'Data - Individual Indicators'!W294,'Data - Individual Indicators'!Y294,0.33*'Data - Individual Indicators'!AC294,0.33*'Data - Individual Indicators'!AD294,0.33*'Data - Individual Indicators'!AE294,0.5*'Data - Individual Indicators'!AI294,0.5*'Data - Individual Indicators'!AJ294,'Data - Individual Indicators'!AM294,'Data - Individual Indicators'!AO294,'Data - Individual Indicators'!BB294*SUM('Data - Individual Indicators'!AV294:AY294),'Data - Individual Indicators'!BE294)</f>
        <v>24.659999999999997</v>
      </c>
      <c r="C293" s="169">
        <f>IF(AND(B293&gt;=_xlfn.PERCENTILE.INC($B$2:$B$773,$H$3)),3,IF(AND(B293&lt;_xlfn.PERCENTILE.INC($B$2:$B$773,$H$3),B293&gt;=_xlfn.PERCENTILE.INC($B$2:$B$773,$H$4)),2,1))</f>
        <v>1</v>
      </c>
      <c r="D293" s="169" t="str">
        <f t="shared" si="4"/>
        <v>lower</v>
      </c>
    </row>
    <row r="294" spans="1:4" x14ac:dyDescent="0.35">
      <c r="A294" s="165">
        <v>53033029901</v>
      </c>
      <c r="B294" s="166">
        <f>SUM('Data - Individual Indicators'!C295,'Data - Individual Indicators'!E295,'Data - Individual Indicators'!G295,'Data - Individual Indicators'!I295,0.5*'Data - Individual Indicators'!L295,0.5*'Data - Individual Indicators'!M295,'Data - Individual Indicators'!P295,0.5*'Data - Individual Indicators'!S295,0.5*'Data - Individual Indicators'!T295,'Data - Individual Indicators'!W295,'Data - Individual Indicators'!Y295,0.33*'Data - Individual Indicators'!AC295,0.33*'Data - Individual Indicators'!AD295,0.33*'Data - Individual Indicators'!AE295,0.5*'Data - Individual Indicators'!AI295,0.5*'Data - Individual Indicators'!AJ295,'Data - Individual Indicators'!AM295,'Data - Individual Indicators'!AO295,'Data - Individual Indicators'!BB295*SUM('Data - Individual Indicators'!AV295:AY295),'Data - Individual Indicators'!BE295)</f>
        <v>25.65</v>
      </c>
      <c r="C294" s="169">
        <f>IF(AND(B294&gt;=_xlfn.PERCENTILE.INC($B$2:$B$773,$H$3)),3,IF(AND(B294&lt;_xlfn.PERCENTILE.INC($B$2:$B$773,$H$3),B294&gt;=_xlfn.PERCENTILE.INC($B$2:$B$773,$H$4)),2,1))</f>
        <v>1</v>
      </c>
      <c r="D294" s="169" t="str">
        <f t="shared" si="4"/>
        <v>lower</v>
      </c>
    </row>
    <row r="295" spans="1:4" x14ac:dyDescent="0.35">
      <c r="A295" s="165">
        <v>53033029902</v>
      </c>
      <c r="B295" s="166">
        <f>SUM('Data - Individual Indicators'!C296,'Data - Individual Indicators'!E296,'Data - Individual Indicators'!G296,'Data - Individual Indicators'!I296,0.5*'Data - Individual Indicators'!L296,0.5*'Data - Individual Indicators'!M296,'Data - Individual Indicators'!P296,0.5*'Data - Individual Indicators'!S296,0.5*'Data - Individual Indicators'!T296,'Data - Individual Indicators'!W296,'Data - Individual Indicators'!Y296,0.33*'Data - Individual Indicators'!AC296,0.33*'Data - Individual Indicators'!AD296,0.33*'Data - Individual Indicators'!AE296,0.5*'Data - Individual Indicators'!AI296,0.5*'Data - Individual Indicators'!AJ296,'Data - Individual Indicators'!AM296,'Data - Individual Indicators'!AO296,'Data - Individual Indicators'!BB296*SUM('Data - Individual Indicators'!AV296:AY296),'Data - Individual Indicators'!BE296)</f>
        <v>20.329999999999998</v>
      </c>
      <c r="C295" s="169">
        <f>IF(AND(B295&gt;=_xlfn.PERCENTILE.INC($B$2:$B$773,$H$3)),3,IF(AND(B295&lt;_xlfn.PERCENTILE.INC($B$2:$B$773,$H$3),B295&gt;=_xlfn.PERCENTILE.INC($B$2:$B$773,$H$4)),2,1))</f>
        <v>1</v>
      </c>
      <c r="D295" s="169" t="str">
        <f t="shared" si="4"/>
        <v>lower</v>
      </c>
    </row>
    <row r="296" spans="1:4" x14ac:dyDescent="0.35">
      <c r="A296" s="165">
        <v>53033030003</v>
      </c>
      <c r="B296" s="166">
        <f>SUM('Data - Individual Indicators'!C297,'Data - Individual Indicators'!E297,'Data - Individual Indicators'!G297,'Data - Individual Indicators'!I297,0.5*'Data - Individual Indicators'!L297,0.5*'Data - Individual Indicators'!M297,'Data - Individual Indicators'!P297,0.5*'Data - Individual Indicators'!S297,0.5*'Data - Individual Indicators'!T297,'Data - Individual Indicators'!W297,'Data - Individual Indicators'!Y297,0.33*'Data - Individual Indicators'!AC297,0.33*'Data - Individual Indicators'!AD297,0.33*'Data - Individual Indicators'!AE297,0.5*'Data - Individual Indicators'!AI297,0.5*'Data - Individual Indicators'!AJ297,'Data - Individual Indicators'!AM297,'Data - Individual Indicators'!AO297,'Data - Individual Indicators'!BB297*SUM('Data - Individual Indicators'!AV297:AY297),'Data - Individual Indicators'!BE297)</f>
        <v>37.97</v>
      </c>
      <c r="C296" s="169">
        <f>IF(AND(B296&gt;=_xlfn.PERCENTILE.INC($B$2:$B$773,$H$3)),3,IF(AND(B296&lt;_xlfn.PERCENTILE.INC($B$2:$B$773,$H$3),B296&gt;=_xlfn.PERCENTILE.INC($B$2:$B$773,$H$4)),2,1))</f>
        <v>2</v>
      </c>
      <c r="D296" s="169" t="str">
        <f t="shared" si="4"/>
        <v>moderate</v>
      </c>
    </row>
    <row r="297" spans="1:4" x14ac:dyDescent="0.35">
      <c r="A297" s="165">
        <v>53033030004</v>
      </c>
      <c r="B297" s="166">
        <f>SUM('Data - Individual Indicators'!C298,'Data - Individual Indicators'!E298,'Data - Individual Indicators'!G298,'Data - Individual Indicators'!I298,0.5*'Data - Individual Indicators'!L298,0.5*'Data - Individual Indicators'!M298,'Data - Individual Indicators'!P298,0.5*'Data - Individual Indicators'!S298,0.5*'Data - Individual Indicators'!T298,'Data - Individual Indicators'!W298,'Data - Individual Indicators'!Y298,0.33*'Data - Individual Indicators'!AC298,0.33*'Data - Individual Indicators'!AD298,0.33*'Data - Individual Indicators'!AE298,0.5*'Data - Individual Indicators'!AI298,0.5*'Data - Individual Indicators'!AJ298,'Data - Individual Indicators'!AM298,'Data - Individual Indicators'!AO298,'Data - Individual Indicators'!BB298*SUM('Data - Individual Indicators'!AV298:AY298),'Data - Individual Indicators'!BE298)</f>
        <v>44.220000000000006</v>
      </c>
      <c r="C297" s="169">
        <f>IF(AND(B297&gt;=_xlfn.PERCENTILE.INC($B$2:$B$773,$H$3)),3,IF(AND(B297&lt;_xlfn.PERCENTILE.INC($B$2:$B$773,$H$3),B297&gt;=_xlfn.PERCENTILE.INC($B$2:$B$773,$H$4)),2,1))</f>
        <v>3</v>
      </c>
      <c r="D297" s="169" t="str">
        <f t="shared" si="4"/>
        <v>higher</v>
      </c>
    </row>
    <row r="298" spans="1:4" x14ac:dyDescent="0.35">
      <c r="A298" s="165">
        <v>53033030005</v>
      </c>
      <c r="B298" s="166">
        <f>SUM('Data - Individual Indicators'!C299,'Data - Individual Indicators'!E299,'Data - Individual Indicators'!G299,'Data - Individual Indicators'!I299,0.5*'Data - Individual Indicators'!L299,0.5*'Data - Individual Indicators'!M299,'Data - Individual Indicators'!P299,0.5*'Data - Individual Indicators'!S299,0.5*'Data - Individual Indicators'!T299,'Data - Individual Indicators'!W299,'Data - Individual Indicators'!Y299,0.33*'Data - Individual Indicators'!AC299,0.33*'Data - Individual Indicators'!AD299,0.33*'Data - Individual Indicators'!AE299,0.5*'Data - Individual Indicators'!AI299,0.5*'Data - Individual Indicators'!AJ299,'Data - Individual Indicators'!AM299,'Data - Individual Indicators'!AO299,'Data - Individual Indicators'!BB299*SUM('Data - Individual Indicators'!AV299:AY299),'Data - Individual Indicators'!BE299)</f>
        <v>38.136666666666663</v>
      </c>
      <c r="C298" s="169">
        <f>IF(AND(B298&gt;=_xlfn.PERCENTILE.INC($B$2:$B$773,$H$3)),3,IF(AND(B298&lt;_xlfn.PERCENTILE.INC($B$2:$B$773,$H$3),B298&gt;=_xlfn.PERCENTILE.INC($B$2:$B$773,$H$4)),2,1))</f>
        <v>2</v>
      </c>
      <c r="D298" s="169" t="str">
        <f t="shared" si="4"/>
        <v>moderate</v>
      </c>
    </row>
    <row r="299" spans="1:4" x14ac:dyDescent="0.35">
      <c r="A299" s="165">
        <v>53033030006</v>
      </c>
      <c r="B299" s="166">
        <f>SUM('Data - Individual Indicators'!C300,'Data - Individual Indicators'!E300,'Data - Individual Indicators'!G300,'Data - Individual Indicators'!I300,0.5*'Data - Individual Indicators'!L300,0.5*'Data - Individual Indicators'!M300,'Data - Individual Indicators'!P300,0.5*'Data - Individual Indicators'!S300,0.5*'Data - Individual Indicators'!T300,'Data - Individual Indicators'!W300,'Data - Individual Indicators'!Y300,0.33*'Data - Individual Indicators'!AC300,0.33*'Data - Individual Indicators'!AD300,0.33*'Data - Individual Indicators'!AE300,0.5*'Data - Individual Indicators'!AI300,0.5*'Data - Individual Indicators'!AJ300,'Data - Individual Indicators'!AM300,'Data - Individual Indicators'!AO300,'Data - Individual Indicators'!BB300*SUM('Data - Individual Indicators'!AV300:AY300),'Data - Individual Indicators'!BE300)</f>
        <v>48.71</v>
      </c>
      <c r="C299" s="169">
        <f>IF(AND(B299&gt;=_xlfn.PERCENTILE.INC($B$2:$B$773,$H$3)),3,IF(AND(B299&lt;_xlfn.PERCENTILE.INC($B$2:$B$773,$H$3),B299&gt;=_xlfn.PERCENTILE.INC($B$2:$B$773,$H$4)),2,1))</f>
        <v>3</v>
      </c>
      <c r="D299" s="169" t="str">
        <f t="shared" si="4"/>
        <v>higher</v>
      </c>
    </row>
    <row r="300" spans="1:4" x14ac:dyDescent="0.35">
      <c r="A300" s="165">
        <v>53033030100</v>
      </c>
      <c r="B300" s="166">
        <f>SUM('Data - Individual Indicators'!C301,'Data - Individual Indicators'!E301,'Data - Individual Indicators'!G301,'Data - Individual Indicators'!I301,0.5*'Data - Individual Indicators'!L301,0.5*'Data - Individual Indicators'!M301,'Data - Individual Indicators'!P301,0.5*'Data - Individual Indicators'!S301,0.5*'Data - Individual Indicators'!T301,'Data - Individual Indicators'!W301,'Data - Individual Indicators'!Y301,0.33*'Data - Individual Indicators'!AC301,0.33*'Data - Individual Indicators'!AD301,0.33*'Data - Individual Indicators'!AE301,0.5*'Data - Individual Indicators'!AI301,0.5*'Data - Individual Indicators'!AJ301,'Data - Individual Indicators'!AM301,'Data - Individual Indicators'!AO301,'Data - Individual Indicators'!BB301*SUM('Data - Individual Indicators'!AV301:AY301),'Data - Individual Indicators'!BE301)</f>
        <v>16.666666666666664</v>
      </c>
      <c r="C300" s="169">
        <f>IF(AND(B300&gt;=_xlfn.PERCENTILE.INC($B$2:$B$773,$H$3)),3,IF(AND(B300&lt;_xlfn.PERCENTILE.INC($B$2:$B$773,$H$3),B300&gt;=_xlfn.PERCENTILE.INC($B$2:$B$773,$H$4)),2,1))</f>
        <v>1</v>
      </c>
      <c r="D300" s="169" t="str">
        <f t="shared" si="4"/>
        <v>lower</v>
      </c>
    </row>
    <row r="301" spans="1:4" x14ac:dyDescent="0.35">
      <c r="A301" s="165">
        <v>53033030201</v>
      </c>
      <c r="B301" s="166">
        <f>SUM('Data - Individual Indicators'!C302,'Data - Individual Indicators'!E302,'Data - Individual Indicators'!G302,'Data - Individual Indicators'!I302,0.5*'Data - Individual Indicators'!L302,0.5*'Data - Individual Indicators'!M302,'Data - Individual Indicators'!P302,0.5*'Data - Individual Indicators'!S302,0.5*'Data - Individual Indicators'!T302,'Data - Individual Indicators'!W302,'Data - Individual Indicators'!Y302,0.33*'Data - Individual Indicators'!AC302,0.33*'Data - Individual Indicators'!AD302,0.33*'Data - Individual Indicators'!AE302,0.5*'Data - Individual Indicators'!AI302,0.5*'Data - Individual Indicators'!AJ302,'Data - Individual Indicators'!AM302,'Data - Individual Indicators'!AO302,'Data - Individual Indicators'!BB302*SUM('Data - Individual Indicators'!AV302:AY302),'Data - Individual Indicators'!BE302)</f>
        <v>30.83</v>
      </c>
      <c r="C301" s="169">
        <f>IF(AND(B301&gt;=_xlfn.PERCENTILE.INC($B$2:$B$773,$H$3)),3,IF(AND(B301&lt;_xlfn.PERCENTILE.INC($B$2:$B$773,$H$3),B301&gt;=_xlfn.PERCENTILE.INC($B$2:$B$773,$H$4)),2,1))</f>
        <v>2</v>
      </c>
      <c r="D301" s="169" t="str">
        <f t="shared" si="4"/>
        <v>moderate</v>
      </c>
    </row>
    <row r="302" spans="1:4" x14ac:dyDescent="0.35">
      <c r="A302" s="165">
        <v>53033030202</v>
      </c>
      <c r="B302" s="166">
        <f>SUM('Data - Individual Indicators'!C303,'Data - Individual Indicators'!E303,'Data - Individual Indicators'!G303,'Data - Individual Indicators'!I303,0.5*'Data - Individual Indicators'!L303,0.5*'Data - Individual Indicators'!M303,'Data - Individual Indicators'!P303,0.5*'Data - Individual Indicators'!S303,0.5*'Data - Individual Indicators'!T303,'Data - Individual Indicators'!W303,'Data - Individual Indicators'!Y303,0.33*'Data - Individual Indicators'!AC303,0.33*'Data - Individual Indicators'!AD303,0.33*'Data - Individual Indicators'!AE303,0.5*'Data - Individual Indicators'!AI303,0.5*'Data - Individual Indicators'!AJ303,'Data - Individual Indicators'!AM303,'Data - Individual Indicators'!AO303,'Data - Individual Indicators'!BB303*SUM('Data - Individual Indicators'!AV303:AY303),'Data - Individual Indicators'!BE303)</f>
        <v>38.136666666666663</v>
      </c>
      <c r="C302" s="169">
        <f>IF(AND(B302&gt;=_xlfn.PERCENTILE.INC($B$2:$B$773,$H$3)),3,IF(AND(B302&lt;_xlfn.PERCENTILE.INC($B$2:$B$773,$H$3),B302&gt;=_xlfn.PERCENTILE.INC($B$2:$B$773,$H$4)),2,1))</f>
        <v>2</v>
      </c>
      <c r="D302" s="169" t="str">
        <f t="shared" si="4"/>
        <v>moderate</v>
      </c>
    </row>
    <row r="303" spans="1:4" x14ac:dyDescent="0.35">
      <c r="A303" s="165">
        <v>53033030304</v>
      </c>
      <c r="B303" s="166">
        <f>SUM('Data - Individual Indicators'!C304,'Data - Individual Indicators'!E304,'Data - Individual Indicators'!G304,'Data - Individual Indicators'!I304,0.5*'Data - Individual Indicators'!L304,0.5*'Data - Individual Indicators'!M304,'Data - Individual Indicators'!P304,0.5*'Data - Individual Indicators'!S304,0.5*'Data - Individual Indicators'!T304,'Data - Individual Indicators'!W304,'Data - Individual Indicators'!Y304,0.33*'Data - Individual Indicators'!AC304,0.33*'Data - Individual Indicators'!AD304,0.33*'Data - Individual Indicators'!AE304,0.5*'Data - Individual Indicators'!AI304,0.5*'Data - Individual Indicators'!AJ304,'Data - Individual Indicators'!AM304,'Data - Individual Indicators'!AO304,'Data - Individual Indicators'!BB304*SUM('Data - Individual Indicators'!AV304:AY304),'Data - Individual Indicators'!BE304)</f>
        <v>33.159999999999997</v>
      </c>
      <c r="C303" s="169">
        <f>IF(AND(B303&gt;=_xlfn.PERCENTILE.INC($B$2:$B$773,$H$3)),3,IF(AND(B303&lt;_xlfn.PERCENTILE.INC($B$2:$B$773,$H$3),B303&gt;=_xlfn.PERCENTILE.INC($B$2:$B$773,$H$4)),2,1))</f>
        <v>2</v>
      </c>
      <c r="D303" s="169" t="str">
        <f t="shared" si="4"/>
        <v>moderate</v>
      </c>
    </row>
    <row r="304" spans="1:4" x14ac:dyDescent="0.35">
      <c r="A304" s="165">
        <v>53033030305</v>
      </c>
      <c r="B304" s="166">
        <f>SUM('Data - Individual Indicators'!C305,'Data - Individual Indicators'!E305,'Data - Individual Indicators'!G305,'Data - Individual Indicators'!I305,0.5*'Data - Individual Indicators'!L305,0.5*'Data - Individual Indicators'!M305,'Data - Individual Indicators'!P305,0.5*'Data - Individual Indicators'!S305,0.5*'Data - Individual Indicators'!T305,'Data - Individual Indicators'!W305,'Data - Individual Indicators'!Y305,0.33*'Data - Individual Indicators'!AC305,0.33*'Data - Individual Indicators'!AD305,0.33*'Data - Individual Indicators'!AE305,0.5*'Data - Individual Indicators'!AI305,0.5*'Data - Individual Indicators'!AJ305,'Data - Individual Indicators'!AM305,'Data - Individual Indicators'!AO305,'Data - Individual Indicators'!BB305*SUM('Data - Individual Indicators'!AV305:AY305),'Data - Individual Indicators'!BE305)</f>
        <v>23.5</v>
      </c>
      <c r="C304" s="169">
        <f>IF(AND(B304&gt;=_xlfn.PERCENTILE.INC($B$2:$B$773,$H$3)),3,IF(AND(B304&lt;_xlfn.PERCENTILE.INC($B$2:$B$773,$H$3),B304&gt;=_xlfn.PERCENTILE.INC($B$2:$B$773,$H$4)),2,1))</f>
        <v>1</v>
      </c>
      <c r="D304" s="169" t="str">
        <f t="shared" si="4"/>
        <v>lower</v>
      </c>
    </row>
    <row r="305" spans="1:4" x14ac:dyDescent="0.35">
      <c r="A305" s="165">
        <v>53033030306</v>
      </c>
      <c r="B305" s="166">
        <f>SUM('Data - Individual Indicators'!C306,'Data - Individual Indicators'!E306,'Data - Individual Indicators'!G306,'Data - Individual Indicators'!I306,0.5*'Data - Individual Indicators'!L306,0.5*'Data - Individual Indicators'!M306,'Data - Individual Indicators'!P306,0.5*'Data - Individual Indicators'!S306,0.5*'Data - Individual Indicators'!T306,'Data - Individual Indicators'!W306,'Data - Individual Indicators'!Y306,0.33*'Data - Individual Indicators'!AC306,0.33*'Data - Individual Indicators'!AD306,0.33*'Data - Individual Indicators'!AE306,0.5*'Data - Individual Indicators'!AI306,0.5*'Data - Individual Indicators'!AJ306,'Data - Individual Indicators'!AM306,'Data - Individual Indicators'!AO306,'Data - Individual Indicators'!BB306*SUM('Data - Individual Indicators'!AV306:AY306),'Data - Individual Indicators'!BE306)</f>
        <v>27.323333333333334</v>
      </c>
      <c r="C305" s="169">
        <f>IF(AND(B305&gt;=_xlfn.PERCENTILE.INC($B$2:$B$773,$H$3)),3,IF(AND(B305&lt;_xlfn.PERCENTILE.INC($B$2:$B$773,$H$3),B305&gt;=_xlfn.PERCENTILE.INC($B$2:$B$773,$H$4)),2,1))</f>
        <v>2</v>
      </c>
      <c r="D305" s="169" t="str">
        <f t="shared" si="4"/>
        <v>moderate</v>
      </c>
    </row>
    <row r="306" spans="1:4" x14ac:dyDescent="0.35">
      <c r="A306" s="165">
        <v>53033030308</v>
      </c>
      <c r="B306" s="166">
        <f>SUM('Data - Individual Indicators'!C307,'Data - Individual Indicators'!E307,'Data - Individual Indicators'!G307,'Data - Individual Indicators'!I307,0.5*'Data - Individual Indicators'!L307,0.5*'Data - Individual Indicators'!M307,'Data - Individual Indicators'!P307,0.5*'Data - Individual Indicators'!S307,0.5*'Data - Individual Indicators'!T307,'Data - Individual Indicators'!W307,'Data - Individual Indicators'!Y307,0.33*'Data - Individual Indicators'!AC307,0.33*'Data - Individual Indicators'!AD307,0.33*'Data - Individual Indicators'!AE307,0.5*'Data - Individual Indicators'!AI307,0.5*'Data - Individual Indicators'!AJ307,'Data - Individual Indicators'!AM307,'Data - Individual Indicators'!AO307,'Data - Individual Indicators'!BB307*SUM('Data - Individual Indicators'!AV307:AY307),'Data - Individual Indicators'!BE307)</f>
        <v>34.64</v>
      </c>
      <c r="C306" s="169">
        <f>IF(AND(B306&gt;=_xlfn.PERCENTILE.INC($B$2:$B$773,$H$3)),3,IF(AND(B306&lt;_xlfn.PERCENTILE.INC($B$2:$B$773,$H$3),B306&gt;=_xlfn.PERCENTILE.INC($B$2:$B$773,$H$4)),2,1))</f>
        <v>2</v>
      </c>
      <c r="D306" s="169" t="str">
        <f t="shared" si="4"/>
        <v>moderate</v>
      </c>
    </row>
    <row r="307" spans="1:4" x14ac:dyDescent="0.35">
      <c r="A307" s="165">
        <v>53033030309</v>
      </c>
      <c r="B307" s="166">
        <f>SUM('Data - Individual Indicators'!C308,'Data - Individual Indicators'!E308,'Data - Individual Indicators'!G308,'Data - Individual Indicators'!I308,0.5*'Data - Individual Indicators'!L308,0.5*'Data - Individual Indicators'!M308,'Data - Individual Indicators'!P308,0.5*'Data - Individual Indicators'!S308,0.5*'Data - Individual Indicators'!T308,'Data - Individual Indicators'!W308,'Data - Individual Indicators'!Y308,0.33*'Data - Individual Indicators'!AC308,0.33*'Data - Individual Indicators'!AD308,0.33*'Data - Individual Indicators'!AE308,0.5*'Data - Individual Indicators'!AI308,0.5*'Data - Individual Indicators'!AJ308,'Data - Individual Indicators'!AM308,'Data - Individual Indicators'!AO308,'Data - Individual Indicators'!BB308*SUM('Data - Individual Indicators'!AV308:AY308),'Data - Individual Indicators'!BE308)</f>
        <v>32.973333333333329</v>
      </c>
      <c r="C307" s="169">
        <f>IF(AND(B307&gt;=_xlfn.PERCENTILE.INC($B$2:$B$773,$H$3)),3,IF(AND(B307&lt;_xlfn.PERCENTILE.INC($B$2:$B$773,$H$3),B307&gt;=_xlfn.PERCENTILE.INC($B$2:$B$773,$H$4)),2,1))</f>
        <v>2</v>
      </c>
      <c r="D307" s="169" t="str">
        <f t="shared" si="4"/>
        <v>moderate</v>
      </c>
    </row>
    <row r="308" spans="1:4" x14ac:dyDescent="0.35">
      <c r="A308" s="165">
        <v>53033030310</v>
      </c>
      <c r="B308" s="166">
        <f>SUM('Data - Individual Indicators'!C309,'Data - Individual Indicators'!E309,'Data - Individual Indicators'!G309,'Data - Individual Indicators'!I309,0.5*'Data - Individual Indicators'!L309,0.5*'Data - Individual Indicators'!M309,'Data - Individual Indicators'!P309,0.5*'Data - Individual Indicators'!S309,0.5*'Data - Individual Indicators'!T309,'Data - Individual Indicators'!W309,'Data - Individual Indicators'!Y309,0.33*'Data - Individual Indicators'!AC309,0.33*'Data - Individual Indicators'!AD309,0.33*'Data - Individual Indicators'!AE309,0.5*'Data - Individual Indicators'!AI309,0.5*'Data - Individual Indicators'!AJ309,'Data - Individual Indicators'!AM309,'Data - Individual Indicators'!AO309,'Data - Individual Indicators'!BB309*SUM('Data - Individual Indicators'!AV309:AY309),'Data - Individual Indicators'!BE309)</f>
        <v>28.806666666666665</v>
      </c>
      <c r="C308" s="169">
        <f>IF(AND(B308&gt;=_xlfn.PERCENTILE.INC($B$2:$B$773,$H$3)),3,IF(AND(B308&lt;_xlfn.PERCENTILE.INC($B$2:$B$773,$H$3),B308&gt;=_xlfn.PERCENTILE.INC($B$2:$B$773,$H$4)),2,1))</f>
        <v>2</v>
      </c>
      <c r="D308" s="169" t="str">
        <f t="shared" si="4"/>
        <v>moderate</v>
      </c>
    </row>
    <row r="309" spans="1:4" x14ac:dyDescent="0.35">
      <c r="A309" s="165">
        <v>53033030311</v>
      </c>
      <c r="B309" s="166">
        <f>SUM('Data - Individual Indicators'!C310,'Data - Individual Indicators'!E310,'Data - Individual Indicators'!G310,'Data - Individual Indicators'!I310,0.5*'Data - Individual Indicators'!L310,0.5*'Data - Individual Indicators'!M310,'Data - Individual Indicators'!P310,0.5*'Data - Individual Indicators'!S310,0.5*'Data - Individual Indicators'!T310,'Data - Individual Indicators'!W310,'Data - Individual Indicators'!Y310,0.33*'Data - Individual Indicators'!AC310,0.33*'Data - Individual Indicators'!AD310,0.33*'Data - Individual Indicators'!AE310,0.5*'Data - Individual Indicators'!AI310,0.5*'Data - Individual Indicators'!AJ310,'Data - Individual Indicators'!AM310,'Data - Individual Indicators'!AO310,'Data - Individual Indicators'!BB310*SUM('Data - Individual Indicators'!AV310:AY310),'Data - Individual Indicators'!BE310)</f>
        <v>31.636666666666663</v>
      </c>
      <c r="C309" s="169">
        <f>IF(AND(B309&gt;=_xlfn.PERCENTILE.INC($B$2:$B$773,$H$3)),3,IF(AND(B309&lt;_xlfn.PERCENTILE.INC($B$2:$B$773,$H$3),B309&gt;=_xlfn.PERCENTILE.INC($B$2:$B$773,$H$4)),2,1))</f>
        <v>2</v>
      </c>
      <c r="D309" s="169" t="str">
        <f t="shared" si="4"/>
        <v>moderate</v>
      </c>
    </row>
    <row r="310" spans="1:4" x14ac:dyDescent="0.35">
      <c r="A310" s="165">
        <v>53033030312</v>
      </c>
      <c r="B310" s="166">
        <f>SUM('Data - Individual Indicators'!C311,'Data - Individual Indicators'!E311,'Data - Individual Indicators'!G311,'Data - Individual Indicators'!I311,0.5*'Data - Individual Indicators'!L311,0.5*'Data - Individual Indicators'!M311,'Data - Individual Indicators'!P311,0.5*'Data - Individual Indicators'!S311,0.5*'Data - Individual Indicators'!T311,'Data - Individual Indicators'!W311,'Data - Individual Indicators'!Y311,0.33*'Data - Individual Indicators'!AC311,0.33*'Data - Individual Indicators'!AD311,0.33*'Data - Individual Indicators'!AE311,0.5*'Data - Individual Indicators'!AI311,0.5*'Data - Individual Indicators'!AJ311,'Data - Individual Indicators'!AM311,'Data - Individual Indicators'!AO311,'Data - Individual Indicators'!BB311*SUM('Data - Individual Indicators'!AV311:AY311),'Data - Individual Indicators'!BE311)</f>
        <v>37.799999999999997</v>
      </c>
      <c r="C310" s="169">
        <f>IF(AND(B310&gt;=_xlfn.PERCENTILE.INC($B$2:$B$773,$H$3)),3,IF(AND(B310&lt;_xlfn.PERCENTILE.INC($B$2:$B$773,$H$3),B310&gt;=_xlfn.PERCENTILE.INC($B$2:$B$773,$H$4)),2,1))</f>
        <v>2</v>
      </c>
      <c r="D310" s="169" t="str">
        <f t="shared" si="4"/>
        <v>moderate</v>
      </c>
    </row>
    <row r="311" spans="1:4" x14ac:dyDescent="0.35">
      <c r="A311" s="165">
        <v>53033030313</v>
      </c>
      <c r="B311" s="166">
        <f>SUM('Data - Individual Indicators'!C312,'Data - Individual Indicators'!E312,'Data - Individual Indicators'!G312,'Data - Individual Indicators'!I312,0.5*'Data - Individual Indicators'!L312,0.5*'Data - Individual Indicators'!M312,'Data - Individual Indicators'!P312,0.5*'Data - Individual Indicators'!S312,0.5*'Data - Individual Indicators'!T312,'Data - Individual Indicators'!W312,'Data - Individual Indicators'!Y312,0.33*'Data - Individual Indicators'!AC312,0.33*'Data - Individual Indicators'!AD312,0.33*'Data - Individual Indicators'!AE312,0.5*'Data - Individual Indicators'!AI312,0.5*'Data - Individual Indicators'!AJ312,'Data - Individual Indicators'!AM312,'Data - Individual Indicators'!AO312,'Data - Individual Indicators'!BB312*SUM('Data - Individual Indicators'!AV312:AY312),'Data - Individual Indicators'!BE312)</f>
        <v>39.879999999999995</v>
      </c>
      <c r="C311" s="169">
        <f>IF(AND(B311&gt;=_xlfn.PERCENTILE.INC($B$2:$B$773,$H$3)),3,IF(AND(B311&lt;_xlfn.PERCENTILE.INC($B$2:$B$773,$H$3),B311&gt;=_xlfn.PERCENTILE.INC($B$2:$B$773,$H$4)),2,1))</f>
        <v>3</v>
      </c>
      <c r="D311" s="169" t="str">
        <f t="shared" si="4"/>
        <v>higher</v>
      </c>
    </row>
    <row r="312" spans="1:4" x14ac:dyDescent="0.35">
      <c r="A312" s="165">
        <v>53033030314</v>
      </c>
      <c r="B312" s="166">
        <f>SUM('Data - Individual Indicators'!C313,'Data - Individual Indicators'!E313,'Data - Individual Indicators'!G313,'Data - Individual Indicators'!I313,0.5*'Data - Individual Indicators'!L313,0.5*'Data - Individual Indicators'!M313,'Data - Individual Indicators'!P313,0.5*'Data - Individual Indicators'!S313,0.5*'Data - Individual Indicators'!T313,'Data - Individual Indicators'!W313,'Data - Individual Indicators'!Y313,0.33*'Data - Individual Indicators'!AC313,0.33*'Data - Individual Indicators'!AD313,0.33*'Data - Individual Indicators'!AE313,0.5*'Data - Individual Indicators'!AI313,0.5*'Data - Individual Indicators'!AJ313,'Data - Individual Indicators'!AM313,'Data - Individual Indicators'!AO313,'Data - Individual Indicators'!BB313*SUM('Data - Individual Indicators'!AV313:AY313),'Data - Individual Indicators'!BE313)</f>
        <v>44.966666666666661</v>
      </c>
      <c r="C312" s="169">
        <f>IF(AND(B312&gt;=_xlfn.PERCENTILE.INC($B$2:$B$773,$H$3)),3,IF(AND(B312&lt;_xlfn.PERCENTILE.INC($B$2:$B$773,$H$3),B312&gt;=_xlfn.PERCENTILE.INC($B$2:$B$773,$H$4)),2,1))</f>
        <v>3</v>
      </c>
      <c r="D312" s="169" t="str">
        <f t="shared" si="4"/>
        <v>higher</v>
      </c>
    </row>
    <row r="313" spans="1:4" x14ac:dyDescent="0.35">
      <c r="A313" s="165">
        <v>53033030401</v>
      </c>
      <c r="B313" s="166">
        <f>SUM('Data - Individual Indicators'!C314,'Data - Individual Indicators'!E314,'Data - Individual Indicators'!G314,'Data - Individual Indicators'!I314,0.5*'Data - Individual Indicators'!L314,0.5*'Data - Individual Indicators'!M314,'Data - Individual Indicators'!P314,0.5*'Data - Individual Indicators'!S314,0.5*'Data - Individual Indicators'!T314,'Data - Individual Indicators'!W314,'Data - Individual Indicators'!Y314,0.33*'Data - Individual Indicators'!AC314,0.33*'Data - Individual Indicators'!AD314,0.33*'Data - Individual Indicators'!AE314,0.5*'Data - Individual Indicators'!AI314,0.5*'Data - Individual Indicators'!AJ314,'Data - Individual Indicators'!AM314,'Data - Individual Indicators'!AO314,'Data - Individual Indicators'!BB314*SUM('Data - Individual Indicators'!AV314:AY314),'Data - Individual Indicators'!BE314)</f>
        <v>24.819999999999997</v>
      </c>
      <c r="C313" s="169">
        <f>IF(AND(B313&gt;=_xlfn.PERCENTILE.INC($B$2:$B$773,$H$3)),3,IF(AND(B313&lt;_xlfn.PERCENTILE.INC($B$2:$B$773,$H$3),B313&gt;=_xlfn.PERCENTILE.INC($B$2:$B$773,$H$4)),2,1))</f>
        <v>1</v>
      </c>
      <c r="D313" s="169" t="str">
        <f t="shared" si="4"/>
        <v>lower</v>
      </c>
    </row>
    <row r="314" spans="1:4" x14ac:dyDescent="0.35">
      <c r="A314" s="165">
        <v>53033030403</v>
      </c>
      <c r="B314" s="166">
        <f>SUM('Data - Individual Indicators'!C315,'Data - Individual Indicators'!E315,'Data - Individual Indicators'!G315,'Data - Individual Indicators'!I315,0.5*'Data - Individual Indicators'!L315,0.5*'Data - Individual Indicators'!M315,'Data - Individual Indicators'!P315,0.5*'Data - Individual Indicators'!S315,0.5*'Data - Individual Indicators'!T315,'Data - Individual Indicators'!W315,'Data - Individual Indicators'!Y315,0.33*'Data - Individual Indicators'!AC315,0.33*'Data - Individual Indicators'!AD315,0.33*'Data - Individual Indicators'!AE315,0.5*'Data - Individual Indicators'!AI315,0.5*'Data - Individual Indicators'!AJ315,'Data - Individual Indicators'!AM315,'Data - Individual Indicators'!AO315,'Data - Individual Indicators'!BB315*SUM('Data - Individual Indicators'!AV315:AY315),'Data - Individual Indicators'!BE315)</f>
        <v>21.16</v>
      </c>
      <c r="C314" s="169">
        <f>IF(AND(B314&gt;=_xlfn.PERCENTILE.INC($B$2:$B$773,$H$3)),3,IF(AND(B314&lt;_xlfn.PERCENTILE.INC($B$2:$B$773,$H$3),B314&gt;=_xlfn.PERCENTILE.INC($B$2:$B$773,$H$4)),2,1))</f>
        <v>1</v>
      </c>
      <c r="D314" s="169" t="str">
        <f t="shared" si="4"/>
        <v>lower</v>
      </c>
    </row>
    <row r="315" spans="1:4" x14ac:dyDescent="0.35">
      <c r="A315" s="165">
        <v>53033030404</v>
      </c>
      <c r="B315" s="166">
        <f>SUM('Data - Individual Indicators'!C316,'Data - Individual Indicators'!E316,'Data - Individual Indicators'!G316,'Data - Individual Indicators'!I316,0.5*'Data - Individual Indicators'!L316,0.5*'Data - Individual Indicators'!M316,'Data - Individual Indicators'!P316,0.5*'Data - Individual Indicators'!S316,0.5*'Data - Individual Indicators'!T316,'Data - Individual Indicators'!W316,'Data - Individual Indicators'!Y316,0.33*'Data - Individual Indicators'!AC316,0.33*'Data - Individual Indicators'!AD316,0.33*'Data - Individual Indicators'!AE316,0.5*'Data - Individual Indicators'!AI316,0.5*'Data - Individual Indicators'!AJ316,'Data - Individual Indicators'!AM316,'Data - Individual Indicators'!AO316,'Data - Individual Indicators'!BB316*SUM('Data - Individual Indicators'!AV316:AY316),'Data - Individual Indicators'!BE316)</f>
        <v>18.16</v>
      </c>
      <c r="C315" s="169">
        <f>IF(AND(B315&gt;=_xlfn.PERCENTILE.INC($B$2:$B$773,$H$3)),3,IF(AND(B315&lt;_xlfn.PERCENTILE.INC($B$2:$B$773,$H$3),B315&gt;=_xlfn.PERCENTILE.INC($B$2:$B$773,$H$4)),2,1))</f>
        <v>1</v>
      </c>
      <c r="D315" s="169" t="str">
        <f t="shared" si="4"/>
        <v>lower</v>
      </c>
    </row>
    <row r="316" spans="1:4" x14ac:dyDescent="0.35">
      <c r="A316" s="165">
        <v>53033030501</v>
      </c>
      <c r="B316" s="166">
        <f>SUM('Data - Individual Indicators'!C317,'Data - Individual Indicators'!E317,'Data - Individual Indicators'!G317,'Data - Individual Indicators'!I317,0.5*'Data - Individual Indicators'!L317,0.5*'Data - Individual Indicators'!M317,'Data - Individual Indicators'!P317,0.5*'Data - Individual Indicators'!S317,0.5*'Data - Individual Indicators'!T317,'Data - Individual Indicators'!W317,'Data - Individual Indicators'!Y317,0.33*'Data - Individual Indicators'!AC317,0.33*'Data - Individual Indicators'!AD317,0.33*'Data - Individual Indicators'!AE317,0.5*'Data - Individual Indicators'!AI317,0.5*'Data - Individual Indicators'!AJ317,'Data - Individual Indicators'!AM317,'Data - Individual Indicators'!AO317,'Data - Individual Indicators'!BB317*SUM('Data - Individual Indicators'!AV317:AY317),'Data - Individual Indicators'!BE317)</f>
        <v>41.31</v>
      </c>
      <c r="C316" s="169">
        <f>IF(AND(B316&gt;=_xlfn.PERCENTILE.INC($B$2:$B$773,$H$3)),3,IF(AND(B316&lt;_xlfn.PERCENTILE.INC($B$2:$B$773,$H$3),B316&gt;=_xlfn.PERCENTILE.INC($B$2:$B$773,$H$4)),2,1))</f>
        <v>3</v>
      </c>
      <c r="D316" s="169" t="str">
        <f t="shared" si="4"/>
        <v>higher</v>
      </c>
    </row>
    <row r="317" spans="1:4" x14ac:dyDescent="0.35">
      <c r="A317" s="165">
        <v>53033030503</v>
      </c>
      <c r="B317" s="166">
        <f>SUM('Data - Individual Indicators'!C318,'Data - Individual Indicators'!E318,'Data - Individual Indicators'!G318,'Data - Individual Indicators'!I318,0.5*'Data - Individual Indicators'!L318,0.5*'Data - Individual Indicators'!M318,'Data - Individual Indicators'!P318,0.5*'Data - Individual Indicators'!S318,0.5*'Data - Individual Indicators'!T318,'Data - Individual Indicators'!W318,'Data - Individual Indicators'!Y318,0.33*'Data - Individual Indicators'!AC318,0.33*'Data - Individual Indicators'!AD318,0.33*'Data - Individual Indicators'!AE318,0.5*'Data - Individual Indicators'!AI318,0.5*'Data - Individual Indicators'!AJ318,'Data - Individual Indicators'!AM318,'Data - Individual Indicators'!AO318,'Data - Individual Indicators'!BB318*SUM('Data - Individual Indicators'!AV318:AY318),'Data - Individual Indicators'!BE318)</f>
        <v>33.559999999999995</v>
      </c>
      <c r="C317" s="169">
        <f>IF(AND(B317&gt;=_xlfn.PERCENTILE.INC($B$2:$B$773,$H$3)),3,IF(AND(B317&lt;_xlfn.PERCENTILE.INC($B$2:$B$773,$H$3),B317&gt;=_xlfn.PERCENTILE.INC($B$2:$B$773,$H$4)),2,1))</f>
        <v>2</v>
      </c>
      <c r="D317" s="169" t="str">
        <f t="shared" si="4"/>
        <v>moderate</v>
      </c>
    </row>
    <row r="318" spans="1:4" x14ac:dyDescent="0.35">
      <c r="A318" s="165">
        <v>53033030504</v>
      </c>
      <c r="B318" s="166">
        <f>SUM('Data - Individual Indicators'!C319,'Data - Individual Indicators'!E319,'Data - Individual Indicators'!G319,'Data - Individual Indicators'!I319,0.5*'Data - Individual Indicators'!L319,0.5*'Data - Individual Indicators'!M319,'Data - Individual Indicators'!P319,0.5*'Data - Individual Indicators'!S319,0.5*'Data - Individual Indicators'!T319,'Data - Individual Indicators'!W319,'Data - Individual Indicators'!Y319,0.33*'Data - Individual Indicators'!AC319,0.33*'Data - Individual Indicators'!AD319,0.33*'Data - Individual Indicators'!AE319,0.5*'Data - Individual Indicators'!AI319,0.5*'Data - Individual Indicators'!AJ319,'Data - Individual Indicators'!AM319,'Data - Individual Indicators'!AO319,'Data - Individual Indicators'!BB319*SUM('Data - Individual Indicators'!AV319:AY319),'Data - Individual Indicators'!BE319)</f>
        <v>38.633333333333333</v>
      </c>
      <c r="C318" s="169">
        <f>IF(AND(B318&gt;=_xlfn.PERCENTILE.INC($B$2:$B$773,$H$3)),3,IF(AND(B318&lt;_xlfn.PERCENTILE.INC($B$2:$B$773,$H$3),B318&gt;=_xlfn.PERCENTILE.INC($B$2:$B$773,$H$4)),2,1))</f>
        <v>2</v>
      </c>
      <c r="D318" s="169" t="str">
        <f t="shared" si="4"/>
        <v>moderate</v>
      </c>
    </row>
    <row r="319" spans="1:4" x14ac:dyDescent="0.35">
      <c r="A319" s="165">
        <v>53033030600</v>
      </c>
      <c r="B319" s="166">
        <f>SUM('Data - Individual Indicators'!C320,'Data - Individual Indicators'!E320,'Data - Individual Indicators'!G320,'Data - Individual Indicators'!I320,0.5*'Data - Individual Indicators'!L320,0.5*'Data - Individual Indicators'!M320,'Data - Individual Indicators'!P320,0.5*'Data - Individual Indicators'!S320,0.5*'Data - Individual Indicators'!T320,'Data - Individual Indicators'!W320,'Data - Individual Indicators'!Y320,0.33*'Data - Individual Indicators'!AC320,0.33*'Data - Individual Indicators'!AD320,0.33*'Data - Individual Indicators'!AE320,0.5*'Data - Individual Indicators'!AI320,0.5*'Data - Individual Indicators'!AJ320,'Data - Individual Indicators'!AM320,'Data - Individual Indicators'!AO320,'Data - Individual Indicators'!BB320*SUM('Data - Individual Indicators'!AV320:AY320),'Data - Individual Indicators'!BE320)</f>
        <v>39.049999999999997</v>
      </c>
      <c r="C319" s="169">
        <f>IF(AND(B319&gt;=_xlfn.PERCENTILE.INC($B$2:$B$773,$H$3)),3,IF(AND(B319&lt;_xlfn.PERCENTILE.INC($B$2:$B$773,$H$3),B319&gt;=_xlfn.PERCENTILE.INC($B$2:$B$773,$H$4)),2,1))</f>
        <v>2</v>
      </c>
      <c r="D319" s="169" t="str">
        <f t="shared" si="4"/>
        <v>moderate</v>
      </c>
    </row>
    <row r="320" spans="1:4" x14ac:dyDescent="0.35">
      <c r="A320" s="165">
        <v>53033030700</v>
      </c>
      <c r="B320" s="166">
        <f>SUM('Data - Individual Indicators'!C321,'Data - Individual Indicators'!E321,'Data - Individual Indicators'!G321,'Data - Individual Indicators'!I321,0.5*'Data - Individual Indicators'!L321,0.5*'Data - Individual Indicators'!M321,'Data - Individual Indicators'!P321,0.5*'Data - Individual Indicators'!S321,0.5*'Data - Individual Indicators'!T321,'Data - Individual Indicators'!W321,'Data - Individual Indicators'!Y321,0.33*'Data - Individual Indicators'!AC321,0.33*'Data - Individual Indicators'!AD321,0.33*'Data - Individual Indicators'!AE321,0.5*'Data - Individual Indicators'!AI321,0.5*'Data - Individual Indicators'!AJ321,'Data - Individual Indicators'!AM321,'Data - Individual Indicators'!AO321,'Data - Individual Indicators'!BB321*SUM('Data - Individual Indicators'!AV321:AY321),'Data - Individual Indicators'!BE321)</f>
        <v>38.809999999999995</v>
      </c>
      <c r="C320" s="169">
        <f>IF(AND(B320&gt;=_xlfn.PERCENTILE.INC($B$2:$B$773,$H$3)),3,IF(AND(B320&lt;_xlfn.PERCENTILE.INC($B$2:$B$773,$H$3),B320&gt;=_xlfn.PERCENTILE.INC($B$2:$B$773,$H$4)),2,1))</f>
        <v>2</v>
      </c>
      <c r="D320" s="169" t="str">
        <f t="shared" si="4"/>
        <v>moderate</v>
      </c>
    </row>
    <row r="321" spans="1:4" x14ac:dyDescent="0.35">
      <c r="A321" s="165">
        <v>53033030801</v>
      </c>
      <c r="B321" s="166">
        <f>SUM('Data - Individual Indicators'!C322,'Data - Individual Indicators'!E322,'Data - Individual Indicators'!G322,'Data - Individual Indicators'!I322,0.5*'Data - Individual Indicators'!L322,0.5*'Data - Individual Indicators'!M322,'Data - Individual Indicators'!P322,0.5*'Data - Individual Indicators'!S322,0.5*'Data - Individual Indicators'!T322,'Data - Individual Indicators'!W322,'Data - Individual Indicators'!Y322,0.33*'Data - Individual Indicators'!AC322,0.33*'Data - Individual Indicators'!AD322,0.33*'Data - Individual Indicators'!AE322,0.5*'Data - Individual Indicators'!AI322,0.5*'Data - Individual Indicators'!AJ322,'Data - Individual Indicators'!AM322,'Data - Individual Indicators'!AO322,'Data - Individual Indicators'!BB322*SUM('Data - Individual Indicators'!AV322:AY322),'Data - Individual Indicators'!BE322)</f>
        <v>39.476666666666667</v>
      </c>
      <c r="C321" s="169">
        <f>IF(AND(B321&gt;=_xlfn.PERCENTILE.INC($B$2:$B$773,$H$3)),3,IF(AND(B321&lt;_xlfn.PERCENTILE.INC($B$2:$B$773,$H$3),B321&gt;=_xlfn.PERCENTILE.INC($B$2:$B$773,$H$4)),2,1))</f>
        <v>2</v>
      </c>
      <c r="D321" s="169" t="str">
        <f t="shared" si="4"/>
        <v>moderate</v>
      </c>
    </row>
    <row r="322" spans="1:4" x14ac:dyDescent="0.35">
      <c r="A322" s="165">
        <v>53033030802</v>
      </c>
      <c r="B322" s="166">
        <f>SUM('Data - Individual Indicators'!C323,'Data - Individual Indicators'!E323,'Data - Individual Indicators'!G323,'Data - Individual Indicators'!I323,0.5*'Data - Individual Indicators'!L323,0.5*'Data - Individual Indicators'!M323,'Data - Individual Indicators'!P323,0.5*'Data - Individual Indicators'!S323,0.5*'Data - Individual Indicators'!T323,'Data - Individual Indicators'!W323,'Data - Individual Indicators'!Y323,0.33*'Data - Individual Indicators'!AC323,0.33*'Data - Individual Indicators'!AD323,0.33*'Data - Individual Indicators'!AE323,0.5*'Data - Individual Indicators'!AI323,0.5*'Data - Individual Indicators'!AJ323,'Data - Individual Indicators'!AM323,'Data - Individual Indicators'!AO323,'Data - Individual Indicators'!BB323*SUM('Data - Individual Indicators'!AV323:AY323),'Data - Individual Indicators'!BE323)</f>
        <v>37.65</v>
      </c>
      <c r="C322" s="169">
        <f>IF(AND(B322&gt;=_xlfn.PERCENTILE.INC($B$2:$B$773,$H$3)),3,IF(AND(B322&lt;_xlfn.PERCENTILE.INC($B$2:$B$773,$H$3),B322&gt;=_xlfn.PERCENTILE.INC($B$2:$B$773,$H$4)),2,1))</f>
        <v>2</v>
      </c>
      <c r="D322" s="169" t="str">
        <f t="shared" si="4"/>
        <v>moderate</v>
      </c>
    </row>
    <row r="323" spans="1:4" x14ac:dyDescent="0.35">
      <c r="A323" s="165">
        <v>53033030901</v>
      </c>
      <c r="B323" s="166">
        <f>SUM('Data - Individual Indicators'!C324,'Data - Individual Indicators'!E324,'Data - Individual Indicators'!G324,'Data - Individual Indicators'!I324,0.5*'Data - Individual Indicators'!L324,0.5*'Data - Individual Indicators'!M324,'Data - Individual Indicators'!P324,0.5*'Data - Individual Indicators'!S324,0.5*'Data - Individual Indicators'!T324,'Data - Individual Indicators'!W324,'Data - Individual Indicators'!Y324,0.33*'Data - Individual Indicators'!AC324,0.33*'Data - Individual Indicators'!AD324,0.33*'Data - Individual Indicators'!AE324,0.5*'Data - Individual Indicators'!AI324,0.5*'Data - Individual Indicators'!AJ324,'Data - Individual Indicators'!AM324,'Data - Individual Indicators'!AO324,'Data - Individual Indicators'!BB324*SUM('Data - Individual Indicators'!AV324:AY324),'Data - Individual Indicators'!BE324)</f>
        <v>29.49</v>
      </c>
      <c r="C323" s="169">
        <f>IF(AND(B323&gt;=_xlfn.PERCENTILE.INC($B$2:$B$773,$H$3)),3,IF(AND(B323&lt;_xlfn.PERCENTILE.INC($B$2:$B$773,$H$3),B323&gt;=_xlfn.PERCENTILE.INC($B$2:$B$773,$H$4)),2,1))</f>
        <v>2</v>
      </c>
      <c r="D323" s="169" t="str">
        <f t="shared" ref="D323:D386" si="5">IF(C323=3,"higher",IF(C323=2,"moderate","lower"))</f>
        <v>moderate</v>
      </c>
    </row>
    <row r="324" spans="1:4" x14ac:dyDescent="0.35">
      <c r="A324" s="165">
        <v>53033030902</v>
      </c>
      <c r="B324" s="166">
        <f>SUM('Data - Individual Indicators'!C325,'Data - Individual Indicators'!E325,'Data - Individual Indicators'!G325,'Data - Individual Indicators'!I325,0.5*'Data - Individual Indicators'!L325,0.5*'Data - Individual Indicators'!M325,'Data - Individual Indicators'!P325,0.5*'Data - Individual Indicators'!S325,0.5*'Data - Individual Indicators'!T325,'Data - Individual Indicators'!W325,'Data - Individual Indicators'!Y325,0.33*'Data - Individual Indicators'!AC325,0.33*'Data - Individual Indicators'!AD325,0.33*'Data - Individual Indicators'!AE325,0.5*'Data - Individual Indicators'!AI325,0.5*'Data - Individual Indicators'!AJ325,'Data - Individual Indicators'!AM325,'Data - Individual Indicators'!AO325,'Data - Individual Indicators'!BB325*SUM('Data - Individual Indicators'!AV325:AY325),'Data - Individual Indicators'!BE325)</f>
        <v>36.819999999999993</v>
      </c>
      <c r="C324" s="169">
        <f>IF(AND(B324&gt;=_xlfn.PERCENTILE.INC($B$2:$B$773,$H$3)),3,IF(AND(B324&lt;_xlfn.PERCENTILE.INC($B$2:$B$773,$H$3),B324&gt;=_xlfn.PERCENTILE.INC($B$2:$B$773,$H$4)),2,1))</f>
        <v>2</v>
      </c>
      <c r="D324" s="169" t="str">
        <f t="shared" si="5"/>
        <v>moderate</v>
      </c>
    </row>
    <row r="325" spans="1:4" x14ac:dyDescent="0.35">
      <c r="A325" s="165">
        <v>53033031000</v>
      </c>
      <c r="B325" s="166">
        <f>SUM('Data - Individual Indicators'!C326,'Data - Individual Indicators'!E326,'Data - Individual Indicators'!G326,'Data - Individual Indicators'!I326,0.5*'Data - Individual Indicators'!L326,0.5*'Data - Individual Indicators'!M326,'Data - Individual Indicators'!P326,0.5*'Data - Individual Indicators'!S326,0.5*'Data - Individual Indicators'!T326,'Data - Individual Indicators'!W326,'Data - Individual Indicators'!Y326,0.33*'Data - Individual Indicators'!AC326,0.33*'Data - Individual Indicators'!AD326,0.33*'Data - Individual Indicators'!AE326,0.5*'Data - Individual Indicators'!AI326,0.5*'Data - Individual Indicators'!AJ326,'Data - Individual Indicators'!AM326,'Data - Individual Indicators'!AO326,'Data - Individual Indicators'!BB326*SUM('Data - Individual Indicators'!AV326:AY326),'Data - Individual Indicators'!BE326)</f>
        <v>12.323333333333334</v>
      </c>
      <c r="C325" s="169">
        <f>IF(AND(B325&gt;=_xlfn.PERCENTILE.INC($B$2:$B$773,$H$3)),3,IF(AND(B325&lt;_xlfn.PERCENTILE.INC($B$2:$B$773,$H$3),B325&gt;=_xlfn.PERCENTILE.INC($B$2:$B$773,$H$4)),2,1))</f>
        <v>1</v>
      </c>
      <c r="D325" s="169" t="str">
        <f t="shared" si="5"/>
        <v>lower</v>
      </c>
    </row>
    <row r="326" spans="1:4" x14ac:dyDescent="0.35">
      <c r="A326" s="165">
        <v>53033031100</v>
      </c>
      <c r="B326" s="166">
        <f>SUM('Data - Individual Indicators'!C327,'Data - Individual Indicators'!E327,'Data - Individual Indicators'!G327,'Data - Individual Indicators'!I327,0.5*'Data - Individual Indicators'!L327,0.5*'Data - Individual Indicators'!M327,'Data - Individual Indicators'!P327,0.5*'Data - Individual Indicators'!S327,0.5*'Data - Individual Indicators'!T327,'Data - Individual Indicators'!W327,'Data - Individual Indicators'!Y327,0.33*'Data - Individual Indicators'!AC327,0.33*'Data - Individual Indicators'!AD327,0.33*'Data - Individual Indicators'!AE327,0.5*'Data - Individual Indicators'!AI327,0.5*'Data - Individual Indicators'!AJ327,'Data - Individual Indicators'!AM327,'Data - Individual Indicators'!AO327,'Data - Individual Indicators'!BB327*SUM('Data - Individual Indicators'!AV327:AY327),'Data - Individual Indicators'!BE327)</f>
        <v>31.74</v>
      </c>
      <c r="C326" s="169">
        <f>IF(AND(B326&gt;=_xlfn.PERCENTILE.INC($B$2:$B$773,$H$3)),3,IF(AND(B326&lt;_xlfn.PERCENTILE.INC($B$2:$B$773,$H$3),B326&gt;=_xlfn.PERCENTILE.INC($B$2:$B$773,$H$4)),2,1))</f>
        <v>2</v>
      </c>
      <c r="D326" s="169" t="str">
        <f t="shared" si="5"/>
        <v>moderate</v>
      </c>
    </row>
    <row r="327" spans="1:4" x14ac:dyDescent="0.35">
      <c r="A327" s="165">
        <v>53033031202</v>
      </c>
      <c r="B327" s="166">
        <f>SUM('Data - Individual Indicators'!C328,'Data - Individual Indicators'!E328,'Data - Individual Indicators'!G328,'Data - Individual Indicators'!I328,0.5*'Data - Individual Indicators'!L328,0.5*'Data - Individual Indicators'!M328,'Data - Individual Indicators'!P328,0.5*'Data - Individual Indicators'!S328,0.5*'Data - Individual Indicators'!T328,'Data - Individual Indicators'!W328,'Data - Individual Indicators'!Y328,0.33*'Data - Individual Indicators'!AC328,0.33*'Data - Individual Indicators'!AD328,0.33*'Data - Individual Indicators'!AE328,0.5*'Data - Individual Indicators'!AI328,0.5*'Data - Individual Indicators'!AJ328,'Data - Individual Indicators'!AM328,'Data - Individual Indicators'!AO328,'Data - Individual Indicators'!BB328*SUM('Data - Individual Indicators'!AV328:AY328),'Data - Individual Indicators'!BE328)</f>
        <v>15.5</v>
      </c>
      <c r="C327" s="169">
        <f>IF(AND(B327&gt;=_xlfn.PERCENTILE.INC($B$2:$B$773,$H$3)),3,IF(AND(B327&lt;_xlfn.PERCENTILE.INC($B$2:$B$773,$H$3),B327&gt;=_xlfn.PERCENTILE.INC($B$2:$B$773,$H$4)),2,1))</f>
        <v>1</v>
      </c>
      <c r="D327" s="169" t="str">
        <f t="shared" si="5"/>
        <v>lower</v>
      </c>
    </row>
    <row r="328" spans="1:4" x14ac:dyDescent="0.35">
      <c r="A328" s="165">
        <v>53033031204</v>
      </c>
      <c r="B328" s="166">
        <f>SUM('Data - Individual Indicators'!C329,'Data - Individual Indicators'!E329,'Data - Individual Indicators'!G329,'Data - Individual Indicators'!I329,0.5*'Data - Individual Indicators'!L329,0.5*'Data - Individual Indicators'!M329,'Data - Individual Indicators'!P329,0.5*'Data - Individual Indicators'!S329,0.5*'Data - Individual Indicators'!T329,'Data - Individual Indicators'!W329,'Data - Individual Indicators'!Y329,0.33*'Data - Individual Indicators'!AC329,0.33*'Data - Individual Indicators'!AD329,0.33*'Data - Individual Indicators'!AE329,0.5*'Data - Individual Indicators'!AI329,0.5*'Data - Individual Indicators'!AJ329,'Data - Individual Indicators'!AM329,'Data - Individual Indicators'!AO329,'Data - Individual Indicators'!BB329*SUM('Data - Individual Indicators'!AV329:AY329),'Data - Individual Indicators'!BE329)</f>
        <v>9.5</v>
      </c>
      <c r="C328" s="169">
        <f>IF(AND(B328&gt;=_xlfn.PERCENTILE.INC($B$2:$B$773,$H$3)),3,IF(AND(B328&lt;_xlfn.PERCENTILE.INC($B$2:$B$773,$H$3),B328&gt;=_xlfn.PERCENTILE.INC($B$2:$B$773,$H$4)),2,1))</f>
        <v>1</v>
      </c>
      <c r="D328" s="169" t="str">
        <f t="shared" si="5"/>
        <v>lower</v>
      </c>
    </row>
    <row r="329" spans="1:4" x14ac:dyDescent="0.35">
      <c r="A329" s="165">
        <v>53033031205</v>
      </c>
      <c r="B329" s="166">
        <f>SUM('Data - Individual Indicators'!C330,'Data - Individual Indicators'!E330,'Data - Individual Indicators'!G330,'Data - Individual Indicators'!I330,0.5*'Data - Individual Indicators'!L330,0.5*'Data - Individual Indicators'!M330,'Data - Individual Indicators'!P330,0.5*'Data - Individual Indicators'!S330,0.5*'Data - Individual Indicators'!T330,'Data - Individual Indicators'!W330,'Data - Individual Indicators'!Y330,0.33*'Data - Individual Indicators'!AC330,0.33*'Data - Individual Indicators'!AD330,0.33*'Data - Individual Indicators'!AE330,0.5*'Data - Individual Indicators'!AI330,0.5*'Data - Individual Indicators'!AJ330,'Data - Individual Indicators'!AM330,'Data - Individual Indicators'!AO330,'Data - Individual Indicators'!BB330*SUM('Data - Individual Indicators'!AV330:AY330),'Data - Individual Indicators'!BE330)</f>
        <v>32.82</v>
      </c>
      <c r="C329" s="169">
        <f>IF(AND(B329&gt;=_xlfn.PERCENTILE.INC($B$2:$B$773,$H$3)),3,IF(AND(B329&lt;_xlfn.PERCENTILE.INC($B$2:$B$773,$H$3),B329&gt;=_xlfn.PERCENTILE.INC($B$2:$B$773,$H$4)),2,1))</f>
        <v>2</v>
      </c>
      <c r="D329" s="169" t="str">
        <f t="shared" si="5"/>
        <v>moderate</v>
      </c>
    </row>
    <row r="330" spans="1:4" x14ac:dyDescent="0.35">
      <c r="A330" s="165">
        <v>53033031206</v>
      </c>
      <c r="B330" s="166">
        <f>SUM('Data - Individual Indicators'!C331,'Data - Individual Indicators'!E331,'Data - Individual Indicators'!G331,'Data - Individual Indicators'!I331,0.5*'Data - Individual Indicators'!L331,0.5*'Data - Individual Indicators'!M331,'Data - Individual Indicators'!P331,0.5*'Data - Individual Indicators'!S331,0.5*'Data - Individual Indicators'!T331,'Data - Individual Indicators'!W331,'Data - Individual Indicators'!Y331,0.33*'Data - Individual Indicators'!AC331,0.33*'Data - Individual Indicators'!AD331,0.33*'Data - Individual Indicators'!AE331,0.5*'Data - Individual Indicators'!AI331,0.5*'Data - Individual Indicators'!AJ331,'Data - Individual Indicators'!AM331,'Data - Individual Indicators'!AO331,'Data - Individual Indicators'!BB331*SUM('Data - Individual Indicators'!AV331:AY331),'Data - Individual Indicators'!BE331)</f>
        <v>30.656666666666666</v>
      </c>
      <c r="C330" s="169">
        <f>IF(AND(B330&gt;=_xlfn.PERCENTILE.INC($B$2:$B$773,$H$3)),3,IF(AND(B330&lt;_xlfn.PERCENTILE.INC($B$2:$B$773,$H$3),B330&gt;=_xlfn.PERCENTILE.INC($B$2:$B$773,$H$4)),2,1))</f>
        <v>2</v>
      </c>
      <c r="D330" s="169" t="str">
        <f t="shared" si="5"/>
        <v>moderate</v>
      </c>
    </row>
    <row r="331" spans="1:4" x14ac:dyDescent="0.35">
      <c r="A331" s="165">
        <v>53033031301</v>
      </c>
      <c r="B331" s="166">
        <f>SUM('Data - Individual Indicators'!C332,'Data - Individual Indicators'!E332,'Data - Individual Indicators'!G332,'Data - Individual Indicators'!I332,0.5*'Data - Individual Indicators'!L332,0.5*'Data - Individual Indicators'!M332,'Data - Individual Indicators'!P332,0.5*'Data - Individual Indicators'!S332,0.5*'Data - Individual Indicators'!T332,'Data - Individual Indicators'!W332,'Data - Individual Indicators'!Y332,0.33*'Data - Individual Indicators'!AC332,0.33*'Data - Individual Indicators'!AD332,0.33*'Data - Individual Indicators'!AE332,0.5*'Data - Individual Indicators'!AI332,0.5*'Data - Individual Indicators'!AJ332,'Data - Individual Indicators'!AM332,'Data - Individual Indicators'!AO332,'Data - Individual Indicators'!BB332*SUM('Data - Individual Indicators'!AV332:AY332),'Data - Individual Indicators'!BE332)</f>
        <v>19.329999999999998</v>
      </c>
      <c r="C331" s="169">
        <f>IF(AND(B331&gt;=_xlfn.PERCENTILE.INC($B$2:$B$773,$H$3)),3,IF(AND(B331&lt;_xlfn.PERCENTILE.INC($B$2:$B$773,$H$3),B331&gt;=_xlfn.PERCENTILE.INC($B$2:$B$773,$H$4)),2,1))</f>
        <v>1</v>
      </c>
      <c r="D331" s="169" t="str">
        <f t="shared" si="5"/>
        <v>lower</v>
      </c>
    </row>
    <row r="332" spans="1:4" x14ac:dyDescent="0.35">
      <c r="A332" s="165">
        <v>53033031302</v>
      </c>
      <c r="B332" s="166">
        <f>SUM('Data - Individual Indicators'!C333,'Data - Individual Indicators'!E333,'Data - Individual Indicators'!G333,'Data - Individual Indicators'!I333,0.5*'Data - Individual Indicators'!L333,0.5*'Data - Individual Indicators'!M333,'Data - Individual Indicators'!P333,0.5*'Data - Individual Indicators'!S333,0.5*'Data - Individual Indicators'!T333,'Data - Individual Indicators'!W333,'Data - Individual Indicators'!Y333,0.33*'Data - Individual Indicators'!AC333,0.33*'Data - Individual Indicators'!AD333,0.33*'Data - Individual Indicators'!AE333,0.5*'Data - Individual Indicators'!AI333,0.5*'Data - Individual Indicators'!AJ333,'Data - Individual Indicators'!AM333,'Data - Individual Indicators'!AO333,'Data - Individual Indicators'!BB333*SUM('Data - Individual Indicators'!AV333:AY333),'Data - Individual Indicators'!BE333)</f>
        <v>29.473333333333333</v>
      </c>
      <c r="C332" s="169">
        <f>IF(AND(B332&gt;=_xlfn.PERCENTILE.INC($B$2:$B$773,$H$3)),3,IF(AND(B332&lt;_xlfn.PERCENTILE.INC($B$2:$B$773,$H$3),B332&gt;=_xlfn.PERCENTILE.INC($B$2:$B$773,$H$4)),2,1))</f>
        <v>2</v>
      </c>
      <c r="D332" s="169" t="str">
        <f t="shared" si="5"/>
        <v>moderate</v>
      </c>
    </row>
    <row r="333" spans="1:4" x14ac:dyDescent="0.35">
      <c r="A333" s="165">
        <v>53033031400</v>
      </c>
      <c r="B333" s="166">
        <f>SUM('Data - Individual Indicators'!C334,'Data - Individual Indicators'!E334,'Data - Individual Indicators'!G334,'Data - Individual Indicators'!I334,0.5*'Data - Individual Indicators'!L334,0.5*'Data - Individual Indicators'!M334,'Data - Individual Indicators'!P334,0.5*'Data - Individual Indicators'!S334,0.5*'Data - Individual Indicators'!T334,'Data - Individual Indicators'!W334,'Data - Individual Indicators'!Y334,0.33*'Data - Individual Indicators'!AC334,0.33*'Data - Individual Indicators'!AD334,0.33*'Data - Individual Indicators'!AE334,0.5*'Data - Individual Indicators'!AI334,0.5*'Data - Individual Indicators'!AJ334,'Data - Individual Indicators'!AM334,'Data - Individual Indicators'!AO334,'Data - Individual Indicators'!BB334*SUM('Data - Individual Indicators'!AV334:AY334),'Data - Individual Indicators'!BE334)</f>
        <v>24.55</v>
      </c>
      <c r="C333" s="169">
        <f>IF(AND(B333&gt;=_xlfn.PERCENTILE.INC($B$2:$B$773,$H$3)),3,IF(AND(B333&lt;_xlfn.PERCENTILE.INC($B$2:$B$773,$H$3),B333&gt;=_xlfn.PERCENTILE.INC($B$2:$B$773,$H$4)),2,1))</f>
        <v>1</v>
      </c>
      <c r="D333" s="169" t="str">
        <f t="shared" si="5"/>
        <v>lower</v>
      </c>
    </row>
    <row r="334" spans="1:4" x14ac:dyDescent="0.35">
      <c r="A334" s="165">
        <v>53033031501</v>
      </c>
      <c r="B334" s="166">
        <f>SUM('Data - Individual Indicators'!C335,'Data - Individual Indicators'!E335,'Data - Individual Indicators'!G335,'Data - Individual Indicators'!I335,0.5*'Data - Individual Indicators'!L335,0.5*'Data - Individual Indicators'!M335,'Data - Individual Indicators'!P335,0.5*'Data - Individual Indicators'!S335,0.5*'Data - Individual Indicators'!T335,'Data - Individual Indicators'!W335,'Data - Individual Indicators'!Y335,0.33*'Data - Individual Indicators'!AC335,0.33*'Data - Individual Indicators'!AD335,0.33*'Data - Individual Indicators'!AE335,0.5*'Data - Individual Indicators'!AI335,0.5*'Data - Individual Indicators'!AJ335,'Data - Individual Indicators'!AM335,'Data - Individual Indicators'!AO335,'Data - Individual Indicators'!BB335*SUM('Data - Individual Indicators'!AV335:AY335),'Data - Individual Indicators'!BE335)</f>
        <v>9</v>
      </c>
      <c r="C334" s="169">
        <f>IF(AND(B334&gt;=_xlfn.PERCENTILE.INC($B$2:$B$773,$H$3)),3,IF(AND(B334&lt;_xlfn.PERCENTILE.INC($B$2:$B$773,$H$3),B334&gt;=_xlfn.PERCENTILE.INC($B$2:$B$773,$H$4)),2,1))</f>
        <v>1</v>
      </c>
      <c r="D334" s="169" t="str">
        <f t="shared" si="5"/>
        <v>lower</v>
      </c>
    </row>
    <row r="335" spans="1:4" x14ac:dyDescent="0.35">
      <c r="A335" s="165">
        <v>53033031502</v>
      </c>
      <c r="B335" s="166">
        <f>SUM('Data - Individual Indicators'!C336,'Data - Individual Indicators'!E336,'Data - Individual Indicators'!G336,'Data - Individual Indicators'!I336,0.5*'Data - Individual Indicators'!L336,0.5*'Data - Individual Indicators'!M336,'Data - Individual Indicators'!P336,0.5*'Data - Individual Indicators'!S336,0.5*'Data - Individual Indicators'!T336,'Data - Individual Indicators'!W336,'Data - Individual Indicators'!Y336,0.33*'Data - Individual Indicators'!AC336,0.33*'Data - Individual Indicators'!AD336,0.33*'Data - Individual Indicators'!AE336,0.5*'Data - Individual Indicators'!AI336,0.5*'Data - Individual Indicators'!AJ336,'Data - Individual Indicators'!AM336,'Data - Individual Indicators'!AO336,'Data - Individual Indicators'!BB336*SUM('Data - Individual Indicators'!AV336:AY336),'Data - Individual Indicators'!BE336)</f>
        <v>13.166666666666666</v>
      </c>
      <c r="C335" s="169">
        <f>IF(AND(B335&gt;=_xlfn.PERCENTILE.INC($B$2:$B$773,$H$3)),3,IF(AND(B335&lt;_xlfn.PERCENTILE.INC($B$2:$B$773,$H$3),B335&gt;=_xlfn.PERCENTILE.INC($B$2:$B$773,$H$4)),2,1))</f>
        <v>1</v>
      </c>
      <c r="D335" s="169" t="str">
        <f t="shared" si="5"/>
        <v>lower</v>
      </c>
    </row>
    <row r="336" spans="1:4" x14ac:dyDescent="0.35">
      <c r="A336" s="165">
        <v>53033031601</v>
      </c>
      <c r="B336" s="166">
        <f>SUM('Data - Individual Indicators'!C337,'Data - Individual Indicators'!E337,'Data - Individual Indicators'!G337,'Data - Individual Indicators'!I337,0.5*'Data - Individual Indicators'!L337,0.5*'Data - Individual Indicators'!M337,'Data - Individual Indicators'!P337,0.5*'Data - Individual Indicators'!S337,0.5*'Data - Individual Indicators'!T337,'Data - Individual Indicators'!W337,'Data - Individual Indicators'!Y337,0.33*'Data - Individual Indicators'!AC337,0.33*'Data - Individual Indicators'!AD337,0.33*'Data - Individual Indicators'!AE337,0.5*'Data - Individual Indicators'!AI337,0.5*'Data - Individual Indicators'!AJ337,'Data - Individual Indicators'!AM337,'Data - Individual Indicators'!AO337,'Data - Individual Indicators'!BB337*SUM('Data - Individual Indicators'!AV337:AY337),'Data - Individual Indicators'!BE337)</f>
        <v>8.5</v>
      </c>
      <c r="C336" s="169">
        <f>IF(AND(B336&gt;=_xlfn.PERCENTILE.INC($B$2:$B$773,$H$3)),3,IF(AND(B336&lt;_xlfn.PERCENTILE.INC($B$2:$B$773,$H$3),B336&gt;=_xlfn.PERCENTILE.INC($B$2:$B$773,$H$4)),2,1))</f>
        <v>1</v>
      </c>
      <c r="D336" s="169" t="str">
        <f t="shared" si="5"/>
        <v>lower</v>
      </c>
    </row>
    <row r="337" spans="1:4" x14ac:dyDescent="0.35">
      <c r="A337" s="165">
        <v>53033031603</v>
      </c>
      <c r="B337" s="166">
        <f>SUM('Data - Individual Indicators'!C338,'Data - Individual Indicators'!E338,'Data - Individual Indicators'!G338,'Data - Individual Indicators'!I338,0.5*'Data - Individual Indicators'!L338,0.5*'Data - Individual Indicators'!M338,'Data - Individual Indicators'!P338,0.5*'Data - Individual Indicators'!S338,0.5*'Data - Individual Indicators'!T338,'Data - Individual Indicators'!W338,'Data - Individual Indicators'!Y338,0.33*'Data - Individual Indicators'!AC338,0.33*'Data - Individual Indicators'!AD338,0.33*'Data - Individual Indicators'!AE338,0.5*'Data - Individual Indicators'!AI338,0.5*'Data - Individual Indicators'!AJ338,'Data - Individual Indicators'!AM338,'Data - Individual Indicators'!AO338,'Data - Individual Indicators'!BB338*SUM('Data - Individual Indicators'!AV338:AY338),'Data - Individual Indicators'!BE338)</f>
        <v>12.66</v>
      </c>
      <c r="C337" s="169">
        <f>IF(AND(B337&gt;=_xlfn.PERCENTILE.INC($B$2:$B$773,$H$3)),3,IF(AND(B337&lt;_xlfn.PERCENTILE.INC($B$2:$B$773,$H$3),B337&gt;=_xlfn.PERCENTILE.INC($B$2:$B$773,$H$4)),2,1))</f>
        <v>1</v>
      </c>
      <c r="D337" s="169" t="str">
        <f t="shared" si="5"/>
        <v>lower</v>
      </c>
    </row>
    <row r="338" spans="1:4" x14ac:dyDescent="0.35">
      <c r="A338" s="165">
        <v>53033031604</v>
      </c>
      <c r="B338" s="166">
        <f>SUM('Data - Individual Indicators'!C339,'Data - Individual Indicators'!E339,'Data - Individual Indicators'!G339,'Data - Individual Indicators'!I339,0.5*'Data - Individual Indicators'!L339,0.5*'Data - Individual Indicators'!M339,'Data - Individual Indicators'!P339,0.5*'Data - Individual Indicators'!S339,0.5*'Data - Individual Indicators'!T339,'Data - Individual Indicators'!W339,'Data - Individual Indicators'!Y339,0.33*'Data - Individual Indicators'!AC339,0.33*'Data - Individual Indicators'!AD339,0.33*'Data - Individual Indicators'!AE339,0.5*'Data - Individual Indicators'!AI339,0.5*'Data - Individual Indicators'!AJ339,'Data - Individual Indicators'!AM339,'Data - Individual Indicators'!AO339,'Data - Individual Indicators'!BB339*SUM('Data - Individual Indicators'!AV339:AY339),'Data - Individual Indicators'!BE339)</f>
        <v>14.83</v>
      </c>
      <c r="C338" s="169">
        <f>IF(AND(B338&gt;=_xlfn.PERCENTILE.INC($B$2:$B$773,$H$3)),3,IF(AND(B338&lt;_xlfn.PERCENTILE.INC($B$2:$B$773,$H$3),B338&gt;=_xlfn.PERCENTILE.INC($B$2:$B$773,$H$4)),2,1))</f>
        <v>1</v>
      </c>
      <c r="D338" s="169" t="str">
        <f t="shared" si="5"/>
        <v>lower</v>
      </c>
    </row>
    <row r="339" spans="1:4" x14ac:dyDescent="0.35">
      <c r="A339" s="165">
        <v>53033031605</v>
      </c>
      <c r="B339" s="166">
        <f>SUM('Data - Individual Indicators'!C340,'Data - Individual Indicators'!E340,'Data - Individual Indicators'!G340,'Data - Individual Indicators'!I340,0.5*'Data - Individual Indicators'!L340,0.5*'Data - Individual Indicators'!M340,'Data - Individual Indicators'!P340,0.5*'Data - Individual Indicators'!S340,0.5*'Data - Individual Indicators'!T340,'Data - Individual Indicators'!W340,'Data - Individual Indicators'!Y340,0.33*'Data - Individual Indicators'!AC340,0.33*'Data - Individual Indicators'!AD340,0.33*'Data - Individual Indicators'!AE340,0.5*'Data - Individual Indicators'!AI340,0.5*'Data - Individual Indicators'!AJ340,'Data - Individual Indicators'!AM340,'Data - Individual Indicators'!AO340,'Data - Individual Indicators'!BB340*SUM('Data - Individual Indicators'!AV340:AY340),'Data - Individual Indicators'!BE340)</f>
        <v>11</v>
      </c>
      <c r="C339" s="169">
        <f>IF(AND(B339&gt;=_xlfn.PERCENTILE.INC($B$2:$B$773,$H$3)),3,IF(AND(B339&lt;_xlfn.PERCENTILE.INC($B$2:$B$773,$H$3),B339&gt;=_xlfn.PERCENTILE.INC($B$2:$B$773,$H$4)),2,1))</f>
        <v>1</v>
      </c>
      <c r="D339" s="169" t="str">
        <f t="shared" si="5"/>
        <v>lower</v>
      </c>
    </row>
    <row r="340" spans="1:4" x14ac:dyDescent="0.35">
      <c r="A340" s="165">
        <v>53033031703</v>
      </c>
      <c r="B340" s="166">
        <f>SUM('Data - Individual Indicators'!C341,'Data - Individual Indicators'!E341,'Data - Individual Indicators'!G341,'Data - Individual Indicators'!I341,0.5*'Data - Individual Indicators'!L341,0.5*'Data - Individual Indicators'!M341,'Data - Individual Indicators'!P341,0.5*'Data - Individual Indicators'!S341,0.5*'Data - Individual Indicators'!T341,'Data - Individual Indicators'!W341,'Data - Individual Indicators'!Y341,0.33*'Data - Individual Indicators'!AC341,0.33*'Data - Individual Indicators'!AD341,0.33*'Data - Individual Indicators'!AE341,0.5*'Data - Individual Indicators'!AI341,0.5*'Data - Individual Indicators'!AJ341,'Data - Individual Indicators'!AM341,'Data - Individual Indicators'!AO341,'Data - Individual Indicators'!BB341*SUM('Data - Individual Indicators'!AV341:AY341),'Data - Individual Indicators'!BE341)</f>
        <v>18.82</v>
      </c>
      <c r="C340" s="169">
        <f>IF(AND(B340&gt;=_xlfn.PERCENTILE.INC($B$2:$B$773,$H$3)),3,IF(AND(B340&lt;_xlfn.PERCENTILE.INC($B$2:$B$773,$H$3),B340&gt;=_xlfn.PERCENTILE.INC($B$2:$B$773,$H$4)),2,1))</f>
        <v>1</v>
      </c>
      <c r="D340" s="169" t="str">
        <f t="shared" si="5"/>
        <v>lower</v>
      </c>
    </row>
    <row r="341" spans="1:4" x14ac:dyDescent="0.35">
      <c r="A341" s="165">
        <v>53033031704</v>
      </c>
      <c r="B341" s="166">
        <f>SUM('Data - Individual Indicators'!C342,'Data - Individual Indicators'!E342,'Data - Individual Indicators'!G342,'Data - Individual Indicators'!I342,0.5*'Data - Individual Indicators'!L342,0.5*'Data - Individual Indicators'!M342,'Data - Individual Indicators'!P342,0.5*'Data - Individual Indicators'!S342,0.5*'Data - Individual Indicators'!T342,'Data - Individual Indicators'!W342,'Data - Individual Indicators'!Y342,0.33*'Data - Individual Indicators'!AC342,0.33*'Data - Individual Indicators'!AD342,0.33*'Data - Individual Indicators'!AE342,0.5*'Data - Individual Indicators'!AI342,0.5*'Data - Individual Indicators'!AJ342,'Data - Individual Indicators'!AM342,'Data - Individual Indicators'!AO342,'Data - Individual Indicators'!BB342*SUM('Data - Individual Indicators'!AV342:AY342),'Data - Individual Indicators'!BE342)</f>
        <v>27.826666666666664</v>
      </c>
      <c r="C341" s="169">
        <f>IF(AND(B341&gt;=_xlfn.PERCENTILE.INC($B$2:$B$773,$H$3)),3,IF(AND(B341&lt;_xlfn.PERCENTILE.INC($B$2:$B$773,$H$3),B341&gt;=_xlfn.PERCENTILE.INC($B$2:$B$773,$H$4)),2,1))</f>
        <v>2</v>
      </c>
      <c r="D341" s="169" t="str">
        <f t="shared" si="5"/>
        <v>moderate</v>
      </c>
    </row>
    <row r="342" spans="1:4" x14ac:dyDescent="0.35">
      <c r="A342" s="165">
        <v>53033031705</v>
      </c>
      <c r="B342" s="166">
        <f>SUM('Data - Individual Indicators'!C343,'Data - Individual Indicators'!E343,'Data - Individual Indicators'!G343,'Data - Individual Indicators'!I343,0.5*'Data - Individual Indicators'!L343,0.5*'Data - Individual Indicators'!M343,'Data - Individual Indicators'!P343,0.5*'Data - Individual Indicators'!S343,0.5*'Data - Individual Indicators'!T343,'Data - Individual Indicators'!W343,'Data - Individual Indicators'!Y343,0.33*'Data - Individual Indicators'!AC343,0.33*'Data - Individual Indicators'!AD343,0.33*'Data - Individual Indicators'!AE343,0.5*'Data - Individual Indicators'!AI343,0.5*'Data - Individual Indicators'!AJ343,'Data - Individual Indicators'!AM343,'Data - Individual Indicators'!AO343,'Data - Individual Indicators'!BB343*SUM('Data - Individual Indicators'!AV343:AY343),'Data - Individual Indicators'!BE343)</f>
        <v>14.83</v>
      </c>
      <c r="C342" s="169">
        <f>IF(AND(B342&gt;=_xlfn.PERCENTILE.INC($B$2:$B$773,$H$3)),3,IF(AND(B342&lt;_xlfn.PERCENTILE.INC($B$2:$B$773,$H$3),B342&gt;=_xlfn.PERCENTILE.INC($B$2:$B$773,$H$4)),2,1))</f>
        <v>1</v>
      </c>
      <c r="D342" s="169" t="str">
        <f t="shared" si="5"/>
        <v>lower</v>
      </c>
    </row>
    <row r="343" spans="1:4" x14ac:dyDescent="0.35">
      <c r="A343" s="165">
        <v>53033031706</v>
      </c>
      <c r="B343" s="166">
        <f>SUM('Data - Individual Indicators'!C344,'Data - Individual Indicators'!E344,'Data - Individual Indicators'!G344,'Data - Individual Indicators'!I344,0.5*'Data - Individual Indicators'!L344,0.5*'Data - Individual Indicators'!M344,'Data - Individual Indicators'!P344,0.5*'Data - Individual Indicators'!S344,0.5*'Data - Individual Indicators'!T344,'Data - Individual Indicators'!W344,'Data - Individual Indicators'!Y344,0.33*'Data - Individual Indicators'!AC344,0.33*'Data - Individual Indicators'!AD344,0.33*'Data - Individual Indicators'!AE344,0.5*'Data - Individual Indicators'!AI344,0.5*'Data - Individual Indicators'!AJ344,'Data - Individual Indicators'!AM344,'Data - Individual Indicators'!AO344,'Data - Individual Indicators'!BB344*SUM('Data - Individual Indicators'!AV344:AY344),'Data - Individual Indicators'!BE344)</f>
        <v>26.130000000000003</v>
      </c>
      <c r="C343" s="169">
        <f>IF(AND(B343&gt;=_xlfn.PERCENTILE.INC($B$2:$B$773,$H$3)),3,IF(AND(B343&lt;_xlfn.PERCENTILE.INC($B$2:$B$773,$H$3),B343&gt;=_xlfn.PERCENTILE.INC($B$2:$B$773,$H$4)),2,1))</f>
        <v>1</v>
      </c>
      <c r="D343" s="169" t="str">
        <f t="shared" si="5"/>
        <v>lower</v>
      </c>
    </row>
    <row r="344" spans="1:4" x14ac:dyDescent="0.35">
      <c r="A344" s="165">
        <v>53033031800</v>
      </c>
      <c r="B344" s="166">
        <f>SUM('Data - Individual Indicators'!C345,'Data - Individual Indicators'!E345,'Data - Individual Indicators'!G345,'Data - Individual Indicators'!I345,0.5*'Data - Individual Indicators'!L345,0.5*'Data - Individual Indicators'!M345,'Data - Individual Indicators'!P345,0.5*'Data - Individual Indicators'!S345,0.5*'Data - Individual Indicators'!T345,'Data - Individual Indicators'!W345,'Data - Individual Indicators'!Y345,0.33*'Data - Individual Indicators'!AC345,0.33*'Data - Individual Indicators'!AD345,0.33*'Data - Individual Indicators'!AE345,0.5*'Data - Individual Indicators'!AI345,0.5*'Data - Individual Indicators'!AJ345,'Data - Individual Indicators'!AM345,'Data - Individual Indicators'!AO345,'Data - Individual Indicators'!BB345*SUM('Data - Individual Indicators'!AV345:AY345),'Data - Individual Indicators'!BE345)</f>
        <v>15.5</v>
      </c>
      <c r="C344" s="169">
        <f>IF(AND(B344&gt;=_xlfn.PERCENTILE.INC($B$2:$B$773,$H$3)),3,IF(AND(B344&lt;_xlfn.PERCENTILE.INC($B$2:$B$773,$H$3),B344&gt;=_xlfn.PERCENTILE.INC($B$2:$B$773,$H$4)),2,1))</f>
        <v>1</v>
      </c>
      <c r="D344" s="169" t="str">
        <f t="shared" si="5"/>
        <v>lower</v>
      </c>
    </row>
    <row r="345" spans="1:4" x14ac:dyDescent="0.35">
      <c r="A345" s="165">
        <v>53033031903</v>
      </c>
      <c r="B345" s="166">
        <f>SUM('Data - Individual Indicators'!C346,'Data - Individual Indicators'!E346,'Data - Individual Indicators'!G346,'Data - Individual Indicators'!I346,0.5*'Data - Individual Indicators'!L346,0.5*'Data - Individual Indicators'!M346,'Data - Individual Indicators'!P346,0.5*'Data - Individual Indicators'!S346,0.5*'Data - Individual Indicators'!T346,'Data - Individual Indicators'!W346,'Data - Individual Indicators'!Y346,0.33*'Data - Individual Indicators'!AC346,0.33*'Data - Individual Indicators'!AD346,0.33*'Data - Individual Indicators'!AE346,0.5*'Data - Individual Indicators'!AI346,0.5*'Data - Individual Indicators'!AJ346,'Data - Individual Indicators'!AM346,'Data - Individual Indicators'!AO346,'Data - Individual Indicators'!BB346*SUM('Data - Individual Indicators'!AV346:AY346),'Data - Individual Indicators'!BE346)</f>
        <v>13.83</v>
      </c>
      <c r="C345" s="169">
        <f>IF(AND(B345&gt;=_xlfn.PERCENTILE.INC($B$2:$B$773,$H$3)),3,IF(AND(B345&lt;_xlfn.PERCENTILE.INC($B$2:$B$773,$H$3),B345&gt;=_xlfn.PERCENTILE.INC($B$2:$B$773,$H$4)),2,1))</f>
        <v>1</v>
      </c>
      <c r="D345" s="169" t="str">
        <f t="shared" si="5"/>
        <v>lower</v>
      </c>
    </row>
    <row r="346" spans="1:4" x14ac:dyDescent="0.35">
      <c r="A346" s="165">
        <v>53033031904</v>
      </c>
      <c r="B346" s="166">
        <f>SUM('Data - Individual Indicators'!C347,'Data - Individual Indicators'!E347,'Data - Individual Indicators'!G347,'Data - Individual Indicators'!I347,0.5*'Data - Individual Indicators'!L347,0.5*'Data - Individual Indicators'!M347,'Data - Individual Indicators'!P347,0.5*'Data - Individual Indicators'!S347,0.5*'Data - Individual Indicators'!T347,'Data - Individual Indicators'!W347,'Data - Individual Indicators'!Y347,0.33*'Data - Individual Indicators'!AC347,0.33*'Data - Individual Indicators'!AD347,0.33*'Data - Individual Indicators'!AE347,0.5*'Data - Individual Indicators'!AI347,0.5*'Data - Individual Indicators'!AJ347,'Data - Individual Indicators'!AM347,'Data - Individual Indicators'!AO347,'Data - Individual Indicators'!BB347*SUM('Data - Individual Indicators'!AV347:AY347),'Data - Individual Indicators'!BE347)</f>
        <v>8.5</v>
      </c>
      <c r="C346" s="169">
        <f>IF(AND(B346&gt;=_xlfn.PERCENTILE.INC($B$2:$B$773,$H$3)),3,IF(AND(B346&lt;_xlfn.PERCENTILE.INC($B$2:$B$773,$H$3),B346&gt;=_xlfn.PERCENTILE.INC($B$2:$B$773,$H$4)),2,1))</f>
        <v>1</v>
      </c>
      <c r="D346" s="169" t="str">
        <f t="shared" si="5"/>
        <v>lower</v>
      </c>
    </row>
    <row r="347" spans="1:4" x14ac:dyDescent="0.35">
      <c r="A347" s="165">
        <v>53033031906</v>
      </c>
      <c r="B347" s="166">
        <f>SUM('Data - Individual Indicators'!C348,'Data - Individual Indicators'!E348,'Data - Individual Indicators'!G348,'Data - Individual Indicators'!I348,0.5*'Data - Individual Indicators'!L348,0.5*'Data - Individual Indicators'!M348,'Data - Individual Indicators'!P348,0.5*'Data - Individual Indicators'!S348,0.5*'Data - Individual Indicators'!T348,'Data - Individual Indicators'!W348,'Data - Individual Indicators'!Y348,0.33*'Data - Individual Indicators'!AC348,0.33*'Data - Individual Indicators'!AD348,0.33*'Data - Individual Indicators'!AE348,0.5*'Data - Individual Indicators'!AI348,0.5*'Data - Individual Indicators'!AJ348,'Data - Individual Indicators'!AM348,'Data - Individual Indicators'!AO348,'Data - Individual Indicators'!BB348*SUM('Data - Individual Indicators'!AV348:AY348),'Data - Individual Indicators'!BE348)</f>
        <v>11.5</v>
      </c>
      <c r="C347" s="169">
        <f>IF(AND(B347&gt;=_xlfn.PERCENTILE.INC($B$2:$B$773,$H$3)),3,IF(AND(B347&lt;_xlfn.PERCENTILE.INC($B$2:$B$773,$H$3),B347&gt;=_xlfn.PERCENTILE.INC($B$2:$B$773,$H$4)),2,1))</f>
        <v>1</v>
      </c>
      <c r="D347" s="169" t="str">
        <f t="shared" si="5"/>
        <v>lower</v>
      </c>
    </row>
    <row r="348" spans="1:4" x14ac:dyDescent="0.35">
      <c r="A348" s="165">
        <v>53033031907</v>
      </c>
      <c r="B348" s="166">
        <f>SUM('Data - Individual Indicators'!C349,'Data - Individual Indicators'!E349,'Data - Individual Indicators'!G349,'Data - Individual Indicators'!I349,0.5*'Data - Individual Indicators'!L349,0.5*'Data - Individual Indicators'!M349,'Data - Individual Indicators'!P349,0.5*'Data - Individual Indicators'!S349,0.5*'Data - Individual Indicators'!T349,'Data - Individual Indicators'!W349,'Data - Individual Indicators'!Y349,0.33*'Data - Individual Indicators'!AC349,0.33*'Data - Individual Indicators'!AD349,0.33*'Data - Individual Indicators'!AE349,0.5*'Data - Individual Indicators'!AI349,0.5*'Data - Individual Indicators'!AJ349,'Data - Individual Indicators'!AM349,'Data - Individual Indicators'!AO349,'Data - Individual Indicators'!BB349*SUM('Data - Individual Indicators'!AV349:AY349),'Data - Individual Indicators'!BE349)</f>
        <v>16.82</v>
      </c>
      <c r="C348" s="169">
        <f>IF(AND(B348&gt;=_xlfn.PERCENTILE.INC($B$2:$B$773,$H$3)),3,IF(AND(B348&lt;_xlfn.PERCENTILE.INC($B$2:$B$773,$H$3),B348&gt;=_xlfn.PERCENTILE.INC($B$2:$B$773,$H$4)),2,1))</f>
        <v>1</v>
      </c>
      <c r="D348" s="169" t="str">
        <f t="shared" si="5"/>
        <v>lower</v>
      </c>
    </row>
    <row r="349" spans="1:4" x14ac:dyDescent="0.35">
      <c r="A349" s="165">
        <v>53033031908</v>
      </c>
      <c r="B349" s="166">
        <f>SUM('Data - Individual Indicators'!C350,'Data - Individual Indicators'!E350,'Data - Individual Indicators'!G350,'Data - Individual Indicators'!I350,0.5*'Data - Individual Indicators'!L350,0.5*'Data - Individual Indicators'!M350,'Data - Individual Indicators'!P350,0.5*'Data - Individual Indicators'!S350,0.5*'Data - Individual Indicators'!T350,'Data - Individual Indicators'!W350,'Data - Individual Indicators'!Y350,0.33*'Data - Individual Indicators'!AC350,0.33*'Data - Individual Indicators'!AD350,0.33*'Data - Individual Indicators'!AE350,0.5*'Data - Individual Indicators'!AI350,0.5*'Data - Individual Indicators'!AJ350,'Data - Individual Indicators'!AM350,'Data - Individual Indicators'!AO350,'Data - Individual Indicators'!BB350*SUM('Data - Individual Indicators'!AV350:AY350),'Data - Individual Indicators'!BE350)</f>
        <v>24.98</v>
      </c>
      <c r="C349" s="169">
        <f>IF(AND(B349&gt;=_xlfn.PERCENTILE.INC($B$2:$B$773,$H$3)),3,IF(AND(B349&lt;_xlfn.PERCENTILE.INC($B$2:$B$773,$H$3),B349&gt;=_xlfn.PERCENTILE.INC($B$2:$B$773,$H$4)),2,1))</f>
        <v>1</v>
      </c>
      <c r="D349" s="169" t="str">
        <f t="shared" si="5"/>
        <v>lower</v>
      </c>
    </row>
    <row r="350" spans="1:4" x14ac:dyDescent="0.35">
      <c r="A350" s="165">
        <v>53033031909</v>
      </c>
      <c r="B350" s="166">
        <f>SUM('Data - Individual Indicators'!C351,'Data - Individual Indicators'!E351,'Data - Individual Indicators'!G351,'Data - Individual Indicators'!I351,0.5*'Data - Individual Indicators'!L351,0.5*'Data - Individual Indicators'!M351,'Data - Individual Indicators'!P351,0.5*'Data - Individual Indicators'!S351,0.5*'Data - Individual Indicators'!T351,'Data - Individual Indicators'!W351,'Data - Individual Indicators'!Y351,0.33*'Data - Individual Indicators'!AC351,0.33*'Data - Individual Indicators'!AD351,0.33*'Data - Individual Indicators'!AE351,0.5*'Data - Individual Indicators'!AI351,0.5*'Data - Individual Indicators'!AJ351,'Data - Individual Indicators'!AM351,'Data - Individual Indicators'!AO351,'Data - Individual Indicators'!BB351*SUM('Data - Individual Indicators'!AV351:AY351),'Data - Individual Indicators'!BE351)</f>
        <v>18.48</v>
      </c>
      <c r="C350" s="169">
        <f>IF(AND(B350&gt;=_xlfn.PERCENTILE.INC($B$2:$B$773,$H$3)),3,IF(AND(B350&lt;_xlfn.PERCENTILE.INC($B$2:$B$773,$H$3),B350&gt;=_xlfn.PERCENTILE.INC($B$2:$B$773,$H$4)),2,1))</f>
        <v>1</v>
      </c>
      <c r="D350" s="169" t="str">
        <f t="shared" si="5"/>
        <v>lower</v>
      </c>
    </row>
    <row r="351" spans="1:4" x14ac:dyDescent="0.35">
      <c r="A351" s="165">
        <v>53033032002</v>
      </c>
      <c r="B351" s="166">
        <f>SUM('Data - Individual Indicators'!C352,'Data - Individual Indicators'!E352,'Data - Individual Indicators'!G352,'Data - Individual Indicators'!I352,0.5*'Data - Individual Indicators'!L352,0.5*'Data - Individual Indicators'!M352,'Data - Individual Indicators'!P352,0.5*'Data - Individual Indicators'!S352,0.5*'Data - Individual Indicators'!T352,'Data - Individual Indicators'!W352,'Data - Individual Indicators'!Y352,0.33*'Data - Individual Indicators'!AC352,0.33*'Data - Individual Indicators'!AD352,0.33*'Data - Individual Indicators'!AE352,0.5*'Data - Individual Indicators'!AI352,0.5*'Data - Individual Indicators'!AJ352,'Data - Individual Indicators'!AM352,'Data - Individual Indicators'!AO352,'Data - Individual Indicators'!BB352*SUM('Data - Individual Indicators'!AV352:AY352),'Data - Individual Indicators'!BE352)</f>
        <v>11</v>
      </c>
      <c r="C351" s="169">
        <f>IF(AND(B351&gt;=_xlfn.PERCENTILE.INC($B$2:$B$773,$H$3)),3,IF(AND(B351&lt;_xlfn.PERCENTILE.INC($B$2:$B$773,$H$3),B351&gt;=_xlfn.PERCENTILE.INC($B$2:$B$773,$H$4)),2,1))</f>
        <v>1</v>
      </c>
      <c r="D351" s="169" t="str">
        <f t="shared" si="5"/>
        <v>lower</v>
      </c>
    </row>
    <row r="352" spans="1:4" x14ac:dyDescent="0.35">
      <c r="A352" s="165">
        <v>53033032003</v>
      </c>
      <c r="B352" s="166">
        <f>SUM('Data - Individual Indicators'!C353,'Data - Individual Indicators'!E353,'Data - Individual Indicators'!G353,'Data - Individual Indicators'!I353,0.5*'Data - Individual Indicators'!L353,0.5*'Data - Individual Indicators'!M353,'Data - Individual Indicators'!P353,0.5*'Data - Individual Indicators'!S353,0.5*'Data - Individual Indicators'!T353,'Data - Individual Indicators'!W353,'Data - Individual Indicators'!Y353,0.33*'Data - Individual Indicators'!AC353,0.33*'Data - Individual Indicators'!AD353,0.33*'Data - Individual Indicators'!AE353,0.5*'Data - Individual Indicators'!AI353,0.5*'Data - Individual Indicators'!AJ353,'Data - Individual Indicators'!AM353,'Data - Individual Indicators'!AO353,'Data - Individual Indicators'!BB353*SUM('Data - Individual Indicators'!AV353:AY353),'Data - Individual Indicators'!BE353)</f>
        <v>7</v>
      </c>
      <c r="C352" s="169">
        <f>IF(AND(B352&gt;=_xlfn.PERCENTILE.INC($B$2:$B$773,$H$3)),3,IF(AND(B352&lt;_xlfn.PERCENTILE.INC($B$2:$B$773,$H$3),B352&gt;=_xlfn.PERCENTILE.INC($B$2:$B$773,$H$4)),2,1))</f>
        <v>1</v>
      </c>
      <c r="D352" s="169" t="str">
        <f t="shared" si="5"/>
        <v>lower</v>
      </c>
    </row>
    <row r="353" spans="1:4" x14ac:dyDescent="0.35">
      <c r="A353" s="165">
        <v>53033032005</v>
      </c>
      <c r="B353" s="166">
        <f>SUM('Data - Individual Indicators'!C354,'Data - Individual Indicators'!E354,'Data - Individual Indicators'!G354,'Data - Individual Indicators'!I354,0.5*'Data - Individual Indicators'!L354,0.5*'Data - Individual Indicators'!M354,'Data - Individual Indicators'!P354,0.5*'Data - Individual Indicators'!S354,0.5*'Data - Individual Indicators'!T354,'Data - Individual Indicators'!W354,'Data - Individual Indicators'!Y354,0.33*'Data - Individual Indicators'!AC354,0.33*'Data - Individual Indicators'!AD354,0.33*'Data - Individual Indicators'!AE354,0.5*'Data - Individual Indicators'!AI354,0.5*'Data - Individual Indicators'!AJ354,'Data - Individual Indicators'!AM354,'Data - Individual Indicators'!AO354,'Data - Individual Indicators'!BB354*SUM('Data - Individual Indicators'!AV354:AY354),'Data - Individual Indicators'!BE354)</f>
        <v>15.16</v>
      </c>
      <c r="C353" s="169">
        <f>IF(AND(B353&gt;=_xlfn.PERCENTILE.INC($B$2:$B$773,$H$3)),3,IF(AND(B353&lt;_xlfn.PERCENTILE.INC($B$2:$B$773,$H$3),B353&gt;=_xlfn.PERCENTILE.INC($B$2:$B$773,$H$4)),2,1))</f>
        <v>1</v>
      </c>
      <c r="D353" s="169" t="str">
        <f t="shared" si="5"/>
        <v>lower</v>
      </c>
    </row>
    <row r="354" spans="1:4" x14ac:dyDescent="0.35">
      <c r="A354" s="165">
        <v>53033032006</v>
      </c>
      <c r="B354" s="166">
        <f>SUM('Data - Individual Indicators'!C355,'Data - Individual Indicators'!E355,'Data - Individual Indicators'!G355,'Data - Individual Indicators'!I355,0.5*'Data - Individual Indicators'!L355,0.5*'Data - Individual Indicators'!M355,'Data - Individual Indicators'!P355,0.5*'Data - Individual Indicators'!S355,0.5*'Data - Individual Indicators'!T355,'Data - Individual Indicators'!W355,'Data - Individual Indicators'!Y355,0.33*'Data - Individual Indicators'!AC355,0.33*'Data - Individual Indicators'!AD355,0.33*'Data - Individual Indicators'!AE355,0.5*'Data - Individual Indicators'!AI355,0.5*'Data - Individual Indicators'!AJ355,'Data - Individual Indicators'!AM355,'Data - Individual Indicators'!AO355,'Data - Individual Indicators'!BB355*SUM('Data - Individual Indicators'!AV355:AY355),'Data - Individual Indicators'!BE355)</f>
        <v>10.16</v>
      </c>
      <c r="C354" s="169">
        <f>IF(AND(B354&gt;=_xlfn.PERCENTILE.INC($B$2:$B$773,$H$3)),3,IF(AND(B354&lt;_xlfn.PERCENTILE.INC($B$2:$B$773,$H$3),B354&gt;=_xlfn.PERCENTILE.INC($B$2:$B$773,$H$4)),2,1))</f>
        <v>1</v>
      </c>
      <c r="D354" s="169" t="str">
        <f t="shared" si="5"/>
        <v>lower</v>
      </c>
    </row>
    <row r="355" spans="1:4" x14ac:dyDescent="0.35">
      <c r="A355" s="165">
        <v>53033032007</v>
      </c>
      <c r="B355" s="166">
        <f>SUM('Data - Individual Indicators'!C356,'Data - Individual Indicators'!E356,'Data - Individual Indicators'!G356,'Data - Individual Indicators'!I356,0.5*'Data - Individual Indicators'!L356,0.5*'Data - Individual Indicators'!M356,'Data - Individual Indicators'!P356,0.5*'Data - Individual Indicators'!S356,0.5*'Data - Individual Indicators'!T356,'Data - Individual Indicators'!W356,'Data - Individual Indicators'!Y356,0.33*'Data - Individual Indicators'!AC356,0.33*'Data - Individual Indicators'!AD356,0.33*'Data - Individual Indicators'!AE356,0.5*'Data - Individual Indicators'!AI356,0.5*'Data - Individual Indicators'!AJ356,'Data - Individual Indicators'!AM356,'Data - Individual Indicators'!AO356,'Data - Individual Indicators'!BB356*SUM('Data - Individual Indicators'!AV356:AY356),'Data - Individual Indicators'!BE356)</f>
        <v>11.82</v>
      </c>
      <c r="C355" s="169">
        <f>IF(AND(B355&gt;=_xlfn.PERCENTILE.INC($B$2:$B$773,$H$3)),3,IF(AND(B355&lt;_xlfn.PERCENTILE.INC($B$2:$B$773,$H$3),B355&gt;=_xlfn.PERCENTILE.INC($B$2:$B$773,$H$4)),2,1))</f>
        <v>1</v>
      </c>
      <c r="D355" s="169" t="str">
        <f t="shared" si="5"/>
        <v>lower</v>
      </c>
    </row>
    <row r="356" spans="1:4" x14ac:dyDescent="0.35">
      <c r="A356" s="165">
        <v>53033032008</v>
      </c>
      <c r="B356" s="166">
        <f>SUM('Data - Individual Indicators'!C357,'Data - Individual Indicators'!E357,'Data - Individual Indicators'!G357,'Data - Individual Indicators'!I357,0.5*'Data - Individual Indicators'!L357,0.5*'Data - Individual Indicators'!M357,'Data - Individual Indicators'!P357,0.5*'Data - Individual Indicators'!S357,0.5*'Data - Individual Indicators'!T357,'Data - Individual Indicators'!W357,'Data - Individual Indicators'!Y357,0.33*'Data - Individual Indicators'!AC357,0.33*'Data - Individual Indicators'!AD357,0.33*'Data - Individual Indicators'!AE357,0.5*'Data - Individual Indicators'!AI357,0.5*'Data - Individual Indicators'!AJ357,'Data - Individual Indicators'!AM357,'Data - Individual Indicators'!AO357,'Data - Individual Indicators'!BB357*SUM('Data - Individual Indicators'!AV357:AY357),'Data - Individual Indicators'!BE357)</f>
        <v>9.66</v>
      </c>
      <c r="C356" s="169">
        <f>IF(AND(B356&gt;=_xlfn.PERCENTILE.INC($B$2:$B$773,$H$3)),3,IF(AND(B356&lt;_xlfn.PERCENTILE.INC($B$2:$B$773,$H$3),B356&gt;=_xlfn.PERCENTILE.INC($B$2:$B$773,$H$4)),2,1))</f>
        <v>1</v>
      </c>
      <c r="D356" s="169" t="str">
        <f t="shared" si="5"/>
        <v>lower</v>
      </c>
    </row>
    <row r="357" spans="1:4" x14ac:dyDescent="0.35">
      <c r="A357" s="165">
        <v>53033032010</v>
      </c>
      <c r="B357" s="166">
        <f>SUM('Data - Individual Indicators'!C358,'Data - Individual Indicators'!E358,'Data - Individual Indicators'!G358,'Data - Individual Indicators'!I358,0.5*'Data - Individual Indicators'!L358,0.5*'Data - Individual Indicators'!M358,'Data - Individual Indicators'!P358,0.5*'Data - Individual Indicators'!S358,0.5*'Data - Individual Indicators'!T358,'Data - Individual Indicators'!W358,'Data - Individual Indicators'!Y358,0.33*'Data - Individual Indicators'!AC358,0.33*'Data - Individual Indicators'!AD358,0.33*'Data - Individual Indicators'!AE358,0.5*'Data - Individual Indicators'!AI358,0.5*'Data - Individual Indicators'!AJ358,'Data - Individual Indicators'!AM358,'Data - Individual Indicators'!AO358,'Data - Individual Indicators'!BB358*SUM('Data - Individual Indicators'!AV358:AY358),'Data - Individual Indicators'!BE358)</f>
        <v>13.47</v>
      </c>
      <c r="C357" s="169">
        <f>IF(AND(B357&gt;=_xlfn.PERCENTILE.INC($B$2:$B$773,$H$3)),3,IF(AND(B357&lt;_xlfn.PERCENTILE.INC($B$2:$B$773,$H$3),B357&gt;=_xlfn.PERCENTILE.INC($B$2:$B$773,$H$4)),2,1))</f>
        <v>1</v>
      </c>
      <c r="D357" s="169" t="str">
        <f t="shared" si="5"/>
        <v>lower</v>
      </c>
    </row>
    <row r="358" spans="1:4" x14ac:dyDescent="0.35">
      <c r="A358" s="165">
        <v>53033032011</v>
      </c>
      <c r="B358" s="166">
        <f>SUM('Data - Individual Indicators'!C359,'Data - Individual Indicators'!E359,'Data - Individual Indicators'!G359,'Data - Individual Indicators'!I359,0.5*'Data - Individual Indicators'!L359,0.5*'Data - Individual Indicators'!M359,'Data - Individual Indicators'!P359,0.5*'Data - Individual Indicators'!S359,0.5*'Data - Individual Indicators'!T359,'Data - Individual Indicators'!W359,'Data - Individual Indicators'!Y359,0.33*'Data - Individual Indicators'!AC359,0.33*'Data - Individual Indicators'!AD359,0.33*'Data - Individual Indicators'!AE359,0.5*'Data - Individual Indicators'!AI359,0.5*'Data - Individual Indicators'!AJ359,'Data - Individual Indicators'!AM359,'Data - Individual Indicators'!AO359,'Data - Individual Indicators'!BB359*SUM('Data - Individual Indicators'!AV359:AY359),'Data - Individual Indicators'!BE359)</f>
        <v>11.15</v>
      </c>
      <c r="C358" s="169">
        <f>IF(AND(B358&gt;=_xlfn.PERCENTILE.INC($B$2:$B$773,$H$3)),3,IF(AND(B358&lt;_xlfn.PERCENTILE.INC($B$2:$B$773,$H$3),B358&gt;=_xlfn.PERCENTILE.INC($B$2:$B$773,$H$4)),2,1))</f>
        <v>1</v>
      </c>
      <c r="D358" s="169" t="str">
        <f t="shared" si="5"/>
        <v>lower</v>
      </c>
    </row>
    <row r="359" spans="1:4" x14ac:dyDescent="0.35">
      <c r="A359" s="165">
        <v>53033032102</v>
      </c>
      <c r="B359" s="166">
        <f>SUM('Data - Individual Indicators'!C360,'Data - Individual Indicators'!E360,'Data - Individual Indicators'!G360,'Data - Individual Indicators'!I360,0.5*'Data - Individual Indicators'!L360,0.5*'Data - Individual Indicators'!M360,'Data - Individual Indicators'!P360,0.5*'Data - Individual Indicators'!S360,0.5*'Data - Individual Indicators'!T360,'Data - Individual Indicators'!W360,'Data - Individual Indicators'!Y360,0.33*'Data - Individual Indicators'!AC360,0.33*'Data - Individual Indicators'!AD360,0.33*'Data - Individual Indicators'!AE360,0.5*'Data - Individual Indicators'!AI360,0.5*'Data - Individual Indicators'!AJ360,'Data - Individual Indicators'!AM360,'Data - Individual Indicators'!AO360,'Data - Individual Indicators'!BB360*SUM('Data - Individual Indicators'!AV360:AY360),'Data - Individual Indicators'!BE360)</f>
        <v>5</v>
      </c>
      <c r="C359" s="169">
        <f>IF(AND(B359&gt;=_xlfn.PERCENTILE.INC($B$2:$B$773,$H$3)),3,IF(AND(B359&lt;_xlfn.PERCENTILE.INC($B$2:$B$773,$H$3),B359&gt;=_xlfn.PERCENTILE.INC($B$2:$B$773,$H$4)),2,1))</f>
        <v>1</v>
      </c>
      <c r="D359" s="169" t="str">
        <f t="shared" si="5"/>
        <v>lower</v>
      </c>
    </row>
    <row r="360" spans="1:4" x14ac:dyDescent="0.35">
      <c r="A360" s="165">
        <v>53033032103</v>
      </c>
      <c r="B360" s="166">
        <f>SUM('Data - Individual Indicators'!C361,'Data - Individual Indicators'!E361,'Data - Individual Indicators'!G361,'Data - Individual Indicators'!I361,0.5*'Data - Individual Indicators'!L361,0.5*'Data - Individual Indicators'!M361,'Data - Individual Indicators'!P361,0.5*'Data - Individual Indicators'!S361,0.5*'Data - Individual Indicators'!T361,'Data - Individual Indicators'!W361,'Data - Individual Indicators'!Y361,0.33*'Data - Individual Indicators'!AC361,0.33*'Data - Individual Indicators'!AD361,0.33*'Data - Individual Indicators'!AE361,0.5*'Data - Individual Indicators'!AI361,0.5*'Data - Individual Indicators'!AJ361,'Data - Individual Indicators'!AM361,'Data - Individual Indicators'!AO361,'Data - Individual Indicators'!BB361*SUM('Data - Individual Indicators'!AV361:AY361),'Data - Individual Indicators'!BE361)</f>
        <v>28.15</v>
      </c>
      <c r="C360" s="169">
        <f>IF(AND(B360&gt;=_xlfn.PERCENTILE.INC($B$2:$B$773,$H$3)),3,IF(AND(B360&lt;_xlfn.PERCENTILE.INC($B$2:$B$773,$H$3),B360&gt;=_xlfn.PERCENTILE.INC($B$2:$B$773,$H$4)),2,1))</f>
        <v>2</v>
      </c>
      <c r="D360" s="169" t="str">
        <f t="shared" si="5"/>
        <v>moderate</v>
      </c>
    </row>
    <row r="361" spans="1:4" x14ac:dyDescent="0.35">
      <c r="A361" s="165">
        <v>53033032104</v>
      </c>
      <c r="B361" s="166">
        <f>SUM('Data - Individual Indicators'!C362,'Data - Individual Indicators'!E362,'Data - Individual Indicators'!G362,'Data - Individual Indicators'!I362,0.5*'Data - Individual Indicators'!L362,0.5*'Data - Individual Indicators'!M362,'Data - Individual Indicators'!P362,0.5*'Data - Individual Indicators'!S362,0.5*'Data - Individual Indicators'!T362,'Data - Individual Indicators'!W362,'Data - Individual Indicators'!Y362,0.33*'Data - Individual Indicators'!AC362,0.33*'Data - Individual Indicators'!AD362,0.33*'Data - Individual Indicators'!AE362,0.5*'Data - Individual Indicators'!AI362,0.5*'Data - Individual Indicators'!AJ362,'Data - Individual Indicators'!AM362,'Data - Individual Indicators'!AO362,'Data - Individual Indicators'!BB362*SUM('Data - Individual Indicators'!AV362:AY362),'Data - Individual Indicators'!BE362)</f>
        <v>18.82</v>
      </c>
      <c r="C361" s="169">
        <f>IF(AND(B361&gt;=_xlfn.PERCENTILE.INC($B$2:$B$773,$H$3)),3,IF(AND(B361&lt;_xlfn.PERCENTILE.INC($B$2:$B$773,$H$3),B361&gt;=_xlfn.PERCENTILE.INC($B$2:$B$773,$H$4)),2,1))</f>
        <v>1</v>
      </c>
      <c r="D361" s="169" t="str">
        <f t="shared" si="5"/>
        <v>lower</v>
      </c>
    </row>
    <row r="362" spans="1:4" x14ac:dyDescent="0.35">
      <c r="A362" s="165">
        <v>53033032203</v>
      </c>
      <c r="B362" s="166">
        <f>SUM('Data - Individual Indicators'!C363,'Data - Individual Indicators'!E363,'Data - Individual Indicators'!G363,'Data - Individual Indicators'!I363,0.5*'Data - Individual Indicators'!L363,0.5*'Data - Individual Indicators'!M363,'Data - Individual Indicators'!P363,0.5*'Data - Individual Indicators'!S363,0.5*'Data - Individual Indicators'!T363,'Data - Individual Indicators'!W363,'Data - Individual Indicators'!Y363,0.33*'Data - Individual Indicators'!AC363,0.33*'Data - Individual Indicators'!AD363,0.33*'Data - Individual Indicators'!AE363,0.5*'Data - Individual Indicators'!AI363,0.5*'Data - Individual Indicators'!AJ363,'Data - Individual Indicators'!AM363,'Data - Individual Indicators'!AO363,'Data - Individual Indicators'!BB363*SUM('Data - Individual Indicators'!AV363:AY363),'Data - Individual Indicators'!BE363)</f>
        <v>10.33</v>
      </c>
      <c r="C362" s="169">
        <f>IF(AND(B362&gt;=_xlfn.PERCENTILE.INC($B$2:$B$773,$H$3)),3,IF(AND(B362&lt;_xlfn.PERCENTILE.INC($B$2:$B$773,$H$3),B362&gt;=_xlfn.PERCENTILE.INC($B$2:$B$773,$H$4)),2,1))</f>
        <v>1</v>
      </c>
      <c r="D362" s="169" t="str">
        <f t="shared" si="5"/>
        <v>lower</v>
      </c>
    </row>
    <row r="363" spans="1:4" x14ac:dyDescent="0.35">
      <c r="A363" s="165">
        <v>53033032207</v>
      </c>
      <c r="B363" s="166">
        <f>SUM('Data - Individual Indicators'!C364,'Data - Individual Indicators'!E364,'Data - Individual Indicators'!G364,'Data - Individual Indicators'!I364,0.5*'Data - Individual Indicators'!L364,0.5*'Data - Individual Indicators'!M364,'Data - Individual Indicators'!P364,0.5*'Data - Individual Indicators'!S364,0.5*'Data - Individual Indicators'!T364,'Data - Individual Indicators'!W364,'Data - Individual Indicators'!Y364,0.33*'Data - Individual Indicators'!AC364,0.33*'Data - Individual Indicators'!AD364,0.33*'Data - Individual Indicators'!AE364,0.5*'Data - Individual Indicators'!AI364,0.5*'Data - Individual Indicators'!AJ364,'Data - Individual Indicators'!AM364,'Data - Individual Indicators'!AO364,'Data - Individual Indicators'!BB364*SUM('Data - Individual Indicators'!AV364:AY364),'Data - Individual Indicators'!BE364)</f>
        <v>8.32</v>
      </c>
      <c r="C363" s="169">
        <f>IF(AND(B363&gt;=_xlfn.PERCENTILE.INC($B$2:$B$773,$H$3)),3,IF(AND(B363&lt;_xlfn.PERCENTILE.INC($B$2:$B$773,$H$3),B363&gt;=_xlfn.PERCENTILE.INC($B$2:$B$773,$H$4)),2,1))</f>
        <v>1</v>
      </c>
      <c r="D363" s="169" t="str">
        <f t="shared" si="5"/>
        <v>lower</v>
      </c>
    </row>
    <row r="364" spans="1:4" x14ac:dyDescent="0.35">
      <c r="A364" s="165">
        <v>53033032208</v>
      </c>
      <c r="B364" s="166">
        <f>SUM('Data - Individual Indicators'!C365,'Data - Individual Indicators'!E365,'Data - Individual Indicators'!G365,'Data - Individual Indicators'!I365,0.5*'Data - Individual Indicators'!L365,0.5*'Data - Individual Indicators'!M365,'Data - Individual Indicators'!P365,0.5*'Data - Individual Indicators'!S365,0.5*'Data - Individual Indicators'!T365,'Data - Individual Indicators'!W365,'Data - Individual Indicators'!Y365,0.33*'Data - Individual Indicators'!AC365,0.33*'Data - Individual Indicators'!AD365,0.33*'Data - Individual Indicators'!AE365,0.5*'Data - Individual Indicators'!AI365,0.5*'Data - Individual Indicators'!AJ365,'Data - Individual Indicators'!AM365,'Data - Individual Indicators'!AO365,'Data - Individual Indicators'!BB365*SUM('Data - Individual Indicators'!AV365:AY365),'Data - Individual Indicators'!BE365)</f>
        <v>17.98</v>
      </c>
      <c r="C364" s="169">
        <f>IF(AND(B364&gt;=_xlfn.PERCENTILE.INC($B$2:$B$773,$H$3)),3,IF(AND(B364&lt;_xlfn.PERCENTILE.INC($B$2:$B$773,$H$3),B364&gt;=_xlfn.PERCENTILE.INC($B$2:$B$773,$H$4)),2,1))</f>
        <v>1</v>
      </c>
      <c r="D364" s="169" t="str">
        <f t="shared" si="5"/>
        <v>lower</v>
      </c>
    </row>
    <row r="365" spans="1:4" x14ac:dyDescent="0.35">
      <c r="A365" s="165">
        <v>53033032210</v>
      </c>
      <c r="B365" s="166">
        <f>SUM('Data - Individual Indicators'!C366,'Data - Individual Indicators'!E366,'Data - Individual Indicators'!G366,'Data - Individual Indicators'!I366,0.5*'Data - Individual Indicators'!L366,0.5*'Data - Individual Indicators'!M366,'Data - Individual Indicators'!P366,0.5*'Data - Individual Indicators'!S366,0.5*'Data - Individual Indicators'!T366,'Data - Individual Indicators'!W366,'Data - Individual Indicators'!Y366,0.33*'Data - Individual Indicators'!AC366,0.33*'Data - Individual Indicators'!AD366,0.33*'Data - Individual Indicators'!AE366,0.5*'Data - Individual Indicators'!AI366,0.5*'Data - Individual Indicators'!AJ366,'Data - Individual Indicators'!AM366,'Data - Individual Indicators'!AO366,'Data - Individual Indicators'!BB366*SUM('Data - Individual Indicators'!AV366:AY366),'Data - Individual Indicators'!BE366)</f>
        <v>19.649999999999999</v>
      </c>
      <c r="C365" s="169">
        <f>IF(AND(B365&gt;=_xlfn.PERCENTILE.INC($B$2:$B$773,$H$3)),3,IF(AND(B365&lt;_xlfn.PERCENTILE.INC($B$2:$B$773,$H$3),B365&gt;=_xlfn.PERCENTILE.INC($B$2:$B$773,$H$4)),2,1))</f>
        <v>1</v>
      </c>
      <c r="D365" s="169" t="str">
        <f t="shared" si="5"/>
        <v>lower</v>
      </c>
    </row>
    <row r="366" spans="1:4" x14ac:dyDescent="0.35">
      <c r="A366" s="165">
        <v>53033032211</v>
      </c>
      <c r="B366" s="166">
        <f>SUM('Data - Individual Indicators'!C367,'Data - Individual Indicators'!E367,'Data - Individual Indicators'!G367,'Data - Individual Indicators'!I367,0.5*'Data - Individual Indicators'!L367,0.5*'Data - Individual Indicators'!M367,'Data - Individual Indicators'!P367,0.5*'Data - Individual Indicators'!S367,0.5*'Data - Individual Indicators'!T367,'Data - Individual Indicators'!W367,'Data - Individual Indicators'!Y367,0.33*'Data - Individual Indicators'!AC367,0.33*'Data - Individual Indicators'!AD367,0.33*'Data - Individual Indicators'!AE367,0.5*'Data - Individual Indicators'!AI367,0.5*'Data - Individual Indicators'!AJ367,'Data - Individual Indicators'!AM367,'Data - Individual Indicators'!AO367,'Data - Individual Indicators'!BB367*SUM('Data - Individual Indicators'!AV367:AY367),'Data - Individual Indicators'!BE367)</f>
        <v>15.14</v>
      </c>
      <c r="C366" s="169">
        <f>IF(AND(B366&gt;=_xlfn.PERCENTILE.INC($B$2:$B$773,$H$3)),3,IF(AND(B366&lt;_xlfn.PERCENTILE.INC($B$2:$B$773,$H$3),B366&gt;=_xlfn.PERCENTILE.INC($B$2:$B$773,$H$4)),2,1))</f>
        <v>1</v>
      </c>
      <c r="D366" s="169" t="str">
        <f t="shared" si="5"/>
        <v>lower</v>
      </c>
    </row>
    <row r="367" spans="1:4" x14ac:dyDescent="0.35">
      <c r="A367" s="165">
        <v>53033032212</v>
      </c>
      <c r="B367" s="166">
        <f>SUM('Data - Individual Indicators'!C368,'Data - Individual Indicators'!E368,'Data - Individual Indicators'!G368,'Data - Individual Indicators'!I368,0.5*'Data - Individual Indicators'!L368,0.5*'Data - Individual Indicators'!M368,'Data - Individual Indicators'!P368,0.5*'Data - Individual Indicators'!S368,0.5*'Data - Individual Indicators'!T368,'Data - Individual Indicators'!W368,'Data - Individual Indicators'!Y368,0.33*'Data - Individual Indicators'!AC368,0.33*'Data - Individual Indicators'!AD368,0.33*'Data - Individual Indicators'!AE368,0.5*'Data - Individual Indicators'!AI368,0.5*'Data - Individual Indicators'!AJ368,'Data - Individual Indicators'!AM368,'Data - Individual Indicators'!AO368,'Data - Individual Indicators'!BB368*SUM('Data - Individual Indicators'!AV368:AY368),'Data - Individual Indicators'!BE368)</f>
        <v>16.47</v>
      </c>
      <c r="C367" s="169">
        <f>IF(AND(B367&gt;=_xlfn.PERCENTILE.INC($B$2:$B$773,$H$3)),3,IF(AND(B367&lt;_xlfn.PERCENTILE.INC($B$2:$B$773,$H$3),B367&gt;=_xlfn.PERCENTILE.INC($B$2:$B$773,$H$4)),2,1))</f>
        <v>1</v>
      </c>
      <c r="D367" s="169" t="str">
        <f t="shared" si="5"/>
        <v>lower</v>
      </c>
    </row>
    <row r="368" spans="1:4" x14ac:dyDescent="0.35">
      <c r="A368" s="165">
        <v>53033032213</v>
      </c>
      <c r="B368" s="166">
        <f>SUM('Data - Individual Indicators'!C369,'Data - Individual Indicators'!E369,'Data - Individual Indicators'!G369,'Data - Individual Indicators'!I369,0.5*'Data - Individual Indicators'!L369,0.5*'Data - Individual Indicators'!M369,'Data - Individual Indicators'!P369,0.5*'Data - Individual Indicators'!S369,0.5*'Data - Individual Indicators'!T369,'Data - Individual Indicators'!W369,'Data - Individual Indicators'!Y369,0.33*'Data - Individual Indicators'!AC369,0.33*'Data - Individual Indicators'!AD369,0.33*'Data - Individual Indicators'!AE369,0.5*'Data - Individual Indicators'!AI369,0.5*'Data - Individual Indicators'!AJ369,'Data - Individual Indicators'!AM369,'Data - Individual Indicators'!AO369,'Data - Individual Indicators'!BB369*SUM('Data - Individual Indicators'!AV369:AY369),'Data - Individual Indicators'!BE369)</f>
        <v>6.5</v>
      </c>
      <c r="C368" s="169">
        <f>IF(AND(B368&gt;=_xlfn.PERCENTILE.INC($B$2:$B$773,$H$3)),3,IF(AND(B368&lt;_xlfn.PERCENTILE.INC($B$2:$B$773,$H$3),B368&gt;=_xlfn.PERCENTILE.INC($B$2:$B$773,$H$4)),2,1))</f>
        <v>1</v>
      </c>
      <c r="D368" s="169" t="str">
        <f t="shared" si="5"/>
        <v>lower</v>
      </c>
    </row>
    <row r="369" spans="1:4" x14ac:dyDescent="0.35">
      <c r="A369" s="165">
        <v>53033032214</v>
      </c>
      <c r="B369" s="166">
        <f>SUM('Data - Individual Indicators'!C370,'Data - Individual Indicators'!E370,'Data - Individual Indicators'!G370,'Data - Individual Indicators'!I370,0.5*'Data - Individual Indicators'!L370,0.5*'Data - Individual Indicators'!M370,'Data - Individual Indicators'!P370,0.5*'Data - Individual Indicators'!S370,0.5*'Data - Individual Indicators'!T370,'Data - Individual Indicators'!W370,'Data - Individual Indicators'!Y370,0.33*'Data - Individual Indicators'!AC370,0.33*'Data - Individual Indicators'!AD370,0.33*'Data - Individual Indicators'!AE370,0.5*'Data - Individual Indicators'!AI370,0.5*'Data - Individual Indicators'!AJ370,'Data - Individual Indicators'!AM370,'Data - Individual Indicators'!AO370,'Data - Individual Indicators'!BB370*SUM('Data - Individual Indicators'!AV370:AY370),'Data - Individual Indicators'!BE370)</f>
        <v>15.16</v>
      </c>
      <c r="C369" s="169">
        <f>IF(AND(B369&gt;=_xlfn.PERCENTILE.INC($B$2:$B$773,$H$3)),3,IF(AND(B369&lt;_xlfn.PERCENTILE.INC($B$2:$B$773,$H$3),B369&gt;=_xlfn.PERCENTILE.INC($B$2:$B$773,$H$4)),2,1))</f>
        <v>1</v>
      </c>
      <c r="D369" s="169" t="str">
        <f t="shared" si="5"/>
        <v>lower</v>
      </c>
    </row>
    <row r="370" spans="1:4" x14ac:dyDescent="0.35">
      <c r="A370" s="165">
        <v>53033032215</v>
      </c>
      <c r="B370" s="166">
        <f>SUM('Data - Individual Indicators'!C371,'Data - Individual Indicators'!E371,'Data - Individual Indicators'!G371,'Data - Individual Indicators'!I371,0.5*'Data - Individual Indicators'!L371,0.5*'Data - Individual Indicators'!M371,'Data - Individual Indicators'!P371,0.5*'Data - Individual Indicators'!S371,0.5*'Data - Individual Indicators'!T371,'Data - Individual Indicators'!W371,'Data - Individual Indicators'!Y371,0.33*'Data - Individual Indicators'!AC371,0.33*'Data - Individual Indicators'!AD371,0.33*'Data - Individual Indicators'!AE371,0.5*'Data - Individual Indicators'!AI371,0.5*'Data - Individual Indicators'!AJ371,'Data - Individual Indicators'!AM371,'Data - Individual Indicators'!AO371,'Data - Individual Indicators'!BB371*SUM('Data - Individual Indicators'!AV371:AY371),'Data - Individual Indicators'!BE371)</f>
        <v>13.5</v>
      </c>
      <c r="C370" s="169">
        <f>IF(AND(B370&gt;=_xlfn.PERCENTILE.INC($B$2:$B$773,$H$3)),3,IF(AND(B370&lt;_xlfn.PERCENTILE.INC($B$2:$B$773,$H$3),B370&gt;=_xlfn.PERCENTILE.INC($B$2:$B$773,$H$4)),2,1))</f>
        <v>1</v>
      </c>
      <c r="D370" s="169" t="str">
        <f t="shared" si="5"/>
        <v>lower</v>
      </c>
    </row>
    <row r="371" spans="1:4" x14ac:dyDescent="0.35">
      <c r="A371" s="165">
        <v>53033032307</v>
      </c>
      <c r="B371" s="166">
        <f>SUM('Data - Individual Indicators'!C372,'Data - Individual Indicators'!E372,'Data - Individual Indicators'!G372,'Data - Individual Indicators'!I372,0.5*'Data - Individual Indicators'!L372,0.5*'Data - Individual Indicators'!M372,'Data - Individual Indicators'!P372,0.5*'Data - Individual Indicators'!S372,0.5*'Data - Individual Indicators'!T372,'Data - Individual Indicators'!W372,'Data - Individual Indicators'!Y372,0.33*'Data - Individual Indicators'!AC372,0.33*'Data - Individual Indicators'!AD372,0.33*'Data - Individual Indicators'!AE372,0.5*'Data - Individual Indicators'!AI372,0.5*'Data - Individual Indicators'!AJ372,'Data - Individual Indicators'!AM372,'Data - Individual Indicators'!AO372,'Data - Individual Indicators'!BB372*SUM('Data - Individual Indicators'!AV372:AY372),'Data - Individual Indicators'!BE372)</f>
        <v>7.99</v>
      </c>
      <c r="C371" s="169">
        <f>IF(AND(B371&gt;=_xlfn.PERCENTILE.INC($B$2:$B$773,$H$3)),3,IF(AND(B371&lt;_xlfn.PERCENTILE.INC($B$2:$B$773,$H$3),B371&gt;=_xlfn.PERCENTILE.INC($B$2:$B$773,$H$4)),2,1))</f>
        <v>1</v>
      </c>
      <c r="D371" s="169" t="str">
        <f t="shared" si="5"/>
        <v>lower</v>
      </c>
    </row>
    <row r="372" spans="1:4" x14ac:dyDescent="0.35">
      <c r="A372" s="165">
        <v>53033032309</v>
      </c>
      <c r="B372" s="166">
        <f>SUM('Data - Individual Indicators'!C373,'Data - Individual Indicators'!E373,'Data - Individual Indicators'!G373,'Data - Individual Indicators'!I373,0.5*'Data - Individual Indicators'!L373,0.5*'Data - Individual Indicators'!M373,'Data - Individual Indicators'!P373,0.5*'Data - Individual Indicators'!S373,0.5*'Data - Individual Indicators'!T373,'Data - Individual Indicators'!W373,'Data - Individual Indicators'!Y373,0.33*'Data - Individual Indicators'!AC373,0.33*'Data - Individual Indicators'!AD373,0.33*'Data - Individual Indicators'!AE373,0.5*'Data - Individual Indicators'!AI373,0.5*'Data - Individual Indicators'!AJ373,'Data - Individual Indicators'!AM373,'Data - Individual Indicators'!AO373,'Data - Individual Indicators'!BB373*SUM('Data - Individual Indicators'!AV373:AY373),'Data - Individual Indicators'!BE373)</f>
        <v>37.96</v>
      </c>
      <c r="C372" s="169">
        <f>IF(AND(B372&gt;=_xlfn.PERCENTILE.INC($B$2:$B$773,$H$3)),3,IF(AND(B372&lt;_xlfn.PERCENTILE.INC($B$2:$B$773,$H$3),B372&gt;=_xlfn.PERCENTILE.INC($B$2:$B$773,$H$4)),2,1))</f>
        <v>2</v>
      </c>
      <c r="D372" s="169" t="str">
        <f t="shared" si="5"/>
        <v>moderate</v>
      </c>
    </row>
    <row r="373" spans="1:4" x14ac:dyDescent="0.35">
      <c r="A373" s="165">
        <v>53033032311</v>
      </c>
      <c r="B373" s="166">
        <f>SUM('Data - Individual Indicators'!C374,'Data - Individual Indicators'!E374,'Data - Individual Indicators'!G374,'Data - Individual Indicators'!I374,0.5*'Data - Individual Indicators'!L374,0.5*'Data - Individual Indicators'!M374,'Data - Individual Indicators'!P374,0.5*'Data - Individual Indicators'!S374,0.5*'Data - Individual Indicators'!T374,'Data - Individual Indicators'!W374,'Data - Individual Indicators'!Y374,0.33*'Data - Individual Indicators'!AC374,0.33*'Data - Individual Indicators'!AD374,0.33*'Data - Individual Indicators'!AE374,0.5*'Data - Individual Indicators'!AI374,0.5*'Data - Individual Indicators'!AJ374,'Data - Individual Indicators'!AM374,'Data - Individual Indicators'!AO374,'Data - Individual Indicators'!BB374*SUM('Data - Individual Indicators'!AV374:AY374),'Data - Individual Indicators'!BE374)</f>
        <v>11</v>
      </c>
      <c r="C373" s="169">
        <f>IF(AND(B373&gt;=_xlfn.PERCENTILE.INC($B$2:$B$773,$H$3)),3,IF(AND(B373&lt;_xlfn.PERCENTILE.INC($B$2:$B$773,$H$3),B373&gt;=_xlfn.PERCENTILE.INC($B$2:$B$773,$H$4)),2,1))</f>
        <v>1</v>
      </c>
      <c r="D373" s="169" t="str">
        <f t="shared" si="5"/>
        <v>lower</v>
      </c>
    </row>
    <row r="374" spans="1:4" x14ac:dyDescent="0.35">
      <c r="A374" s="165">
        <v>53033032313</v>
      </c>
      <c r="B374" s="166">
        <f>SUM('Data - Individual Indicators'!C375,'Data - Individual Indicators'!E375,'Data - Individual Indicators'!G375,'Data - Individual Indicators'!I375,0.5*'Data - Individual Indicators'!L375,0.5*'Data - Individual Indicators'!M375,'Data - Individual Indicators'!P375,0.5*'Data - Individual Indicators'!S375,0.5*'Data - Individual Indicators'!T375,'Data - Individual Indicators'!W375,'Data - Individual Indicators'!Y375,0.33*'Data - Individual Indicators'!AC375,0.33*'Data - Individual Indicators'!AD375,0.33*'Data - Individual Indicators'!AE375,0.5*'Data - Individual Indicators'!AI375,0.5*'Data - Individual Indicators'!AJ375,'Data - Individual Indicators'!AM375,'Data - Individual Indicators'!AO375,'Data - Individual Indicators'!BB375*SUM('Data - Individual Indicators'!AV375:AY375),'Data - Individual Indicators'!BE375)</f>
        <v>25.15</v>
      </c>
      <c r="C374" s="169">
        <f>IF(AND(B374&gt;=_xlfn.PERCENTILE.INC($B$2:$B$773,$H$3)),3,IF(AND(B374&lt;_xlfn.PERCENTILE.INC($B$2:$B$773,$H$3),B374&gt;=_xlfn.PERCENTILE.INC($B$2:$B$773,$H$4)),2,1))</f>
        <v>1</v>
      </c>
      <c r="D374" s="169" t="str">
        <f t="shared" si="5"/>
        <v>lower</v>
      </c>
    </row>
    <row r="375" spans="1:4" x14ac:dyDescent="0.35">
      <c r="A375" s="165">
        <v>53033032315</v>
      </c>
      <c r="B375" s="166">
        <f>SUM('Data - Individual Indicators'!C376,'Data - Individual Indicators'!E376,'Data - Individual Indicators'!G376,'Data - Individual Indicators'!I376,0.5*'Data - Individual Indicators'!L376,0.5*'Data - Individual Indicators'!M376,'Data - Individual Indicators'!P376,0.5*'Data - Individual Indicators'!S376,0.5*'Data - Individual Indicators'!T376,'Data - Individual Indicators'!W376,'Data - Individual Indicators'!Y376,0.33*'Data - Individual Indicators'!AC376,0.33*'Data - Individual Indicators'!AD376,0.33*'Data - Individual Indicators'!AE376,0.5*'Data - Individual Indicators'!AI376,0.5*'Data - Individual Indicators'!AJ376,'Data - Individual Indicators'!AM376,'Data - Individual Indicators'!AO376,'Data - Individual Indicators'!BB376*SUM('Data - Individual Indicators'!AV376:AY376),'Data - Individual Indicators'!BE376)</f>
        <v>3</v>
      </c>
      <c r="C375" s="169">
        <f>IF(AND(B375&gt;=_xlfn.PERCENTILE.INC($B$2:$B$773,$H$3)),3,IF(AND(B375&lt;_xlfn.PERCENTILE.INC($B$2:$B$773,$H$3),B375&gt;=_xlfn.PERCENTILE.INC($B$2:$B$773,$H$4)),2,1))</f>
        <v>1</v>
      </c>
      <c r="D375" s="169" t="str">
        <f t="shared" si="5"/>
        <v>lower</v>
      </c>
    </row>
    <row r="376" spans="1:4" x14ac:dyDescent="0.35">
      <c r="A376" s="165">
        <v>53033032316</v>
      </c>
      <c r="B376" s="166">
        <f>SUM('Data - Individual Indicators'!C377,'Data - Individual Indicators'!E377,'Data - Individual Indicators'!G377,'Data - Individual Indicators'!I377,0.5*'Data - Individual Indicators'!L377,0.5*'Data - Individual Indicators'!M377,'Data - Individual Indicators'!P377,0.5*'Data - Individual Indicators'!S377,0.5*'Data - Individual Indicators'!T377,'Data - Individual Indicators'!W377,'Data - Individual Indicators'!Y377,0.33*'Data - Individual Indicators'!AC377,0.33*'Data - Individual Indicators'!AD377,0.33*'Data - Individual Indicators'!AE377,0.5*'Data - Individual Indicators'!AI377,0.5*'Data - Individual Indicators'!AJ377,'Data - Individual Indicators'!AM377,'Data - Individual Indicators'!AO377,'Data - Individual Indicators'!BB377*SUM('Data - Individual Indicators'!AV377:AY377),'Data - Individual Indicators'!BE377)</f>
        <v>10</v>
      </c>
      <c r="C376" s="169">
        <f>IF(AND(B376&gt;=_xlfn.PERCENTILE.INC($B$2:$B$773,$H$3)),3,IF(AND(B376&lt;_xlfn.PERCENTILE.INC($B$2:$B$773,$H$3),B376&gt;=_xlfn.PERCENTILE.INC($B$2:$B$773,$H$4)),2,1))</f>
        <v>1</v>
      </c>
      <c r="D376" s="169" t="str">
        <f t="shared" si="5"/>
        <v>lower</v>
      </c>
    </row>
    <row r="377" spans="1:4" x14ac:dyDescent="0.35">
      <c r="A377" s="165">
        <v>53033032317</v>
      </c>
      <c r="B377" s="166">
        <f>SUM('Data - Individual Indicators'!C378,'Data - Individual Indicators'!E378,'Data - Individual Indicators'!G378,'Data - Individual Indicators'!I378,0.5*'Data - Individual Indicators'!L378,0.5*'Data - Individual Indicators'!M378,'Data - Individual Indicators'!P378,0.5*'Data - Individual Indicators'!S378,0.5*'Data - Individual Indicators'!T378,'Data - Individual Indicators'!W378,'Data - Individual Indicators'!Y378,0.33*'Data - Individual Indicators'!AC378,0.33*'Data - Individual Indicators'!AD378,0.33*'Data - Individual Indicators'!AE378,0.5*'Data - Individual Indicators'!AI378,0.5*'Data - Individual Indicators'!AJ378,'Data - Individual Indicators'!AM378,'Data - Individual Indicators'!AO378,'Data - Individual Indicators'!BB378*SUM('Data - Individual Indicators'!AV378:AY378),'Data - Individual Indicators'!BE378)</f>
        <v>11.16</v>
      </c>
      <c r="C377" s="169">
        <f>IF(AND(B377&gt;=_xlfn.PERCENTILE.INC($B$2:$B$773,$H$3)),3,IF(AND(B377&lt;_xlfn.PERCENTILE.INC($B$2:$B$773,$H$3),B377&gt;=_xlfn.PERCENTILE.INC($B$2:$B$773,$H$4)),2,1))</f>
        <v>1</v>
      </c>
      <c r="D377" s="169" t="str">
        <f t="shared" si="5"/>
        <v>lower</v>
      </c>
    </row>
    <row r="378" spans="1:4" x14ac:dyDescent="0.35">
      <c r="A378" s="165">
        <v>53033032318</v>
      </c>
      <c r="B378" s="166">
        <f>SUM('Data - Individual Indicators'!C379,'Data - Individual Indicators'!E379,'Data - Individual Indicators'!G379,'Data - Individual Indicators'!I379,0.5*'Data - Individual Indicators'!L379,0.5*'Data - Individual Indicators'!M379,'Data - Individual Indicators'!P379,0.5*'Data - Individual Indicators'!S379,0.5*'Data - Individual Indicators'!T379,'Data - Individual Indicators'!W379,'Data - Individual Indicators'!Y379,0.33*'Data - Individual Indicators'!AC379,0.33*'Data - Individual Indicators'!AD379,0.33*'Data - Individual Indicators'!AE379,0.5*'Data - Individual Indicators'!AI379,0.5*'Data - Individual Indicators'!AJ379,'Data - Individual Indicators'!AM379,'Data - Individual Indicators'!AO379,'Data - Individual Indicators'!BB379*SUM('Data - Individual Indicators'!AV379:AY379),'Data - Individual Indicators'!BE379)</f>
        <v>14.15</v>
      </c>
      <c r="C378" s="169">
        <f>IF(AND(B378&gt;=_xlfn.PERCENTILE.INC($B$2:$B$773,$H$3)),3,IF(AND(B378&lt;_xlfn.PERCENTILE.INC($B$2:$B$773,$H$3),B378&gt;=_xlfn.PERCENTILE.INC($B$2:$B$773,$H$4)),2,1))</f>
        <v>1</v>
      </c>
      <c r="D378" s="169" t="str">
        <f t="shared" si="5"/>
        <v>lower</v>
      </c>
    </row>
    <row r="379" spans="1:4" x14ac:dyDescent="0.35">
      <c r="A379" s="165">
        <v>53033032319</v>
      </c>
      <c r="B379" s="166">
        <f>SUM('Data - Individual Indicators'!C380,'Data - Individual Indicators'!E380,'Data - Individual Indicators'!G380,'Data - Individual Indicators'!I380,0.5*'Data - Individual Indicators'!L380,0.5*'Data - Individual Indicators'!M380,'Data - Individual Indicators'!P380,0.5*'Data - Individual Indicators'!S380,0.5*'Data - Individual Indicators'!T380,'Data - Individual Indicators'!W380,'Data - Individual Indicators'!Y380,0.33*'Data - Individual Indicators'!AC380,0.33*'Data - Individual Indicators'!AD380,0.33*'Data - Individual Indicators'!AE380,0.5*'Data - Individual Indicators'!AI380,0.5*'Data - Individual Indicators'!AJ380,'Data - Individual Indicators'!AM380,'Data - Individual Indicators'!AO380,'Data - Individual Indicators'!BB380*SUM('Data - Individual Indicators'!AV380:AY380),'Data - Individual Indicators'!BE380)</f>
        <v>20.97</v>
      </c>
      <c r="C379" s="169">
        <f>IF(AND(B379&gt;=_xlfn.PERCENTILE.INC($B$2:$B$773,$H$3)),3,IF(AND(B379&lt;_xlfn.PERCENTILE.INC($B$2:$B$773,$H$3),B379&gt;=_xlfn.PERCENTILE.INC($B$2:$B$773,$H$4)),2,1))</f>
        <v>1</v>
      </c>
      <c r="D379" s="169" t="str">
        <f t="shared" si="5"/>
        <v>lower</v>
      </c>
    </row>
    <row r="380" spans="1:4" x14ac:dyDescent="0.35">
      <c r="A380" s="165">
        <v>53033032320</v>
      </c>
      <c r="B380" s="166">
        <f>SUM('Data - Individual Indicators'!C381,'Data - Individual Indicators'!E381,'Data - Individual Indicators'!G381,'Data - Individual Indicators'!I381,0.5*'Data - Individual Indicators'!L381,0.5*'Data - Individual Indicators'!M381,'Data - Individual Indicators'!P381,0.5*'Data - Individual Indicators'!S381,0.5*'Data - Individual Indicators'!T381,'Data - Individual Indicators'!W381,'Data - Individual Indicators'!Y381,0.33*'Data - Individual Indicators'!AC381,0.33*'Data - Individual Indicators'!AD381,0.33*'Data - Individual Indicators'!AE381,0.5*'Data - Individual Indicators'!AI381,0.5*'Data - Individual Indicators'!AJ381,'Data - Individual Indicators'!AM381,'Data - Individual Indicators'!AO381,'Data - Individual Indicators'!BB381*SUM('Data - Individual Indicators'!AV381:AY381),'Data - Individual Indicators'!BE381)</f>
        <v>6.33</v>
      </c>
      <c r="C380" s="169">
        <f>IF(AND(B380&gt;=_xlfn.PERCENTILE.INC($B$2:$B$773,$H$3)),3,IF(AND(B380&lt;_xlfn.PERCENTILE.INC($B$2:$B$773,$H$3),B380&gt;=_xlfn.PERCENTILE.INC($B$2:$B$773,$H$4)),2,1))</f>
        <v>1</v>
      </c>
      <c r="D380" s="169" t="str">
        <f t="shared" si="5"/>
        <v>lower</v>
      </c>
    </row>
    <row r="381" spans="1:4" x14ac:dyDescent="0.35">
      <c r="A381" s="165">
        <v>53033032321</v>
      </c>
      <c r="B381" s="166">
        <f>SUM('Data - Individual Indicators'!C382,'Data - Individual Indicators'!E382,'Data - Individual Indicators'!G382,'Data - Individual Indicators'!I382,0.5*'Data - Individual Indicators'!L382,0.5*'Data - Individual Indicators'!M382,'Data - Individual Indicators'!P382,0.5*'Data - Individual Indicators'!S382,0.5*'Data - Individual Indicators'!T382,'Data - Individual Indicators'!W382,'Data - Individual Indicators'!Y382,0.33*'Data - Individual Indicators'!AC382,0.33*'Data - Individual Indicators'!AD382,0.33*'Data - Individual Indicators'!AE382,0.5*'Data - Individual Indicators'!AI382,0.5*'Data - Individual Indicators'!AJ382,'Data - Individual Indicators'!AM382,'Data - Individual Indicators'!AO382,'Data - Individual Indicators'!BB382*SUM('Data - Individual Indicators'!AV382:AY382),'Data - Individual Indicators'!BE382)</f>
        <v>12.5</v>
      </c>
      <c r="C381" s="169">
        <f>IF(AND(B381&gt;=_xlfn.PERCENTILE.INC($B$2:$B$773,$H$3)),3,IF(AND(B381&lt;_xlfn.PERCENTILE.INC($B$2:$B$773,$H$3),B381&gt;=_xlfn.PERCENTILE.INC($B$2:$B$773,$H$4)),2,1))</f>
        <v>1</v>
      </c>
      <c r="D381" s="169" t="str">
        <f t="shared" si="5"/>
        <v>lower</v>
      </c>
    </row>
    <row r="382" spans="1:4" x14ac:dyDescent="0.35">
      <c r="A382" s="165">
        <v>53033032322</v>
      </c>
      <c r="B382" s="166">
        <f>SUM('Data - Individual Indicators'!C383,'Data - Individual Indicators'!E383,'Data - Individual Indicators'!G383,'Data - Individual Indicators'!I383,0.5*'Data - Individual Indicators'!L383,0.5*'Data - Individual Indicators'!M383,'Data - Individual Indicators'!P383,0.5*'Data - Individual Indicators'!S383,0.5*'Data - Individual Indicators'!T383,'Data - Individual Indicators'!W383,'Data - Individual Indicators'!Y383,0.33*'Data - Individual Indicators'!AC383,0.33*'Data - Individual Indicators'!AD383,0.33*'Data - Individual Indicators'!AE383,0.5*'Data - Individual Indicators'!AI383,0.5*'Data - Individual Indicators'!AJ383,'Data - Individual Indicators'!AM383,'Data - Individual Indicators'!AO383,'Data - Individual Indicators'!BB383*SUM('Data - Individual Indicators'!AV383:AY383),'Data - Individual Indicators'!BE383)</f>
        <v>7</v>
      </c>
      <c r="C382" s="169">
        <f>IF(AND(B382&gt;=_xlfn.PERCENTILE.INC($B$2:$B$773,$H$3)),3,IF(AND(B382&lt;_xlfn.PERCENTILE.INC($B$2:$B$773,$H$3),B382&gt;=_xlfn.PERCENTILE.INC($B$2:$B$773,$H$4)),2,1))</f>
        <v>1</v>
      </c>
      <c r="D382" s="169" t="str">
        <f t="shared" si="5"/>
        <v>lower</v>
      </c>
    </row>
    <row r="383" spans="1:4" x14ac:dyDescent="0.35">
      <c r="A383" s="165">
        <v>53033032323</v>
      </c>
      <c r="B383" s="166">
        <f>SUM('Data - Individual Indicators'!C384,'Data - Individual Indicators'!E384,'Data - Individual Indicators'!G384,'Data - Individual Indicators'!I384,0.5*'Data - Individual Indicators'!L384,0.5*'Data - Individual Indicators'!M384,'Data - Individual Indicators'!P384,0.5*'Data - Individual Indicators'!S384,0.5*'Data - Individual Indicators'!T384,'Data - Individual Indicators'!W384,'Data - Individual Indicators'!Y384,0.33*'Data - Individual Indicators'!AC384,0.33*'Data - Individual Indicators'!AD384,0.33*'Data - Individual Indicators'!AE384,0.5*'Data - Individual Indicators'!AI384,0.5*'Data - Individual Indicators'!AJ384,'Data - Individual Indicators'!AM384,'Data - Individual Indicators'!AO384,'Data - Individual Indicators'!BB384*SUM('Data - Individual Indicators'!AV384:AY384),'Data - Individual Indicators'!BE384)</f>
        <v>14.66</v>
      </c>
      <c r="C383" s="169">
        <f>IF(AND(B383&gt;=_xlfn.PERCENTILE.INC($B$2:$B$773,$H$3)),3,IF(AND(B383&lt;_xlfn.PERCENTILE.INC($B$2:$B$773,$H$3),B383&gt;=_xlfn.PERCENTILE.INC($B$2:$B$773,$H$4)),2,1))</f>
        <v>1</v>
      </c>
      <c r="D383" s="169" t="str">
        <f t="shared" si="5"/>
        <v>lower</v>
      </c>
    </row>
    <row r="384" spans="1:4" x14ac:dyDescent="0.35">
      <c r="A384" s="165">
        <v>53033032324</v>
      </c>
      <c r="B384" s="166">
        <f>SUM('Data - Individual Indicators'!C385,'Data - Individual Indicators'!E385,'Data - Individual Indicators'!G385,'Data - Individual Indicators'!I385,0.5*'Data - Individual Indicators'!L385,0.5*'Data - Individual Indicators'!M385,'Data - Individual Indicators'!P385,0.5*'Data - Individual Indicators'!S385,0.5*'Data - Individual Indicators'!T385,'Data - Individual Indicators'!W385,'Data - Individual Indicators'!Y385,0.33*'Data - Individual Indicators'!AC385,0.33*'Data - Individual Indicators'!AD385,0.33*'Data - Individual Indicators'!AE385,0.5*'Data - Individual Indicators'!AI385,0.5*'Data - Individual Indicators'!AJ385,'Data - Individual Indicators'!AM385,'Data - Individual Indicators'!AO385,'Data - Individual Indicators'!BB385*SUM('Data - Individual Indicators'!AV385:AY385),'Data - Individual Indicators'!BE385)</f>
        <v>26.14</v>
      </c>
      <c r="C384" s="169">
        <f>IF(AND(B384&gt;=_xlfn.PERCENTILE.INC($B$2:$B$773,$H$3)),3,IF(AND(B384&lt;_xlfn.PERCENTILE.INC($B$2:$B$773,$H$3),B384&gt;=_xlfn.PERCENTILE.INC($B$2:$B$773,$H$4)),2,1))</f>
        <v>1</v>
      </c>
      <c r="D384" s="169" t="str">
        <f t="shared" si="5"/>
        <v>lower</v>
      </c>
    </row>
    <row r="385" spans="1:4" x14ac:dyDescent="0.35">
      <c r="A385" s="165">
        <v>53033032325</v>
      </c>
      <c r="B385" s="166">
        <f>SUM('Data - Individual Indicators'!C386,'Data - Individual Indicators'!E386,'Data - Individual Indicators'!G386,'Data - Individual Indicators'!I386,0.5*'Data - Individual Indicators'!L386,0.5*'Data - Individual Indicators'!M386,'Data - Individual Indicators'!P386,0.5*'Data - Individual Indicators'!S386,0.5*'Data - Individual Indicators'!T386,'Data - Individual Indicators'!W386,'Data - Individual Indicators'!Y386,0.33*'Data - Individual Indicators'!AC386,0.33*'Data - Individual Indicators'!AD386,0.33*'Data - Individual Indicators'!AE386,0.5*'Data - Individual Indicators'!AI386,0.5*'Data - Individual Indicators'!AJ386,'Data - Individual Indicators'!AM386,'Data - Individual Indicators'!AO386,'Data - Individual Indicators'!BB386*SUM('Data - Individual Indicators'!AV386:AY386),'Data - Individual Indicators'!BE386)</f>
        <v>27.48</v>
      </c>
      <c r="C385" s="169">
        <f>IF(AND(B385&gt;=_xlfn.PERCENTILE.INC($B$2:$B$773,$H$3)),3,IF(AND(B385&lt;_xlfn.PERCENTILE.INC($B$2:$B$773,$H$3),B385&gt;=_xlfn.PERCENTILE.INC($B$2:$B$773,$H$4)),2,1))</f>
        <v>2</v>
      </c>
      <c r="D385" s="169" t="str">
        <f t="shared" si="5"/>
        <v>moderate</v>
      </c>
    </row>
    <row r="386" spans="1:4" x14ac:dyDescent="0.35">
      <c r="A386" s="165">
        <v>53033032326</v>
      </c>
      <c r="B386" s="166">
        <f>SUM('Data - Individual Indicators'!C387,'Data - Individual Indicators'!E387,'Data - Individual Indicators'!G387,'Data - Individual Indicators'!I387,0.5*'Data - Individual Indicators'!L387,0.5*'Data - Individual Indicators'!M387,'Data - Individual Indicators'!P387,0.5*'Data - Individual Indicators'!S387,0.5*'Data - Individual Indicators'!T387,'Data - Individual Indicators'!W387,'Data - Individual Indicators'!Y387,0.33*'Data - Individual Indicators'!AC387,0.33*'Data - Individual Indicators'!AD387,0.33*'Data - Individual Indicators'!AE387,0.5*'Data - Individual Indicators'!AI387,0.5*'Data - Individual Indicators'!AJ387,'Data - Individual Indicators'!AM387,'Data - Individual Indicators'!AO387,'Data - Individual Indicators'!BB387*SUM('Data - Individual Indicators'!AV387:AY387),'Data - Individual Indicators'!BE387)</f>
        <v>7.5</v>
      </c>
      <c r="C386" s="169">
        <f>IF(AND(B386&gt;=_xlfn.PERCENTILE.INC($B$2:$B$773,$H$3)),3,IF(AND(B386&lt;_xlfn.PERCENTILE.INC($B$2:$B$773,$H$3),B386&gt;=_xlfn.PERCENTILE.INC($B$2:$B$773,$H$4)),2,1))</f>
        <v>1</v>
      </c>
      <c r="D386" s="169" t="str">
        <f t="shared" si="5"/>
        <v>lower</v>
      </c>
    </row>
    <row r="387" spans="1:4" x14ac:dyDescent="0.35">
      <c r="A387" s="165">
        <v>53033032327</v>
      </c>
      <c r="B387" s="166">
        <f>SUM('Data - Individual Indicators'!C388,'Data - Individual Indicators'!E388,'Data - Individual Indicators'!G388,'Data - Individual Indicators'!I388,0.5*'Data - Individual Indicators'!L388,0.5*'Data - Individual Indicators'!M388,'Data - Individual Indicators'!P388,0.5*'Data - Individual Indicators'!S388,0.5*'Data - Individual Indicators'!T388,'Data - Individual Indicators'!W388,'Data - Individual Indicators'!Y388,0.33*'Data - Individual Indicators'!AC388,0.33*'Data - Individual Indicators'!AD388,0.33*'Data - Individual Indicators'!AE388,0.5*'Data - Individual Indicators'!AI388,0.5*'Data - Individual Indicators'!AJ388,'Data - Individual Indicators'!AM388,'Data - Individual Indicators'!AO388,'Data - Individual Indicators'!BB388*SUM('Data - Individual Indicators'!AV388:AY388),'Data - Individual Indicators'!BE388)</f>
        <v>4.33</v>
      </c>
      <c r="C387" s="169">
        <f>IF(AND(B387&gt;=_xlfn.PERCENTILE.INC($B$2:$B$773,$H$3)),3,IF(AND(B387&lt;_xlfn.PERCENTILE.INC($B$2:$B$773,$H$3),B387&gt;=_xlfn.PERCENTILE.INC($B$2:$B$773,$H$4)),2,1))</f>
        <v>1</v>
      </c>
      <c r="D387" s="169" t="str">
        <f t="shared" ref="D387:D450" si="6">IF(C387=3,"higher",IF(C387=2,"moderate","lower"))</f>
        <v>lower</v>
      </c>
    </row>
    <row r="388" spans="1:4" x14ac:dyDescent="0.35">
      <c r="A388" s="165">
        <v>53033032328</v>
      </c>
      <c r="B388" s="166">
        <f>SUM('Data - Individual Indicators'!C389,'Data - Individual Indicators'!E389,'Data - Individual Indicators'!G389,'Data - Individual Indicators'!I389,0.5*'Data - Individual Indicators'!L389,0.5*'Data - Individual Indicators'!M389,'Data - Individual Indicators'!P389,0.5*'Data - Individual Indicators'!S389,0.5*'Data - Individual Indicators'!T389,'Data - Individual Indicators'!W389,'Data - Individual Indicators'!Y389,0.33*'Data - Individual Indicators'!AC389,0.33*'Data - Individual Indicators'!AD389,0.33*'Data - Individual Indicators'!AE389,0.5*'Data - Individual Indicators'!AI389,0.5*'Data - Individual Indicators'!AJ389,'Data - Individual Indicators'!AM389,'Data - Individual Indicators'!AO389,'Data - Individual Indicators'!BB389*SUM('Data - Individual Indicators'!AV389:AY389),'Data - Individual Indicators'!BE389)</f>
        <v>5</v>
      </c>
      <c r="C388" s="169">
        <f>IF(AND(B388&gt;=_xlfn.PERCENTILE.INC($B$2:$B$773,$H$3)),3,IF(AND(B388&lt;_xlfn.PERCENTILE.INC($B$2:$B$773,$H$3),B388&gt;=_xlfn.PERCENTILE.INC($B$2:$B$773,$H$4)),2,1))</f>
        <v>1</v>
      </c>
      <c r="D388" s="169" t="str">
        <f t="shared" si="6"/>
        <v>lower</v>
      </c>
    </row>
    <row r="389" spans="1:4" x14ac:dyDescent="0.35">
      <c r="A389" s="165">
        <v>53033032329</v>
      </c>
      <c r="B389" s="166">
        <f>SUM('Data - Individual Indicators'!C390,'Data - Individual Indicators'!E390,'Data - Individual Indicators'!G390,'Data - Individual Indicators'!I390,0.5*'Data - Individual Indicators'!L390,0.5*'Data - Individual Indicators'!M390,'Data - Individual Indicators'!P390,0.5*'Data - Individual Indicators'!S390,0.5*'Data - Individual Indicators'!T390,'Data - Individual Indicators'!W390,'Data - Individual Indicators'!Y390,0.33*'Data - Individual Indicators'!AC390,0.33*'Data - Individual Indicators'!AD390,0.33*'Data - Individual Indicators'!AE390,0.5*'Data - Individual Indicators'!AI390,0.5*'Data - Individual Indicators'!AJ390,'Data - Individual Indicators'!AM390,'Data - Individual Indicators'!AO390,'Data - Individual Indicators'!BB390*SUM('Data - Individual Indicators'!AV390:AY390),'Data - Individual Indicators'!BE390)</f>
        <v>13.99</v>
      </c>
      <c r="C389" s="169">
        <f>IF(AND(B389&gt;=_xlfn.PERCENTILE.INC($B$2:$B$773,$H$3)),3,IF(AND(B389&lt;_xlfn.PERCENTILE.INC($B$2:$B$773,$H$3),B389&gt;=_xlfn.PERCENTILE.INC($B$2:$B$773,$H$4)),2,1))</f>
        <v>1</v>
      </c>
      <c r="D389" s="169" t="str">
        <f t="shared" si="6"/>
        <v>lower</v>
      </c>
    </row>
    <row r="390" spans="1:4" x14ac:dyDescent="0.35">
      <c r="A390" s="165">
        <v>53033032401</v>
      </c>
      <c r="B390" s="166">
        <f>SUM('Data - Individual Indicators'!C391,'Data - Individual Indicators'!E391,'Data - Individual Indicators'!G391,'Data - Individual Indicators'!I391,0.5*'Data - Individual Indicators'!L391,0.5*'Data - Individual Indicators'!M391,'Data - Individual Indicators'!P391,0.5*'Data - Individual Indicators'!S391,0.5*'Data - Individual Indicators'!T391,'Data - Individual Indicators'!W391,'Data - Individual Indicators'!Y391,0.33*'Data - Individual Indicators'!AC391,0.33*'Data - Individual Indicators'!AD391,0.33*'Data - Individual Indicators'!AE391,0.5*'Data - Individual Indicators'!AI391,0.5*'Data - Individual Indicators'!AJ391,'Data - Individual Indicators'!AM391,'Data - Individual Indicators'!AO391,'Data - Individual Indicators'!BB391*SUM('Data - Individual Indicators'!AV391:AY391),'Data - Individual Indicators'!BE391)</f>
        <v>5.33</v>
      </c>
      <c r="C390" s="169">
        <f>IF(AND(B390&gt;=_xlfn.PERCENTILE.INC($B$2:$B$773,$H$3)),3,IF(AND(B390&lt;_xlfn.PERCENTILE.INC($B$2:$B$773,$H$3),B390&gt;=_xlfn.PERCENTILE.INC($B$2:$B$773,$H$4)),2,1))</f>
        <v>1</v>
      </c>
      <c r="D390" s="169" t="str">
        <f t="shared" si="6"/>
        <v>lower</v>
      </c>
    </row>
    <row r="391" spans="1:4" x14ac:dyDescent="0.35">
      <c r="A391" s="165">
        <v>53033032402</v>
      </c>
      <c r="B391" s="166">
        <f>SUM('Data - Individual Indicators'!C392,'Data - Individual Indicators'!E392,'Data - Individual Indicators'!G392,'Data - Individual Indicators'!I392,0.5*'Data - Individual Indicators'!L392,0.5*'Data - Individual Indicators'!M392,'Data - Individual Indicators'!P392,0.5*'Data - Individual Indicators'!S392,0.5*'Data - Individual Indicators'!T392,'Data - Individual Indicators'!W392,'Data - Individual Indicators'!Y392,0.33*'Data - Individual Indicators'!AC392,0.33*'Data - Individual Indicators'!AD392,0.33*'Data - Individual Indicators'!AE392,0.5*'Data - Individual Indicators'!AI392,0.5*'Data - Individual Indicators'!AJ392,'Data - Individual Indicators'!AM392,'Data - Individual Indicators'!AO392,'Data - Individual Indicators'!BB392*SUM('Data - Individual Indicators'!AV392:AY392),'Data - Individual Indicators'!BE392)</f>
        <v>5.99</v>
      </c>
      <c r="C391" s="169">
        <f>IF(AND(B391&gt;=_xlfn.PERCENTILE.INC($B$2:$B$773,$H$3)),3,IF(AND(B391&lt;_xlfn.PERCENTILE.INC($B$2:$B$773,$H$3),B391&gt;=_xlfn.PERCENTILE.INC($B$2:$B$773,$H$4)),2,1))</f>
        <v>1</v>
      </c>
      <c r="D391" s="169" t="str">
        <f t="shared" si="6"/>
        <v>lower</v>
      </c>
    </row>
    <row r="392" spans="1:4" x14ac:dyDescent="0.35">
      <c r="A392" s="165">
        <v>53033032500</v>
      </c>
      <c r="B392" s="166">
        <f>SUM('Data - Individual Indicators'!C393,'Data - Individual Indicators'!E393,'Data - Individual Indicators'!G393,'Data - Individual Indicators'!I393,0.5*'Data - Individual Indicators'!L393,0.5*'Data - Individual Indicators'!M393,'Data - Individual Indicators'!P393,0.5*'Data - Individual Indicators'!S393,0.5*'Data - Individual Indicators'!T393,'Data - Individual Indicators'!W393,'Data - Individual Indicators'!Y393,0.33*'Data - Individual Indicators'!AC393,0.33*'Data - Individual Indicators'!AD393,0.33*'Data - Individual Indicators'!AE393,0.5*'Data - Individual Indicators'!AI393,0.5*'Data - Individual Indicators'!AJ393,'Data - Individual Indicators'!AM393,'Data - Individual Indicators'!AO393,'Data - Individual Indicators'!BB393*SUM('Data - Individual Indicators'!AV393:AY393),'Data - Individual Indicators'!BE393)</f>
        <v>9.663333333333334</v>
      </c>
      <c r="C392" s="169">
        <f>IF(AND(B392&gt;=_xlfn.PERCENTILE.INC($B$2:$B$773,$H$3)),3,IF(AND(B392&lt;_xlfn.PERCENTILE.INC($B$2:$B$773,$H$3),B392&gt;=_xlfn.PERCENTILE.INC($B$2:$B$773,$H$4)),2,1))</f>
        <v>1</v>
      </c>
      <c r="D392" s="169" t="str">
        <f t="shared" si="6"/>
        <v>lower</v>
      </c>
    </row>
    <row r="393" spans="1:4" x14ac:dyDescent="0.35">
      <c r="A393" s="165">
        <v>53033032601</v>
      </c>
      <c r="B393" s="166">
        <f>SUM('Data - Individual Indicators'!C394,'Data - Individual Indicators'!E394,'Data - Individual Indicators'!G394,'Data - Individual Indicators'!I394,0.5*'Data - Individual Indicators'!L394,0.5*'Data - Individual Indicators'!M394,'Data - Individual Indicators'!P394,0.5*'Data - Individual Indicators'!S394,0.5*'Data - Individual Indicators'!T394,'Data - Individual Indicators'!W394,'Data - Individual Indicators'!Y394,0.33*'Data - Individual Indicators'!AC394,0.33*'Data - Individual Indicators'!AD394,0.33*'Data - Individual Indicators'!AE394,0.5*'Data - Individual Indicators'!AI394,0.5*'Data - Individual Indicators'!AJ394,'Data - Individual Indicators'!AM394,'Data - Individual Indicators'!AO394,'Data - Individual Indicators'!BB394*SUM('Data - Individual Indicators'!AV394:AY394),'Data - Individual Indicators'!BE394)</f>
        <v>12.326666666666666</v>
      </c>
      <c r="C393" s="169">
        <f>IF(AND(B393&gt;=_xlfn.PERCENTILE.INC($B$2:$B$773,$H$3)),3,IF(AND(B393&lt;_xlfn.PERCENTILE.INC($B$2:$B$773,$H$3),B393&gt;=_xlfn.PERCENTILE.INC($B$2:$B$773,$H$4)),2,1))</f>
        <v>1</v>
      </c>
      <c r="D393" s="169" t="str">
        <f t="shared" si="6"/>
        <v>lower</v>
      </c>
    </row>
    <row r="394" spans="1:4" x14ac:dyDescent="0.35">
      <c r="A394" s="165">
        <v>53033032602</v>
      </c>
      <c r="B394" s="166">
        <f>SUM('Data - Individual Indicators'!C395,'Data - Individual Indicators'!E395,'Data - Individual Indicators'!G395,'Data - Individual Indicators'!I395,0.5*'Data - Individual Indicators'!L395,0.5*'Data - Individual Indicators'!M395,'Data - Individual Indicators'!P395,0.5*'Data - Individual Indicators'!S395,0.5*'Data - Individual Indicators'!T395,'Data - Individual Indicators'!W395,'Data - Individual Indicators'!Y395,0.33*'Data - Individual Indicators'!AC395,0.33*'Data - Individual Indicators'!AD395,0.33*'Data - Individual Indicators'!AE395,0.5*'Data - Individual Indicators'!AI395,0.5*'Data - Individual Indicators'!AJ395,'Data - Individual Indicators'!AM395,'Data - Individual Indicators'!AO395,'Data - Individual Indicators'!BB395*SUM('Data - Individual Indicators'!AV395:AY395),'Data - Individual Indicators'!BE395)</f>
        <v>8.98</v>
      </c>
      <c r="C394" s="169">
        <f>IF(AND(B394&gt;=_xlfn.PERCENTILE.INC($B$2:$B$773,$H$3)),3,IF(AND(B394&lt;_xlfn.PERCENTILE.INC($B$2:$B$773,$H$3),B394&gt;=_xlfn.PERCENTILE.INC($B$2:$B$773,$H$4)),2,1))</f>
        <v>1</v>
      </c>
      <c r="D394" s="169" t="str">
        <f t="shared" si="6"/>
        <v>lower</v>
      </c>
    </row>
    <row r="395" spans="1:4" x14ac:dyDescent="0.35">
      <c r="A395" s="165">
        <v>53033032702</v>
      </c>
      <c r="B395" s="166">
        <f>SUM('Data - Individual Indicators'!C396,'Data - Individual Indicators'!E396,'Data - Individual Indicators'!G396,'Data - Individual Indicators'!I396,0.5*'Data - Individual Indicators'!L396,0.5*'Data - Individual Indicators'!M396,'Data - Individual Indicators'!P396,0.5*'Data - Individual Indicators'!S396,0.5*'Data - Individual Indicators'!T396,'Data - Individual Indicators'!W396,'Data - Individual Indicators'!Y396,0.33*'Data - Individual Indicators'!AC396,0.33*'Data - Individual Indicators'!AD396,0.33*'Data - Individual Indicators'!AE396,0.5*'Data - Individual Indicators'!AI396,0.5*'Data - Individual Indicators'!AJ396,'Data - Individual Indicators'!AM396,'Data - Individual Indicators'!AO396,'Data - Individual Indicators'!BB396*SUM('Data - Individual Indicators'!AV396:AY396),'Data - Individual Indicators'!BE396)</f>
        <v>5.99</v>
      </c>
      <c r="C395" s="169">
        <f>IF(AND(B395&gt;=_xlfn.PERCENTILE.INC($B$2:$B$773,$H$3)),3,IF(AND(B395&lt;_xlfn.PERCENTILE.INC($B$2:$B$773,$H$3),B395&gt;=_xlfn.PERCENTILE.INC($B$2:$B$773,$H$4)),2,1))</f>
        <v>1</v>
      </c>
      <c r="D395" s="169" t="str">
        <f t="shared" si="6"/>
        <v>lower</v>
      </c>
    </row>
    <row r="396" spans="1:4" x14ac:dyDescent="0.35">
      <c r="A396" s="165">
        <v>53033032703</v>
      </c>
      <c r="B396" s="166">
        <f>SUM('Data - Individual Indicators'!C397,'Data - Individual Indicators'!E397,'Data - Individual Indicators'!G397,'Data - Individual Indicators'!I397,0.5*'Data - Individual Indicators'!L397,0.5*'Data - Individual Indicators'!M397,'Data - Individual Indicators'!P397,0.5*'Data - Individual Indicators'!S397,0.5*'Data - Individual Indicators'!T397,'Data - Individual Indicators'!W397,'Data - Individual Indicators'!Y397,0.33*'Data - Individual Indicators'!AC397,0.33*'Data - Individual Indicators'!AD397,0.33*'Data - Individual Indicators'!AE397,0.5*'Data - Individual Indicators'!AI397,0.5*'Data - Individual Indicators'!AJ397,'Data - Individual Indicators'!AM397,'Data - Individual Indicators'!AO397,'Data - Individual Indicators'!BB397*SUM('Data - Individual Indicators'!AV397:AY397),'Data - Individual Indicators'!BE397)</f>
        <v>20.130000000000003</v>
      </c>
      <c r="C396" s="169">
        <f>IF(AND(B396&gt;=_xlfn.PERCENTILE.INC($B$2:$B$773,$H$3)),3,IF(AND(B396&lt;_xlfn.PERCENTILE.INC($B$2:$B$773,$H$3),B396&gt;=_xlfn.PERCENTILE.INC($B$2:$B$773,$H$4)),2,1))</f>
        <v>1</v>
      </c>
      <c r="D396" s="169" t="str">
        <f t="shared" si="6"/>
        <v>lower</v>
      </c>
    </row>
    <row r="397" spans="1:4" x14ac:dyDescent="0.35">
      <c r="A397" s="165">
        <v>53033032704</v>
      </c>
      <c r="B397" s="166">
        <f>SUM('Data - Individual Indicators'!C398,'Data - Individual Indicators'!E398,'Data - Individual Indicators'!G398,'Data - Individual Indicators'!I398,0.5*'Data - Individual Indicators'!L398,0.5*'Data - Individual Indicators'!M398,'Data - Individual Indicators'!P398,0.5*'Data - Individual Indicators'!S398,0.5*'Data - Individual Indicators'!T398,'Data - Individual Indicators'!W398,'Data - Individual Indicators'!Y398,0.33*'Data - Individual Indicators'!AC398,0.33*'Data - Individual Indicators'!AD398,0.33*'Data - Individual Indicators'!AE398,0.5*'Data - Individual Indicators'!AI398,0.5*'Data - Individual Indicators'!AJ398,'Data - Individual Indicators'!AM398,'Data - Individual Indicators'!AO398,'Data - Individual Indicators'!BB398*SUM('Data - Individual Indicators'!AV398:AY398),'Data - Individual Indicators'!BE398)</f>
        <v>23.630000000000003</v>
      </c>
      <c r="C397" s="169">
        <f>IF(AND(B397&gt;=_xlfn.PERCENTILE.INC($B$2:$B$773,$H$3)),3,IF(AND(B397&lt;_xlfn.PERCENTILE.INC($B$2:$B$773,$H$3),B397&gt;=_xlfn.PERCENTILE.INC($B$2:$B$773,$H$4)),2,1))</f>
        <v>1</v>
      </c>
      <c r="D397" s="169" t="str">
        <f t="shared" si="6"/>
        <v>lower</v>
      </c>
    </row>
    <row r="398" spans="1:4" x14ac:dyDescent="0.35">
      <c r="A398" s="165">
        <v>53033032800</v>
      </c>
      <c r="B398" s="166">
        <f>SUM('Data - Individual Indicators'!C399,'Data - Individual Indicators'!E399,'Data - Individual Indicators'!G399,'Data - Individual Indicators'!I399,0.5*'Data - Individual Indicators'!L399,0.5*'Data - Individual Indicators'!M399,'Data - Individual Indicators'!P399,0.5*'Data - Individual Indicators'!S399,0.5*'Data - Individual Indicators'!T399,'Data - Individual Indicators'!W399,'Data - Individual Indicators'!Y399,0.33*'Data - Individual Indicators'!AC399,0.33*'Data - Individual Indicators'!AD399,0.33*'Data - Individual Indicators'!AE399,0.5*'Data - Individual Indicators'!AI399,0.5*'Data - Individual Indicators'!AJ399,'Data - Individual Indicators'!AM399,'Data - Individual Indicators'!AO399,'Data - Individual Indicators'!BB399*SUM('Data - Individual Indicators'!AV399:AY399),'Data - Individual Indicators'!BE399)</f>
        <v>7.5</v>
      </c>
      <c r="C398" s="169">
        <f>IF(AND(B398&gt;=_xlfn.PERCENTILE.INC($B$2:$B$773,$H$3)),3,IF(AND(B398&lt;_xlfn.PERCENTILE.INC($B$2:$B$773,$H$3),B398&gt;=_xlfn.PERCENTILE.INC($B$2:$B$773,$H$4)),2,1))</f>
        <v>1</v>
      </c>
      <c r="D398" s="169" t="str">
        <f t="shared" si="6"/>
        <v>lower</v>
      </c>
    </row>
    <row r="399" spans="1:4" x14ac:dyDescent="0.35">
      <c r="A399" s="165">
        <v>53035080101</v>
      </c>
      <c r="B399" s="166">
        <f>SUM('Data - Individual Indicators'!C400,'Data - Individual Indicators'!E400,'Data - Individual Indicators'!G400,'Data - Individual Indicators'!I400,0.5*'Data - Individual Indicators'!L400,0.5*'Data - Individual Indicators'!M400,'Data - Individual Indicators'!P400,0.5*'Data - Individual Indicators'!S400,0.5*'Data - Individual Indicators'!T400,'Data - Individual Indicators'!W400,'Data - Individual Indicators'!Y400,0.33*'Data - Individual Indicators'!AC400,0.33*'Data - Individual Indicators'!AD400,0.33*'Data - Individual Indicators'!AE400,0.5*'Data - Individual Indicators'!AI400,0.5*'Data - Individual Indicators'!AJ400,'Data - Individual Indicators'!AM400,'Data - Individual Indicators'!AO400,'Data - Individual Indicators'!BB400*SUM('Data - Individual Indicators'!AV400:AY400),'Data - Individual Indicators'!BE400)</f>
        <v>24.48</v>
      </c>
      <c r="C399" s="169">
        <f>IF(AND(B399&gt;=_xlfn.PERCENTILE.INC($B$2:$B$773,$H$3)),3,IF(AND(B399&lt;_xlfn.PERCENTILE.INC($B$2:$B$773,$H$3),B399&gt;=_xlfn.PERCENTILE.INC($B$2:$B$773,$H$4)),2,1))</f>
        <v>1</v>
      </c>
      <c r="D399" s="169" t="str">
        <f t="shared" si="6"/>
        <v>lower</v>
      </c>
    </row>
    <row r="400" spans="1:4" x14ac:dyDescent="0.35">
      <c r="A400" s="165">
        <v>53035080102</v>
      </c>
      <c r="B400" s="166">
        <f>SUM('Data - Individual Indicators'!C401,'Data - Individual Indicators'!E401,'Data - Individual Indicators'!G401,'Data - Individual Indicators'!I401,0.5*'Data - Individual Indicators'!L401,0.5*'Data - Individual Indicators'!M401,'Data - Individual Indicators'!P401,0.5*'Data - Individual Indicators'!S401,0.5*'Data - Individual Indicators'!T401,'Data - Individual Indicators'!W401,'Data - Individual Indicators'!Y401,0.33*'Data - Individual Indicators'!AC401,0.33*'Data - Individual Indicators'!AD401,0.33*'Data - Individual Indicators'!AE401,0.5*'Data - Individual Indicators'!AI401,0.5*'Data - Individual Indicators'!AJ401,'Data - Individual Indicators'!AM401,'Data - Individual Indicators'!AO401,'Data - Individual Indicators'!BB401*SUM('Data - Individual Indicators'!AV401:AY401),'Data - Individual Indicators'!BE401)</f>
        <v>32.799999999999997</v>
      </c>
      <c r="C400" s="169">
        <f>IF(AND(B400&gt;=_xlfn.PERCENTILE.INC($B$2:$B$773,$H$3)),3,IF(AND(B400&lt;_xlfn.PERCENTILE.INC($B$2:$B$773,$H$3),B400&gt;=_xlfn.PERCENTILE.INC($B$2:$B$773,$H$4)),2,1))</f>
        <v>2</v>
      </c>
      <c r="D400" s="169" t="str">
        <f t="shared" si="6"/>
        <v>moderate</v>
      </c>
    </row>
    <row r="401" spans="1:4" x14ac:dyDescent="0.35">
      <c r="A401" s="165">
        <v>53035080200</v>
      </c>
      <c r="B401" s="166">
        <f>SUM('Data - Individual Indicators'!C402,'Data - Individual Indicators'!E402,'Data - Individual Indicators'!G402,'Data - Individual Indicators'!I402,0.5*'Data - Individual Indicators'!L402,0.5*'Data - Individual Indicators'!M402,'Data - Individual Indicators'!P402,0.5*'Data - Individual Indicators'!S402,0.5*'Data - Individual Indicators'!T402,'Data - Individual Indicators'!W402,'Data - Individual Indicators'!Y402,0.33*'Data - Individual Indicators'!AC402,0.33*'Data - Individual Indicators'!AD402,0.33*'Data - Individual Indicators'!AE402,0.5*'Data - Individual Indicators'!AI402,0.5*'Data - Individual Indicators'!AJ402,'Data - Individual Indicators'!AM402,'Data - Individual Indicators'!AO402,'Data - Individual Indicators'!BB402*SUM('Data - Individual Indicators'!AV402:AY402),'Data - Individual Indicators'!BE402)</f>
        <v>37.299999999999997</v>
      </c>
      <c r="C401" s="169">
        <f>IF(AND(B401&gt;=_xlfn.PERCENTILE.INC($B$2:$B$773,$H$3)),3,IF(AND(B401&lt;_xlfn.PERCENTILE.INC($B$2:$B$773,$H$3),B401&gt;=_xlfn.PERCENTILE.INC($B$2:$B$773,$H$4)),2,1))</f>
        <v>2</v>
      </c>
      <c r="D401" s="169" t="str">
        <f t="shared" si="6"/>
        <v>moderate</v>
      </c>
    </row>
    <row r="402" spans="1:4" x14ac:dyDescent="0.35">
      <c r="A402" s="165">
        <v>53035080300</v>
      </c>
      <c r="B402" s="166">
        <f>SUM('Data - Individual Indicators'!C403,'Data - Individual Indicators'!E403,'Data - Individual Indicators'!G403,'Data - Individual Indicators'!I403,0.5*'Data - Individual Indicators'!L403,0.5*'Data - Individual Indicators'!M403,'Data - Individual Indicators'!P403,0.5*'Data - Individual Indicators'!S403,0.5*'Data - Individual Indicators'!T403,'Data - Individual Indicators'!W403,'Data - Individual Indicators'!Y403,0.33*'Data - Individual Indicators'!AC403,0.33*'Data - Individual Indicators'!AD403,0.33*'Data - Individual Indicators'!AE403,0.5*'Data - Individual Indicators'!AI403,0.5*'Data - Individual Indicators'!AJ403,'Data - Individual Indicators'!AM403,'Data - Individual Indicators'!AO403,'Data - Individual Indicators'!BB403*SUM('Data - Individual Indicators'!AV403:AY403),'Data - Individual Indicators'!BE403)</f>
        <v>31.973333333333329</v>
      </c>
      <c r="C402" s="169">
        <f>IF(AND(B402&gt;=_xlfn.PERCENTILE.INC($B$2:$B$773,$H$3)),3,IF(AND(B402&lt;_xlfn.PERCENTILE.INC($B$2:$B$773,$H$3),B402&gt;=_xlfn.PERCENTILE.INC($B$2:$B$773,$H$4)),2,1))</f>
        <v>2</v>
      </c>
      <c r="D402" s="169" t="str">
        <f t="shared" si="6"/>
        <v>moderate</v>
      </c>
    </row>
    <row r="403" spans="1:4" x14ac:dyDescent="0.35">
      <c r="A403" s="165">
        <v>53035080400</v>
      </c>
      <c r="B403" s="166">
        <f>SUM('Data - Individual Indicators'!C404,'Data - Individual Indicators'!E404,'Data - Individual Indicators'!G404,'Data - Individual Indicators'!I404,0.5*'Data - Individual Indicators'!L404,0.5*'Data - Individual Indicators'!M404,'Data - Individual Indicators'!P404,0.5*'Data - Individual Indicators'!S404,0.5*'Data - Individual Indicators'!T404,'Data - Individual Indicators'!W404,'Data - Individual Indicators'!Y404,0.33*'Data - Individual Indicators'!AC404,0.33*'Data - Individual Indicators'!AD404,0.33*'Data - Individual Indicators'!AE404,0.5*'Data - Individual Indicators'!AI404,0.5*'Data - Individual Indicators'!AJ404,'Data - Individual Indicators'!AM404,'Data - Individual Indicators'!AO404,'Data - Individual Indicators'!BB404*SUM('Data - Individual Indicators'!AV404:AY404),'Data - Individual Indicators'!BE404)</f>
        <v>18.65666666666667</v>
      </c>
      <c r="C403" s="169">
        <f>IF(AND(B403&gt;=_xlfn.PERCENTILE.INC($B$2:$B$773,$H$3)),3,IF(AND(B403&lt;_xlfn.PERCENTILE.INC($B$2:$B$773,$H$3),B403&gt;=_xlfn.PERCENTILE.INC($B$2:$B$773,$H$4)),2,1))</f>
        <v>1</v>
      </c>
      <c r="D403" s="169" t="str">
        <f t="shared" si="6"/>
        <v>lower</v>
      </c>
    </row>
    <row r="404" spans="1:4" x14ac:dyDescent="0.35">
      <c r="A404" s="165">
        <v>53035080500</v>
      </c>
      <c r="B404" s="166">
        <f>SUM('Data - Individual Indicators'!C405,'Data - Individual Indicators'!E405,'Data - Individual Indicators'!G405,'Data - Individual Indicators'!I405,0.5*'Data - Individual Indicators'!L405,0.5*'Data - Individual Indicators'!M405,'Data - Individual Indicators'!P405,0.5*'Data - Individual Indicators'!S405,0.5*'Data - Individual Indicators'!T405,'Data - Individual Indicators'!W405,'Data - Individual Indicators'!Y405,0.33*'Data - Individual Indicators'!AC405,0.33*'Data - Individual Indicators'!AD405,0.33*'Data - Individual Indicators'!AE405,0.5*'Data - Individual Indicators'!AI405,0.5*'Data - Individual Indicators'!AJ405,'Data - Individual Indicators'!AM405,'Data - Individual Indicators'!AO405,'Data - Individual Indicators'!BB405*SUM('Data - Individual Indicators'!AV405:AY405),'Data - Individual Indicators'!BE405)</f>
        <v>34.39</v>
      </c>
      <c r="C404" s="169">
        <f>IF(AND(B404&gt;=_xlfn.PERCENTILE.INC($B$2:$B$773,$H$3)),3,IF(AND(B404&lt;_xlfn.PERCENTILE.INC($B$2:$B$773,$H$3),B404&gt;=_xlfn.PERCENTILE.INC($B$2:$B$773,$H$4)),2,1))</f>
        <v>2</v>
      </c>
      <c r="D404" s="169" t="str">
        <f t="shared" si="6"/>
        <v>moderate</v>
      </c>
    </row>
    <row r="405" spans="1:4" x14ac:dyDescent="0.35">
      <c r="A405" s="165">
        <v>53035080600</v>
      </c>
      <c r="B405" s="166">
        <f>SUM('Data - Individual Indicators'!C406,'Data - Individual Indicators'!E406,'Data - Individual Indicators'!G406,'Data - Individual Indicators'!I406,0.5*'Data - Individual Indicators'!L406,0.5*'Data - Individual Indicators'!M406,'Data - Individual Indicators'!P406,0.5*'Data - Individual Indicators'!S406,0.5*'Data - Individual Indicators'!T406,'Data - Individual Indicators'!W406,'Data - Individual Indicators'!Y406,0.33*'Data - Individual Indicators'!AC406,0.33*'Data - Individual Indicators'!AD406,0.33*'Data - Individual Indicators'!AE406,0.5*'Data - Individual Indicators'!AI406,0.5*'Data - Individual Indicators'!AJ406,'Data - Individual Indicators'!AM406,'Data - Individual Indicators'!AO406,'Data - Individual Indicators'!BB406*SUM('Data - Individual Indicators'!AV406:AY406),'Data - Individual Indicators'!BE406)</f>
        <v>26.97</v>
      </c>
      <c r="C405" s="169">
        <f>IF(AND(B405&gt;=_xlfn.PERCENTILE.INC($B$2:$B$773,$H$3)),3,IF(AND(B405&lt;_xlfn.PERCENTILE.INC($B$2:$B$773,$H$3),B405&gt;=_xlfn.PERCENTILE.INC($B$2:$B$773,$H$4)),2,1))</f>
        <v>2</v>
      </c>
      <c r="D405" s="169" t="str">
        <f t="shared" si="6"/>
        <v>moderate</v>
      </c>
    </row>
    <row r="406" spans="1:4" x14ac:dyDescent="0.35">
      <c r="A406" s="165">
        <v>53035080700</v>
      </c>
      <c r="B406" s="166">
        <f>SUM('Data - Individual Indicators'!C407,'Data - Individual Indicators'!E407,'Data - Individual Indicators'!G407,'Data - Individual Indicators'!I407,0.5*'Data - Individual Indicators'!L407,0.5*'Data - Individual Indicators'!M407,'Data - Individual Indicators'!P407,0.5*'Data - Individual Indicators'!S407,0.5*'Data - Individual Indicators'!T407,'Data - Individual Indicators'!W407,'Data - Individual Indicators'!Y407,0.33*'Data - Individual Indicators'!AC407,0.33*'Data - Individual Indicators'!AD407,0.33*'Data - Individual Indicators'!AE407,0.5*'Data - Individual Indicators'!AI407,0.5*'Data - Individual Indicators'!AJ407,'Data - Individual Indicators'!AM407,'Data - Individual Indicators'!AO407,'Data - Individual Indicators'!BB407*SUM('Data - Individual Indicators'!AV407:AY407),'Data - Individual Indicators'!BE407)</f>
        <v>23.57</v>
      </c>
      <c r="C406" s="169">
        <f>IF(AND(B406&gt;=_xlfn.PERCENTILE.INC($B$2:$B$773,$H$3)),3,IF(AND(B406&lt;_xlfn.PERCENTILE.INC($B$2:$B$773,$H$3),B406&gt;=_xlfn.PERCENTILE.INC($B$2:$B$773,$H$4)),2,1))</f>
        <v>1</v>
      </c>
      <c r="D406" s="169" t="str">
        <f t="shared" si="6"/>
        <v>lower</v>
      </c>
    </row>
    <row r="407" spans="1:4" x14ac:dyDescent="0.35">
      <c r="A407" s="165">
        <v>53035080800</v>
      </c>
      <c r="B407" s="166">
        <f>SUM('Data - Individual Indicators'!C408,'Data - Individual Indicators'!E408,'Data - Individual Indicators'!G408,'Data - Individual Indicators'!I408,0.5*'Data - Individual Indicators'!L408,0.5*'Data - Individual Indicators'!M408,'Data - Individual Indicators'!P408,0.5*'Data - Individual Indicators'!S408,0.5*'Data - Individual Indicators'!T408,'Data - Individual Indicators'!W408,'Data - Individual Indicators'!Y408,0.33*'Data - Individual Indicators'!AC408,0.33*'Data - Individual Indicators'!AD408,0.33*'Data - Individual Indicators'!AE408,0.5*'Data - Individual Indicators'!AI408,0.5*'Data - Individual Indicators'!AJ408,'Data - Individual Indicators'!AM408,'Data - Individual Indicators'!AO408,'Data - Individual Indicators'!BB408*SUM('Data - Individual Indicators'!AV408:AY408),'Data - Individual Indicators'!BE408)</f>
        <v>28.979999999999997</v>
      </c>
      <c r="C407" s="169">
        <f>IF(AND(B407&gt;=_xlfn.PERCENTILE.INC($B$2:$B$773,$H$3)),3,IF(AND(B407&lt;_xlfn.PERCENTILE.INC($B$2:$B$773,$H$3),B407&gt;=_xlfn.PERCENTILE.INC($B$2:$B$773,$H$4)),2,1))</f>
        <v>2</v>
      </c>
      <c r="D407" s="169" t="str">
        <f t="shared" si="6"/>
        <v>moderate</v>
      </c>
    </row>
    <row r="408" spans="1:4" x14ac:dyDescent="0.35">
      <c r="A408" s="165">
        <v>53035080900</v>
      </c>
      <c r="B408" s="166">
        <f>SUM('Data - Individual Indicators'!C409,'Data - Individual Indicators'!E409,'Data - Individual Indicators'!G409,'Data - Individual Indicators'!I409,0.5*'Data - Individual Indicators'!L409,0.5*'Data - Individual Indicators'!M409,'Data - Individual Indicators'!P409,0.5*'Data - Individual Indicators'!S409,0.5*'Data - Individual Indicators'!T409,'Data - Individual Indicators'!W409,'Data - Individual Indicators'!Y409,0.33*'Data - Individual Indicators'!AC409,0.33*'Data - Individual Indicators'!AD409,0.33*'Data - Individual Indicators'!AE409,0.5*'Data - Individual Indicators'!AI409,0.5*'Data - Individual Indicators'!AJ409,'Data - Individual Indicators'!AM409,'Data - Individual Indicators'!AO409,'Data - Individual Indicators'!BB409*SUM('Data - Individual Indicators'!AV409:AY409),'Data - Individual Indicators'!BE409)</f>
        <v>28.07</v>
      </c>
      <c r="C408" s="169">
        <f>IF(AND(B408&gt;=_xlfn.PERCENTILE.INC($B$2:$B$773,$H$3)),3,IF(AND(B408&lt;_xlfn.PERCENTILE.INC($B$2:$B$773,$H$3),B408&gt;=_xlfn.PERCENTILE.INC($B$2:$B$773,$H$4)),2,1))</f>
        <v>2</v>
      </c>
      <c r="D408" s="169" t="str">
        <f t="shared" si="6"/>
        <v>moderate</v>
      </c>
    </row>
    <row r="409" spans="1:4" x14ac:dyDescent="0.35">
      <c r="A409" s="165">
        <v>53035081000</v>
      </c>
      <c r="B409" s="166">
        <f>SUM('Data - Individual Indicators'!C410,'Data - Individual Indicators'!E410,'Data - Individual Indicators'!G410,'Data - Individual Indicators'!I410,0.5*'Data - Individual Indicators'!L410,0.5*'Data - Individual Indicators'!M410,'Data - Individual Indicators'!P410,0.5*'Data - Individual Indicators'!S410,0.5*'Data - Individual Indicators'!T410,'Data - Individual Indicators'!W410,'Data - Individual Indicators'!Y410,0.33*'Data - Individual Indicators'!AC410,0.33*'Data - Individual Indicators'!AD410,0.33*'Data - Individual Indicators'!AE410,0.5*'Data - Individual Indicators'!AI410,0.5*'Data - Individual Indicators'!AJ410,'Data - Individual Indicators'!AM410,'Data - Individual Indicators'!AO410,'Data - Individual Indicators'!BB410*SUM('Data - Individual Indicators'!AV410:AY410),'Data - Individual Indicators'!BE410)</f>
        <v>28.473333333333329</v>
      </c>
      <c r="C409" s="169">
        <f>IF(AND(B409&gt;=_xlfn.PERCENTILE.INC($B$2:$B$773,$H$3)),3,IF(AND(B409&lt;_xlfn.PERCENTILE.INC($B$2:$B$773,$H$3),B409&gt;=_xlfn.PERCENTILE.INC($B$2:$B$773,$H$4)),2,1))</f>
        <v>2</v>
      </c>
      <c r="D409" s="169" t="str">
        <f t="shared" si="6"/>
        <v>moderate</v>
      </c>
    </row>
    <row r="410" spans="1:4" x14ac:dyDescent="0.35">
      <c r="A410" s="165">
        <v>53035081100</v>
      </c>
      <c r="B410" s="166">
        <f>SUM('Data - Individual Indicators'!C411,'Data - Individual Indicators'!E411,'Data - Individual Indicators'!G411,'Data - Individual Indicators'!I411,0.5*'Data - Individual Indicators'!L411,0.5*'Data - Individual Indicators'!M411,'Data - Individual Indicators'!P411,0.5*'Data - Individual Indicators'!S411,0.5*'Data - Individual Indicators'!T411,'Data - Individual Indicators'!W411,'Data - Individual Indicators'!Y411,0.33*'Data - Individual Indicators'!AC411,0.33*'Data - Individual Indicators'!AD411,0.33*'Data - Individual Indicators'!AE411,0.5*'Data - Individual Indicators'!AI411,0.5*'Data - Individual Indicators'!AJ411,'Data - Individual Indicators'!AM411,'Data - Individual Indicators'!AO411,'Data - Individual Indicators'!BB411*SUM('Data - Individual Indicators'!AV411:AY411),'Data - Individual Indicators'!BE411)</f>
        <v>30.88</v>
      </c>
      <c r="C410" s="169">
        <f>IF(AND(B410&gt;=_xlfn.PERCENTILE.INC($B$2:$B$773,$H$3)),3,IF(AND(B410&lt;_xlfn.PERCENTILE.INC($B$2:$B$773,$H$3),B410&gt;=_xlfn.PERCENTILE.INC($B$2:$B$773,$H$4)),2,1))</f>
        <v>2</v>
      </c>
      <c r="D410" s="169" t="str">
        <f t="shared" si="6"/>
        <v>moderate</v>
      </c>
    </row>
    <row r="411" spans="1:4" x14ac:dyDescent="0.35">
      <c r="A411" s="165">
        <v>53035081200</v>
      </c>
      <c r="B411" s="166">
        <f>SUM('Data - Individual Indicators'!C412,'Data - Individual Indicators'!E412,'Data - Individual Indicators'!G412,'Data - Individual Indicators'!I412,0.5*'Data - Individual Indicators'!L412,0.5*'Data - Individual Indicators'!M412,'Data - Individual Indicators'!P412,0.5*'Data - Individual Indicators'!S412,0.5*'Data - Individual Indicators'!T412,'Data - Individual Indicators'!W412,'Data - Individual Indicators'!Y412,0.33*'Data - Individual Indicators'!AC412,0.33*'Data - Individual Indicators'!AD412,0.33*'Data - Individual Indicators'!AE412,0.5*'Data - Individual Indicators'!AI412,0.5*'Data - Individual Indicators'!AJ412,'Data - Individual Indicators'!AM412,'Data - Individual Indicators'!AO412,'Data - Individual Indicators'!BB412*SUM('Data - Individual Indicators'!AV412:AY412),'Data - Individual Indicators'!BE412)</f>
        <v>29.3</v>
      </c>
      <c r="C411" s="169">
        <f>IF(AND(B411&gt;=_xlfn.PERCENTILE.INC($B$2:$B$773,$H$3)),3,IF(AND(B411&lt;_xlfn.PERCENTILE.INC($B$2:$B$773,$H$3),B411&gt;=_xlfn.PERCENTILE.INC($B$2:$B$773,$H$4)),2,1))</f>
        <v>2</v>
      </c>
      <c r="D411" s="169" t="str">
        <f t="shared" si="6"/>
        <v>moderate</v>
      </c>
    </row>
    <row r="412" spans="1:4" x14ac:dyDescent="0.35">
      <c r="A412" s="165">
        <v>53035081400</v>
      </c>
      <c r="B412" s="166">
        <f>SUM('Data - Individual Indicators'!C413,'Data - Individual Indicators'!E413,'Data - Individual Indicators'!G413,'Data - Individual Indicators'!I413,0.5*'Data - Individual Indicators'!L413,0.5*'Data - Individual Indicators'!M413,'Data - Individual Indicators'!P413,0.5*'Data - Individual Indicators'!S413,0.5*'Data - Individual Indicators'!T413,'Data - Individual Indicators'!W413,'Data - Individual Indicators'!Y413,0.33*'Data - Individual Indicators'!AC413,0.33*'Data - Individual Indicators'!AD413,0.33*'Data - Individual Indicators'!AE413,0.5*'Data - Individual Indicators'!AI413,0.5*'Data - Individual Indicators'!AJ413,'Data - Individual Indicators'!AM413,'Data - Individual Indicators'!AO413,'Data - Individual Indicators'!BB413*SUM('Data - Individual Indicators'!AV413:AY413),'Data - Individual Indicators'!BE413)</f>
        <v>31.139999999999997</v>
      </c>
      <c r="C412" s="169">
        <f>IF(AND(B412&gt;=_xlfn.PERCENTILE.INC($B$2:$B$773,$H$3)),3,IF(AND(B412&lt;_xlfn.PERCENTILE.INC($B$2:$B$773,$H$3),B412&gt;=_xlfn.PERCENTILE.INC($B$2:$B$773,$H$4)),2,1))</f>
        <v>2</v>
      </c>
      <c r="D412" s="169" t="str">
        <f t="shared" si="6"/>
        <v>moderate</v>
      </c>
    </row>
    <row r="413" spans="1:4" x14ac:dyDescent="0.35">
      <c r="A413" s="165">
        <v>53035090101</v>
      </c>
      <c r="B413" s="166">
        <f>SUM('Data - Individual Indicators'!C414,'Data - Individual Indicators'!E414,'Data - Individual Indicators'!G414,'Data - Individual Indicators'!I414,0.5*'Data - Individual Indicators'!L414,0.5*'Data - Individual Indicators'!M414,'Data - Individual Indicators'!P414,0.5*'Data - Individual Indicators'!S414,0.5*'Data - Individual Indicators'!T414,'Data - Individual Indicators'!W414,'Data - Individual Indicators'!Y414,0.33*'Data - Individual Indicators'!AC414,0.33*'Data - Individual Indicators'!AD414,0.33*'Data - Individual Indicators'!AE414,0.5*'Data - Individual Indicators'!AI414,0.5*'Data - Individual Indicators'!AJ414,'Data - Individual Indicators'!AM414,'Data - Individual Indicators'!AO414,'Data - Individual Indicators'!BB414*SUM('Data - Individual Indicators'!AV414:AY414),'Data - Individual Indicators'!BE414)</f>
        <v>9.3333333333333339</v>
      </c>
      <c r="C413" s="169">
        <f>IF(AND(B413&gt;=_xlfn.PERCENTILE.INC($B$2:$B$773,$H$3)),3,IF(AND(B413&lt;_xlfn.PERCENTILE.INC($B$2:$B$773,$H$3),B413&gt;=_xlfn.PERCENTILE.INC($B$2:$B$773,$H$4)),2,1))</f>
        <v>1</v>
      </c>
      <c r="D413" s="169" t="str">
        <f t="shared" si="6"/>
        <v>lower</v>
      </c>
    </row>
    <row r="414" spans="1:4" x14ac:dyDescent="0.35">
      <c r="A414" s="165">
        <v>53035090102</v>
      </c>
      <c r="B414" s="166">
        <f>SUM('Data - Individual Indicators'!C415,'Data - Individual Indicators'!E415,'Data - Individual Indicators'!G415,'Data - Individual Indicators'!I415,0.5*'Data - Individual Indicators'!L415,0.5*'Data - Individual Indicators'!M415,'Data - Individual Indicators'!P415,0.5*'Data - Individual Indicators'!S415,0.5*'Data - Individual Indicators'!T415,'Data - Individual Indicators'!W415,'Data - Individual Indicators'!Y415,0.33*'Data - Individual Indicators'!AC415,0.33*'Data - Individual Indicators'!AD415,0.33*'Data - Individual Indicators'!AE415,0.5*'Data - Individual Indicators'!AI415,0.5*'Data - Individual Indicators'!AJ415,'Data - Individual Indicators'!AM415,'Data - Individual Indicators'!AO415,'Data - Individual Indicators'!BB415*SUM('Data - Individual Indicators'!AV415:AY415),'Data - Individual Indicators'!BE415)</f>
        <v>9.4966666666666661</v>
      </c>
      <c r="C414" s="169">
        <f>IF(AND(B414&gt;=_xlfn.PERCENTILE.INC($B$2:$B$773,$H$3)),3,IF(AND(B414&lt;_xlfn.PERCENTILE.INC($B$2:$B$773,$H$3),B414&gt;=_xlfn.PERCENTILE.INC($B$2:$B$773,$H$4)),2,1))</f>
        <v>1</v>
      </c>
      <c r="D414" s="169" t="str">
        <f t="shared" si="6"/>
        <v>lower</v>
      </c>
    </row>
    <row r="415" spans="1:4" x14ac:dyDescent="0.35">
      <c r="A415" s="165">
        <v>53035090201</v>
      </c>
      <c r="B415" s="166">
        <f>SUM('Data - Individual Indicators'!C416,'Data - Individual Indicators'!E416,'Data - Individual Indicators'!G416,'Data - Individual Indicators'!I416,0.5*'Data - Individual Indicators'!L416,0.5*'Data - Individual Indicators'!M416,'Data - Individual Indicators'!P416,0.5*'Data - Individual Indicators'!S416,0.5*'Data - Individual Indicators'!T416,'Data - Individual Indicators'!W416,'Data - Individual Indicators'!Y416,0.33*'Data - Individual Indicators'!AC416,0.33*'Data - Individual Indicators'!AD416,0.33*'Data - Individual Indicators'!AE416,0.5*'Data - Individual Indicators'!AI416,0.5*'Data - Individual Indicators'!AJ416,'Data - Individual Indicators'!AM416,'Data - Individual Indicators'!AO416,'Data - Individual Indicators'!BB416*SUM('Data - Individual Indicators'!AV416:AY416),'Data - Individual Indicators'!BE416)</f>
        <v>3.5</v>
      </c>
      <c r="C415" s="169">
        <f>IF(AND(B415&gt;=_xlfn.PERCENTILE.INC($B$2:$B$773,$H$3)),3,IF(AND(B415&lt;_xlfn.PERCENTILE.INC($B$2:$B$773,$H$3),B415&gt;=_xlfn.PERCENTILE.INC($B$2:$B$773,$H$4)),2,1))</f>
        <v>1</v>
      </c>
      <c r="D415" s="169" t="str">
        <f t="shared" si="6"/>
        <v>lower</v>
      </c>
    </row>
    <row r="416" spans="1:4" x14ac:dyDescent="0.35">
      <c r="A416" s="165">
        <v>53035090202</v>
      </c>
      <c r="B416" s="166">
        <f>SUM('Data - Individual Indicators'!C417,'Data - Individual Indicators'!E417,'Data - Individual Indicators'!G417,'Data - Individual Indicators'!I417,0.5*'Data - Individual Indicators'!L417,0.5*'Data - Individual Indicators'!M417,'Data - Individual Indicators'!P417,0.5*'Data - Individual Indicators'!S417,0.5*'Data - Individual Indicators'!T417,'Data - Individual Indicators'!W417,'Data - Individual Indicators'!Y417,0.33*'Data - Individual Indicators'!AC417,0.33*'Data - Individual Indicators'!AD417,0.33*'Data - Individual Indicators'!AE417,0.5*'Data - Individual Indicators'!AI417,0.5*'Data - Individual Indicators'!AJ417,'Data - Individual Indicators'!AM417,'Data - Individual Indicators'!AO417,'Data - Individual Indicators'!BB417*SUM('Data - Individual Indicators'!AV417:AY417),'Data - Individual Indicators'!BE417)</f>
        <v>7.5</v>
      </c>
      <c r="C416" s="169">
        <f>IF(AND(B416&gt;=_xlfn.PERCENTILE.INC($B$2:$B$773,$H$3)),3,IF(AND(B416&lt;_xlfn.PERCENTILE.INC($B$2:$B$773,$H$3),B416&gt;=_xlfn.PERCENTILE.INC($B$2:$B$773,$H$4)),2,1))</f>
        <v>1</v>
      </c>
      <c r="D416" s="169" t="str">
        <f t="shared" si="6"/>
        <v>lower</v>
      </c>
    </row>
    <row r="417" spans="1:4" x14ac:dyDescent="0.35">
      <c r="A417" s="165">
        <v>53035090300</v>
      </c>
      <c r="B417" s="166">
        <f>SUM('Data - Individual Indicators'!C418,'Data - Individual Indicators'!E418,'Data - Individual Indicators'!G418,'Data - Individual Indicators'!I418,0.5*'Data - Individual Indicators'!L418,0.5*'Data - Individual Indicators'!M418,'Data - Individual Indicators'!P418,0.5*'Data - Individual Indicators'!S418,0.5*'Data - Individual Indicators'!T418,'Data - Individual Indicators'!W418,'Data - Individual Indicators'!Y418,0.33*'Data - Individual Indicators'!AC418,0.33*'Data - Individual Indicators'!AD418,0.33*'Data - Individual Indicators'!AE418,0.5*'Data - Individual Indicators'!AI418,0.5*'Data - Individual Indicators'!AJ418,'Data - Individual Indicators'!AM418,'Data - Individual Indicators'!AO418,'Data - Individual Indicators'!BB418*SUM('Data - Individual Indicators'!AV418:AY418),'Data - Individual Indicators'!BE418)</f>
        <v>26.81</v>
      </c>
      <c r="C417" s="169">
        <f>IF(AND(B417&gt;=_xlfn.PERCENTILE.INC($B$2:$B$773,$H$3)),3,IF(AND(B417&lt;_xlfn.PERCENTILE.INC($B$2:$B$773,$H$3),B417&gt;=_xlfn.PERCENTILE.INC($B$2:$B$773,$H$4)),2,1))</f>
        <v>1</v>
      </c>
      <c r="D417" s="169" t="str">
        <f t="shared" si="6"/>
        <v>lower</v>
      </c>
    </row>
    <row r="418" spans="1:4" x14ac:dyDescent="0.35">
      <c r="A418" s="165">
        <v>53035090400</v>
      </c>
      <c r="B418" s="166">
        <f>SUM('Data - Individual Indicators'!C419,'Data - Individual Indicators'!E419,'Data - Individual Indicators'!G419,'Data - Individual Indicators'!I419,0.5*'Data - Individual Indicators'!L419,0.5*'Data - Individual Indicators'!M419,'Data - Individual Indicators'!P419,0.5*'Data - Individual Indicators'!S419,0.5*'Data - Individual Indicators'!T419,'Data - Individual Indicators'!W419,'Data - Individual Indicators'!Y419,0.33*'Data - Individual Indicators'!AC419,0.33*'Data - Individual Indicators'!AD419,0.33*'Data - Individual Indicators'!AE419,0.5*'Data - Individual Indicators'!AI419,0.5*'Data - Individual Indicators'!AJ419,'Data - Individual Indicators'!AM419,'Data - Individual Indicators'!AO419,'Data - Individual Indicators'!BB419*SUM('Data - Individual Indicators'!AV419:AY419),'Data - Individual Indicators'!BE419)</f>
        <v>11.83</v>
      </c>
      <c r="C418" s="169">
        <f>IF(AND(B418&gt;=_xlfn.PERCENTILE.INC($B$2:$B$773,$H$3)),3,IF(AND(B418&lt;_xlfn.PERCENTILE.INC($B$2:$B$773,$H$3),B418&gt;=_xlfn.PERCENTILE.INC($B$2:$B$773,$H$4)),2,1))</f>
        <v>1</v>
      </c>
      <c r="D418" s="169" t="str">
        <f t="shared" si="6"/>
        <v>lower</v>
      </c>
    </row>
    <row r="419" spans="1:4" x14ac:dyDescent="0.35">
      <c r="A419" s="165">
        <v>53035090501</v>
      </c>
      <c r="B419" s="166">
        <f>SUM('Data - Individual Indicators'!C420,'Data - Individual Indicators'!E420,'Data - Individual Indicators'!G420,'Data - Individual Indicators'!I420,0.5*'Data - Individual Indicators'!L420,0.5*'Data - Individual Indicators'!M420,'Data - Individual Indicators'!P420,0.5*'Data - Individual Indicators'!S420,0.5*'Data - Individual Indicators'!T420,'Data - Individual Indicators'!W420,'Data - Individual Indicators'!Y420,0.33*'Data - Individual Indicators'!AC420,0.33*'Data - Individual Indicators'!AD420,0.33*'Data - Individual Indicators'!AE420,0.5*'Data - Individual Indicators'!AI420,0.5*'Data - Individual Indicators'!AJ420,'Data - Individual Indicators'!AM420,'Data - Individual Indicators'!AO420,'Data - Individual Indicators'!BB420*SUM('Data - Individual Indicators'!AV420:AY420),'Data - Individual Indicators'!BE420)</f>
        <v>23.46</v>
      </c>
      <c r="C419" s="169">
        <f>IF(AND(B419&gt;=_xlfn.PERCENTILE.INC($B$2:$B$773,$H$3)),3,IF(AND(B419&lt;_xlfn.PERCENTILE.INC($B$2:$B$773,$H$3),B419&gt;=_xlfn.PERCENTILE.INC($B$2:$B$773,$H$4)),2,1))</f>
        <v>1</v>
      </c>
      <c r="D419" s="169" t="str">
        <f t="shared" si="6"/>
        <v>lower</v>
      </c>
    </row>
    <row r="420" spans="1:4" x14ac:dyDescent="0.35">
      <c r="A420" s="165">
        <v>53035090502</v>
      </c>
      <c r="B420" s="166">
        <f>SUM('Data - Individual Indicators'!C421,'Data - Individual Indicators'!E421,'Data - Individual Indicators'!G421,'Data - Individual Indicators'!I421,0.5*'Data - Individual Indicators'!L421,0.5*'Data - Individual Indicators'!M421,'Data - Individual Indicators'!P421,0.5*'Data - Individual Indicators'!S421,0.5*'Data - Individual Indicators'!T421,'Data - Individual Indicators'!W421,'Data - Individual Indicators'!Y421,0.33*'Data - Individual Indicators'!AC421,0.33*'Data - Individual Indicators'!AD421,0.33*'Data - Individual Indicators'!AE421,0.5*'Data - Individual Indicators'!AI421,0.5*'Data - Individual Indicators'!AJ421,'Data - Individual Indicators'!AM421,'Data - Individual Indicators'!AO421,'Data - Individual Indicators'!BB421*SUM('Data - Individual Indicators'!AV421:AY421),'Data - Individual Indicators'!BE421)</f>
        <v>16.64</v>
      </c>
      <c r="C420" s="169">
        <f>IF(AND(B420&gt;=_xlfn.PERCENTILE.INC($B$2:$B$773,$H$3)),3,IF(AND(B420&lt;_xlfn.PERCENTILE.INC($B$2:$B$773,$H$3),B420&gt;=_xlfn.PERCENTILE.INC($B$2:$B$773,$H$4)),2,1))</f>
        <v>1</v>
      </c>
      <c r="D420" s="169" t="str">
        <f t="shared" si="6"/>
        <v>lower</v>
      </c>
    </row>
    <row r="421" spans="1:4" x14ac:dyDescent="0.35">
      <c r="A421" s="165">
        <v>53035090700</v>
      </c>
      <c r="B421" s="166">
        <f>SUM('Data - Individual Indicators'!C422,'Data - Individual Indicators'!E422,'Data - Individual Indicators'!G422,'Data - Individual Indicators'!I422,0.5*'Data - Individual Indicators'!L422,0.5*'Data - Individual Indicators'!M422,'Data - Individual Indicators'!P422,0.5*'Data - Individual Indicators'!S422,0.5*'Data - Individual Indicators'!T422,'Data - Individual Indicators'!W422,'Data - Individual Indicators'!Y422,0.33*'Data - Individual Indicators'!AC422,0.33*'Data - Individual Indicators'!AD422,0.33*'Data - Individual Indicators'!AE422,0.5*'Data - Individual Indicators'!AI422,0.5*'Data - Individual Indicators'!AJ422,'Data - Individual Indicators'!AM422,'Data - Individual Indicators'!AO422,'Data - Individual Indicators'!BB422*SUM('Data - Individual Indicators'!AV422:AY422),'Data - Individual Indicators'!BE422)</f>
        <v>5.5</v>
      </c>
      <c r="C421" s="169">
        <f>IF(AND(B421&gt;=_xlfn.PERCENTILE.INC($B$2:$B$773,$H$3)),3,IF(AND(B421&lt;_xlfn.PERCENTILE.INC($B$2:$B$773,$H$3),B421&gt;=_xlfn.PERCENTILE.INC($B$2:$B$773,$H$4)),2,1))</f>
        <v>1</v>
      </c>
      <c r="D421" s="169" t="str">
        <f t="shared" si="6"/>
        <v>lower</v>
      </c>
    </row>
    <row r="422" spans="1:4" x14ac:dyDescent="0.35">
      <c r="A422" s="165">
        <v>53035090800</v>
      </c>
      <c r="B422" s="166">
        <f>SUM('Data - Individual Indicators'!C423,'Data - Individual Indicators'!E423,'Data - Individual Indicators'!G423,'Data - Individual Indicators'!I423,0.5*'Data - Individual Indicators'!L423,0.5*'Data - Individual Indicators'!M423,'Data - Individual Indicators'!P423,0.5*'Data - Individual Indicators'!S423,0.5*'Data - Individual Indicators'!T423,'Data - Individual Indicators'!W423,'Data - Individual Indicators'!Y423,0.33*'Data - Individual Indicators'!AC423,0.33*'Data - Individual Indicators'!AD423,0.33*'Data - Individual Indicators'!AE423,0.5*'Data - Individual Indicators'!AI423,0.5*'Data - Individual Indicators'!AJ423,'Data - Individual Indicators'!AM423,'Data - Individual Indicators'!AO423,'Data - Individual Indicators'!BB423*SUM('Data - Individual Indicators'!AV423:AY423),'Data - Individual Indicators'!BE423)</f>
        <v>4.5</v>
      </c>
      <c r="C422" s="169">
        <f>IF(AND(B422&gt;=_xlfn.PERCENTILE.INC($B$2:$B$773,$H$3)),3,IF(AND(B422&lt;_xlfn.PERCENTILE.INC($B$2:$B$773,$H$3),B422&gt;=_xlfn.PERCENTILE.INC($B$2:$B$773,$H$4)),2,1))</f>
        <v>1</v>
      </c>
      <c r="D422" s="169" t="str">
        <f t="shared" si="6"/>
        <v>lower</v>
      </c>
    </row>
    <row r="423" spans="1:4" x14ac:dyDescent="0.35">
      <c r="A423" s="165">
        <v>53035090900</v>
      </c>
      <c r="B423" s="166">
        <f>SUM('Data - Individual Indicators'!C424,'Data - Individual Indicators'!E424,'Data - Individual Indicators'!G424,'Data - Individual Indicators'!I424,0.5*'Data - Individual Indicators'!L424,0.5*'Data - Individual Indicators'!M424,'Data - Individual Indicators'!P424,0.5*'Data - Individual Indicators'!S424,0.5*'Data - Individual Indicators'!T424,'Data - Individual Indicators'!W424,'Data - Individual Indicators'!Y424,0.33*'Data - Individual Indicators'!AC424,0.33*'Data - Individual Indicators'!AD424,0.33*'Data - Individual Indicators'!AE424,0.5*'Data - Individual Indicators'!AI424,0.5*'Data - Individual Indicators'!AJ424,'Data - Individual Indicators'!AM424,'Data - Individual Indicators'!AO424,'Data - Individual Indicators'!BB424*SUM('Data - Individual Indicators'!AV424:AY424),'Data - Individual Indicators'!BE424)</f>
        <v>13.13</v>
      </c>
      <c r="C423" s="169">
        <f>IF(AND(B423&gt;=_xlfn.PERCENTILE.INC($B$2:$B$773,$H$3)),3,IF(AND(B423&lt;_xlfn.PERCENTILE.INC($B$2:$B$773,$H$3),B423&gt;=_xlfn.PERCENTILE.INC($B$2:$B$773,$H$4)),2,1))</f>
        <v>1</v>
      </c>
      <c r="D423" s="169" t="str">
        <f t="shared" si="6"/>
        <v>lower</v>
      </c>
    </row>
    <row r="424" spans="1:4" x14ac:dyDescent="0.35">
      <c r="A424" s="165">
        <v>53035091000</v>
      </c>
      <c r="B424" s="166">
        <f>SUM('Data - Individual Indicators'!C425,'Data - Individual Indicators'!E425,'Data - Individual Indicators'!G425,'Data - Individual Indicators'!I425,0.5*'Data - Individual Indicators'!L425,0.5*'Data - Individual Indicators'!M425,'Data - Individual Indicators'!P425,0.5*'Data - Individual Indicators'!S425,0.5*'Data - Individual Indicators'!T425,'Data - Individual Indicators'!W425,'Data - Individual Indicators'!Y425,0.33*'Data - Individual Indicators'!AC425,0.33*'Data - Individual Indicators'!AD425,0.33*'Data - Individual Indicators'!AE425,0.5*'Data - Individual Indicators'!AI425,0.5*'Data - Individual Indicators'!AJ425,'Data - Individual Indicators'!AM425,'Data - Individual Indicators'!AO425,'Data - Individual Indicators'!BB425*SUM('Data - Individual Indicators'!AV425:AY425),'Data - Individual Indicators'!BE425)</f>
        <v>2.83</v>
      </c>
      <c r="C424" s="169">
        <f>IF(AND(B424&gt;=_xlfn.PERCENTILE.INC($B$2:$B$773,$H$3)),3,IF(AND(B424&lt;_xlfn.PERCENTILE.INC($B$2:$B$773,$H$3),B424&gt;=_xlfn.PERCENTILE.INC($B$2:$B$773,$H$4)),2,1))</f>
        <v>1</v>
      </c>
      <c r="D424" s="169" t="str">
        <f t="shared" si="6"/>
        <v>lower</v>
      </c>
    </row>
    <row r="425" spans="1:4" x14ac:dyDescent="0.35">
      <c r="A425" s="165">
        <v>53035091100</v>
      </c>
      <c r="B425" s="166">
        <f>SUM('Data - Individual Indicators'!C426,'Data - Individual Indicators'!E426,'Data - Individual Indicators'!G426,'Data - Individual Indicators'!I426,0.5*'Data - Individual Indicators'!L426,0.5*'Data - Individual Indicators'!M426,'Data - Individual Indicators'!P426,0.5*'Data - Individual Indicators'!S426,0.5*'Data - Individual Indicators'!T426,'Data - Individual Indicators'!W426,'Data - Individual Indicators'!Y426,0.33*'Data - Individual Indicators'!AC426,0.33*'Data - Individual Indicators'!AD426,0.33*'Data - Individual Indicators'!AE426,0.5*'Data - Individual Indicators'!AI426,0.5*'Data - Individual Indicators'!AJ426,'Data - Individual Indicators'!AM426,'Data - Individual Indicators'!AO426,'Data - Individual Indicators'!BB426*SUM('Data - Individual Indicators'!AV426:AY426),'Data - Individual Indicators'!BE426)</f>
        <v>9.3333333333333339</v>
      </c>
      <c r="C425" s="169">
        <f>IF(AND(B425&gt;=_xlfn.PERCENTILE.INC($B$2:$B$773,$H$3)),3,IF(AND(B425&lt;_xlfn.PERCENTILE.INC($B$2:$B$773,$H$3),B425&gt;=_xlfn.PERCENTILE.INC($B$2:$B$773,$H$4)),2,1))</f>
        <v>1</v>
      </c>
      <c r="D425" s="169" t="str">
        <f t="shared" si="6"/>
        <v>lower</v>
      </c>
    </row>
    <row r="426" spans="1:4" x14ac:dyDescent="0.35">
      <c r="A426" s="165">
        <v>53035091201</v>
      </c>
      <c r="B426" s="166">
        <f>SUM('Data - Individual Indicators'!C427,'Data - Individual Indicators'!E427,'Data - Individual Indicators'!G427,'Data - Individual Indicators'!I427,0.5*'Data - Individual Indicators'!L427,0.5*'Data - Individual Indicators'!M427,'Data - Individual Indicators'!P427,0.5*'Data - Individual Indicators'!S427,0.5*'Data - Individual Indicators'!T427,'Data - Individual Indicators'!W427,'Data - Individual Indicators'!Y427,0.33*'Data - Individual Indicators'!AC427,0.33*'Data - Individual Indicators'!AD427,0.33*'Data - Individual Indicators'!AE427,0.5*'Data - Individual Indicators'!AI427,0.5*'Data - Individual Indicators'!AJ427,'Data - Individual Indicators'!AM427,'Data - Individual Indicators'!AO427,'Data - Individual Indicators'!BB427*SUM('Data - Individual Indicators'!AV427:AY427),'Data - Individual Indicators'!BE427)</f>
        <v>24.48</v>
      </c>
      <c r="C426" s="169">
        <f>IF(AND(B426&gt;=_xlfn.PERCENTILE.INC($B$2:$B$773,$H$3)),3,IF(AND(B426&lt;_xlfn.PERCENTILE.INC($B$2:$B$773,$H$3),B426&gt;=_xlfn.PERCENTILE.INC($B$2:$B$773,$H$4)),2,1))</f>
        <v>1</v>
      </c>
      <c r="D426" s="169" t="str">
        <f t="shared" si="6"/>
        <v>lower</v>
      </c>
    </row>
    <row r="427" spans="1:4" x14ac:dyDescent="0.35">
      <c r="A427" s="165">
        <v>53035091203</v>
      </c>
      <c r="B427" s="166">
        <f>SUM('Data - Individual Indicators'!C428,'Data - Individual Indicators'!E428,'Data - Individual Indicators'!G428,'Data - Individual Indicators'!I428,0.5*'Data - Individual Indicators'!L428,0.5*'Data - Individual Indicators'!M428,'Data - Individual Indicators'!P428,0.5*'Data - Individual Indicators'!S428,0.5*'Data - Individual Indicators'!T428,'Data - Individual Indicators'!W428,'Data - Individual Indicators'!Y428,0.33*'Data - Individual Indicators'!AC428,0.33*'Data - Individual Indicators'!AD428,0.33*'Data - Individual Indicators'!AE428,0.5*'Data - Individual Indicators'!AI428,0.5*'Data - Individual Indicators'!AJ428,'Data - Individual Indicators'!AM428,'Data - Individual Indicators'!AO428,'Data - Individual Indicators'!BB428*SUM('Data - Individual Indicators'!AV428:AY428),'Data - Individual Indicators'!BE428)</f>
        <v>19.649999999999999</v>
      </c>
      <c r="C427" s="169">
        <f>IF(AND(B427&gt;=_xlfn.PERCENTILE.INC($B$2:$B$773,$H$3)),3,IF(AND(B427&lt;_xlfn.PERCENTILE.INC($B$2:$B$773,$H$3),B427&gt;=_xlfn.PERCENTILE.INC($B$2:$B$773,$H$4)),2,1))</f>
        <v>1</v>
      </c>
      <c r="D427" s="169" t="str">
        <f t="shared" si="6"/>
        <v>lower</v>
      </c>
    </row>
    <row r="428" spans="1:4" x14ac:dyDescent="0.35">
      <c r="A428" s="165">
        <v>53035091204</v>
      </c>
      <c r="B428" s="166">
        <f>SUM('Data - Individual Indicators'!C429,'Data - Individual Indicators'!E429,'Data - Individual Indicators'!G429,'Data - Individual Indicators'!I429,0.5*'Data - Individual Indicators'!L429,0.5*'Data - Individual Indicators'!M429,'Data - Individual Indicators'!P429,0.5*'Data - Individual Indicators'!S429,0.5*'Data - Individual Indicators'!T429,'Data - Individual Indicators'!W429,'Data - Individual Indicators'!Y429,0.33*'Data - Individual Indicators'!AC429,0.33*'Data - Individual Indicators'!AD429,0.33*'Data - Individual Indicators'!AE429,0.5*'Data - Individual Indicators'!AI429,0.5*'Data - Individual Indicators'!AJ429,'Data - Individual Indicators'!AM429,'Data - Individual Indicators'!AO429,'Data - Individual Indicators'!BB429*SUM('Data - Individual Indicators'!AV429:AY429),'Data - Individual Indicators'!BE429)</f>
        <v>22.15</v>
      </c>
      <c r="C428" s="169">
        <f>IF(AND(B428&gt;=_xlfn.PERCENTILE.INC($B$2:$B$773,$H$3)),3,IF(AND(B428&lt;_xlfn.PERCENTILE.INC($B$2:$B$773,$H$3),B428&gt;=_xlfn.PERCENTILE.INC($B$2:$B$773,$H$4)),2,1))</f>
        <v>1</v>
      </c>
      <c r="D428" s="169" t="str">
        <f t="shared" si="6"/>
        <v>lower</v>
      </c>
    </row>
    <row r="429" spans="1:4" x14ac:dyDescent="0.35">
      <c r="A429" s="165">
        <v>53035091301</v>
      </c>
      <c r="B429" s="166">
        <f>SUM('Data - Individual Indicators'!C430,'Data - Individual Indicators'!E430,'Data - Individual Indicators'!G430,'Data - Individual Indicators'!I430,0.5*'Data - Individual Indicators'!L430,0.5*'Data - Individual Indicators'!M430,'Data - Individual Indicators'!P430,0.5*'Data - Individual Indicators'!S430,0.5*'Data - Individual Indicators'!T430,'Data - Individual Indicators'!W430,'Data - Individual Indicators'!Y430,0.33*'Data - Individual Indicators'!AC430,0.33*'Data - Individual Indicators'!AD430,0.33*'Data - Individual Indicators'!AE430,0.5*'Data - Individual Indicators'!AI430,0.5*'Data - Individual Indicators'!AJ430,'Data - Individual Indicators'!AM430,'Data - Individual Indicators'!AO430,'Data - Individual Indicators'!BB430*SUM('Data - Individual Indicators'!AV430:AY430),'Data - Individual Indicators'!BE430)</f>
        <v>5.5</v>
      </c>
      <c r="C429" s="169">
        <f>IF(AND(B429&gt;=_xlfn.PERCENTILE.INC($B$2:$B$773,$H$3)),3,IF(AND(B429&lt;_xlfn.PERCENTILE.INC($B$2:$B$773,$H$3),B429&gt;=_xlfn.PERCENTILE.INC($B$2:$B$773,$H$4)),2,1))</f>
        <v>1</v>
      </c>
      <c r="D429" s="169" t="str">
        <f t="shared" si="6"/>
        <v>lower</v>
      </c>
    </row>
    <row r="430" spans="1:4" x14ac:dyDescent="0.35">
      <c r="A430" s="165">
        <v>53035091302</v>
      </c>
      <c r="B430" s="166">
        <f>SUM('Data - Individual Indicators'!C431,'Data - Individual Indicators'!E431,'Data - Individual Indicators'!G431,'Data - Individual Indicators'!I431,0.5*'Data - Individual Indicators'!L431,0.5*'Data - Individual Indicators'!M431,'Data - Individual Indicators'!P431,0.5*'Data - Individual Indicators'!S431,0.5*'Data - Individual Indicators'!T431,'Data - Individual Indicators'!W431,'Data - Individual Indicators'!Y431,0.33*'Data - Individual Indicators'!AC431,0.33*'Data - Individual Indicators'!AD431,0.33*'Data - Individual Indicators'!AE431,0.5*'Data - Individual Indicators'!AI431,0.5*'Data - Individual Indicators'!AJ431,'Data - Individual Indicators'!AM431,'Data - Individual Indicators'!AO431,'Data - Individual Indicators'!BB431*SUM('Data - Individual Indicators'!AV431:AY431),'Data - Individual Indicators'!BE431)</f>
        <v>7</v>
      </c>
      <c r="C430" s="169">
        <f>IF(AND(B430&gt;=_xlfn.PERCENTILE.INC($B$2:$B$773,$H$3)),3,IF(AND(B430&lt;_xlfn.PERCENTILE.INC($B$2:$B$773,$H$3),B430&gt;=_xlfn.PERCENTILE.INC($B$2:$B$773,$H$4)),2,1))</f>
        <v>1</v>
      </c>
      <c r="D430" s="169" t="str">
        <f t="shared" si="6"/>
        <v>lower</v>
      </c>
    </row>
    <row r="431" spans="1:4" x14ac:dyDescent="0.35">
      <c r="A431" s="165">
        <v>53035091400</v>
      </c>
      <c r="B431" s="166">
        <f>SUM('Data - Individual Indicators'!C432,'Data - Individual Indicators'!E432,'Data - Individual Indicators'!G432,'Data - Individual Indicators'!I432,0.5*'Data - Individual Indicators'!L432,0.5*'Data - Individual Indicators'!M432,'Data - Individual Indicators'!P432,0.5*'Data - Individual Indicators'!S432,0.5*'Data - Individual Indicators'!T432,'Data - Individual Indicators'!W432,'Data - Individual Indicators'!Y432,0.33*'Data - Individual Indicators'!AC432,0.33*'Data - Individual Indicators'!AD432,0.33*'Data - Individual Indicators'!AE432,0.5*'Data - Individual Indicators'!AI432,0.5*'Data - Individual Indicators'!AJ432,'Data - Individual Indicators'!AM432,'Data - Individual Indicators'!AO432,'Data - Individual Indicators'!BB432*SUM('Data - Individual Indicators'!AV432:AY432),'Data - Individual Indicators'!BE432)</f>
        <v>12.66</v>
      </c>
      <c r="C431" s="169">
        <f>IF(AND(B431&gt;=_xlfn.PERCENTILE.INC($B$2:$B$773,$H$3)),3,IF(AND(B431&lt;_xlfn.PERCENTILE.INC($B$2:$B$773,$H$3),B431&gt;=_xlfn.PERCENTILE.INC($B$2:$B$773,$H$4)),2,1))</f>
        <v>1</v>
      </c>
      <c r="D431" s="169" t="str">
        <f t="shared" si="6"/>
        <v>lower</v>
      </c>
    </row>
    <row r="432" spans="1:4" x14ac:dyDescent="0.35">
      <c r="A432" s="165">
        <v>53035091500</v>
      </c>
      <c r="B432" s="166">
        <f>SUM('Data - Individual Indicators'!C433,'Data - Individual Indicators'!E433,'Data - Individual Indicators'!G433,'Data - Individual Indicators'!I433,0.5*'Data - Individual Indicators'!L433,0.5*'Data - Individual Indicators'!M433,'Data - Individual Indicators'!P433,0.5*'Data - Individual Indicators'!S433,0.5*'Data - Individual Indicators'!T433,'Data - Individual Indicators'!W433,'Data - Individual Indicators'!Y433,0.33*'Data - Individual Indicators'!AC433,0.33*'Data - Individual Indicators'!AD433,0.33*'Data - Individual Indicators'!AE433,0.5*'Data - Individual Indicators'!AI433,0.5*'Data - Individual Indicators'!AJ433,'Data - Individual Indicators'!AM433,'Data - Individual Indicators'!AO433,'Data - Individual Indicators'!BB433*SUM('Data - Individual Indicators'!AV433:AY433),'Data - Individual Indicators'!BE433)</f>
        <v>17.329999999999998</v>
      </c>
      <c r="C432" s="169">
        <f>IF(AND(B432&gt;=_xlfn.PERCENTILE.INC($B$2:$B$773,$H$3)),3,IF(AND(B432&lt;_xlfn.PERCENTILE.INC($B$2:$B$773,$H$3),B432&gt;=_xlfn.PERCENTILE.INC($B$2:$B$773,$H$4)),2,1))</f>
        <v>1</v>
      </c>
      <c r="D432" s="169" t="str">
        <f t="shared" si="6"/>
        <v>lower</v>
      </c>
    </row>
    <row r="433" spans="1:4" x14ac:dyDescent="0.35">
      <c r="A433" s="165">
        <v>53035091600</v>
      </c>
      <c r="B433" s="166">
        <f>SUM('Data - Individual Indicators'!C434,'Data - Individual Indicators'!E434,'Data - Individual Indicators'!G434,'Data - Individual Indicators'!I434,0.5*'Data - Individual Indicators'!L434,0.5*'Data - Individual Indicators'!M434,'Data - Individual Indicators'!P434,0.5*'Data - Individual Indicators'!S434,0.5*'Data - Individual Indicators'!T434,'Data - Individual Indicators'!W434,'Data - Individual Indicators'!Y434,0.33*'Data - Individual Indicators'!AC434,0.33*'Data - Individual Indicators'!AD434,0.33*'Data - Individual Indicators'!AE434,0.5*'Data - Individual Indicators'!AI434,0.5*'Data - Individual Indicators'!AJ434,'Data - Individual Indicators'!AM434,'Data - Individual Indicators'!AO434,'Data - Individual Indicators'!BB434*SUM('Data - Individual Indicators'!AV434:AY434),'Data - Individual Indicators'!BE434)</f>
        <v>21.65</v>
      </c>
      <c r="C433" s="169">
        <f>IF(AND(B433&gt;=_xlfn.PERCENTILE.INC($B$2:$B$773,$H$3)),3,IF(AND(B433&lt;_xlfn.PERCENTILE.INC($B$2:$B$773,$H$3),B433&gt;=_xlfn.PERCENTILE.INC($B$2:$B$773,$H$4)),2,1))</f>
        <v>1</v>
      </c>
      <c r="D433" s="169" t="str">
        <f t="shared" si="6"/>
        <v>lower</v>
      </c>
    </row>
    <row r="434" spans="1:4" x14ac:dyDescent="0.35">
      <c r="A434" s="165">
        <v>53035091700</v>
      </c>
      <c r="B434" s="166">
        <f>SUM('Data - Individual Indicators'!C435,'Data - Individual Indicators'!E435,'Data - Individual Indicators'!G435,'Data - Individual Indicators'!I435,0.5*'Data - Individual Indicators'!L435,0.5*'Data - Individual Indicators'!M435,'Data - Individual Indicators'!P435,0.5*'Data - Individual Indicators'!S435,0.5*'Data - Individual Indicators'!T435,'Data - Individual Indicators'!W435,'Data - Individual Indicators'!Y435,0.33*'Data - Individual Indicators'!AC435,0.33*'Data - Individual Indicators'!AD435,0.33*'Data - Individual Indicators'!AE435,0.5*'Data - Individual Indicators'!AI435,0.5*'Data - Individual Indicators'!AJ435,'Data - Individual Indicators'!AM435,'Data - Individual Indicators'!AO435,'Data - Individual Indicators'!BB435*SUM('Data - Individual Indicators'!AV435:AY435),'Data - Individual Indicators'!BE435)</f>
        <v>17.32</v>
      </c>
      <c r="C434" s="169">
        <f>IF(AND(B434&gt;=_xlfn.PERCENTILE.INC($B$2:$B$773,$H$3)),3,IF(AND(B434&lt;_xlfn.PERCENTILE.INC($B$2:$B$773,$H$3),B434&gt;=_xlfn.PERCENTILE.INC($B$2:$B$773,$H$4)),2,1))</f>
        <v>1</v>
      </c>
      <c r="D434" s="169" t="str">
        <f t="shared" si="6"/>
        <v>lower</v>
      </c>
    </row>
    <row r="435" spans="1:4" x14ac:dyDescent="0.35">
      <c r="A435" s="165">
        <v>53035091800</v>
      </c>
      <c r="B435" s="166">
        <f>SUM('Data - Individual Indicators'!C436,'Data - Individual Indicators'!E436,'Data - Individual Indicators'!G436,'Data - Individual Indicators'!I436,0.5*'Data - Individual Indicators'!L436,0.5*'Data - Individual Indicators'!M436,'Data - Individual Indicators'!P436,0.5*'Data - Individual Indicators'!S436,0.5*'Data - Individual Indicators'!T436,'Data - Individual Indicators'!W436,'Data - Individual Indicators'!Y436,0.33*'Data - Individual Indicators'!AC436,0.33*'Data - Individual Indicators'!AD436,0.33*'Data - Individual Indicators'!AE436,0.5*'Data - Individual Indicators'!AI436,0.5*'Data - Individual Indicators'!AJ436,'Data - Individual Indicators'!AM436,'Data - Individual Indicators'!AO436,'Data - Individual Indicators'!BB436*SUM('Data - Individual Indicators'!AV436:AY436),'Data - Individual Indicators'!BE436)</f>
        <v>13.66</v>
      </c>
      <c r="C435" s="169">
        <f>IF(AND(B435&gt;=_xlfn.PERCENTILE.INC($B$2:$B$773,$H$3)),3,IF(AND(B435&lt;_xlfn.PERCENTILE.INC($B$2:$B$773,$H$3),B435&gt;=_xlfn.PERCENTILE.INC($B$2:$B$773,$H$4)),2,1))</f>
        <v>1</v>
      </c>
      <c r="D435" s="169" t="str">
        <f t="shared" si="6"/>
        <v>lower</v>
      </c>
    </row>
    <row r="436" spans="1:4" x14ac:dyDescent="0.35">
      <c r="A436" s="165">
        <v>53035091900</v>
      </c>
      <c r="B436" s="166">
        <f>SUM('Data - Individual Indicators'!C437,'Data - Individual Indicators'!E437,'Data - Individual Indicators'!G437,'Data - Individual Indicators'!I437,0.5*'Data - Individual Indicators'!L437,0.5*'Data - Individual Indicators'!M437,'Data - Individual Indicators'!P437,0.5*'Data - Individual Indicators'!S437,0.5*'Data - Individual Indicators'!T437,'Data - Individual Indicators'!W437,'Data - Individual Indicators'!Y437,0.33*'Data - Individual Indicators'!AC437,0.33*'Data - Individual Indicators'!AD437,0.33*'Data - Individual Indicators'!AE437,0.5*'Data - Individual Indicators'!AI437,0.5*'Data - Individual Indicators'!AJ437,'Data - Individual Indicators'!AM437,'Data - Individual Indicators'!AO437,'Data - Individual Indicators'!BB437*SUM('Data - Individual Indicators'!AV437:AY437),'Data - Individual Indicators'!BE437)</f>
        <v>21.98</v>
      </c>
      <c r="C436" s="169">
        <f>IF(AND(B436&gt;=_xlfn.PERCENTILE.INC($B$2:$B$773,$H$3)),3,IF(AND(B436&lt;_xlfn.PERCENTILE.INC($B$2:$B$773,$H$3),B436&gt;=_xlfn.PERCENTILE.INC($B$2:$B$773,$H$4)),2,1))</f>
        <v>1</v>
      </c>
      <c r="D436" s="169" t="str">
        <f t="shared" si="6"/>
        <v>lower</v>
      </c>
    </row>
    <row r="437" spans="1:4" x14ac:dyDescent="0.35">
      <c r="A437" s="165">
        <v>53035092000</v>
      </c>
      <c r="B437" s="166">
        <f>SUM('Data - Individual Indicators'!C438,'Data - Individual Indicators'!E438,'Data - Individual Indicators'!G438,'Data - Individual Indicators'!I438,0.5*'Data - Individual Indicators'!L438,0.5*'Data - Individual Indicators'!M438,'Data - Individual Indicators'!P438,0.5*'Data - Individual Indicators'!S438,0.5*'Data - Individual Indicators'!T438,'Data - Individual Indicators'!W438,'Data - Individual Indicators'!Y438,0.33*'Data - Individual Indicators'!AC438,0.33*'Data - Individual Indicators'!AD438,0.33*'Data - Individual Indicators'!AE438,0.5*'Data - Individual Indicators'!AI438,0.5*'Data - Individual Indicators'!AJ438,'Data - Individual Indicators'!AM438,'Data - Individual Indicators'!AO438,'Data - Individual Indicators'!BB438*SUM('Data - Individual Indicators'!AV438:AY438),'Data - Individual Indicators'!BE438)</f>
        <v>12</v>
      </c>
      <c r="C437" s="169">
        <f>IF(AND(B437&gt;=_xlfn.PERCENTILE.INC($B$2:$B$773,$H$3)),3,IF(AND(B437&lt;_xlfn.PERCENTILE.INC($B$2:$B$773,$H$3),B437&gt;=_xlfn.PERCENTILE.INC($B$2:$B$773,$H$4)),2,1))</f>
        <v>1</v>
      </c>
      <c r="D437" s="169" t="str">
        <f t="shared" si="6"/>
        <v>lower</v>
      </c>
    </row>
    <row r="438" spans="1:4" x14ac:dyDescent="0.35">
      <c r="A438" s="165">
        <v>53035092100</v>
      </c>
      <c r="B438" s="166">
        <f>SUM('Data - Individual Indicators'!C439,'Data - Individual Indicators'!E439,'Data - Individual Indicators'!G439,'Data - Individual Indicators'!I439,0.5*'Data - Individual Indicators'!L439,0.5*'Data - Individual Indicators'!M439,'Data - Individual Indicators'!P439,0.5*'Data - Individual Indicators'!S439,0.5*'Data - Individual Indicators'!T439,'Data - Individual Indicators'!W439,'Data - Individual Indicators'!Y439,0.33*'Data - Individual Indicators'!AC439,0.33*'Data - Individual Indicators'!AD439,0.33*'Data - Individual Indicators'!AE439,0.5*'Data - Individual Indicators'!AI439,0.5*'Data - Individual Indicators'!AJ439,'Data - Individual Indicators'!AM439,'Data - Individual Indicators'!AO439,'Data - Individual Indicators'!BB439*SUM('Data - Individual Indicators'!AV439:AY439),'Data - Individual Indicators'!BE439)</f>
        <v>11</v>
      </c>
      <c r="C438" s="169">
        <f>IF(AND(B438&gt;=_xlfn.PERCENTILE.INC($B$2:$B$773,$H$3)),3,IF(AND(B438&lt;_xlfn.PERCENTILE.INC($B$2:$B$773,$H$3),B438&gt;=_xlfn.PERCENTILE.INC($B$2:$B$773,$H$4)),2,1))</f>
        <v>1</v>
      </c>
      <c r="D438" s="169" t="str">
        <f t="shared" si="6"/>
        <v>lower</v>
      </c>
    </row>
    <row r="439" spans="1:4" x14ac:dyDescent="0.35">
      <c r="A439" s="165">
        <v>53035092200</v>
      </c>
      <c r="B439" s="166">
        <f>SUM('Data - Individual Indicators'!C440,'Data - Individual Indicators'!E440,'Data - Individual Indicators'!G440,'Data - Individual Indicators'!I440,0.5*'Data - Individual Indicators'!L440,0.5*'Data - Individual Indicators'!M440,'Data - Individual Indicators'!P440,0.5*'Data - Individual Indicators'!S440,0.5*'Data - Individual Indicators'!T440,'Data - Individual Indicators'!W440,'Data - Individual Indicators'!Y440,0.33*'Data - Individual Indicators'!AC440,0.33*'Data - Individual Indicators'!AD440,0.33*'Data - Individual Indicators'!AE440,0.5*'Data - Individual Indicators'!AI440,0.5*'Data - Individual Indicators'!AJ440,'Data - Individual Indicators'!AM440,'Data - Individual Indicators'!AO440,'Data - Individual Indicators'!BB440*SUM('Data - Individual Indicators'!AV440:AY440),'Data - Individual Indicators'!BE440)</f>
        <v>27.479999999999997</v>
      </c>
      <c r="C439" s="169">
        <f>IF(AND(B439&gt;=_xlfn.PERCENTILE.INC($B$2:$B$773,$H$3)),3,IF(AND(B439&lt;_xlfn.PERCENTILE.INC($B$2:$B$773,$H$3),B439&gt;=_xlfn.PERCENTILE.INC($B$2:$B$773,$H$4)),2,1))</f>
        <v>2</v>
      </c>
      <c r="D439" s="169" t="str">
        <f t="shared" si="6"/>
        <v>moderate</v>
      </c>
    </row>
    <row r="440" spans="1:4" x14ac:dyDescent="0.35">
      <c r="A440" s="165">
        <v>53035092300</v>
      </c>
      <c r="B440" s="166">
        <f>SUM('Data - Individual Indicators'!C441,'Data - Individual Indicators'!E441,'Data - Individual Indicators'!G441,'Data - Individual Indicators'!I441,0.5*'Data - Individual Indicators'!L441,0.5*'Data - Individual Indicators'!M441,'Data - Individual Indicators'!P441,0.5*'Data - Individual Indicators'!S441,0.5*'Data - Individual Indicators'!T441,'Data - Individual Indicators'!W441,'Data - Individual Indicators'!Y441,0.33*'Data - Individual Indicators'!AC441,0.33*'Data - Individual Indicators'!AD441,0.33*'Data - Individual Indicators'!AE441,0.5*'Data - Individual Indicators'!AI441,0.5*'Data - Individual Indicators'!AJ441,'Data - Individual Indicators'!AM441,'Data - Individual Indicators'!AO441,'Data - Individual Indicators'!BB441*SUM('Data - Individual Indicators'!AV441:AY441),'Data - Individual Indicators'!BE441)</f>
        <v>26.303333333333331</v>
      </c>
      <c r="C440" s="169">
        <f>IF(AND(B440&gt;=_xlfn.PERCENTILE.INC($B$2:$B$773,$H$3)),3,IF(AND(B440&lt;_xlfn.PERCENTILE.INC($B$2:$B$773,$H$3),B440&gt;=_xlfn.PERCENTILE.INC($B$2:$B$773,$H$4)),2,1))</f>
        <v>1</v>
      </c>
      <c r="D440" s="169" t="str">
        <f t="shared" si="6"/>
        <v>lower</v>
      </c>
    </row>
    <row r="441" spans="1:4" x14ac:dyDescent="0.35">
      <c r="A441" s="165">
        <v>53035092400</v>
      </c>
      <c r="B441" s="166">
        <f>SUM('Data - Individual Indicators'!C442,'Data - Individual Indicators'!E442,'Data - Individual Indicators'!G442,'Data - Individual Indicators'!I442,0.5*'Data - Individual Indicators'!L442,0.5*'Data - Individual Indicators'!M442,'Data - Individual Indicators'!P442,0.5*'Data - Individual Indicators'!S442,0.5*'Data - Individual Indicators'!T442,'Data - Individual Indicators'!W442,'Data - Individual Indicators'!Y442,0.33*'Data - Individual Indicators'!AC442,0.33*'Data - Individual Indicators'!AD442,0.33*'Data - Individual Indicators'!AE442,0.5*'Data - Individual Indicators'!AI442,0.5*'Data - Individual Indicators'!AJ442,'Data - Individual Indicators'!AM442,'Data - Individual Indicators'!AO442,'Data - Individual Indicators'!BB442*SUM('Data - Individual Indicators'!AV442:AY442),'Data - Individual Indicators'!BE442)</f>
        <v>25.97666666666667</v>
      </c>
      <c r="C441" s="169">
        <f>IF(AND(B441&gt;=_xlfn.PERCENTILE.INC($B$2:$B$773,$H$3)),3,IF(AND(B441&lt;_xlfn.PERCENTILE.INC($B$2:$B$773,$H$3),B441&gt;=_xlfn.PERCENTILE.INC($B$2:$B$773,$H$4)),2,1))</f>
        <v>1</v>
      </c>
      <c r="D441" s="169" t="str">
        <f t="shared" si="6"/>
        <v>lower</v>
      </c>
    </row>
    <row r="442" spans="1:4" x14ac:dyDescent="0.35">
      <c r="A442" s="165">
        <v>53035092500</v>
      </c>
      <c r="B442" s="166">
        <f>SUM('Data - Individual Indicators'!C443,'Data - Individual Indicators'!E443,'Data - Individual Indicators'!G443,'Data - Individual Indicators'!I443,0.5*'Data - Individual Indicators'!L443,0.5*'Data - Individual Indicators'!M443,'Data - Individual Indicators'!P443,0.5*'Data - Individual Indicators'!S443,0.5*'Data - Individual Indicators'!T443,'Data - Individual Indicators'!W443,'Data - Individual Indicators'!Y443,0.33*'Data - Individual Indicators'!AC443,0.33*'Data - Individual Indicators'!AD443,0.33*'Data - Individual Indicators'!AE443,0.5*'Data - Individual Indicators'!AI443,0.5*'Data - Individual Indicators'!AJ443,'Data - Individual Indicators'!AM443,'Data - Individual Indicators'!AO443,'Data - Individual Indicators'!BB443*SUM('Data - Individual Indicators'!AV443:AY443),'Data - Individual Indicators'!BE443)</f>
        <v>18.98</v>
      </c>
      <c r="C442" s="169">
        <f>IF(AND(B442&gt;=_xlfn.PERCENTILE.INC($B$2:$B$773,$H$3)),3,IF(AND(B442&lt;_xlfn.PERCENTILE.INC($B$2:$B$773,$H$3),B442&gt;=_xlfn.PERCENTILE.INC($B$2:$B$773,$H$4)),2,1))</f>
        <v>1</v>
      </c>
      <c r="D442" s="169" t="str">
        <f t="shared" si="6"/>
        <v>lower</v>
      </c>
    </row>
    <row r="443" spans="1:4" x14ac:dyDescent="0.35">
      <c r="A443" s="165">
        <v>53035092600</v>
      </c>
      <c r="B443" s="166">
        <f>SUM('Data - Individual Indicators'!C444,'Data - Individual Indicators'!E444,'Data - Individual Indicators'!G444,'Data - Individual Indicators'!I444,0.5*'Data - Individual Indicators'!L444,0.5*'Data - Individual Indicators'!M444,'Data - Individual Indicators'!P444,0.5*'Data - Individual Indicators'!S444,0.5*'Data - Individual Indicators'!T444,'Data - Individual Indicators'!W444,'Data - Individual Indicators'!Y444,0.33*'Data - Individual Indicators'!AC444,0.33*'Data - Individual Indicators'!AD444,0.33*'Data - Individual Indicators'!AE444,0.5*'Data - Individual Indicators'!AI444,0.5*'Data - Individual Indicators'!AJ444,'Data - Individual Indicators'!AM444,'Data - Individual Indicators'!AO444,'Data - Individual Indicators'!BB444*SUM('Data - Individual Indicators'!AV444:AY444),'Data - Individual Indicators'!BE444)</f>
        <v>10.33</v>
      </c>
      <c r="C443" s="169">
        <f>IF(AND(B443&gt;=_xlfn.PERCENTILE.INC($B$2:$B$773,$H$3)),3,IF(AND(B443&lt;_xlfn.PERCENTILE.INC($B$2:$B$773,$H$3),B443&gt;=_xlfn.PERCENTILE.INC($B$2:$B$773,$H$4)),2,1))</f>
        <v>1</v>
      </c>
      <c r="D443" s="169" t="str">
        <f t="shared" si="6"/>
        <v>lower</v>
      </c>
    </row>
    <row r="444" spans="1:4" x14ac:dyDescent="0.35">
      <c r="A444" s="165">
        <v>53035092701</v>
      </c>
      <c r="B444" s="166">
        <f>SUM('Data - Individual Indicators'!C445,'Data - Individual Indicators'!E445,'Data - Individual Indicators'!G445,'Data - Individual Indicators'!I445,0.5*'Data - Individual Indicators'!L445,0.5*'Data - Individual Indicators'!M445,'Data - Individual Indicators'!P445,0.5*'Data - Individual Indicators'!S445,0.5*'Data - Individual Indicators'!T445,'Data - Individual Indicators'!W445,'Data - Individual Indicators'!Y445,0.33*'Data - Individual Indicators'!AC445,0.33*'Data - Individual Indicators'!AD445,0.33*'Data - Individual Indicators'!AE445,0.5*'Data - Individual Indicators'!AI445,0.5*'Data - Individual Indicators'!AJ445,'Data - Individual Indicators'!AM445,'Data - Individual Indicators'!AO445,'Data - Individual Indicators'!BB445*SUM('Data - Individual Indicators'!AV445:AY445),'Data - Individual Indicators'!BE445)</f>
        <v>5.5</v>
      </c>
      <c r="C444" s="169">
        <f>IF(AND(B444&gt;=_xlfn.PERCENTILE.INC($B$2:$B$773,$H$3)),3,IF(AND(B444&lt;_xlfn.PERCENTILE.INC($B$2:$B$773,$H$3),B444&gt;=_xlfn.PERCENTILE.INC($B$2:$B$773,$H$4)),2,1))</f>
        <v>1</v>
      </c>
      <c r="D444" s="169" t="str">
        <f t="shared" si="6"/>
        <v>lower</v>
      </c>
    </row>
    <row r="445" spans="1:4" x14ac:dyDescent="0.35">
      <c r="A445" s="165">
        <v>53035092704</v>
      </c>
      <c r="B445" s="166">
        <f>SUM('Data - Individual Indicators'!C446,'Data - Individual Indicators'!E446,'Data - Individual Indicators'!G446,'Data - Individual Indicators'!I446,0.5*'Data - Individual Indicators'!L446,0.5*'Data - Individual Indicators'!M446,'Data - Individual Indicators'!P446,0.5*'Data - Individual Indicators'!S446,0.5*'Data - Individual Indicators'!T446,'Data - Individual Indicators'!W446,'Data - Individual Indicators'!Y446,0.33*'Data - Individual Indicators'!AC446,0.33*'Data - Individual Indicators'!AD446,0.33*'Data - Individual Indicators'!AE446,0.5*'Data - Individual Indicators'!AI446,0.5*'Data - Individual Indicators'!AJ446,'Data - Individual Indicators'!AM446,'Data - Individual Indicators'!AO446,'Data - Individual Indicators'!BB446*SUM('Data - Individual Indicators'!AV446:AY446),'Data - Individual Indicators'!BE446)</f>
        <v>6</v>
      </c>
      <c r="C445" s="169">
        <f>IF(AND(B445&gt;=_xlfn.PERCENTILE.INC($B$2:$B$773,$H$3)),3,IF(AND(B445&lt;_xlfn.PERCENTILE.INC($B$2:$B$773,$H$3),B445&gt;=_xlfn.PERCENTILE.INC($B$2:$B$773,$H$4)),2,1))</f>
        <v>1</v>
      </c>
      <c r="D445" s="169" t="str">
        <f t="shared" si="6"/>
        <v>lower</v>
      </c>
    </row>
    <row r="446" spans="1:4" x14ac:dyDescent="0.35">
      <c r="A446" s="165">
        <v>53035092801</v>
      </c>
      <c r="B446" s="166">
        <f>SUM('Data - Individual Indicators'!C447,'Data - Individual Indicators'!E447,'Data - Individual Indicators'!G447,'Data - Individual Indicators'!I447,0.5*'Data - Individual Indicators'!L447,0.5*'Data - Individual Indicators'!M447,'Data - Individual Indicators'!P447,0.5*'Data - Individual Indicators'!S447,0.5*'Data - Individual Indicators'!T447,'Data - Individual Indicators'!W447,'Data - Individual Indicators'!Y447,0.33*'Data - Individual Indicators'!AC447,0.33*'Data - Individual Indicators'!AD447,0.33*'Data - Individual Indicators'!AE447,0.5*'Data - Individual Indicators'!AI447,0.5*'Data - Individual Indicators'!AJ447,'Data - Individual Indicators'!AM447,'Data - Individual Indicators'!AO447,'Data - Individual Indicators'!BB447*SUM('Data - Individual Indicators'!AV447:AY447),'Data - Individual Indicators'!BE447)</f>
        <v>14.5</v>
      </c>
      <c r="C446" s="169">
        <f>IF(AND(B446&gt;=_xlfn.PERCENTILE.INC($B$2:$B$773,$H$3)),3,IF(AND(B446&lt;_xlfn.PERCENTILE.INC($B$2:$B$773,$H$3),B446&gt;=_xlfn.PERCENTILE.INC($B$2:$B$773,$H$4)),2,1))</f>
        <v>1</v>
      </c>
      <c r="D446" s="169" t="str">
        <f t="shared" si="6"/>
        <v>lower</v>
      </c>
    </row>
    <row r="447" spans="1:4" x14ac:dyDescent="0.35">
      <c r="A447" s="165">
        <v>53035092802</v>
      </c>
      <c r="B447" s="166">
        <f>SUM('Data - Individual Indicators'!C448,'Data - Individual Indicators'!E448,'Data - Individual Indicators'!G448,'Data - Individual Indicators'!I448,0.5*'Data - Individual Indicators'!L448,0.5*'Data - Individual Indicators'!M448,'Data - Individual Indicators'!P448,0.5*'Data - Individual Indicators'!S448,0.5*'Data - Individual Indicators'!T448,'Data - Individual Indicators'!W448,'Data - Individual Indicators'!Y448,0.33*'Data - Individual Indicators'!AC448,0.33*'Data - Individual Indicators'!AD448,0.33*'Data - Individual Indicators'!AE448,0.5*'Data - Individual Indicators'!AI448,0.5*'Data - Individual Indicators'!AJ448,'Data - Individual Indicators'!AM448,'Data - Individual Indicators'!AO448,'Data - Individual Indicators'!BB448*SUM('Data - Individual Indicators'!AV448:AY448),'Data - Individual Indicators'!BE448)</f>
        <v>8</v>
      </c>
      <c r="C447" s="169">
        <f>IF(AND(B447&gt;=_xlfn.PERCENTILE.INC($B$2:$B$773,$H$3)),3,IF(AND(B447&lt;_xlfn.PERCENTILE.INC($B$2:$B$773,$H$3),B447&gt;=_xlfn.PERCENTILE.INC($B$2:$B$773,$H$4)),2,1))</f>
        <v>1</v>
      </c>
      <c r="D447" s="169" t="str">
        <f t="shared" si="6"/>
        <v>lower</v>
      </c>
    </row>
    <row r="448" spans="1:4" x14ac:dyDescent="0.35">
      <c r="A448" s="165">
        <v>53035092803</v>
      </c>
      <c r="B448" s="166">
        <f>SUM('Data - Individual Indicators'!C449,'Data - Individual Indicators'!E449,'Data - Individual Indicators'!G449,'Data - Individual Indicators'!I449,0.5*'Data - Individual Indicators'!L449,0.5*'Data - Individual Indicators'!M449,'Data - Individual Indicators'!P449,0.5*'Data - Individual Indicators'!S449,0.5*'Data - Individual Indicators'!T449,'Data - Individual Indicators'!W449,'Data - Individual Indicators'!Y449,0.33*'Data - Individual Indicators'!AC449,0.33*'Data - Individual Indicators'!AD449,0.33*'Data - Individual Indicators'!AE449,0.5*'Data - Individual Indicators'!AI449,0.5*'Data - Individual Indicators'!AJ449,'Data - Individual Indicators'!AM449,'Data - Individual Indicators'!AO449,'Data - Individual Indicators'!BB449*SUM('Data - Individual Indicators'!AV449:AY449),'Data - Individual Indicators'!BE449)</f>
        <v>12</v>
      </c>
      <c r="C448" s="169">
        <f>IF(AND(B448&gt;=_xlfn.PERCENTILE.INC($B$2:$B$773,$H$3)),3,IF(AND(B448&lt;_xlfn.PERCENTILE.INC($B$2:$B$773,$H$3),B448&gt;=_xlfn.PERCENTILE.INC($B$2:$B$773,$H$4)),2,1))</f>
        <v>1</v>
      </c>
      <c r="D448" s="169" t="str">
        <f t="shared" si="6"/>
        <v>lower</v>
      </c>
    </row>
    <row r="449" spans="1:4" x14ac:dyDescent="0.35">
      <c r="A449" s="165">
        <v>53035092901</v>
      </c>
      <c r="B449" s="166">
        <f>SUM('Data - Individual Indicators'!C450,'Data - Individual Indicators'!E450,'Data - Individual Indicators'!G450,'Data - Individual Indicators'!I450,0.5*'Data - Individual Indicators'!L450,0.5*'Data - Individual Indicators'!M450,'Data - Individual Indicators'!P450,0.5*'Data - Individual Indicators'!S450,0.5*'Data - Individual Indicators'!T450,'Data - Individual Indicators'!W450,'Data - Individual Indicators'!Y450,0.33*'Data - Individual Indicators'!AC450,0.33*'Data - Individual Indicators'!AD450,0.33*'Data - Individual Indicators'!AE450,0.5*'Data - Individual Indicators'!AI450,0.5*'Data - Individual Indicators'!AJ450,'Data - Individual Indicators'!AM450,'Data - Individual Indicators'!AO450,'Data - Individual Indicators'!BB450*SUM('Data - Individual Indicators'!AV450:AY450),'Data - Individual Indicators'!BE450)</f>
        <v>9.5</v>
      </c>
      <c r="C449" s="169">
        <f>IF(AND(B449&gt;=_xlfn.PERCENTILE.INC($B$2:$B$773,$H$3)),3,IF(AND(B449&lt;_xlfn.PERCENTILE.INC($B$2:$B$773,$H$3),B449&gt;=_xlfn.PERCENTILE.INC($B$2:$B$773,$H$4)),2,1))</f>
        <v>1</v>
      </c>
      <c r="D449" s="169" t="str">
        <f t="shared" si="6"/>
        <v>lower</v>
      </c>
    </row>
    <row r="450" spans="1:4" x14ac:dyDescent="0.35">
      <c r="A450" s="165">
        <v>53035092902</v>
      </c>
      <c r="B450" s="166">
        <f>SUM('Data - Individual Indicators'!C451,'Data - Individual Indicators'!E451,'Data - Individual Indicators'!G451,'Data - Individual Indicators'!I451,0.5*'Data - Individual Indicators'!L451,0.5*'Data - Individual Indicators'!M451,'Data - Individual Indicators'!P451,0.5*'Data - Individual Indicators'!S451,0.5*'Data - Individual Indicators'!T451,'Data - Individual Indicators'!W451,'Data - Individual Indicators'!Y451,0.33*'Data - Individual Indicators'!AC451,0.33*'Data - Individual Indicators'!AD451,0.33*'Data - Individual Indicators'!AE451,0.5*'Data - Individual Indicators'!AI451,0.5*'Data - Individual Indicators'!AJ451,'Data - Individual Indicators'!AM451,'Data - Individual Indicators'!AO451,'Data - Individual Indicators'!BB451*SUM('Data - Individual Indicators'!AV451:AY451),'Data - Individual Indicators'!BE451)</f>
        <v>11</v>
      </c>
      <c r="C450" s="169">
        <f>IF(AND(B450&gt;=_xlfn.PERCENTILE.INC($B$2:$B$773,$H$3)),3,IF(AND(B450&lt;_xlfn.PERCENTILE.INC($B$2:$B$773,$H$3),B450&gt;=_xlfn.PERCENTILE.INC($B$2:$B$773,$H$4)),2,1))</f>
        <v>1</v>
      </c>
      <c r="D450" s="169" t="str">
        <f t="shared" si="6"/>
        <v>lower</v>
      </c>
    </row>
    <row r="451" spans="1:4" x14ac:dyDescent="0.35">
      <c r="A451" s="165">
        <v>53035940000</v>
      </c>
      <c r="B451" s="166">
        <f>SUM('Data - Individual Indicators'!C452,'Data - Individual Indicators'!E452,'Data - Individual Indicators'!G452,'Data - Individual Indicators'!I452,0.5*'Data - Individual Indicators'!L452,0.5*'Data - Individual Indicators'!M452,'Data - Individual Indicators'!P452,0.5*'Data - Individual Indicators'!S452,0.5*'Data - Individual Indicators'!T452,'Data - Individual Indicators'!W452,'Data - Individual Indicators'!Y452,0.33*'Data - Individual Indicators'!AC452,0.33*'Data - Individual Indicators'!AD452,0.33*'Data - Individual Indicators'!AE452,0.5*'Data - Individual Indicators'!AI452,0.5*'Data - Individual Indicators'!AJ452,'Data - Individual Indicators'!AM452,'Data - Individual Indicators'!AO452,'Data - Individual Indicators'!BB452*SUM('Data - Individual Indicators'!AV452:AY452),'Data - Individual Indicators'!BE452)</f>
        <v>10</v>
      </c>
      <c r="C451" s="169">
        <f>IF(AND(B451&gt;=_xlfn.PERCENTILE.INC($B$2:$B$773,$H$3)),3,IF(AND(B451&lt;_xlfn.PERCENTILE.INC($B$2:$B$773,$H$3),B451&gt;=_xlfn.PERCENTILE.INC($B$2:$B$773,$H$4)),2,1))</f>
        <v>1</v>
      </c>
      <c r="D451" s="169" t="str">
        <f t="shared" ref="D451:D514" si="7">IF(C451=3,"higher",IF(C451=2,"moderate","lower"))</f>
        <v>lower</v>
      </c>
    </row>
    <row r="452" spans="1:4" x14ac:dyDescent="0.35">
      <c r="A452" s="165">
        <v>53035940100</v>
      </c>
      <c r="B452" s="166">
        <f>SUM('Data - Individual Indicators'!C453,'Data - Individual Indicators'!E453,'Data - Individual Indicators'!G453,'Data - Individual Indicators'!I453,0.5*'Data - Individual Indicators'!L453,0.5*'Data - Individual Indicators'!M453,'Data - Individual Indicators'!P453,0.5*'Data - Individual Indicators'!S453,0.5*'Data - Individual Indicators'!T453,'Data - Individual Indicators'!W453,'Data - Individual Indicators'!Y453,0.33*'Data - Individual Indicators'!AC453,0.33*'Data - Individual Indicators'!AD453,0.33*'Data - Individual Indicators'!AE453,0.5*'Data - Individual Indicators'!AI453,0.5*'Data - Individual Indicators'!AJ453,'Data - Individual Indicators'!AM453,'Data - Individual Indicators'!AO453,'Data - Individual Indicators'!BB453*SUM('Data - Individual Indicators'!AV453:AY453),'Data - Individual Indicators'!BE453)</f>
        <v>10.83</v>
      </c>
      <c r="C452" s="169">
        <f>IF(AND(B452&gt;=_xlfn.PERCENTILE.INC($B$2:$B$773,$H$3)),3,IF(AND(B452&lt;_xlfn.PERCENTILE.INC($B$2:$B$773,$H$3),B452&gt;=_xlfn.PERCENTILE.INC($B$2:$B$773,$H$4)),2,1))</f>
        <v>1</v>
      </c>
      <c r="D452" s="169" t="str">
        <f t="shared" si="7"/>
        <v>lower</v>
      </c>
    </row>
    <row r="453" spans="1:4" x14ac:dyDescent="0.35">
      <c r="A453" s="165">
        <v>53053060200</v>
      </c>
      <c r="B453" s="166">
        <f>SUM('Data - Individual Indicators'!C454,'Data - Individual Indicators'!E454,'Data - Individual Indicators'!G454,'Data - Individual Indicators'!I454,0.5*'Data - Individual Indicators'!L454,0.5*'Data - Individual Indicators'!M454,'Data - Individual Indicators'!P454,0.5*'Data - Individual Indicators'!S454,0.5*'Data - Individual Indicators'!T454,'Data - Individual Indicators'!W454,'Data - Individual Indicators'!Y454,0.33*'Data - Individual Indicators'!AC454,0.33*'Data - Individual Indicators'!AD454,0.33*'Data - Individual Indicators'!AE454,0.5*'Data - Individual Indicators'!AI454,0.5*'Data - Individual Indicators'!AJ454,'Data - Individual Indicators'!AM454,'Data - Individual Indicators'!AO454,'Data - Individual Indicators'!BB454*SUM('Data - Individual Indicators'!AV454:AY454),'Data - Individual Indicators'!BE454)</f>
        <v>32.64</v>
      </c>
      <c r="C453" s="169">
        <f>IF(AND(B453&gt;=_xlfn.PERCENTILE.INC($B$2:$B$773,$H$3)),3,IF(AND(B453&lt;_xlfn.PERCENTILE.INC($B$2:$B$773,$H$3),B453&gt;=_xlfn.PERCENTILE.INC($B$2:$B$773,$H$4)),2,1))</f>
        <v>2</v>
      </c>
      <c r="D453" s="169" t="str">
        <f t="shared" si="7"/>
        <v>moderate</v>
      </c>
    </row>
    <row r="454" spans="1:4" x14ac:dyDescent="0.35">
      <c r="A454" s="165">
        <v>53053060300</v>
      </c>
      <c r="B454" s="166">
        <f>SUM('Data - Individual Indicators'!C455,'Data - Individual Indicators'!E455,'Data - Individual Indicators'!G455,'Data - Individual Indicators'!I455,0.5*'Data - Individual Indicators'!L455,0.5*'Data - Individual Indicators'!M455,'Data - Individual Indicators'!P455,0.5*'Data - Individual Indicators'!S455,0.5*'Data - Individual Indicators'!T455,'Data - Individual Indicators'!W455,'Data - Individual Indicators'!Y455,0.33*'Data - Individual Indicators'!AC455,0.33*'Data - Individual Indicators'!AD455,0.33*'Data - Individual Indicators'!AE455,0.5*'Data - Individual Indicators'!AI455,0.5*'Data - Individual Indicators'!AJ455,'Data - Individual Indicators'!AM455,'Data - Individual Indicators'!AO455,'Data - Individual Indicators'!BB455*SUM('Data - Individual Indicators'!AV455:AY455),'Data - Individual Indicators'!BE455)</f>
        <v>15.65</v>
      </c>
      <c r="C454" s="169">
        <f>IF(AND(B454&gt;=_xlfn.PERCENTILE.INC($B$2:$B$773,$H$3)),3,IF(AND(B454&lt;_xlfn.PERCENTILE.INC($B$2:$B$773,$H$3),B454&gt;=_xlfn.PERCENTILE.INC($B$2:$B$773,$H$4)),2,1))</f>
        <v>1</v>
      </c>
      <c r="D454" s="169" t="str">
        <f t="shared" si="7"/>
        <v>lower</v>
      </c>
    </row>
    <row r="455" spans="1:4" x14ac:dyDescent="0.35">
      <c r="A455" s="165">
        <v>53053060400</v>
      </c>
      <c r="B455" s="166">
        <f>SUM('Data - Individual Indicators'!C456,'Data - Individual Indicators'!E456,'Data - Individual Indicators'!G456,'Data - Individual Indicators'!I456,0.5*'Data - Individual Indicators'!L456,0.5*'Data - Individual Indicators'!M456,'Data - Individual Indicators'!P456,0.5*'Data - Individual Indicators'!S456,0.5*'Data - Individual Indicators'!T456,'Data - Individual Indicators'!W456,'Data - Individual Indicators'!Y456,0.33*'Data - Individual Indicators'!AC456,0.33*'Data - Individual Indicators'!AD456,0.33*'Data - Individual Indicators'!AE456,0.5*'Data - Individual Indicators'!AI456,0.5*'Data - Individual Indicators'!AJ456,'Data - Individual Indicators'!AM456,'Data - Individual Indicators'!AO456,'Data - Individual Indicators'!BB456*SUM('Data - Individual Indicators'!AV456:AY456),'Data - Individual Indicators'!BE456)</f>
        <v>12.14</v>
      </c>
      <c r="C455" s="169">
        <f>IF(AND(B455&gt;=_xlfn.PERCENTILE.INC($B$2:$B$773,$H$3)),3,IF(AND(B455&lt;_xlfn.PERCENTILE.INC($B$2:$B$773,$H$3),B455&gt;=_xlfn.PERCENTILE.INC($B$2:$B$773,$H$4)),2,1))</f>
        <v>1</v>
      </c>
      <c r="D455" s="169" t="str">
        <f t="shared" si="7"/>
        <v>lower</v>
      </c>
    </row>
    <row r="456" spans="1:4" x14ac:dyDescent="0.35">
      <c r="A456" s="165">
        <v>53053060500</v>
      </c>
      <c r="B456" s="166">
        <f>SUM('Data - Individual Indicators'!C457,'Data - Individual Indicators'!E457,'Data - Individual Indicators'!G457,'Data - Individual Indicators'!I457,0.5*'Data - Individual Indicators'!L457,0.5*'Data - Individual Indicators'!M457,'Data - Individual Indicators'!P457,0.5*'Data - Individual Indicators'!S457,0.5*'Data - Individual Indicators'!T457,'Data - Individual Indicators'!W457,'Data - Individual Indicators'!Y457,0.33*'Data - Individual Indicators'!AC457,0.33*'Data - Individual Indicators'!AD457,0.33*'Data - Individual Indicators'!AE457,0.5*'Data - Individual Indicators'!AI457,0.5*'Data - Individual Indicators'!AJ457,'Data - Individual Indicators'!AM457,'Data - Individual Indicators'!AO457,'Data - Individual Indicators'!BB457*SUM('Data - Individual Indicators'!AV457:AY457),'Data - Individual Indicators'!BE457)</f>
        <v>14.63</v>
      </c>
      <c r="C456" s="169">
        <f>IF(AND(B456&gt;=_xlfn.PERCENTILE.INC($B$2:$B$773,$H$3)),3,IF(AND(B456&lt;_xlfn.PERCENTILE.INC($B$2:$B$773,$H$3),B456&gt;=_xlfn.PERCENTILE.INC($B$2:$B$773,$H$4)),2,1))</f>
        <v>1</v>
      </c>
      <c r="D456" s="169" t="str">
        <f t="shared" si="7"/>
        <v>lower</v>
      </c>
    </row>
    <row r="457" spans="1:4" x14ac:dyDescent="0.35">
      <c r="A457" s="165">
        <v>53053060600</v>
      </c>
      <c r="B457" s="166">
        <f>SUM('Data - Individual Indicators'!C458,'Data - Individual Indicators'!E458,'Data - Individual Indicators'!G458,'Data - Individual Indicators'!I458,0.5*'Data - Individual Indicators'!L458,0.5*'Data - Individual Indicators'!M458,'Data - Individual Indicators'!P458,0.5*'Data - Individual Indicators'!S458,0.5*'Data - Individual Indicators'!T458,'Data - Individual Indicators'!W458,'Data - Individual Indicators'!Y458,0.33*'Data - Individual Indicators'!AC458,0.33*'Data - Individual Indicators'!AD458,0.33*'Data - Individual Indicators'!AE458,0.5*'Data - Individual Indicators'!AI458,0.5*'Data - Individual Indicators'!AJ458,'Data - Individual Indicators'!AM458,'Data - Individual Indicators'!AO458,'Data - Individual Indicators'!BB458*SUM('Data - Individual Indicators'!AV458:AY458),'Data - Individual Indicators'!BE458)</f>
        <v>21.97</v>
      </c>
      <c r="C457" s="169">
        <f>IF(AND(B457&gt;=_xlfn.PERCENTILE.INC($B$2:$B$773,$H$3)),3,IF(AND(B457&lt;_xlfn.PERCENTILE.INC($B$2:$B$773,$H$3),B457&gt;=_xlfn.PERCENTILE.INC($B$2:$B$773,$H$4)),2,1))</f>
        <v>1</v>
      </c>
      <c r="D457" s="169" t="str">
        <f t="shared" si="7"/>
        <v>lower</v>
      </c>
    </row>
    <row r="458" spans="1:4" x14ac:dyDescent="0.35">
      <c r="A458" s="165">
        <v>53053060700</v>
      </c>
      <c r="B458" s="166">
        <f>SUM('Data - Individual Indicators'!C459,'Data - Individual Indicators'!E459,'Data - Individual Indicators'!G459,'Data - Individual Indicators'!I459,0.5*'Data - Individual Indicators'!L459,0.5*'Data - Individual Indicators'!M459,'Data - Individual Indicators'!P459,0.5*'Data - Individual Indicators'!S459,0.5*'Data - Individual Indicators'!T459,'Data - Individual Indicators'!W459,'Data - Individual Indicators'!Y459,0.33*'Data - Individual Indicators'!AC459,0.33*'Data - Individual Indicators'!AD459,0.33*'Data - Individual Indicators'!AE459,0.5*'Data - Individual Indicators'!AI459,0.5*'Data - Individual Indicators'!AJ459,'Data - Individual Indicators'!AM459,'Data - Individual Indicators'!AO459,'Data - Individual Indicators'!BB459*SUM('Data - Individual Indicators'!AV459:AY459),'Data - Individual Indicators'!BE459)</f>
        <v>23.463333333333335</v>
      </c>
      <c r="C458" s="169">
        <f>IF(AND(B458&gt;=_xlfn.PERCENTILE.INC($B$2:$B$773,$H$3)),3,IF(AND(B458&lt;_xlfn.PERCENTILE.INC($B$2:$B$773,$H$3),B458&gt;=_xlfn.PERCENTILE.INC($B$2:$B$773,$H$4)),2,1))</f>
        <v>1</v>
      </c>
      <c r="D458" s="169" t="str">
        <f t="shared" si="7"/>
        <v>lower</v>
      </c>
    </row>
    <row r="459" spans="1:4" x14ac:dyDescent="0.35">
      <c r="A459" s="165">
        <v>53053060800</v>
      </c>
      <c r="B459" s="166">
        <f>SUM('Data - Individual Indicators'!C460,'Data - Individual Indicators'!E460,'Data - Individual Indicators'!G460,'Data - Individual Indicators'!I460,0.5*'Data - Individual Indicators'!L460,0.5*'Data - Individual Indicators'!M460,'Data - Individual Indicators'!P460,0.5*'Data - Individual Indicators'!S460,0.5*'Data - Individual Indicators'!T460,'Data - Individual Indicators'!W460,'Data - Individual Indicators'!Y460,0.33*'Data - Individual Indicators'!AC460,0.33*'Data - Individual Indicators'!AD460,0.33*'Data - Individual Indicators'!AE460,0.5*'Data - Individual Indicators'!AI460,0.5*'Data - Individual Indicators'!AJ460,'Data - Individual Indicators'!AM460,'Data - Individual Indicators'!AO460,'Data - Individual Indicators'!BB460*SUM('Data - Individual Indicators'!AV460:AY460),'Data - Individual Indicators'!BE460)</f>
        <v>13.97</v>
      </c>
      <c r="C459" s="169">
        <f>IF(AND(B459&gt;=_xlfn.PERCENTILE.INC($B$2:$B$773,$H$3)),3,IF(AND(B459&lt;_xlfn.PERCENTILE.INC($B$2:$B$773,$H$3),B459&gt;=_xlfn.PERCENTILE.INC($B$2:$B$773,$H$4)),2,1))</f>
        <v>1</v>
      </c>
      <c r="D459" s="169" t="str">
        <f t="shared" si="7"/>
        <v>lower</v>
      </c>
    </row>
    <row r="460" spans="1:4" x14ac:dyDescent="0.35">
      <c r="A460" s="165">
        <v>53053060903</v>
      </c>
      <c r="B460" s="166">
        <f>SUM('Data - Individual Indicators'!C461,'Data - Individual Indicators'!E461,'Data - Individual Indicators'!G461,'Data - Individual Indicators'!I461,0.5*'Data - Individual Indicators'!L461,0.5*'Data - Individual Indicators'!M461,'Data - Individual Indicators'!P461,0.5*'Data - Individual Indicators'!S461,0.5*'Data - Individual Indicators'!T461,'Data - Individual Indicators'!W461,'Data - Individual Indicators'!Y461,0.33*'Data - Individual Indicators'!AC461,0.33*'Data - Individual Indicators'!AD461,0.33*'Data - Individual Indicators'!AE461,0.5*'Data - Individual Indicators'!AI461,0.5*'Data - Individual Indicators'!AJ461,'Data - Individual Indicators'!AM461,'Data - Individual Indicators'!AO461,'Data - Individual Indicators'!BB461*SUM('Data - Individual Indicators'!AV461:AY461),'Data - Individual Indicators'!BE461)</f>
        <v>20.973333333333333</v>
      </c>
      <c r="C460" s="169">
        <f>IF(AND(B460&gt;=_xlfn.PERCENTILE.INC($B$2:$B$773,$H$3)),3,IF(AND(B460&lt;_xlfn.PERCENTILE.INC($B$2:$B$773,$H$3),B460&gt;=_xlfn.PERCENTILE.INC($B$2:$B$773,$H$4)),2,1))</f>
        <v>1</v>
      </c>
      <c r="D460" s="169" t="str">
        <f t="shared" si="7"/>
        <v>lower</v>
      </c>
    </row>
    <row r="461" spans="1:4" x14ac:dyDescent="0.35">
      <c r="A461" s="165">
        <v>53053060904</v>
      </c>
      <c r="B461" s="166">
        <f>SUM('Data - Individual Indicators'!C462,'Data - Individual Indicators'!E462,'Data - Individual Indicators'!G462,'Data - Individual Indicators'!I462,0.5*'Data - Individual Indicators'!L462,0.5*'Data - Individual Indicators'!M462,'Data - Individual Indicators'!P462,0.5*'Data - Individual Indicators'!S462,0.5*'Data - Individual Indicators'!T462,'Data - Individual Indicators'!W462,'Data - Individual Indicators'!Y462,0.33*'Data - Individual Indicators'!AC462,0.33*'Data - Individual Indicators'!AD462,0.33*'Data - Individual Indicators'!AE462,0.5*'Data - Individual Indicators'!AI462,0.5*'Data - Individual Indicators'!AJ462,'Data - Individual Indicators'!AM462,'Data - Individual Indicators'!AO462,'Data - Individual Indicators'!BB462*SUM('Data - Individual Indicators'!AV462:AY462),'Data - Individual Indicators'!BE462)</f>
        <v>26.639999999999997</v>
      </c>
      <c r="C461" s="169">
        <f>IF(AND(B461&gt;=_xlfn.PERCENTILE.INC($B$2:$B$773,$H$3)),3,IF(AND(B461&lt;_xlfn.PERCENTILE.INC($B$2:$B$773,$H$3),B461&gt;=_xlfn.PERCENTILE.INC($B$2:$B$773,$H$4)),2,1))</f>
        <v>1</v>
      </c>
      <c r="D461" s="169" t="str">
        <f t="shared" si="7"/>
        <v>lower</v>
      </c>
    </row>
    <row r="462" spans="1:4" x14ac:dyDescent="0.35">
      <c r="A462" s="165">
        <v>53053060905</v>
      </c>
      <c r="B462" s="166">
        <f>SUM('Data - Individual Indicators'!C463,'Data - Individual Indicators'!E463,'Data - Individual Indicators'!G463,'Data - Individual Indicators'!I463,0.5*'Data - Individual Indicators'!L463,0.5*'Data - Individual Indicators'!M463,'Data - Individual Indicators'!P463,0.5*'Data - Individual Indicators'!S463,0.5*'Data - Individual Indicators'!T463,'Data - Individual Indicators'!W463,'Data - Individual Indicators'!Y463,0.33*'Data - Individual Indicators'!AC463,0.33*'Data - Individual Indicators'!AD463,0.33*'Data - Individual Indicators'!AE463,0.5*'Data - Individual Indicators'!AI463,0.5*'Data - Individual Indicators'!AJ463,'Data - Individual Indicators'!AM463,'Data - Individual Indicators'!AO463,'Data - Individual Indicators'!BB463*SUM('Data - Individual Indicators'!AV463:AY463),'Data - Individual Indicators'!BE463)</f>
        <v>25.389999999999997</v>
      </c>
      <c r="C462" s="169">
        <f>IF(AND(B462&gt;=_xlfn.PERCENTILE.INC($B$2:$B$773,$H$3)),3,IF(AND(B462&lt;_xlfn.PERCENTILE.INC($B$2:$B$773,$H$3),B462&gt;=_xlfn.PERCENTILE.INC($B$2:$B$773,$H$4)),2,1))</f>
        <v>1</v>
      </c>
      <c r="D462" s="169" t="str">
        <f t="shared" si="7"/>
        <v>lower</v>
      </c>
    </row>
    <row r="463" spans="1:4" x14ac:dyDescent="0.35">
      <c r="A463" s="165">
        <v>53053060906</v>
      </c>
      <c r="B463" s="166">
        <f>SUM('Data - Individual Indicators'!C464,'Data - Individual Indicators'!E464,'Data - Individual Indicators'!G464,'Data - Individual Indicators'!I464,0.5*'Data - Individual Indicators'!L464,0.5*'Data - Individual Indicators'!M464,'Data - Individual Indicators'!P464,0.5*'Data - Individual Indicators'!S464,0.5*'Data - Individual Indicators'!T464,'Data - Individual Indicators'!W464,'Data - Individual Indicators'!Y464,0.33*'Data - Individual Indicators'!AC464,0.33*'Data - Individual Indicators'!AD464,0.33*'Data - Individual Indicators'!AE464,0.5*'Data - Individual Indicators'!AI464,0.5*'Data - Individual Indicators'!AJ464,'Data - Individual Indicators'!AM464,'Data - Individual Indicators'!AO464,'Data - Individual Indicators'!BB464*SUM('Data - Individual Indicators'!AV464:AY464),'Data - Individual Indicators'!BE464)</f>
        <v>19.97</v>
      </c>
      <c r="C463" s="169">
        <f>IF(AND(B463&gt;=_xlfn.PERCENTILE.INC($B$2:$B$773,$H$3)),3,IF(AND(B463&lt;_xlfn.PERCENTILE.INC($B$2:$B$773,$H$3),B463&gt;=_xlfn.PERCENTILE.INC($B$2:$B$773,$H$4)),2,1))</f>
        <v>1</v>
      </c>
      <c r="D463" s="169" t="str">
        <f t="shared" si="7"/>
        <v>lower</v>
      </c>
    </row>
    <row r="464" spans="1:4" x14ac:dyDescent="0.35">
      <c r="A464" s="165">
        <v>53053061001</v>
      </c>
      <c r="B464" s="166">
        <f>SUM('Data - Individual Indicators'!C465,'Data - Individual Indicators'!E465,'Data - Individual Indicators'!G465,'Data - Individual Indicators'!I465,0.5*'Data - Individual Indicators'!L465,0.5*'Data - Individual Indicators'!M465,'Data - Individual Indicators'!P465,0.5*'Data - Individual Indicators'!S465,0.5*'Data - Individual Indicators'!T465,'Data - Individual Indicators'!W465,'Data - Individual Indicators'!Y465,0.33*'Data - Individual Indicators'!AC465,0.33*'Data - Individual Indicators'!AD465,0.33*'Data - Individual Indicators'!AE465,0.5*'Data - Individual Indicators'!AI465,0.5*'Data - Individual Indicators'!AJ465,'Data - Individual Indicators'!AM465,'Data - Individual Indicators'!AO465,'Data - Individual Indicators'!BB465*SUM('Data - Individual Indicators'!AV465:AY465),'Data - Individual Indicators'!BE465)</f>
        <v>19.310000000000002</v>
      </c>
      <c r="C464" s="169">
        <f>IF(AND(B464&gt;=_xlfn.PERCENTILE.INC($B$2:$B$773,$H$3)),3,IF(AND(B464&lt;_xlfn.PERCENTILE.INC($B$2:$B$773,$H$3),B464&gt;=_xlfn.PERCENTILE.INC($B$2:$B$773,$H$4)),2,1))</f>
        <v>1</v>
      </c>
      <c r="D464" s="169" t="str">
        <f t="shared" si="7"/>
        <v>lower</v>
      </c>
    </row>
    <row r="465" spans="1:4" x14ac:dyDescent="0.35">
      <c r="A465" s="165">
        <v>53053061002</v>
      </c>
      <c r="B465" s="166">
        <f>SUM('Data - Individual Indicators'!C466,'Data - Individual Indicators'!E466,'Data - Individual Indicators'!G466,'Data - Individual Indicators'!I466,0.5*'Data - Individual Indicators'!L466,0.5*'Data - Individual Indicators'!M466,'Data - Individual Indicators'!P466,0.5*'Data - Individual Indicators'!S466,0.5*'Data - Individual Indicators'!T466,'Data - Individual Indicators'!W466,'Data - Individual Indicators'!Y466,0.33*'Data - Individual Indicators'!AC466,0.33*'Data - Individual Indicators'!AD466,0.33*'Data - Individual Indicators'!AE466,0.5*'Data - Individual Indicators'!AI466,0.5*'Data - Individual Indicators'!AJ466,'Data - Individual Indicators'!AM466,'Data - Individual Indicators'!AO466,'Data - Individual Indicators'!BB466*SUM('Data - Individual Indicators'!AV466:AY466),'Data - Individual Indicators'!BE466)</f>
        <v>37.299999999999997</v>
      </c>
      <c r="C465" s="169">
        <f>IF(AND(B465&gt;=_xlfn.PERCENTILE.INC($B$2:$B$773,$H$3)),3,IF(AND(B465&lt;_xlfn.PERCENTILE.INC($B$2:$B$773,$H$3),B465&gt;=_xlfn.PERCENTILE.INC($B$2:$B$773,$H$4)),2,1))</f>
        <v>2</v>
      </c>
      <c r="D465" s="169" t="str">
        <f t="shared" si="7"/>
        <v>moderate</v>
      </c>
    </row>
    <row r="466" spans="1:4" x14ac:dyDescent="0.35">
      <c r="A466" s="165">
        <v>53053061100</v>
      </c>
      <c r="B466" s="166">
        <f>SUM('Data - Individual Indicators'!C467,'Data - Individual Indicators'!E467,'Data - Individual Indicators'!G467,'Data - Individual Indicators'!I467,0.5*'Data - Individual Indicators'!L467,0.5*'Data - Individual Indicators'!M467,'Data - Individual Indicators'!P467,0.5*'Data - Individual Indicators'!S467,0.5*'Data - Individual Indicators'!T467,'Data - Individual Indicators'!W467,'Data - Individual Indicators'!Y467,0.33*'Data - Individual Indicators'!AC467,0.33*'Data - Individual Indicators'!AD467,0.33*'Data - Individual Indicators'!AE467,0.5*'Data - Individual Indicators'!AI467,0.5*'Data - Individual Indicators'!AJ467,'Data - Individual Indicators'!AM467,'Data - Individual Indicators'!AO467,'Data - Individual Indicators'!BB467*SUM('Data - Individual Indicators'!AV467:AY467),'Data - Individual Indicators'!BE467)</f>
        <v>25.63</v>
      </c>
      <c r="C466" s="169">
        <f>IF(AND(B466&gt;=_xlfn.PERCENTILE.INC($B$2:$B$773,$H$3)),3,IF(AND(B466&lt;_xlfn.PERCENTILE.INC($B$2:$B$773,$H$3),B466&gt;=_xlfn.PERCENTILE.INC($B$2:$B$773,$H$4)),2,1))</f>
        <v>1</v>
      </c>
      <c r="D466" s="169" t="str">
        <f t="shared" si="7"/>
        <v>lower</v>
      </c>
    </row>
    <row r="467" spans="1:4" x14ac:dyDescent="0.35">
      <c r="A467" s="165">
        <v>53053061200</v>
      </c>
      <c r="B467" s="166">
        <f>SUM('Data - Individual Indicators'!C468,'Data - Individual Indicators'!E468,'Data - Individual Indicators'!G468,'Data - Individual Indicators'!I468,0.5*'Data - Individual Indicators'!L468,0.5*'Data - Individual Indicators'!M468,'Data - Individual Indicators'!P468,0.5*'Data - Individual Indicators'!S468,0.5*'Data - Individual Indicators'!T468,'Data - Individual Indicators'!W468,'Data - Individual Indicators'!Y468,0.33*'Data - Individual Indicators'!AC468,0.33*'Data - Individual Indicators'!AD468,0.33*'Data - Individual Indicators'!AE468,0.5*'Data - Individual Indicators'!AI468,0.5*'Data - Individual Indicators'!AJ468,'Data - Individual Indicators'!AM468,'Data - Individual Indicators'!AO468,'Data - Individual Indicators'!BB468*SUM('Data - Individual Indicators'!AV468:AY468),'Data - Individual Indicators'!BE468)</f>
        <v>29.799999999999997</v>
      </c>
      <c r="C467" s="169">
        <f>IF(AND(B467&gt;=_xlfn.PERCENTILE.INC($B$2:$B$773,$H$3)),3,IF(AND(B467&lt;_xlfn.PERCENTILE.INC($B$2:$B$773,$H$3),B467&gt;=_xlfn.PERCENTILE.INC($B$2:$B$773,$H$4)),2,1))</f>
        <v>2</v>
      </c>
      <c r="D467" s="169" t="str">
        <f t="shared" si="7"/>
        <v>moderate</v>
      </c>
    </row>
    <row r="468" spans="1:4" x14ac:dyDescent="0.35">
      <c r="A468" s="165">
        <v>53053061300</v>
      </c>
      <c r="B468" s="166">
        <f>SUM('Data - Individual Indicators'!C469,'Data - Individual Indicators'!E469,'Data - Individual Indicators'!G469,'Data - Individual Indicators'!I469,0.5*'Data - Individual Indicators'!L469,0.5*'Data - Individual Indicators'!M469,'Data - Individual Indicators'!P469,0.5*'Data - Individual Indicators'!S469,0.5*'Data - Individual Indicators'!T469,'Data - Individual Indicators'!W469,'Data - Individual Indicators'!Y469,0.33*'Data - Individual Indicators'!AC469,0.33*'Data - Individual Indicators'!AD469,0.33*'Data - Individual Indicators'!AE469,0.5*'Data - Individual Indicators'!AI469,0.5*'Data - Individual Indicators'!AJ469,'Data - Individual Indicators'!AM469,'Data - Individual Indicators'!AO469,'Data - Individual Indicators'!BB469*SUM('Data - Individual Indicators'!AV469:AY469),'Data - Individual Indicators'!BE469)</f>
        <v>42.379999999999995</v>
      </c>
      <c r="C468" s="169">
        <f>IF(AND(B468&gt;=_xlfn.PERCENTILE.INC($B$2:$B$773,$H$3)),3,IF(AND(B468&lt;_xlfn.PERCENTILE.INC($B$2:$B$773,$H$3),B468&gt;=_xlfn.PERCENTILE.INC($B$2:$B$773,$H$4)),2,1))</f>
        <v>3</v>
      </c>
      <c r="D468" s="169" t="str">
        <f t="shared" si="7"/>
        <v>higher</v>
      </c>
    </row>
    <row r="469" spans="1:4" x14ac:dyDescent="0.35">
      <c r="A469" s="165">
        <v>53053061400</v>
      </c>
      <c r="B469" s="166">
        <f>SUM('Data - Individual Indicators'!C470,'Data - Individual Indicators'!E470,'Data - Individual Indicators'!G470,'Data - Individual Indicators'!I470,0.5*'Data - Individual Indicators'!L470,0.5*'Data - Individual Indicators'!M470,'Data - Individual Indicators'!P470,0.5*'Data - Individual Indicators'!S470,0.5*'Data - Individual Indicators'!T470,'Data - Individual Indicators'!W470,'Data - Individual Indicators'!Y470,0.33*'Data - Individual Indicators'!AC470,0.33*'Data - Individual Indicators'!AD470,0.33*'Data - Individual Indicators'!AE470,0.5*'Data - Individual Indicators'!AI470,0.5*'Data - Individual Indicators'!AJ470,'Data - Individual Indicators'!AM470,'Data - Individual Indicators'!AO470,'Data - Individual Indicators'!BB470*SUM('Data - Individual Indicators'!AV470:AY470),'Data - Individual Indicators'!BE470)</f>
        <v>44.71</v>
      </c>
      <c r="C469" s="169">
        <f>IF(AND(B469&gt;=_xlfn.PERCENTILE.INC($B$2:$B$773,$H$3)),3,IF(AND(B469&lt;_xlfn.PERCENTILE.INC($B$2:$B$773,$H$3),B469&gt;=_xlfn.PERCENTILE.INC($B$2:$B$773,$H$4)),2,1))</f>
        <v>3</v>
      </c>
      <c r="D469" s="169" t="str">
        <f t="shared" si="7"/>
        <v>higher</v>
      </c>
    </row>
    <row r="470" spans="1:4" x14ac:dyDescent="0.35">
      <c r="A470" s="165">
        <v>53053061500</v>
      </c>
      <c r="B470" s="166">
        <f>SUM('Data - Individual Indicators'!C471,'Data - Individual Indicators'!E471,'Data - Individual Indicators'!G471,'Data - Individual Indicators'!I471,0.5*'Data - Individual Indicators'!L471,0.5*'Data - Individual Indicators'!M471,'Data - Individual Indicators'!P471,0.5*'Data - Individual Indicators'!S471,0.5*'Data - Individual Indicators'!T471,'Data - Individual Indicators'!W471,'Data - Individual Indicators'!Y471,0.33*'Data - Individual Indicators'!AC471,0.33*'Data - Individual Indicators'!AD471,0.33*'Data - Individual Indicators'!AE471,0.5*'Data - Individual Indicators'!AI471,0.5*'Data - Individual Indicators'!AJ471,'Data - Individual Indicators'!AM471,'Data - Individual Indicators'!AO471,'Data - Individual Indicators'!BB471*SUM('Data - Individual Indicators'!AV471:AY471),'Data - Individual Indicators'!BE471)</f>
        <v>32.96</v>
      </c>
      <c r="C470" s="169">
        <f>IF(AND(B470&gt;=_xlfn.PERCENTILE.INC($B$2:$B$773,$H$3)),3,IF(AND(B470&lt;_xlfn.PERCENTILE.INC($B$2:$B$773,$H$3),B470&gt;=_xlfn.PERCENTILE.INC($B$2:$B$773,$H$4)),2,1))</f>
        <v>2</v>
      </c>
      <c r="D470" s="169" t="str">
        <f t="shared" si="7"/>
        <v>moderate</v>
      </c>
    </row>
    <row r="471" spans="1:4" x14ac:dyDescent="0.35">
      <c r="A471" s="165">
        <v>53053061601</v>
      </c>
      <c r="B471" s="166">
        <f>SUM('Data - Individual Indicators'!C472,'Data - Individual Indicators'!E472,'Data - Individual Indicators'!G472,'Data - Individual Indicators'!I472,0.5*'Data - Individual Indicators'!L472,0.5*'Data - Individual Indicators'!M472,'Data - Individual Indicators'!P472,0.5*'Data - Individual Indicators'!S472,0.5*'Data - Individual Indicators'!T472,'Data - Individual Indicators'!W472,'Data - Individual Indicators'!Y472,0.33*'Data - Individual Indicators'!AC472,0.33*'Data - Individual Indicators'!AD472,0.33*'Data - Individual Indicators'!AE472,0.5*'Data - Individual Indicators'!AI472,0.5*'Data - Individual Indicators'!AJ472,'Data - Individual Indicators'!AM472,'Data - Individual Indicators'!AO472,'Data - Individual Indicators'!BB472*SUM('Data - Individual Indicators'!AV472:AY472),'Data - Individual Indicators'!BE472)</f>
        <v>43.21</v>
      </c>
      <c r="C471" s="169">
        <f>IF(AND(B471&gt;=_xlfn.PERCENTILE.INC($B$2:$B$773,$H$3)),3,IF(AND(B471&lt;_xlfn.PERCENTILE.INC($B$2:$B$773,$H$3),B471&gt;=_xlfn.PERCENTILE.INC($B$2:$B$773,$H$4)),2,1))</f>
        <v>3</v>
      </c>
      <c r="D471" s="169" t="str">
        <f t="shared" si="7"/>
        <v>higher</v>
      </c>
    </row>
    <row r="472" spans="1:4" x14ac:dyDescent="0.35">
      <c r="A472" s="165">
        <v>53053061602</v>
      </c>
      <c r="B472" s="166">
        <f>SUM('Data - Individual Indicators'!C473,'Data - Individual Indicators'!E473,'Data - Individual Indicators'!G473,'Data - Individual Indicators'!I473,0.5*'Data - Individual Indicators'!L473,0.5*'Data - Individual Indicators'!M473,'Data - Individual Indicators'!P473,0.5*'Data - Individual Indicators'!S473,0.5*'Data - Individual Indicators'!T473,'Data - Individual Indicators'!W473,'Data - Individual Indicators'!Y473,0.33*'Data - Individual Indicators'!AC473,0.33*'Data - Individual Indicators'!AD473,0.33*'Data - Individual Indicators'!AE473,0.5*'Data - Individual Indicators'!AI473,0.5*'Data - Individual Indicators'!AJ473,'Data - Individual Indicators'!AM473,'Data - Individual Indicators'!AO473,'Data - Individual Indicators'!BB473*SUM('Data - Individual Indicators'!AV473:AY473),'Data - Individual Indicators'!BE473)</f>
        <v>41.46</v>
      </c>
      <c r="C472" s="169">
        <f>IF(AND(B472&gt;=_xlfn.PERCENTILE.INC($B$2:$B$773,$H$3)),3,IF(AND(B472&lt;_xlfn.PERCENTILE.INC($B$2:$B$773,$H$3),B472&gt;=_xlfn.PERCENTILE.INC($B$2:$B$773,$H$4)),2,1))</f>
        <v>3</v>
      </c>
      <c r="D472" s="169" t="str">
        <f t="shared" si="7"/>
        <v>higher</v>
      </c>
    </row>
    <row r="473" spans="1:4" x14ac:dyDescent="0.35">
      <c r="A473" s="165">
        <v>53053061700</v>
      </c>
      <c r="B473" s="166">
        <f>SUM('Data - Individual Indicators'!C474,'Data - Individual Indicators'!E474,'Data - Individual Indicators'!G474,'Data - Individual Indicators'!I474,0.5*'Data - Individual Indicators'!L474,0.5*'Data - Individual Indicators'!M474,'Data - Individual Indicators'!P474,0.5*'Data - Individual Indicators'!S474,0.5*'Data - Individual Indicators'!T474,'Data - Individual Indicators'!W474,'Data - Individual Indicators'!Y474,0.33*'Data - Individual Indicators'!AC474,0.33*'Data - Individual Indicators'!AD474,0.33*'Data - Individual Indicators'!AE474,0.5*'Data - Individual Indicators'!AI474,0.5*'Data - Individual Indicators'!AJ474,'Data - Individual Indicators'!AM474,'Data - Individual Indicators'!AO474,'Data - Individual Indicators'!BB474*SUM('Data - Individual Indicators'!AV474:AY474),'Data - Individual Indicators'!BE474)</f>
        <v>35.299999999999997</v>
      </c>
      <c r="C473" s="169">
        <f>IF(AND(B473&gt;=_xlfn.PERCENTILE.INC($B$2:$B$773,$H$3)),3,IF(AND(B473&lt;_xlfn.PERCENTILE.INC($B$2:$B$773,$H$3),B473&gt;=_xlfn.PERCENTILE.INC($B$2:$B$773,$H$4)),2,1))</f>
        <v>2</v>
      </c>
      <c r="D473" s="169" t="str">
        <f t="shared" si="7"/>
        <v>moderate</v>
      </c>
    </row>
    <row r="474" spans="1:4" x14ac:dyDescent="0.35">
      <c r="A474" s="165">
        <v>53053061800</v>
      </c>
      <c r="B474" s="166">
        <f>SUM('Data - Individual Indicators'!C475,'Data - Individual Indicators'!E475,'Data - Individual Indicators'!G475,'Data - Individual Indicators'!I475,0.5*'Data - Individual Indicators'!L475,0.5*'Data - Individual Indicators'!M475,'Data - Individual Indicators'!P475,0.5*'Data - Individual Indicators'!S475,0.5*'Data - Individual Indicators'!T475,'Data - Individual Indicators'!W475,'Data - Individual Indicators'!Y475,0.33*'Data - Individual Indicators'!AC475,0.33*'Data - Individual Indicators'!AD475,0.33*'Data - Individual Indicators'!AE475,0.5*'Data - Individual Indicators'!AI475,0.5*'Data - Individual Indicators'!AJ475,'Data - Individual Indicators'!AM475,'Data - Individual Indicators'!AO475,'Data - Individual Indicators'!BB475*SUM('Data - Individual Indicators'!AV475:AY475),'Data - Individual Indicators'!BE475)</f>
        <v>32.129999999999995</v>
      </c>
      <c r="C474" s="169">
        <f>IF(AND(B474&gt;=_xlfn.PERCENTILE.INC($B$2:$B$773,$H$3)),3,IF(AND(B474&lt;_xlfn.PERCENTILE.INC($B$2:$B$773,$H$3),B474&gt;=_xlfn.PERCENTILE.INC($B$2:$B$773,$H$4)),2,1))</f>
        <v>2</v>
      </c>
      <c r="D474" s="169" t="str">
        <f t="shared" si="7"/>
        <v>moderate</v>
      </c>
    </row>
    <row r="475" spans="1:4" x14ac:dyDescent="0.35">
      <c r="A475" s="165">
        <v>53053061900</v>
      </c>
      <c r="B475" s="166">
        <f>SUM('Data - Individual Indicators'!C476,'Data - Individual Indicators'!E476,'Data - Individual Indicators'!G476,'Data - Individual Indicators'!I476,0.5*'Data - Individual Indicators'!L476,0.5*'Data - Individual Indicators'!M476,'Data - Individual Indicators'!P476,0.5*'Data - Individual Indicators'!S476,0.5*'Data - Individual Indicators'!T476,'Data - Individual Indicators'!W476,'Data - Individual Indicators'!Y476,0.33*'Data - Individual Indicators'!AC476,0.33*'Data - Individual Indicators'!AD476,0.33*'Data - Individual Indicators'!AE476,0.5*'Data - Individual Indicators'!AI476,0.5*'Data - Individual Indicators'!AJ476,'Data - Individual Indicators'!AM476,'Data - Individual Indicators'!AO476,'Data - Individual Indicators'!BB476*SUM('Data - Individual Indicators'!AV476:AY476),'Data - Individual Indicators'!BE476)</f>
        <v>41.8</v>
      </c>
      <c r="C475" s="169">
        <f>IF(AND(B475&gt;=_xlfn.PERCENTILE.INC($B$2:$B$773,$H$3)),3,IF(AND(B475&lt;_xlfn.PERCENTILE.INC($B$2:$B$773,$H$3),B475&gt;=_xlfn.PERCENTILE.INC($B$2:$B$773,$H$4)),2,1))</f>
        <v>3</v>
      </c>
      <c r="D475" s="169" t="str">
        <f t="shared" si="7"/>
        <v>higher</v>
      </c>
    </row>
    <row r="476" spans="1:4" x14ac:dyDescent="0.35">
      <c r="A476" s="165">
        <v>53053062000</v>
      </c>
      <c r="B476" s="166">
        <f>SUM('Data - Individual Indicators'!C477,'Data - Individual Indicators'!E477,'Data - Individual Indicators'!G477,'Data - Individual Indicators'!I477,0.5*'Data - Individual Indicators'!L477,0.5*'Data - Individual Indicators'!M477,'Data - Individual Indicators'!P477,0.5*'Data - Individual Indicators'!S477,0.5*'Data - Individual Indicators'!T477,'Data - Individual Indicators'!W477,'Data - Individual Indicators'!Y477,0.33*'Data - Individual Indicators'!AC477,0.33*'Data - Individual Indicators'!AD477,0.33*'Data - Individual Indicators'!AE477,0.5*'Data - Individual Indicators'!AI477,0.5*'Data - Individual Indicators'!AJ477,'Data - Individual Indicators'!AM477,'Data - Individual Indicators'!AO477,'Data - Individual Indicators'!BB477*SUM('Data - Individual Indicators'!AV477:AY477),'Data - Individual Indicators'!BE477)</f>
        <v>41.8</v>
      </c>
      <c r="C476" s="169">
        <f>IF(AND(B476&gt;=_xlfn.PERCENTILE.INC($B$2:$B$773,$H$3)),3,IF(AND(B476&lt;_xlfn.PERCENTILE.INC($B$2:$B$773,$H$3),B476&gt;=_xlfn.PERCENTILE.INC($B$2:$B$773,$H$4)),2,1))</f>
        <v>3</v>
      </c>
      <c r="D476" s="169" t="str">
        <f t="shared" si="7"/>
        <v>higher</v>
      </c>
    </row>
    <row r="477" spans="1:4" x14ac:dyDescent="0.35">
      <c r="A477" s="165">
        <v>53053062300</v>
      </c>
      <c r="B477" s="166">
        <f>SUM('Data - Individual Indicators'!C478,'Data - Individual Indicators'!E478,'Data - Individual Indicators'!G478,'Data - Individual Indicators'!I478,0.5*'Data - Individual Indicators'!L478,0.5*'Data - Individual Indicators'!M478,'Data - Individual Indicators'!P478,0.5*'Data - Individual Indicators'!S478,0.5*'Data - Individual Indicators'!T478,'Data - Individual Indicators'!W478,'Data - Individual Indicators'!Y478,0.33*'Data - Individual Indicators'!AC478,0.33*'Data - Individual Indicators'!AD478,0.33*'Data - Individual Indicators'!AE478,0.5*'Data - Individual Indicators'!AI478,0.5*'Data - Individual Indicators'!AJ478,'Data - Individual Indicators'!AM478,'Data - Individual Indicators'!AO478,'Data - Individual Indicators'!BB478*SUM('Data - Individual Indicators'!AV478:AY478),'Data - Individual Indicators'!BE478)</f>
        <v>33.97</v>
      </c>
      <c r="C477" s="169">
        <f>IF(AND(B477&gt;=_xlfn.PERCENTILE.INC($B$2:$B$773,$H$3)),3,IF(AND(B477&lt;_xlfn.PERCENTILE.INC($B$2:$B$773,$H$3),B477&gt;=_xlfn.PERCENTILE.INC($B$2:$B$773,$H$4)),2,1))</f>
        <v>2</v>
      </c>
      <c r="D477" s="169" t="str">
        <f t="shared" si="7"/>
        <v>moderate</v>
      </c>
    </row>
    <row r="478" spans="1:4" x14ac:dyDescent="0.35">
      <c r="A478" s="165">
        <v>53053062400</v>
      </c>
      <c r="B478" s="166">
        <f>SUM('Data - Individual Indicators'!C479,'Data - Individual Indicators'!E479,'Data - Individual Indicators'!G479,'Data - Individual Indicators'!I479,0.5*'Data - Individual Indicators'!L479,0.5*'Data - Individual Indicators'!M479,'Data - Individual Indicators'!P479,0.5*'Data - Individual Indicators'!S479,0.5*'Data - Individual Indicators'!T479,'Data - Individual Indicators'!W479,'Data - Individual Indicators'!Y479,0.33*'Data - Individual Indicators'!AC479,0.33*'Data - Individual Indicators'!AD479,0.33*'Data - Individual Indicators'!AE479,0.5*'Data - Individual Indicators'!AI479,0.5*'Data - Individual Indicators'!AJ479,'Data - Individual Indicators'!AM479,'Data - Individual Indicators'!AO479,'Data - Individual Indicators'!BB479*SUM('Data - Individual Indicators'!AV479:AY479),'Data - Individual Indicators'!BE479)</f>
        <v>31.46</v>
      </c>
      <c r="C478" s="169">
        <f>IF(AND(B478&gt;=_xlfn.PERCENTILE.INC($B$2:$B$773,$H$3)),3,IF(AND(B478&lt;_xlfn.PERCENTILE.INC($B$2:$B$773,$H$3),B478&gt;=_xlfn.PERCENTILE.INC($B$2:$B$773,$H$4)),2,1))</f>
        <v>2</v>
      </c>
      <c r="D478" s="169" t="str">
        <f t="shared" si="7"/>
        <v>moderate</v>
      </c>
    </row>
    <row r="479" spans="1:4" x14ac:dyDescent="0.35">
      <c r="A479" s="165">
        <v>53053062500</v>
      </c>
      <c r="B479" s="166">
        <f>SUM('Data - Individual Indicators'!C480,'Data - Individual Indicators'!E480,'Data - Individual Indicators'!G480,'Data - Individual Indicators'!I480,0.5*'Data - Individual Indicators'!L480,0.5*'Data - Individual Indicators'!M480,'Data - Individual Indicators'!P480,0.5*'Data - Individual Indicators'!S480,0.5*'Data - Individual Indicators'!T480,'Data - Individual Indicators'!W480,'Data - Individual Indicators'!Y480,0.33*'Data - Individual Indicators'!AC480,0.33*'Data - Individual Indicators'!AD480,0.33*'Data - Individual Indicators'!AE480,0.5*'Data - Individual Indicators'!AI480,0.5*'Data - Individual Indicators'!AJ480,'Data - Individual Indicators'!AM480,'Data - Individual Indicators'!AO480,'Data - Individual Indicators'!BB480*SUM('Data - Individual Indicators'!AV480:AY480),'Data - Individual Indicators'!BE480)</f>
        <v>30.13</v>
      </c>
      <c r="C479" s="169">
        <f>IF(AND(B479&gt;=_xlfn.PERCENTILE.INC($B$2:$B$773,$H$3)),3,IF(AND(B479&lt;_xlfn.PERCENTILE.INC($B$2:$B$773,$H$3),B479&gt;=_xlfn.PERCENTILE.INC($B$2:$B$773,$H$4)),2,1))</f>
        <v>2</v>
      </c>
      <c r="D479" s="169" t="str">
        <f t="shared" si="7"/>
        <v>moderate</v>
      </c>
    </row>
    <row r="480" spans="1:4" x14ac:dyDescent="0.35">
      <c r="A480" s="165">
        <v>53053062600</v>
      </c>
      <c r="B480" s="166">
        <f>SUM('Data - Individual Indicators'!C481,'Data - Individual Indicators'!E481,'Data - Individual Indicators'!G481,'Data - Individual Indicators'!I481,0.5*'Data - Individual Indicators'!L481,0.5*'Data - Individual Indicators'!M481,'Data - Individual Indicators'!P481,0.5*'Data - Individual Indicators'!S481,0.5*'Data - Individual Indicators'!T481,'Data - Individual Indicators'!W481,'Data - Individual Indicators'!Y481,0.33*'Data - Individual Indicators'!AC481,0.33*'Data - Individual Indicators'!AD481,0.33*'Data - Individual Indicators'!AE481,0.5*'Data - Individual Indicators'!AI481,0.5*'Data - Individual Indicators'!AJ481,'Data - Individual Indicators'!AM481,'Data - Individual Indicators'!AO481,'Data - Individual Indicators'!BB481*SUM('Data - Individual Indicators'!AV481:AY481),'Data - Individual Indicators'!BE481)</f>
        <v>36.729999999999997</v>
      </c>
      <c r="C480" s="169">
        <f>IF(AND(B480&gt;=_xlfn.PERCENTILE.INC($B$2:$B$773,$H$3)),3,IF(AND(B480&lt;_xlfn.PERCENTILE.INC($B$2:$B$773,$H$3),B480&gt;=_xlfn.PERCENTILE.INC($B$2:$B$773,$H$4)),2,1))</f>
        <v>2</v>
      </c>
      <c r="D480" s="169" t="str">
        <f t="shared" si="7"/>
        <v>moderate</v>
      </c>
    </row>
    <row r="481" spans="1:4" x14ac:dyDescent="0.35">
      <c r="A481" s="165">
        <v>53053062801</v>
      </c>
      <c r="B481" s="166">
        <f>SUM('Data - Individual Indicators'!C482,'Data - Individual Indicators'!E482,'Data - Individual Indicators'!G482,'Data - Individual Indicators'!I482,0.5*'Data - Individual Indicators'!L482,0.5*'Data - Individual Indicators'!M482,'Data - Individual Indicators'!P482,0.5*'Data - Individual Indicators'!S482,0.5*'Data - Individual Indicators'!T482,'Data - Individual Indicators'!W482,'Data - Individual Indicators'!Y482,0.33*'Data - Individual Indicators'!AC482,0.33*'Data - Individual Indicators'!AD482,0.33*'Data - Individual Indicators'!AE482,0.5*'Data - Individual Indicators'!AI482,0.5*'Data - Individual Indicators'!AJ482,'Data - Individual Indicators'!AM482,'Data - Individual Indicators'!AO482,'Data - Individual Indicators'!BB482*SUM('Data - Individual Indicators'!AV482:AY482),'Data - Individual Indicators'!BE482)</f>
        <v>36.809999999999995</v>
      </c>
      <c r="C481" s="169">
        <f>IF(AND(B481&gt;=_xlfn.PERCENTILE.INC($B$2:$B$773,$H$3)),3,IF(AND(B481&lt;_xlfn.PERCENTILE.INC($B$2:$B$773,$H$3),B481&gt;=_xlfn.PERCENTILE.INC($B$2:$B$773,$H$4)),2,1))</f>
        <v>2</v>
      </c>
      <c r="D481" s="169" t="str">
        <f t="shared" si="7"/>
        <v>moderate</v>
      </c>
    </row>
    <row r="482" spans="1:4" x14ac:dyDescent="0.35">
      <c r="A482" s="165">
        <v>53053062802</v>
      </c>
      <c r="B482" s="166">
        <f>SUM('Data - Individual Indicators'!C483,'Data - Individual Indicators'!E483,'Data - Individual Indicators'!G483,'Data - Individual Indicators'!I483,0.5*'Data - Individual Indicators'!L483,0.5*'Data - Individual Indicators'!M483,'Data - Individual Indicators'!P483,0.5*'Data - Individual Indicators'!S483,0.5*'Data - Individual Indicators'!T483,'Data - Individual Indicators'!W483,'Data - Individual Indicators'!Y483,0.33*'Data - Individual Indicators'!AC483,0.33*'Data - Individual Indicators'!AD483,0.33*'Data - Individual Indicators'!AE483,0.5*'Data - Individual Indicators'!AI483,0.5*'Data - Individual Indicators'!AJ483,'Data - Individual Indicators'!AM483,'Data - Individual Indicators'!AO483,'Data - Individual Indicators'!BB483*SUM('Data - Individual Indicators'!AV483:AY483),'Data - Individual Indicators'!BE483)</f>
        <v>30.479999999999997</v>
      </c>
      <c r="C482" s="169">
        <f>IF(AND(B482&gt;=_xlfn.PERCENTILE.INC($B$2:$B$773,$H$3)),3,IF(AND(B482&lt;_xlfn.PERCENTILE.INC($B$2:$B$773,$H$3),B482&gt;=_xlfn.PERCENTILE.INC($B$2:$B$773,$H$4)),2,1))</f>
        <v>2</v>
      </c>
      <c r="D482" s="169" t="str">
        <f t="shared" si="7"/>
        <v>moderate</v>
      </c>
    </row>
    <row r="483" spans="1:4" x14ac:dyDescent="0.35">
      <c r="A483" s="165">
        <v>53053062900</v>
      </c>
      <c r="B483" s="166">
        <f>SUM('Data - Individual Indicators'!C484,'Data - Individual Indicators'!E484,'Data - Individual Indicators'!G484,'Data - Individual Indicators'!I484,0.5*'Data - Individual Indicators'!L484,0.5*'Data - Individual Indicators'!M484,'Data - Individual Indicators'!P484,0.5*'Data - Individual Indicators'!S484,0.5*'Data - Individual Indicators'!T484,'Data - Individual Indicators'!W484,'Data - Individual Indicators'!Y484,0.33*'Data - Individual Indicators'!AC484,0.33*'Data - Individual Indicators'!AD484,0.33*'Data - Individual Indicators'!AE484,0.5*'Data - Individual Indicators'!AI484,0.5*'Data - Individual Indicators'!AJ484,'Data - Individual Indicators'!AM484,'Data - Individual Indicators'!AO484,'Data - Individual Indicators'!BB484*SUM('Data - Individual Indicators'!AV484:AY484),'Data - Individual Indicators'!BE484)</f>
        <v>34.979999999999997</v>
      </c>
      <c r="C483" s="169">
        <f>IF(AND(B483&gt;=_xlfn.PERCENTILE.INC($B$2:$B$773,$H$3)),3,IF(AND(B483&lt;_xlfn.PERCENTILE.INC($B$2:$B$773,$H$3),B483&gt;=_xlfn.PERCENTILE.INC($B$2:$B$773,$H$4)),2,1))</f>
        <v>2</v>
      </c>
      <c r="D483" s="169" t="str">
        <f t="shared" si="7"/>
        <v>moderate</v>
      </c>
    </row>
    <row r="484" spans="1:4" x14ac:dyDescent="0.35">
      <c r="A484" s="165">
        <v>53053063000</v>
      </c>
      <c r="B484" s="166">
        <f>SUM('Data - Individual Indicators'!C485,'Data - Individual Indicators'!E485,'Data - Individual Indicators'!G485,'Data - Individual Indicators'!I485,0.5*'Data - Individual Indicators'!L485,0.5*'Data - Individual Indicators'!M485,'Data - Individual Indicators'!P485,0.5*'Data - Individual Indicators'!S485,0.5*'Data - Individual Indicators'!T485,'Data - Individual Indicators'!W485,'Data - Individual Indicators'!Y485,0.33*'Data - Individual Indicators'!AC485,0.33*'Data - Individual Indicators'!AD485,0.33*'Data - Individual Indicators'!AE485,0.5*'Data - Individual Indicators'!AI485,0.5*'Data - Individual Indicators'!AJ485,'Data - Individual Indicators'!AM485,'Data - Individual Indicators'!AO485,'Data - Individual Indicators'!BB485*SUM('Data - Individual Indicators'!AV485:AY485),'Data - Individual Indicators'!BE485)</f>
        <v>35.479999999999997</v>
      </c>
      <c r="C484" s="169">
        <f>IF(AND(B484&gt;=_xlfn.PERCENTILE.INC($B$2:$B$773,$H$3)),3,IF(AND(B484&lt;_xlfn.PERCENTILE.INC($B$2:$B$773,$H$3),B484&gt;=_xlfn.PERCENTILE.INC($B$2:$B$773,$H$4)),2,1))</f>
        <v>2</v>
      </c>
      <c r="D484" s="169" t="str">
        <f t="shared" si="7"/>
        <v>moderate</v>
      </c>
    </row>
    <row r="485" spans="1:4" x14ac:dyDescent="0.35">
      <c r="A485" s="165">
        <v>53053063100</v>
      </c>
      <c r="B485" s="166">
        <f>SUM('Data - Individual Indicators'!C486,'Data - Individual Indicators'!E486,'Data - Individual Indicators'!G486,'Data - Individual Indicators'!I486,0.5*'Data - Individual Indicators'!L486,0.5*'Data - Individual Indicators'!M486,'Data - Individual Indicators'!P486,0.5*'Data - Individual Indicators'!S486,0.5*'Data - Individual Indicators'!T486,'Data - Individual Indicators'!W486,'Data - Individual Indicators'!Y486,0.33*'Data - Individual Indicators'!AC486,0.33*'Data - Individual Indicators'!AD486,0.33*'Data - Individual Indicators'!AE486,0.5*'Data - Individual Indicators'!AI486,0.5*'Data - Individual Indicators'!AJ486,'Data - Individual Indicators'!AM486,'Data - Individual Indicators'!AO486,'Data - Individual Indicators'!BB486*SUM('Data - Individual Indicators'!AV486:AY486),'Data - Individual Indicators'!BE486)</f>
        <v>33.799999999999997</v>
      </c>
      <c r="C485" s="169">
        <f>IF(AND(B485&gt;=_xlfn.PERCENTILE.INC($B$2:$B$773,$H$3)),3,IF(AND(B485&lt;_xlfn.PERCENTILE.INC($B$2:$B$773,$H$3),B485&gt;=_xlfn.PERCENTILE.INC($B$2:$B$773,$H$4)),2,1))</f>
        <v>2</v>
      </c>
      <c r="D485" s="169" t="str">
        <f t="shared" si="7"/>
        <v>moderate</v>
      </c>
    </row>
    <row r="486" spans="1:4" x14ac:dyDescent="0.35">
      <c r="A486" s="165">
        <v>53053063200</v>
      </c>
      <c r="B486" s="166">
        <f>SUM('Data - Individual Indicators'!C487,'Data - Individual Indicators'!E487,'Data - Individual Indicators'!G487,'Data - Individual Indicators'!I487,0.5*'Data - Individual Indicators'!L487,0.5*'Data - Individual Indicators'!M487,'Data - Individual Indicators'!P487,0.5*'Data - Individual Indicators'!S487,0.5*'Data - Individual Indicators'!T487,'Data - Individual Indicators'!W487,'Data - Individual Indicators'!Y487,0.33*'Data - Individual Indicators'!AC487,0.33*'Data - Individual Indicators'!AD487,0.33*'Data - Individual Indicators'!AE487,0.5*'Data - Individual Indicators'!AI487,0.5*'Data - Individual Indicators'!AJ487,'Data - Individual Indicators'!AM487,'Data - Individual Indicators'!AO487,'Data - Individual Indicators'!BB487*SUM('Data - Individual Indicators'!AV487:AY487),'Data - Individual Indicators'!BE487)</f>
        <v>34.963333333333331</v>
      </c>
      <c r="C486" s="169">
        <f>IF(AND(B486&gt;=_xlfn.PERCENTILE.INC($B$2:$B$773,$H$3)),3,IF(AND(B486&lt;_xlfn.PERCENTILE.INC($B$2:$B$773,$H$3),B486&gt;=_xlfn.PERCENTILE.INC($B$2:$B$773,$H$4)),2,1))</f>
        <v>2</v>
      </c>
      <c r="D486" s="169" t="str">
        <f t="shared" si="7"/>
        <v>moderate</v>
      </c>
    </row>
    <row r="487" spans="1:4" x14ac:dyDescent="0.35">
      <c r="A487" s="165">
        <v>53053063300</v>
      </c>
      <c r="B487" s="166">
        <f>SUM('Data - Individual Indicators'!C488,'Data - Individual Indicators'!E488,'Data - Individual Indicators'!G488,'Data - Individual Indicators'!I488,0.5*'Data - Individual Indicators'!L488,0.5*'Data - Individual Indicators'!M488,'Data - Individual Indicators'!P488,0.5*'Data - Individual Indicators'!S488,0.5*'Data - Individual Indicators'!T488,'Data - Individual Indicators'!W488,'Data - Individual Indicators'!Y488,0.33*'Data - Individual Indicators'!AC488,0.33*'Data - Individual Indicators'!AD488,0.33*'Data - Individual Indicators'!AE488,0.5*'Data - Individual Indicators'!AI488,0.5*'Data - Individual Indicators'!AJ488,'Data - Individual Indicators'!AM488,'Data - Individual Indicators'!AO488,'Data - Individual Indicators'!BB488*SUM('Data - Individual Indicators'!AV488:AY488),'Data - Individual Indicators'!BE488)</f>
        <v>39.97</v>
      </c>
      <c r="C487" s="169">
        <f>IF(AND(B487&gt;=_xlfn.PERCENTILE.INC($B$2:$B$773,$H$3)),3,IF(AND(B487&lt;_xlfn.PERCENTILE.INC($B$2:$B$773,$H$3),B487&gt;=_xlfn.PERCENTILE.INC($B$2:$B$773,$H$4)),2,1))</f>
        <v>3</v>
      </c>
      <c r="D487" s="169" t="str">
        <f t="shared" si="7"/>
        <v>higher</v>
      </c>
    </row>
    <row r="488" spans="1:4" x14ac:dyDescent="0.35">
      <c r="A488" s="165">
        <v>53053063400</v>
      </c>
      <c r="B488" s="166">
        <f>SUM('Data - Individual Indicators'!C489,'Data - Individual Indicators'!E489,'Data - Individual Indicators'!G489,'Data - Individual Indicators'!I489,0.5*'Data - Individual Indicators'!L489,0.5*'Data - Individual Indicators'!M489,'Data - Individual Indicators'!P489,0.5*'Data - Individual Indicators'!S489,0.5*'Data - Individual Indicators'!T489,'Data - Individual Indicators'!W489,'Data - Individual Indicators'!Y489,0.33*'Data - Individual Indicators'!AC489,0.33*'Data - Individual Indicators'!AD489,0.33*'Data - Individual Indicators'!AE489,0.5*'Data - Individual Indicators'!AI489,0.5*'Data - Individual Indicators'!AJ489,'Data - Individual Indicators'!AM489,'Data - Individual Indicators'!AO489,'Data - Individual Indicators'!BB489*SUM('Data - Individual Indicators'!AV489:AY489),'Data - Individual Indicators'!BE489)</f>
        <v>42.8</v>
      </c>
      <c r="C488" s="169">
        <f>IF(AND(B488&gt;=_xlfn.PERCENTILE.INC($B$2:$B$773,$H$3)),3,IF(AND(B488&lt;_xlfn.PERCENTILE.INC($B$2:$B$773,$H$3),B488&gt;=_xlfn.PERCENTILE.INC($B$2:$B$773,$H$4)),2,1))</f>
        <v>3</v>
      </c>
      <c r="D488" s="169" t="str">
        <f t="shared" si="7"/>
        <v>higher</v>
      </c>
    </row>
    <row r="489" spans="1:4" x14ac:dyDescent="0.35">
      <c r="A489" s="165">
        <v>53053063501</v>
      </c>
      <c r="B489" s="166">
        <f>SUM('Data - Individual Indicators'!C490,'Data - Individual Indicators'!E490,'Data - Individual Indicators'!G490,'Data - Individual Indicators'!I490,0.5*'Data - Individual Indicators'!L490,0.5*'Data - Individual Indicators'!M490,'Data - Individual Indicators'!P490,0.5*'Data - Individual Indicators'!S490,0.5*'Data - Individual Indicators'!T490,'Data - Individual Indicators'!W490,'Data - Individual Indicators'!Y490,0.33*'Data - Individual Indicators'!AC490,0.33*'Data - Individual Indicators'!AD490,0.33*'Data - Individual Indicators'!AE490,0.5*'Data - Individual Indicators'!AI490,0.5*'Data - Individual Indicators'!AJ490,'Data - Individual Indicators'!AM490,'Data - Individual Indicators'!AO490,'Data - Individual Indicators'!BB490*SUM('Data - Individual Indicators'!AV490:AY490),'Data - Individual Indicators'!BE490)</f>
        <v>36.973333333333336</v>
      </c>
      <c r="C489" s="169">
        <f>IF(AND(B489&gt;=_xlfn.PERCENTILE.INC($B$2:$B$773,$H$3)),3,IF(AND(B489&lt;_xlfn.PERCENTILE.INC($B$2:$B$773,$H$3),B489&gt;=_xlfn.PERCENTILE.INC($B$2:$B$773,$H$4)),2,1))</f>
        <v>2</v>
      </c>
      <c r="D489" s="169" t="str">
        <f t="shared" si="7"/>
        <v>moderate</v>
      </c>
    </row>
    <row r="490" spans="1:4" x14ac:dyDescent="0.35">
      <c r="A490" s="165">
        <v>53053063502</v>
      </c>
      <c r="B490" s="166">
        <f>SUM('Data - Individual Indicators'!C491,'Data - Individual Indicators'!E491,'Data - Individual Indicators'!G491,'Data - Individual Indicators'!I491,0.5*'Data - Individual Indicators'!L491,0.5*'Data - Individual Indicators'!M491,'Data - Individual Indicators'!P491,0.5*'Data - Individual Indicators'!S491,0.5*'Data - Individual Indicators'!T491,'Data - Individual Indicators'!W491,'Data - Individual Indicators'!Y491,0.33*'Data - Individual Indicators'!AC491,0.33*'Data - Individual Indicators'!AD491,0.33*'Data - Individual Indicators'!AE491,0.5*'Data - Individual Indicators'!AI491,0.5*'Data - Individual Indicators'!AJ491,'Data - Individual Indicators'!AM491,'Data - Individual Indicators'!AO491,'Data - Individual Indicators'!BB491*SUM('Data - Individual Indicators'!AV491:AY491),'Data - Individual Indicators'!BE491)</f>
        <v>34.309999999999995</v>
      </c>
      <c r="C490" s="169">
        <f>IF(AND(B490&gt;=_xlfn.PERCENTILE.INC($B$2:$B$773,$H$3)),3,IF(AND(B490&lt;_xlfn.PERCENTILE.INC($B$2:$B$773,$H$3),B490&gt;=_xlfn.PERCENTILE.INC($B$2:$B$773,$H$4)),2,1))</f>
        <v>2</v>
      </c>
      <c r="D490" s="169" t="str">
        <f t="shared" si="7"/>
        <v>moderate</v>
      </c>
    </row>
    <row r="491" spans="1:4" x14ac:dyDescent="0.35">
      <c r="A491" s="165">
        <v>53053070100</v>
      </c>
      <c r="B491" s="166">
        <f>SUM('Data - Individual Indicators'!C492,'Data - Individual Indicators'!E492,'Data - Individual Indicators'!G492,'Data - Individual Indicators'!I492,0.5*'Data - Individual Indicators'!L492,0.5*'Data - Individual Indicators'!M492,'Data - Individual Indicators'!P492,0.5*'Data - Individual Indicators'!S492,0.5*'Data - Individual Indicators'!T492,'Data - Individual Indicators'!W492,'Data - Individual Indicators'!Y492,0.33*'Data - Individual Indicators'!AC492,0.33*'Data - Individual Indicators'!AD492,0.33*'Data - Individual Indicators'!AE492,0.5*'Data - Individual Indicators'!AI492,0.5*'Data - Individual Indicators'!AJ492,'Data - Individual Indicators'!AM492,'Data - Individual Indicators'!AO492,'Data - Individual Indicators'!BB492*SUM('Data - Individual Indicators'!AV492:AY492),'Data - Individual Indicators'!BE492)</f>
        <v>11.5</v>
      </c>
      <c r="C491" s="169">
        <f>IF(AND(B491&gt;=_xlfn.PERCENTILE.INC($B$2:$B$773,$H$3)),3,IF(AND(B491&lt;_xlfn.PERCENTILE.INC($B$2:$B$773,$H$3),B491&gt;=_xlfn.PERCENTILE.INC($B$2:$B$773,$H$4)),2,1))</f>
        <v>1</v>
      </c>
      <c r="D491" s="169" t="str">
        <f t="shared" si="7"/>
        <v>lower</v>
      </c>
    </row>
    <row r="492" spans="1:4" x14ac:dyDescent="0.35">
      <c r="A492" s="165">
        <v>53053070203</v>
      </c>
      <c r="B492" s="166">
        <f>SUM('Data - Individual Indicators'!C493,'Data - Individual Indicators'!E493,'Data - Individual Indicators'!G493,'Data - Individual Indicators'!I493,0.5*'Data - Individual Indicators'!L493,0.5*'Data - Individual Indicators'!M493,'Data - Individual Indicators'!P493,0.5*'Data - Individual Indicators'!S493,0.5*'Data - Individual Indicators'!T493,'Data - Individual Indicators'!W493,'Data - Individual Indicators'!Y493,0.33*'Data - Individual Indicators'!AC493,0.33*'Data - Individual Indicators'!AD493,0.33*'Data - Individual Indicators'!AE493,0.5*'Data - Individual Indicators'!AI493,0.5*'Data - Individual Indicators'!AJ493,'Data - Individual Indicators'!AM493,'Data - Individual Indicators'!AO493,'Data - Individual Indicators'!BB493*SUM('Data - Individual Indicators'!AV493:AY493),'Data - Individual Indicators'!BE493)</f>
        <v>8.33</v>
      </c>
      <c r="C492" s="169">
        <f>IF(AND(B492&gt;=_xlfn.PERCENTILE.INC($B$2:$B$773,$H$3)),3,IF(AND(B492&lt;_xlfn.PERCENTILE.INC($B$2:$B$773,$H$3),B492&gt;=_xlfn.PERCENTILE.INC($B$2:$B$773,$H$4)),2,1))</f>
        <v>1</v>
      </c>
      <c r="D492" s="169" t="str">
        <f t="shared" si="7"/>
        <v>lower</v>
      </c>
    </row>
    <row r="493" spans="1:4" x14ac:dyDescent="0.35">
      <c r="A493" s="165">
        <v>53053070204</v>
      </c>
      <c r="B493" s="166">
        <f>SUM('Data - Individual Indicators'!C494,'Data - Individual Indicators'!E494,'Data - Individual Indicators'!G494,'Data - Individual Indicators'!I494,0.5*'Data - Individual Indicators'!L494,0.5*'Data - Individual Indicators'!M494,'Data - Individual Indicators'!P494,0.5*'Data - Individual Indicators'!S494,0.5*'Data - Individual Indicators'!T494,'Data - Individual Indicators'!W494,'Data - Individual Indicators'!Y494,0.33*'Data - Individual Indicators'!AC494,0.33*'Data - Individual Indicators'!AD494,0.33*'Data - Individual Indicators'!AE494,0.5*'Data - Individual Indicators'!AI494,0.5*'Data - Individual Indicators'!AJ494,'Data - Individual Indicators'!AM494,'Data - Individual Indicators'!AO494,'Data - Individual Indicators'!BB494*SUM('Data - Individual Indicators'!AV494:AY494),'Data - Individual Indicators'!BE494)</f>
        <v>11.5</v>
      </c>
      <c r="C493" s="169">
        <f>IF(AND(B493&gt;=_xlfn.PERCENTILE.INC($B$2:$B$773,$H$3)),3,IF(AND(B493&lt;_xlfn.PERCENTILE.INC($B$2:$B$773,$H$3),B493&gt;=_xlfn.PERCENTILE.INC($B$2:$B$773,$H$4)),2,1))</f>
        <v>1</v>
      </c>
      <c r="D493" s="169" t="str">
        <f t="shared" si="7"/>
        <v>lower</v>
      </c>
    </row>
    <row r="494" spans="1:4" x14ac:dyDescent="0.35">
      <c r="A494" s="165">
        <v>53053070205</v>
      </c>
      <c r="B494" s="166">
        <f>SUM('Data - Individual Indicators'!C495,'Data - Individual Indicators'!E495,'Data - Individual Indicators'!G495,'Data - Individual Indicators'!I495,0.5*'Data - Individual Indicators'!L495,0.5*'Data - Individual Indicators'!M495,'Data - Individual Indicators'!P495,0.5*'Data - Individual Indicators'!S495,0.5*'Data - Individual Indicators'!T495,'Data - Individual Indicators'!W495,'Data - Individual Indicators'!Y495,0.33*'Data - Individual Indicators'!AC495,0.33*'Data - Individual Indicators'!AD495,0.33*'Data - Individual Indicators'!AE495,0.5*'Data - Individual Indicators'!AI495,0.5*'Data - Individual Indicators'!AJ495,'Data - Individual Indicators'!AM495,'Data - Individual Indicators'!AO495,'Data - Individual Indicators'!BB495*SUM('Data - Individual Indicators'!AV495:AY495),'Data - Individual Indicators'!BE495)</f>
        <v>12.5</v>
      </c>
      <c r="C494" s="169">
        <f>IF(AND(B494&gt;=_xlfn.PERCENTILE.INC($B$2:$B$773,$H$3)),3,IF(AND(B494&lt;_xlfn.PERCENTILE.INC($B$2:$B$773,$H$3),B494&gt;=_xlfn.PERCENTILE.INC($B$2:$B$773,$H$4)),2,1))</f>
        <v>1</v>
      </c>
      <c r="D494" s="169" t="str">
        <f t="shared" si="7"/>
        <v>lower</v>
      </c>
    </row>
    <row r="495" spans="1:4" x14ac:dyDescent="0.35">
      <c r="A495" s="165">
        <v>53053070206</v>
      </c>
      <c r="B495" s="166">
        <f>SUM('Data - Individual Indicators'!C496,'Data - Individual Indicators'!E496,'Data - Individual Indicators'!G496,'Data - Individual Indicators'!I496,0.5*'Data - Individual Indicators'!L496,0.5*'Data - Individual Indicators'!M496,'Data - Individual Indicators'!P496,0.5*'Data - Individual Indicators'!S496,0.5*'Data - Individual Indicators'!T496,'Data - Individual Indicators'!W496,'Data - Individual Indicators'!Y496,0.33*'Data - Individual Indicators'!AC496,0.33*'Data - Individual Indicators'!AD496,0.33*'Data - Individual Indicators'!AE496,0.5*'Data - Individual Indicators'!AI496,0.5*'Data - Individual Indicators'!AJ496,'Data - Individual Indicators'!AM496,'Data - Individual Indicators'!AO496,'Data - Individual Indicators'!BB496*SUM('Data - Individual Indicators'!AV496:AY496),'Data - Individual Indicators'!BE496)</f>
        <v>8.5</v>
      </c>
      <c r="C495" s="169">
        <f>IF(AND(B495&gt;=_xlfn.PERCENTILE.INC($B$2:$B$773,$H$3)),3,IF(AND(B495&lt;_xlfn.PERCENTILE.INC($B$2:$B$773,$H$3),B495&gt;=_xlfn.PERCENTILE.INC($B$2:$B$773,$H$4)),2,1))</f>
        <v>1</v>
      </c>
      <c r="D495" s="169" t="str">
        <f t="shared" si="7"/>
        <v>lower</v>
      </c>
    </row>
    <row r="496" spans="1:4" x14ac:dyDescent="0.35">
      <c r="A496" s="165">
        <v>53053070207</v>
      </c>
      <c r="B496" s="166">
        <f>SUM('Data - Individual Indicators'!C497,'Data - Individual Indicators'!E497,'Data - Individual Indicators'!G497,'Data - Individual Indicators'!I497,0.5*'Data - Individual Indicators'!L497,0.5*'Data - Individual Indicators'!M497,'Data - Individual Indicators'!P497,0.5*'Data - Individual Indicators'!S497,0.5*'Data - Individual Indicators'!T497,'Data - Individual Indicators'!W497,'Data - Individual Indicators'!Y497,0.33*'Data - Individual Indicators'!AC497,0.33*'Data - Individual Indicators'!AD497,0.33*'Data - Individual Indicators'!AE497,0.5*'Data - Individual Indicators'!AI497,0.5*'Data - Individual Indicators'!AJ497,'Data - Individual Indicators'!AM497,'Data - Individual Indicators'!AO497,'Data - Individual Indicators'!BB497*SUM('Data - Individual Indicators'!AV497:AY497),'Data - Individual Indicators'!BE497)</f>
        <v>16.64</v>
      </c>
      <c r="C496" s="169">
        <f>IF(AND(B496&gt;=_xlfn.PERCENTILE.INC($B$2:$B$773,$H$3)),3,IF(AND(B496&lt;_xlfn.PERCENTILE.INC($B$2:$B$773,$H$3),B496&gt;=_xlfn.PERCENTILE.INC($B$2:$B$773,$H$4)),2,1))</f>
        <v>1</v>
      </c>
      <c r="D496" s="169" t="str">
        <f t="shared" si="7"/>
        <v>lower</v>
      </c>
    </row>
    <row r="497" spans="1:4" x14ac:dyDescent="0.35">
      <c r="A497" s="165">
        <v>53053070307</v>
      </c>
      <c r="B497" s="166">
        <f>SUM('Data - Individual Indicators'!C498,'Data - Individual Indicators'!E498,'Data - Individual Indicators'!G498,'Data - Individual Indicators'!I498,0.5*'Data - Individual Indicators'!L498,0.5*'Data - Individual Indicators'!M498,'Data - Individual Indicators'!P498,0.5*'Data - Individual Indicators'!S498,0.5*'Data - Individual Indicators'!T498,'Data - Individual Indicators'!W498,'Data - Individual Indicators'!Y498,0.33*'Data - Individual Indicators'!AC498,0.33*'Data - Individual Indicators'!AD498,0.33*'Data - Individual Indicators'!AE498,0.5*'Data - Individual Indicators'!AI498,0.5*'Data - Individual Indicators'!AJ498,'Data - Individual Indicators'!AM498,'Data - Individual Indicators'!AO498,'Data - Individual Indicators'!BB498*SUM('Data - Individual Indicators'!AV498:AY498),'Data - Individual Indicators'!BE498)</f>
        <v>3</v>
      </c>
      <c r="C497" s="169">
        <f>IF(AND(B497&gt;=_xlfn.PERCENTILE.INC($B$2:$B$773,$H$3)),3,IF(AND(B497&lt;_xlfn.PERCENTILE.INC($B$2:$B$773,$H$3),B497&gt;=_xlfn.PERCENTILE.INC($B$2:$B$773,$H$4)),2,1))</f>
        <v>1</v>
      </c>
      <c r="D497" s="169" t="str">
        <f t="shared" si="7"/>
        <v>lower</v>
      </c>
    </row>
    <row r="498" spans="1:4" x14ac:dyDescent="0.35">
      <c r="A498" s="165">
        <v>53053070308</v>
      </c>
      <c r="B498" s="166">
        <f>SUM('Data - Individual Indicators'!C499,'Data - Individual Indicators'!E499,'Data - Individual Indicators'!G499,'Data - Individual Indicators'!I499,0.5*'Data - Individual Indicators'!L499,0.5*'Data - Individual Indicators'!M499,'Data - Individual Indicators'!P499,0.5*'Data - Individual Indicators'!S499,0.5*'Data - Individual Indicators'!T499,'Data - Individual Indicators'!W499,'Data - Individual Indicators'!Y499,0.33*'Data - Individual Indicators'!AC499,0.33*'Data - Individual Indicators'!AD499,0.33*'Data - Individual Indicators'!AE499,0.5*'Data - Individual Indicators'!AI499,0.5*'Data - Individual Indicators'!AJ499,'Data - Individual Indicators'!AM499,'Data - Individual Indicators'!AO499,'Data - Individual Indicators'!BB499*SUM('Data - Individual Indicators'!AV499:AY499),'Data - Individual Indicators'!BE499)</f>
        <v>19.98</v>
      </c>
      <c r="C498" s="169">
        <f>IF(AND(B498&gt;=_xlfn.PERCENTILE.INC($B$2:$B$773,$H$3)),3,IF(AND(B498&lt;_xlfn.PERCENTILE.INC($B$2:$B$773,$H$3),B498&gt;=_xlfn.PERCENTILE.INC($B$2:$B$773,$H$4)),2,1))</f>
        <v>1</v>
      </c>
      <c r="D498" s="169" t="str">
        <f t="shared" si="7"/>
        <v>lower</v>
      </c>
    </row>
    <row r="499" spans="1:4" x14ac:dyDescent="0.35">
      <c r="A499" s="165">
        <v>53053070309</v>
      </c>
      <c r="B499" s="166">
        <f>SUM('Data - Individual Indicators'!C500,'Data - Individual Indicators'!E500,'Data - Individual Indicators'!G500,'Data - Individual Indicators'!I500,0.5*'Data - Individual Indicators'!L500,0.5*'Data - Individual Indicators'!M500,'Data - Individual Indicators'!P500,0.5*'Data - Individual Indicators'!S500,0.5*'Data - Individual Indicators'!T500,'Data - Individual Indicators'!W500,'Data - Individual Indicators'!Y500,0.33*'Data - Individual Indicators'!AC500,0.33*'Data - Individual Indicators'!AD500,0.33*'Data - Individual Indicators'!AE500,0.5*'Data - Individual Indicators'!AI500,0.5*'Data - Individual Indicators'!AJ500,'Data - Individual Indicators'!AM500,'Data - Individual Indicators'!AO500,'Data - Individual Indicators'!BB500*SUM('Data - Individual Indicators'!AV500:AY500),'Data - Individual Indicators'!BE500)</f>
        <v>14.16</v>
      </c>
      <c r="C499" s="169">
        <f>IF(AND(B499&gt;=_xlfn.PERCENTILE.INC($B$2:$B$773,$H$3)),3,IF(AND(B499&lt;_xlfn.PERCENTILE.INC($B$2:$B$773,$H$3),B499&gt;=_xlfn.PERCENTILE.INC($B$2:$B$773,$H$4)),2,1))</f>
        <v>1</v>
      </c>
      <c r="D499" s="169" t="str">
        <f t="shared" si="7"/>
        <v>lower</v>
      </c>
    </row>
    <row r="500" spans="1:4" x14ac:dyDescent="0.35">
      <c r="A500" s="165">
        <v>53053070310</v>
      </c>
      <c r="B500" s="166">
        <f>SUM('Data - Individual Indicators'!C501,'Data - Individual Indicators'!E501,'Data - Individual Indicators'!G501,'Data - Individual Indicators'!I501,0.5*'Data - Individual Indicators'!L501,0.5*'Data - Individual Indicators'!M501,'Data - Individual Indicators'!P501,0.5*'Data - Individual Indicators'!S501,0.5*'Data - Individual Indicators'!T501,'Data - Individual Indicators'!W501,'Data - Individual Indicators'!Y501,0.33*'Data - Individual Indicators'!AC501,0.33*'Data - Individual Indicators'!AD501,0.33*'Data - Individual Indicators'!AE501,0.5*'Data - Individual Indicators'!AI501,0.5*'Data - Individual Indicators'!AJ501,'Data - Individual Indicators'!AM501,'Data - Individual Indicators'!AO501,'Data - Individual Indicators'!BB501*SUM('Data - Individual Indicators'!AV501:AY501),'Data - Individual Indicators'!BE501)</f>
        <v>19.64</v>
      </c>
      <c r="C500" s="169">
        <f>IF(AND(B500&gt;=_xlfn.PERCENTILE.INC($B$2:$B$773,$H$3)),3,IF(AND(B500&lt;_xlfn.PERCENTILE.INC($B$2:$B$773,$H$3),B500&gt;=_xlfn.PERCENTILE.INC($B$2:$B$773,$H$4)),2,1))</f>
        <v>1</v>
      </c>
      <c r="D500" s="169" t="str">
        <f t="shared" si="7"/>
        <v>lower</v>
      </c>
    </row>
    <row r="501" spans="1:4" x14ac:dyDescent="0.35">
      <c r="A501" s="165">
        <v>53053070311</v>
      </c>
      <c r="B501" s="166">
        <f>SUM('Data - Individual Indicators'!C502,'Data - Individual Indicators'!E502,'Data - Individual Indicators'!G502,'Data - Individual Indicators'!I502,0.5*'Data - Individual Indicators'!L502,0.5*'Data - Individual Indicators'!M502,'Data - Individual Indicators'!P502,0.5*'Data - Individual Indicators'!S502,0.5*'Data - Individual Indicators'!T502,'Data - Individual Indicators'!W502,'Data - Individual Indicators'!Y502,0.33*'Data - Individual Indicators'!AC502,0.33*'Data - Individual Indicators'!AD502,0.33*'Data - Individual Indicators'!AE502,0.5*'Data - Individual Indicators'!AI502,0.5*'Data - Individual Indicators'!AJ502,'Data - Individual Indicators'!AM502,'Data - Individual Indicators'!AO502,'Data - Individual Indicators'!BB502*SUM('Data - Individual Indicators'!AV502:AY502),'Data - Individual Indicators'!BE502)</f>
        <v>14.48</v>
      </c>
      <c r="C501" s="169">
        <f>IF(AND(B501&gt;=_xlfn.PERCENTILE.INC($B$2:$B$773,$H$3)),3,IF(AND(B501&lt;_xlfn.PERCENTILE.INC($B$2:$B$773,$H$3),B501&gt;=_xlfn.PERCENTILE.INC($B$2:$B$773,$H$4)),2,1))</f>
        <v>1</v>
      </c>
      <c r="D501" s="169" t="str">
        <f t="shared" si="7"/>
        <v>lower</v>
      </c>
    </row>
    <row r="502" spans="1:4" x14ac:dyDescent="0.35">
      <c r="A502" s="165">
        <v>53053070312</v>
      </c>
      <c r="B502" s="166">
        <f>SUM('Data - Individual Indicators'!C503,'Data - Individual Indicators'!E503,'Data - Individual Indicators'!G503,'Data - Individual Indicators'!I503,0.5*'Data - Individual Indicators'!L503,0.5*'Data - Individual Indicators'!M503,'Data - Individual Indicators'!P503,0.5*'Data - Individual Indicators'!S503,0.5*'Data - Individual Indicators'!T503,'Data - Individual Indicators'!W503,'Data - Individual Indicators'!Y503,0.33*'Data - Individual Indicators'!AC503,0.33*'Data - Individual Indicators'!AD503,0.33*'Data - Individual Indicators'!AE503,0.5*'Data - Individual Indicators'!AI503,0.5*'Data - Individual Indicators'!AJ503,'Data - Individual Indicators'!AM503,'Data - Individual Indicators'!AO503,'Data - Individual Indicators'!BB503*SUM('Data - Individual Indicators'!AV503:AY503),'Data - Individual Indicators'!BE503)</f>
        <v>10.66</v>
      </c>
      <c r="C502" s="169">
        <f>IF(AND(B502&gt;=_xlfn.PERCENTILE.INC($B$2:$B$773,$H$3)),3,IF(AND(B502&lt;_xlfn.PERCENTILE.INC($B$2:$B$773,$H$3),B502&gt;=_xlfn.PERCENTILE.INC($B$2:$B$773,$H$4)),2,1))</f>
        <v>1</v>
      </c>
      <c r="D502" s="169" t="str">
        <f t="shared" si="7"/>
        <v>lower</v>
      </c>
    </row>
    <row r="503" spans="1:4" x14ac:dyDescent="0.35">
      <c r="A503" s="165">
        <v>53053070313</v>
      </c>
      <c r="B503" s="166">
        <f>SUM('Data - Individual Indicators'!C504,'Data - Individual Indicators'!E504,'Data - Individual Indicators'!G504,'Data - Individual Indicators'!I504,0.5*'Data - Individual Indicators'!L504,0.5*'Data - Individual Indicators'!M504,'Data - Individual Indicators'!P504,0.5*'Data - Individual Indicators'!S504,0.5*'Data - Individual Indicators'!T504,'Data - Individual Indicators'!W504,'Data - Individual Indicators'!Y504,0.33*'Data - Individual Indicators'!AC504,0.33*'Data - Individual Indicators'!AD504,0.33*'Data - Individual Indicators'!AE504,0.5*'Data - Individual Indicators'!AI504,0.5*'Data - Individual Indicators'!AJ504,'Data - Individual Indicators'!AM504,'Data - Individual Indicators'!AO504,'Data - Individual Indicators'!BB504*SUM('Data - Individual Indicators'!AV504:AY504),'Data - Individual Indicators'!BE504)</f>
        <v>13.66</v>
      </c>
      <c r="C503" s="169">
        <f>IF(AND(B503&gt;=_xlfn.PERCENTILE.INC($B$2:$B$773,$H$3)),3,IF(AND(B503&lt;_xlfn.PERCENTILE.INC($B$2:$B$773,$H$3),B503&gt;=_xlfn.PERCENTILE.INC($B$2:$B$773,$H$4)),2,1))</f>
        <v>1</v>
      </c>
      <c r="D503" s="169" t="str">
        <f t="shared" si="7"/>
        <v>lower</v>
      </c>
    </row>
    <row r="504" spans="1:4" x14ac:dyDescent="0.35">
      <c r="A504" s="165">
        <v>53053070314</v>
      </c>
      <c r="B504" s="166">
        <f>SUM('Data - Individual Indicators'!C505,'Data - Individual Indicators'!E505,'Data - Individual Indicators'!G505,'Data - Individual Indicators'!I505,0.5*'Data - Individual Indicators'!L505,0.5*'Data - Individual Indicators'!M505,'Data - Individual Indicators'!P505,0.5*'Data - Individual Indicators'!S505,0.5*'Data - Individual Indicators'!T505,'Data - Individual Indicators'!W505,'Data - Individual Indicators'!Y505,0.33*'Data - Individual Indicators'!AC505,0.33*'Data - Individual Indicators'!AD505,0.33*'Data - Individual Indicators'!AE505,0.5*'Data - Individual Indicators'!AI505,0.5*'Data - Individual Indicators'!AJ505,'Data - Individual Indicators'!AM505,'Data - Individual Indicators'!AO505,'Data - Individual Indicators'!BB505*SUM('Data - Individual Indicators'!AV505:AY505),'Data - Individual Indicators'!BE505)</f>
        <v>5.99</v>
      </c>
      <c r="C504" s="169">
        <f>IF(AND(B504&gt;=_xlfn.PERCENTILE.INC($B$2:$B$773,$H$3)),3,IF(AND(B504&lt;_xlfn.PERCENTILE.INC($B$2:$B$773,$H$3),B504&gt;=_xlfn.PERCENTILE.INC($B$2:$B$773,$H$4)),2,1))</f>
        <v>1</v>
      </c>
      <c r="D504" s="169" t="str">
        <f t="shared" si="7"/>
        <v>lower</v>
      </c>
    </row>
    <row r="505" spans="1:4" x14ac:dyDescent="0.35">
      <c r="A505" s="165">
        <v>53053070315</v>
      </c>
      <c r="B505" s="166">
        <f>SUM('Data - Individual Indicators'!C506,'Data - Individual Indicators'!E506,'Data - Individual Indicators'!G506,'Data - Individual Indicators'!I506,0.5*'Data - Individual Indicators'!L506,0.5*'Data - Individual Indicators'!M506,'Data - Individual Indicators'!P506,0.5*'Data - Individual Indicators'!S506,0.5*'Data - Individual Indicators'!T506,'Data - Individual Indicators'!W506,'Data - Individual Indicators'!Y506,0.33*'Data - Individual Indicators'!AC506,0.33*'Data - Individual Indicators'!AD506,0.33*'Data - Individual Indicators'!AE506,0.5*'Data - Individual Indicators'!AI506,0.5*'Data - Individual Indicators'!AJ506,'Data - Individual Indicators'!AM506,'Data - Individual Indicators'!AO506,'Data - Individual Indicators'!BB506*SUM('Data - Individual Indicators'!AV506:AY506),'Data - Individual Indicators'!BE506)</f>
        <v>18.490000000000002</v>
      </c>
      <c r="C505" s="169">
        <f>IF(AND(B505&gt;=_xlfn.PERCENTILE.INC($B$2:$B$773,$H$3)),3,IF(AND(B505&lt;_xlfn.PERCENTILE.INC($B$2:$B$773,$H$3),B505&gt;=_xlfn.PERCENTILE.INC($B$2:$B$773,$H$4)),2,1))</f>
        <v>1</v>
      </c>
      <c r="D505" s="169" t="str">
        <f t="shared" si="7"/>
        <v>lower</v>
      </c>
    </row>
    <row r="506" spans="1:4" x14ac:dyDescent="0.35">
      <c r="A506" s="165">
        <v>53053070316</v>
      </c>
      <c r="B506" s="166">
        <f>SUM('Data - Individual Indicators'!C507,'Data - Individual Indicators'!E507,'Data - Individual Indicators'!G507,'Data - Individual Indicators'!I507,0.5*'Data - Individual Indicators'!L507,0.5*'Data - Individual Indicators'!M507,'Data - Individual Indicators'!P507,0.5*'Data - Individual Indicators'!S507,0.5*'Data - Individual Indicators'!T507,'Data - Individual Indicators'!W507,'Data - Individual Indicators'!Y507,0.33*'Data - Individual Indicators'!AC507,0.33*'Data - Individual Indicators'!AD507,0.33*'Data - Individual Indicators'!AE507,0.5*'Data - Individual Indicators'!AI507,0.5*'Data - Individual Indicators'!AJ507,'Data - Individual Indicators'!AM507,'Data - Individual Indicators'!AO507,'Data - Individual Indicators'!BB507*SUM('Data - Individual Indicators'!AV507:AY507),'Data - Individual Indicators'!BE507)</f>
        <v>17.97</v>
      </c>
      <c r="C506" s="169">
        <f>IF(AND(B506&gt;=_xlfn.PERCENTILE.INC($B$2:$B$773,$H$3)),3,IF(AND(B506&lt;_xlfn.PERCENTILE.INC($B$2:$B$773,$H$3),B506&gt;=_xlfn.PERCENTILE.INC($B$2:$B$773,$H$4)),2,1))</f>
        <v>1</v>
      </c>
      <c r="D506" s="169" t="str">
        <f t="shared" si="7"/>
        <v>lower</v>
      </c>
    </row>
    <row r="507" spans="1:4" x14ac:dyDescent="0.35">
      <c r="A507" s="165">
        <v>53053070401</v>
      </c>
      <c r="B507" s="166">
        <f>SUM('Data - Individual Indicators'!C508,'Data - Individual Indicators'!E508,'Data - Individual Indicators'!G508,'Data - Individual Indicators'!I508,0.5*'Data - Individual Indicators'!L508,0.5*'Data - Individual Indicators'!M508,'Data - Individual Indicators'!P508,0.5*'Data - Individual Indicators'!S508,0.5*'Data - Individual Indicators'!T508,'Data - Individual Indicators'!W508,'Data - Individual Indicators'!Y508,0.33*'Data - Individual Indicators'!AC508,0.33*'Data - Individual Indicators'!AD508,0.33*'Data - Individual Indicators'!AE508,0.5*'Data - Individual Indicators'!AI508,0.5*'Data - Individual Indicators'!AJ508,'Data - Individual Indicators'!AM508,'Data - Individual Indicators'!AO508,'Data - Individual Indicators'!BB508*SUM('Data - Individual Indicators'!AV508:AY508),'Data - Individual Indicators'!BE508)</f>
        <v>12.833333333333332</v>
      </c>
      <c r="C507" s="169">
        <f>IF(AND(B507&gt;=_xlfn.PERCENTILE.INC($B$2:$B$773,$H$3)),3,IF(AND(B507&lt;_xlfn.PERCENTILE.INC($B$2:$B$773,$H$3),B507&gt;=_xlfn.PERCENTILE.INC($B$2:$B$773,$H$4)),2,1))</f>
        <v>1</v>
      </c>
      <c r="D507" s="169" t="str">
        <f t="shared" si="7"/>
        <v>lower</v>
      </c>
    </row>
    <row r="508" spans="1:4" x14ac:dyDescent="0.35">
      <c r="A508" s="165">
        <v>53053070403</v>
      </c>
      <c r="B508" s="166">
        <f>SUM('Data - Individual Indicators'!C509,'Data - Individual Indicators'!E509,'Data - Individual Indicators'!G509,'Data - Individual Indicators'!I509,0.5*'Data - Individual Indicators'!L509,0.5*'Data - Individual Indicators'!M509,'Data - Individual Indicators'!P509,0.5*'Data - Individual Indicators'!S509,0.5*'Data - Individual Indicators'!T509,'Data - Individual Indicators'!W509,'Data - Individual Indicators'!Y509,0.33*'Data - Individual Indicators'!AC509,0.33*'Data - Individual Indicators'!AD509,0.33*'Data - Individual Indicators'!AE509,0.5*'Data - Individual Indicators'!AI509,0.5*'Data - Individual Indicators'!AJ509,'Data - Individual Indicators'!AM509,'Data - Individual Indicators'!AO509,'Data - Individual Indicators'!BB509*SUM('Data - Individual Indicators'!AV509:AY509),'Data - Individual Indicators'!BE509)</f>
        <v>19.146666666666668</v>
      </c>
      <c r="C508" s="169">
        <f>IF(AND(B508&gt;=_xlfn.PERCENTILE.INC($B$2:$B$773,$H$3)),3,IF(AND(B508&lt;_xlfn.PERCENTILE.INC($B$2:$B$773,$H$3),B508&gt;=_xlfn.PERCENTILE.INC($B$2:$B$773,$H$4)),2,1))</f>
        <v>1</v>
      </c>
      <c r="D508" s="169" t="str">
        <f t="shared" si="7"/>
        <v>lower</v>
      </c>
    </row>
    <row r="509" spans="1:4" x14ac:dyDescent="0.35">
      <c r="A509" s="165">
        <v>53053070404</v>
      </c>
      <c r="B509" s="166">
        <f>SUM('Data - Individual Indicators'!C510,'Data - Individual Indicators'!E510,'Data - Individual Indicators'!G510,'Data - Individual Indicators'!I510,0.5*'Data - Individual Indicators'!L510,0.5*'Data - Individual Indicators'!M510,'Data - Individual Indicators'!P510,0.5*'Data - Individual Indicators'!S510,0.5*'Data - Individual Indicators'!T510,'Data - Individual Indicators'!W510,'Data - Individual Indicators'!Y510,0.33*'Data - Individual Indicators'!AC510,0.33*'Data - Individual Indicators'!AD510,0.33*'Data - Individual Indicators'!AE510,0.5*'Data - Individual Indicators'!AI510,0.5*'Data - Individual Indicators'!AJ510,'Data - Individual Indicators'!AM510,'Data - Individual Indicators'!AO510,'Data - Individual Indicators'!BB510*SUM('Data - Individual Indicators'!AV510:AY510),'Data - Individual Indicators'!BE510)</f>
        <v>14.32</v>
      </c>
      <c r="C509" s="169">
        <f>IF(AND(B509&gt;=_xlfn.PERCENTILE.INC($B$2:$B$773,$H$3)),3,IF(AND(B509&lt;_xlfn.PERCENTILE.INC($B$2:$B$773,$H$3),B509&gt;=_xlfn.PERCENTILE.INC($B$2:$B$773,$H$4)),2,1))</f>
        <v>1</v>
      </c>
      <c r="D509" s="169" t="str">
        <f t="shared" si="7"/>
        <v>lower</v>
      </c>
    </row>
    <row r="510" spans="1:4" x14ac:dyDescent="0.35">
      <c r="A510" s="165">
        <v>53053070703</v>
      </c>
      <c r="B510" s="166">
        <f>SUM('Data - Individual Indicators'!C511,'Data - Individual Indicators'!E511,'Data - Individual Indicators'!G511,'Data - Individual Indicators'!I511,0.5*'Data - Individual Indicators'!L511,0.5*'Data - Individual Indicators'!M511,'Data - Individual Indicators'!P511,0.5*'Data - Individual Indicators'!S511,0.5*'Data - Individual Indicators'!T511,'Data - Individual Indicators'!W511,'Data - Individual Indicators'!Y511,0.33*'Data - Individual Indicators'!AC511,0.33*'Data - Individual Indicators'!AD511,0.33*'Data - Individual Indicators'!AE511,0.5*'Data - Individual Indicators'!AI511,0.5*'Data - Individual Indicators'!AJ511,'Data - Individual Indicators'!AM511,'Data - Individual Indicators'!AO511,'Data - Individual Indicators'!BB511*SUM('Data - Individual Indicators'!AV511:AY511),'Data - Individual Indicators'!BE511)</f>
        <v>21.810000000000002</v>
      </c>
      <c r="C510" s="169">
        <f>IF(AND(B510&gt;=_xlfn.PERCENTILE.INC($B$2:$B$773,$H$3)),3,IF(AND(B510&lt;_xlfn.PERCENTILE.INC($B$2:$B$773,$H$3),B510&gt;=_xlfn.PERCENTILE.INC($B$2:$B$773,$H$4)),2,1))</f>
        <v>1</v>
      </c>
      <c r="D510" s="169" t="str">
        <f t="shared" si="7"/>
        <v>lower</v>
      </c>
    </row>
    <row r="511" spans="1:4" x14ac:dyDescent="0.35">
      <c r="A511" s="165">
        <v>53053071100</v>
      </c>
      <c r="B511" s="166">
        <f>SUM('Data - Individual Indicators'!C512,'Data - Individual Indicators'!E512,'Data - Individual Indicators'!G512,'Data - Individual Indicators'!I512,0.5*'Data - Individual Indicators'!L512,0.5*'Data - Individual Indicators'!M512,'Data - Individual Indicators'!P512,0.5*'Data - Individual Indicators'!S512,0.5*'Data - Individual Indicators'!T512,'Data - Individual Indicators'!W512,'Data - Individual Indicators'!Y512,0.33*'Data - Individual Indicators'!AC512,0.33*'Data - Individual Indicators'!AD512,0.33*'Data - Individual Indicators'!AE512,0.5*'Data - Individual Indicators'!AI512,0.5*'Data - Individual Indicators'!AJ512,'Data - Individual Indicators'!AM512,'Data - Individual Indicators'!AO512,'Data - Individual Indicators'!BB512*SUM('Data - Individual Indicators'!AV512:AY512),'Data - Individual Indicators'!BE512)</f>
        <v>14.83</v>
      </c>
      <c r="C511" s="169">
        <f>IF(AND(B511&gt;=_xlfn.PERCENTILE.INC($B$2:$B$773,$H$3)),3,IF(AND(B511&lt;_xlfn.PERCENTILE.INC($B$2:$B$773,$H$3),B511&gt;=_xlfn.PERCENTILE.INC($B$2:$B$773,$H$4)),2,1))</f>
        <v>1</v>
      </c>
      <c r="D511" s="169" t="str">
        <f t="shared" si="7"/>
        <v>lower</v>
      </c>
    </row>
    <row r="512" spans="1:4" x14ac:dyDescent="0.35">
      <c r="A512" s="165">
        <v>53053071205</v>
      </c>
      <c r="B512" s="166">
        <f>SUM('Data - Individual Indicators'!C513,'Data - Individual Indicators'!E513,'Data - Individual Indicators'!G513,'Data - Individual Indicators'!I513,0.5*'Data - Individual Indicators'!L513,0.5*'Data - Individual Indicators'!M513,'Data - Individual Indicators'!P513,0.5*'Data - Individual Indicators'!S513,0.5*'Data - Individual Indicators'!T513,'Data - Individual Indicators'!W513,'Data - Individual Indicators'!Y513,0.33*'Data - Individual Indicators'!AC513,0.33*'Data - Individual Indicators'!AD513,0.33*'Data - Individual Indicators'!AE513,0.5*'Data - Individual Indicators'!AI513,0.5*'Data - Individual Indicators'!AJ513,'Data - Individual Indicators'!AM513,'Data - Individual Indicators'!AO513,'Data - Individual Indicators'!BB513*SUM('Data - Individual Indicators'!AV513:AY513),'Data - Individual Indicators'!BE513)</f>
        <v>12.33</v>
      </c>
      <c r="C512" s="169">
        <f>IF(AND(B512&gt;=_xlfn.PERCENTILE.INC($B$2:$B$773,$H$3)),3,IF(AND(B512&lt;_xlfn.PERCENTILE.INC($B$2:$B$773,$H$3),B512&gt;=_xlfn.PERCENTILE.INC($B$2:$B$773,$H$4)),2,1))</f>
        <v>1</v>
      </c>
      <c r="D512" s="169" t="str">
        <f t="shared" si="7"/>
        <v>lower</v>
      </c>
    </row>
    <row r="513" spans="1:4" x14ac:dyDescent="0.35">
      <c r="A513" s="165">
        <v>53053071206</v>
      </c>
      <c r="B513" s="166">
        <f>SUM('Data - Individual Indicators'!C514,'Data - Individual Indicators'!E514,'Data - Individual Indicators'!G514,'Data - Individual Indicators'!I514,0.5*'Data - Individual Indicators'!L514,0.5*'Data - Individual Indicators'!M514,'Data - Individual Indicators'!P514,0.5*'Data - Individual Indicators'!S514,0.5*'Data - Individual Indicators'!T514,'Data - Individual Indicators'!W514,'Data - Individual Indicators'!Y514,0.33*'Data - Individual Indicators'!AC514,0.33*'Data - Individual Indicators'!AD514,0.33*'Data - Individual Indicators'!AE514,0.5*'Data - Individual Indicators'!AI514,0.5*'Data - Individual Indicators'!AJ514,'Data - Individual Indicators'!AM514,'Data - Individual Indicators'!AO514,'Data - Individual Indicators'!BB514*SUM('Data - Individual Indicators'!AV514:AY514),'Data - Individual Indicators'!BE514)</f>
        <v>20.806666666666668</v>
      </c>
      <c r="C513" s="169">
        <f>IF(AND(B513&gt;=_xlfn.PERCENTILE.INC($B$2:$B$773,$H$3)),3,IF(AND(B513&lt;_xlfn.PERCENTILE.INC($B$2:$B$773,$H$3),B513&gt;=_xlfn.PERCENTILE.INC($B$2:$B$773,$H$4)),2,1))</f>
        <v>1</v>
      </c>
      <c r="D513" s="169" t="str">
        <f t="shared" si="7"/>
        <v>lower</v>
      </c>
    </row>
    <row r="514" spans="1:4" x14ac:dyDescent="0.35">
      <c r="A514" s="165">
        <v>53053071207</v>
      </c>
      <c r="B514" s="166">
        <f>SUM('Data - Individual Indicators'!C515,'Data - Individual Indicators'!E515,'Data - Individual Indicators'!G515,'Data - Individual Indicators'!I515,0.5*'Data - Individual Indicators'!L515,0.5*'Data - Individual Indicators'!M515,'Data - Individual Indicators'!P515,0.5*'Data - Individual Indicators'!S515,0.5*'Data - Individual Indicators'!T515,'Data - Individual Indicators'!W515,'Data - Individual Indicators'!Y515,0.33*'Data - Individual Indicators'!AC515,0.33*'Data - Individual Indicators'!AD515,0.33*'Data - Individual Indicators'!AE515,0.5*'Data - Individual Indicators'!AI515,0.5*'Data - Individual Indicators'!AJ515,'Data - Individual Indicators'!AM515,'Data - Individual Indicators'!AO515,'Data - Individual Indicators'!BB515*SUM('Data - Individual Indicators'!AV515:AY515),'Data - Individual Indicators'!BE515)</f>
        <v>29.63</v>
      </c>
      <c r="C514" s="169">
        <f>IF(AND(B514&gt;=_xlfn.PERCENTILE.INC($B$2:$B$773,$H$3)),3,IF(AND(B514&lt;_xlfn.PERCENTILE.INC($B$2:$B$773,$H$3),B514&gt;=_xlfn.PERCENTILE.INC($B$2:$B$773,$H$4)),2,1))</f>
        <v>2</v>
      </c>
      <c r="D514" s="169" t="str">
        <f t="shared" si="7"/>
        <v>moderate</v>
      </c>
    </row>
    <row r="515" spans="1:4" x14ac:dyDescent="0.35">
      <c r="A515" s="165">
        <v>53053071208</v>
      </c>
      <c r="B515" s="166">
        <f>SUM('Data - Individual Indicators'!C516,'Data - Individual Indicators'!E516,'Data - Individual Indicators'!G516,'Data - Individual Indicators'!I516,0.5*'Data - Individual Indicators'!L516,0.5*'Data - Individual Indicators'!M516,'Data - Individual Indicators'!P516,0.5*'Data - Individual Indicators'!S516,0.5*'Data - Individual Indicators'!T516,'Data - Individual Indicators'!W516,'Data - Individual Indicators'!Y516,0.33*'Data - Individual Indicators'!AC516,0.33*'Data - Individual Indicators'!AD516,0.33*'Data - Individual Indicators'!AE516,0.5*'Data - Individual Indicators'!AI516,0.5*'Data - Individual Indicators'!AJ516,'Data - Individual Indicators'!AM516,'Data - Individual Indicators'!AO516,'Data - Individual Indicators'!BB516*SUM('Data - Individual Indicators'!AV516:AY516),'Data - Individual Indicators'!BE516)</f>
        <v>25.47</v>
      </c>
      <c r="C515" s="169">
        <f>IF(AND(B515&gt;=_xlfn.PERCENTILE.INC($B$2:$B$773,$H$3)),3,IF(AND(B515&lt;_xlfn.PERCENTILE.INC($B$2:$B$773,$H$3),B515&gt;=_xlfn.PERCENTILE.INC($B$2:$B$773,$H$4)),2,1))</f>
        <v>1</v>
      </c>
      <c r="D515" s="169" t="str">
        <f t="shared" ref="D515:D578" si="8">IF(C515=3,"higher",IF(C515=2,"moderate","lower"))</f>
        <v>lower</v>
      </c>
    </row>
    <row r="516" spans="1:4" x14ac:dyDescent="0.35">
      <c r="A516" s="165">
        <v>53053071209</v>
      </c>
      <c r="B516" s="166">
        <f>SUM('Data - Individual Indicators'!C517,'Data - Individual Indicators'!E517,'Data - Individual Indicators'!G517,'Data - Individual Indicators'!I517,0.5*'Data - Individual Indicators'!L517,0.5*'Data - Individual Indicators'!M517,'Data - Individual Indicators'!P517,0.5*'Data - Individual Indicators'!S517,0.5*'Data - Individual Indicators'!T517,'Data - Individual Indicators'!W517,'Data - Individual Indicators'!Y517,0.33*'Data - Individual Indicators'!AC517,0.33*'Data - Individual Indicators'!AD517,0.33*'Data - Individual Indicators'!AE517,0.5*'Data - Individual Indicators'!AI517,0.5*'Data - Individual Indicators'!AJ517,'Data - Individual Indicators'!AM517,'Data - Individual Indicators'!AO517,'Data - Individual Indicators'!BB517*SUM('Data - Individual Indicators'!AV517:AY517),'Data - Individual Indicators'!BE517)</f>
        <v>11.66</v>
      </c>
      <c r="C516" s="169">
        <f>IF(AND(B516&gt;=_xlfn.PERCENTILE.INC($B$2:$B$773,$H$3)),3,IF(AND(B516&lt;_xlfn.PERCENTILE.INC($B$2:$B$773,$H$3),B516&gt;=_xlfn.PERCENTILE.INC($B$2:$B$773,$H$4)),2,1))</f>
        <v>1</v>
      </c>
      <c r="D516" s="169" t="str">
        <f t="shared" si="8"/>
        <v>lower</v>
      </c>
    </row>
    <row r="517" spans="1:4" x14ac:dyDescent="0.35">
      <c r="A517" s="165">
        <v>53053071210</v>
      </c>
      <c r="B517" s="166">
        <f>SUM('Data - Individual Indicators'!C518,'Data - Individual Indicators'!E518,'Data - Individual Indicators'!G518,'Data - Individual Indicators'!I518,0.5*'Data - Individual Indicators'!L518,0.5*'Data - Individual Indicators'!M518,'Data - Individual Indicators'!P518,0.5*'Data - Individual Indicators'!S518,0.5*'Data - Individual Indicators'!T518,'Data - Individual Indicators'!W518,'Data - Individual Indicators'!Y518,0.33*'Data - Individual Indicators'!AC518,0.33*'Data - Individual Indicators'!AD518,0.33*'Data - Individual Indicators'!AE518,0.5*'Data - Individual Indicators'!AI518,0.5*'Data - Individual Indicators'!AJ518,'Data - Individual Indicators'!AM518,'Data - Individual Indicators'!AO518,'Data - Individual Indicators'!BB518*SUM('Data - Individual Indicators'!AV518:AY518),'Data - Individual Indicators'!BE518)</f>
        <v>10</v>
      </c>
      <c r="C517" s="169">
        <f>IF(AND(B517&gt;=_xlfn.PERCENTILE.INC($B$2:$B$773,$H$3)),3,IF(AND(B517&lt;_xlfn.PERCENTILE.INC($B$2:$B$773,$H$3),B517&gt;=_xlfn.PERCENTILE.INC($B$2:$B$773,$H$4)),2,1))</f>
        <v>1</v>
      </c>
      <c r="D517" s="169" t="str">
        <f t="shared" si="8"/>
        <v>lower</v>
      </c>
    </row>
    <row r="518" spans="1:4" x14ac:dyDescent="0.35">
      <c r="A518" s="165">
        <v>53053071304</v>
      </c>
      <c r="B518" s="166">
        <f>SUM('Data - Individual Indicators'!C519,'Data - Individual Indicators'!E519,'Data - Individual Indicators'!G519,'Data - Individual Indicators'!I519,0.5*'Data - Individual Indicators'!L519,0.5*'Data - Individual Indicators'!M519,'Data - Individual Indicators'!P519,0.5*'Data - Individual Indicators'!S519,0.5*'Data - Individual Indicators'!T519,'Data - Individual Indicators'!W519,'Data - Individual Indicators'!Y519,0.33*'Data - Individual Indicators'!AC519,0.33*'Data - Individual Indicators'!AD519,0.33*'Data - Individual Indicators'!AE519,0.5*'Data - Individual Indicators'!AI519,0.5*'Data - Individual Indicators'!AJ519,'Data - Individual Indicators'!AM519,'Data - Individual Indicators'!AO519,'Data - Individual Indicators'!BB519*SUM('Data - Individual Indicators'!AV519:AY519),'Data - Individual Indicators'!BE519)</f>
        <v>25.8</v>
      </c>
      <c r="C518" s="169">
        <f>IF(AND(B518&gt;=_xlfn.PERCENTILE.INC($B$2:$B$773,$H$3)),3,IF(AND(B518&lt;_xlfn.PERCENTILE.INC($B$2:$B$773,$H$3),B518&gt;=_xlfn.PERCENTILE.INC($B$2:$B$773,$H$4)),2,1))</f>
        <v>1</v>
      </c>
      <c r="D518" s="169" t="str">
        <f t="shared" si="8"/>
        <v>lower</v>
      </c>
    </row>
    <row r="519" spans="1:4" x14ac:dyDescent="0.35">
      <c r="A519" s="165">
        <v>53053071305</v>
      </c>
      <c r="B519" s="166">
        <f>SUM('Data - Individual Indicators'!C520,'Data - Individual Indicators'!E520,'Data - Individual Indicators'!G520,'Data - Individual Indicators'!I520,0.5*'Data - Individual Indicators'!L520,0.5*'Data - Individual Indicators'!M520,'Data - Individual Indicators'!P520,0.5*'Data - Individual Indicators'!S520,0.5*'Data - Individual Indicators'!T520,'Data - Individual Indicators'!W520,'Data - Individual Indicators'!Y520,0.33*'Data - Individual Indicators'!AC520,0.33*'Data - Individual Indicators'!AD520,0.33*'Data - Individual Indicators'!AE520,0.5*'Data - Individual Indicators'!AI520,0.5*'Data - Individual Indicators'!AJ520,'Data - Individual Indicators'!AM520,'Data - Individual Indicators'!AO520,'Data - Individual Indicators'!BB520*SUM('Data - Individual Indicators'!AV520:AY520),'Data - Individual Indicators'!BE520)</f>
        <v>24.33</v>
      </c>
      <c r="C519" s="169">
        <f>IF(AND(B519&gt;=_xlfn.PERCENTILE.INC($B$2:$B$773,$H$3)),3,IF(AND(B519&lt;_xlfn.PERCENTILE.INC($B$2:$B$773,$H$3),B519&gt;=_xlfn.PERCENTILE.INC($B$2:$B$773,$H$4)),2,1))</f>
        <v>1</v>
      </c>
      <c r="D519" s="169" t="str">
        <f t="shared" si="8"/>
        <v>lower</v>
      </c>
    </row>
    <row r="520" spans="1:4" x14ac:dyDescent="0.35">
      <c r="A520" s="165">
        <v>53053071306</v>
      </c>
      <c r="B520" s="166">
        <f>SUM('Data - Individual Indicators'!C521,'Data - Individual Indicators'!E521,'Data - Individual Indicators'!G521,'Data - Individual Indicators'!I521,0.5*'Data - Individual Indicators'!L521,0.5*'Data - Individual Indicators'!M521,'Data - Individual Indicators'!P521,0.5*'Data - Individual Indicators'!S521,0.5*'Data - Individual Indicators'!T521,'Data - Individual Indicators'!W521,'Data - Individual Indicators'!Y521,0.33*'Data - Individual Indicators'!AC521,0.33*'Data - Individual Indicators'!AD521,0.33*'Data - Individual Indicators'!AE521,0.5*'Data - Individual Indicators'!AI521,0.5*'Data - Individual Indicators'!AJ521,'Data - Individual Indicators'!AM521,'Data - Individual Indicators'!AO521,'Data - Individual Indicators'!BB521*SUM('Data - Individual Indicators'!AV521:AY521),'Data - Individual Indicators'!BE521)</f>
        <v>17</v>
      </c>
      <c r="C520" s="169">
        <f>IF(AND(B520&gt;=_xlfn.PERCENTILE.INC($B$2:$B$773,$H$3)),3,IF(AND(B520&lt;_xlfn.PERCENTILE.INC($B$2:$B$773,$H$3),B520&gt;=_xlfn.PERCENTILE.INC($B$2:$B$773,$H$4)),2,1))</f>
        <v>1</v>
      </c>
      <c r="D520" s="169" t="str">
        <f t="shared" si="8"/>
        <v>lower</v>
      </c>
    </row>
    <row r="521" spans="1:4" x14ac:dyDescent="0.35">
      <c r="A521" s="165">
        <v>53053071307</v>
      </c>
      <c r="B521" s="166">
        <f>SUM('Data - Individual Indicators'!C522,'Data - Individual Indicators'!E522,'Data - Individual Indicators'!G522,'Data - Individual Indicators'!I522,0.5*'Data - Individual Indicators'!L522,0.5*'Data - Individual Indicators'!M522,'Data - Individual Indicators'!P522,0.5*'Data - Individual Indicators'!S522,0.5*'Data - Individual Indicators'!T522,'Data - Individual Indicators'!W522,'Data - Individual Indicators'!Y522,0.33*'Data - Individual Indicators'!AC522,0.33*'Data - Individual Indicators'!AD522,0.33*'Data - Individual Indicators'!AE522,0.5*'Data - Individual Indicators'!AI522,0.5*'Data - Individual Indicators'!AJ522,'Data - Individual Indicators'!AM522,'Data - Individual Indicators'!AO522,'Data - Individual Indicators'!BB522*SUM('Data - Individual Indicators'!AV522:AY522),'Data - Individual Indicators'!BE522)</f>
        <v>19.149999999999999</v>
      </c>
      <c r="C521" s="169">
        <f>IF(AND(B521&gt;=_xlfn.PERCENTILE.INC($B$2:$B$773,$H$3)),3,IF(AND(B521&lt;_xlfn.PERCENTILE.INC($B$2:$B$773,$H$3),B521&gt;=_xlfn.PERCENTILE.INC($B$2:$B$773,$H$4)),2,1))</f>
        <v>1</v>
      </c>
      <c r="D521" s="169" t="str">
        <f t="shared" si="8"/>
        <v>lower</v>
      </c>
    </row>
    <row r="522" spans="1:4" x14ac:dyDescent="0.35">
      <c r="A522" s="165">
        <v>53053071309</v>
      </c>
      <c r="B522" s="166">
        <f>SUM('Data - Individual Indicators'!C523,'Data - Individual Indicators'!E523,'Data - Individual Indicators'!G523,'Data - Individual Indicators'!I523,0.5*'Data - Individual Indicators'!L523,0.5*'Data - Individual Indicators'!M523,'Data - Individual Indicators'!P523,0.5*'Data - Individual Indicators'!S523,0.5*'Data - Individual Indicators'!T523,'Data - Individual Indicators'!W523,'Data - Individual Indicators'!Y523,0.33*'Data - Individual Indicators'!AC523,0.33*'Data - Individual Indicators'!AD523,0.33*'Data - Individual Indicators'!AE523,0.5*'Data - Individual Indicators'!AI523,0.5*'Data - Individual Indicators'!AJ523,'Data - Individual Indicators'!AM523,'Data - Individual Indicators'!AO523,'Data - Individual Indicators'!BB523*SUM('Data - Individual Indicators'!AV523:AY523),'Data - Individual Indicators'!BE523)</f>
        <v>17.5</v>
      </c>
      <c r="C522" s="169">
        <f>IF(AND(B522&gt;=_xlfn.PERCENTILE.INC($B$2:$B$773,$H$3)),3,IF(AND(B522&lt;_xlfn.PERCENTILE.INC($B$2:$B$773,$H$3),B522&gt;=_xlfn.PERCENTILE.INC($B$2:$B$773,$H$4)),2,1))</f>
        <v>1</v>
      </c>
      <c r="D522" s="169" t="str">
        <f t="shared" si="8"/>
        <v>lower</v>
      </c>
    </row>
    <row r="523" spans="1:4" x14ac:dyDescent="0.35">
      <c r="A523" s="165">
        <v>53053071310</v>
      </c>
      <c r="B523" s="166">
        <f>SUM('Data - Individual Indicators'!C524,'Data - Individual Indicators'!E524,'Data - Individual Indicators'!G524,'Data - Individual Indicators'!I524,0.5*'Data - Individual Indicators'!L524,0.5*'Data - Individual Indicators'!M524,'Data - Individual Indicators'!P524,0.5*'Data - Individual Indicators'!S524,0.5*'Data - Individual Indicators'!T524,'Data - Individual Indicators'!W524,'Data - Individual Indicators'!Y524,0.33*'Data - Individual Indicators'!AC524,0.33*'Data - Individual Indicators'!AD524,0.33*'Data - Individual Indicators'!AE524,0.5*'Data - Individual Indicators'!AI524,0.5*'Data - Individual Indicators'!AJ524,'Data - Individual Indicators'!AM524,'Data - Individual Indicators'!AO524,'Data - Individual Indicators'!BB524*SUM('Data - Individual Indicators'!AV524:AY524),'Data - Individual Indicators'!BE524)</f>
        <v>14.83</v>
      </c>
      <c r="C523" s="169">
        <f>IF(AND(B523&gt;=_xlfn.PERCENTILE.INC($B$2:$B$773,$H$3)),3,IF(AND(B523&lt;_xlfn.PERCENTILE.INC($B$2:$B$773,$H$3),B523&gt;=_xlfn.PERCENTILE.INC($B$2:$B$773,$H$4)),2,1))</f>
        <v>1</v>
      </c>
      <c r="D523" s="169" t="str">
        <f t="shared" si="8"/>
        <v>lower</v>
      </c>
    </row>
    <row r="524" spans="1:4" x14ac:dyDescent="0.35">
      <c r="A524" s="165">
        <v>53053071403</v>
      </c>
      <c r="B524" s="166">
        <f>SUM('Data - Individual Indicators'!C525,'Data - Individual Indicators'!E525,'Data - Individual Indicators'!G525,'Data - Individual Indicators'!I525,0.5*'Data - Individual Indicators'!L525,0.5*'Data - Individual Indicators'!M525,'Data - Individual Indicators'!P525,0.5*'Data - Individual Indicators'!S525,0.5*'Data - Individual Indicators'!T525,'Data - Individual Indicators'!W525,'Data - Individual Indicators'!Y525,0.33*'Data - Individual Indicators'!AC525,0.33*'Data - Individual Indicators'!AD525,0.33*'Data - Individual Indicators'!AE525,0.5*'Data - Individual Indicators'!AI525,0.5*'Data - Individual Indicators'!AJ525,'Data - Individual Indicators'!AM525,'Data - Individual Indicators'!AO525,'Data - Individual Indicators'!BB525*SUM('Data - Individual Indicators'!AV525:AY525),'Data - Individual Indicators'!BE525)</f>
        <v>28.156666666666663</v>
      </c>
      <c r="C524" s="169">
        <f>IF(AND(B524&gt;=_xlfn.PERCENTILE.INC($B$2:$B$773,$H$3)),3,IF(AND(B524&lt;_xlfn.PERCENTILE.INC($B$2:$B$773,$H$3),B524&gt;=_xlfn.PERCENTILE.INC($B$2:$B$773,$H$4)),2,1))</f>
        <v>2</v>
      </c>
      <c r="D524" s="169" t="str">
        <f t="shared" si="8"/>
        <v>moderate</v>
      </c>
    </row>
    <row r="525" spans="1:4" x14ac:dyDescent="0.35">
      <c r="A525" s="165">
        <v>53053071406</v>
      </c>
      <c r="B525" s="166">
        <f>SUM('Data - Individual Indicators'!C526,'Data - Individual Indicators'!E526,'Data - Individual Indicators'!G526,'Data - Individual Indicators'!I526,0.5*'Data - Individual Indicators'!L526,0.5*'Data - Individual Indicators'!M526,'Data - Individual Indicators'!P526,0.5*'Data - Individual Indicators'!S526,0.5*'Data - Individual Indicators'!T526,'Data - Individual Indicators'!W526,'Data - Individual Indicators'!Y526,0.33*'Data - Individual Indicators'!AC526,0.33*'Data - Individual Indicators'!AD526,0.33*'Data - Individual Indicators'!AE526,0.5*'Data - Individual Indicators'!AI526,0.5*'Data - Individual Indicators'!AJ526,'Data - Individual Indicators'!AM526,'Data - Individual Indicators'!AO526,'Data - Individual Indicators'!BB526*SUM('Data - Individual Indicators'!AV526:AY526),'Data - Individual Indicators'!BE526)</f>
        <v>17.5</v>
      </c>
      <c r="C525" s="169">
        <f>IF(AND(B525&gt;=_xlfn.PERCENTILE.INC($B$2:$B$773,$H$3)),3,IF(AND(B525&lt;_xlfn.PERCENTILE.INC($B$2:$B$773,$H$3),B525&gt;=_xlfn.PERCENTILE.INC($B$2:$B$773,$H$4)),2,1))</f>
        <v>1</v>
      </c>
      <c r="D525" s="169" t="str">
        <f t="shared" si="8"/>
        <v>lower</v>
      </c>
    </row>
    <row r="526" spans="1:4" x14ac:dyDescent="0.35">
      <c r="A526" s="165">
        <v>53053071407</v>
      </c>
      <c r="B526" s="166">
        <f>SUM('Data - Individual Indicators'!C527,'Data - Individual Indicators'!E527,'Data - Individual Indicators'!G527,'Data - Individual Indicators'!I527,0.5*'Data - Individual Indicators'!L527,0.5*'Data - Individual Indicators'!M527,'Data - Individual Indicators'!P527,0.5*'Data - Individual Indicators'!S527,0.5*'Data - Individual Indicators'!T527,'Data - Individual Indicators'!W527,'Data - Individual Indicators'!Y527,0.33*'Data - Individual Indicators'!AC527,0.33*'Data - Individual Indicators'!AD527,0.33*'Data - Individual Indicators'!AE527,0.5*'Data - Individual Indicators'!AI527,0.5*'Data - Individual Indicators'!AJ527,'Data - Individual Indicators'!AM527,'Data - Individual Indicators'!AO527,'Data - Individual Indicators'!BB527*SUM('Data - Individual Indicators'!AV527:AY527),'Data - Individual Indicators'!BE527)</f>
        <v>15.5</v>
      </c>
      <c r="C526" s="169">
        <f>IF(AND(B526&gt;=_xlfn.PERCENTILE.INC($B$2:$B$773,$H$3)),3,IF(AND(B526&lt;_xlfn.PERCENTILE.INC($B$2:$B$773,$H$3),B526&gt;=_xlfn.PERCENTILE.INC($B$2:$B$773,$H$4)),2,1))</f>
        <v>1</v>
      </c>
      <c r="D526" s="169" t="str">
        <f t="shared" si="8"/>
        <v>lower</v>
      </c>
    </row>
    <row r="527" spans="1:4" x14ac:dyDescent="0.35">
      <c r="A527" s="165">
        <v>53053071408</v>
      </c>
      <c r="B527" s="166">
        <f>SUM('Data - Individual Indicators'!C528,'Data - Individual Indicators'!E528,'Data - Individual Indicators'!G528,'Data - Individual Indicators'!I528,0.5*'Data - Individual Indicators'!L528,0.5*'Data - Individual Indicators'!M528,'Data - Individual Indicators'!P528,0.5*'Data - Individual Indicators'!S528,0.5*'Data - Individual Indicators'!T528,'Data - Individual Indicators'!W528,'Data - Individual Indicators'!Y528,0.33*'Data - Individual Indicators'!AC528,0.33*'Data - Individual Indicators'!AD528,0.33*'Data - Individual Indicators'!AE528,0.5*'Data - Individual Indicators'!AI528,0.5*'Data - Individual Indicators'!AJ528,'Data - Individual Indicators'!AM528,'Data - Individual Indicators'!AO528,'Data - Individual Indicators'!BB528*SUM('Data - Individual Indicators'!AV528:AY528),'Data - Individual Indicators'!BE528)</f>
        <v>28.153333333333332</v>
      </c>
      <c r="C527" s="169">
        <f>IF(AND(B527&gt;=_xlfn.PERCENTILE.INC($B$2:$B$773,$H$3)),3,IF(AND(B527&lt;_xlfn.PERCENTILE.INC($B$2:$B$773,$H$3),B527&gt;=_xlfn.PERCENTILE.INC($B$2:$B$773,$H$4)),2,1))</f>
        <v>2</v>
      </c>
      <c r="D527" s="169" t="str">
        <f t="shared" si="8"/>
        <v>moderate</v>
      </c>
    </row>
    <row r="528" spans="1:4" x14ac:dyDescent="0.35">
      <c r="A528" s="165">
        <v>53053071409</v>
      </c>
      <c r="B528" s="166">
        <f>SUM('Data - Individual Indicators'!C529,'Data - Individual Indicators'!E529,'Data - Individual Indicators'!G529,'Data - Individual Indicators'!I529,0.5*'Data - Individual Indicators'!L529,0.5*'Data - Individual Indicators'!M529,'Data - Individual Indicators'!P529,0.5*'Data - Individual Indicators'!S529,0.5*'Data - Individual Indicators'!T529,'Data - Individual Indicators'!W529,'Data - Individual Indicators'!Y529,0.33*'Data - Individual Indicators'!AC529,0.33*'Data - Individual Indicators'!AD529,0.33*'Data - Individual Indicators'!AE529,0.5*'Data - Individual Indicators'!AI529,0.5*'Data - Individual Indicators'!AJ529,'Data - Individual Indicators'!AM529,'Data - Individual Indicators'!AO529,'Data - Individual Indicators'!BB529*SUM('Data - Individual Indicators'!AV529:AY529),'Data - Individual Indicators'!BE529)</f>
        <v>30.323333333333327</v>
      </c>
      <c r="C528" s="169">
        <f>IF(AND(B528&gt;=_xlfn.PERCENTILE.INC($B$2:$B$773,$H$3)),3,IF(AND(B528&lt;_xlfn.PERCENTILE.INC($B$2:$B$773,$H$3),B528&gt;=_xlfn.PERCENTILE.INC($B$2:$B$773,$H$4)),2,1))</f>
        <v>2</v>
      </c>
      <c r="D528" s="169" t="str">
        <f t="shared" si="8"/>
        <v>moderate</v>
      </c>
    </row>
    <row r="529" spans="1:4" x14ac:dyDescent="0.35">
      <c r="A529" s="165">
        <v>53053071410</v>
      </c>
      <c r="B529" s="166">
        <f>SUM('Data - Individual Indicators'!C530,'Data - Individual Indicators'!E530,'Data - Individual Indicators'!G530,'Data - Individual Indicators'!I530,0.5*'Data - Individual Indicators'!L530,0.5*'Data - Individual Indicators'!M530,'Data - Individual Indicators'!P530,0.5*'Data - Individual Indicators'!S530,0.5*'Data - Individual Indicators'!T530,'Data - Individual Indicators'!W530,'Data - Individual Indicators'!Y530,0.33*'Data - Individual Indicators'!AC530,0.33*'Data - Individual Indicators'!AD530,0.33*'Data - Individual Indicators'!AE530,0.5*'Data - Individual Indicators'!AI530,0.5*'Data - Individual Indicators'!AJ530,'Data - Individual Indicators'!AM530,'Data - Individual Indicators'!AO530,'Data - Individual Indicators'!BB530*SUM('Data - Individual Indicators'!AV530:AY530),'Data - Individual Indicators'!BE530)</f>
        <v>24.48</v>
      </c>
      <c r="C529" s="169">
        <f>IF(AND(B529&gt;=_xlfn.PERCENTILE.INC($B$2:$B$773,$H$3)),3,IF(AND(B529&lt;_xlfn.PERCENTILE.INC($B$2:$B$773,$H$3),B529&gt;=_xlfn.PERCENTILE.INC($B$2:$B$773,$H$4)),2,1))</f>
        <v>1</v>
      </c>
      <c r="D529" s="169" t="str">
        <f t="shared" si="8"/>
        <v>lower</v>
      </c>
    </row>
    <row r="530" spans="1:4" x14ac:dyDescent="0.35">
      <c r="A530" s="165">
        <v>53053071411</v>
      </c>
      <c r="B530" s="166">
        <f>SUM('Data - Individual Indicators'!C531,'Data - Individual Indicators'!E531,'Data - Individual Indicators'!G531,'Data - Individual Indicators'!I531,0.5*'Data - Individual Indicators'!L531,0.5*'Data - Individual Indicators'!M531,'Data - Individual Indicators'!P531,0.5*'Data - Individual Indicators'!S531,0.5*'Data - Individual Indicators'!T531,'Data - Individual Indicators'!W531,'Data - Individual Indicators'!Y531,0.33*'Data - Individual Indicators'!AC531,0.33*'Data - Individual Indicators'!AD531,0.33*'Data - Individual Indicators'!AE531,0.5*'Data - Individual Indicators'!AI531,0.5*'Data - Individual Indicators'!AJ531,'Data - Individual Indicators'!AM531,'Data - Individual Indicators'!AO531,'Data - Individual Indicators'!BB531*SUM('Data - Individual Indicators'!AV531:AY531),'Data - Individual Indicators'!BE531)</f>
        <v>28.469999999999995</v>
      </c>
      <c r="C530" s="169">
        <f>IF(AND(B530&gt;=_xlfn.PERCENTILE.INC($B$2:$B$773,$H$3)),3,IF(AND(B530&lt;_xlfn.PERCENTILE.INC($B$2:$B$773,$H$3),B530&gt;=_xlfn.PERCENTILE.INC($B$2:$B$773,$H$4)),2,1))</f>
        <v>2</v>
      </c>
      <c r="D530" s="169" t="str">
        <f t="shared" si="8"/>
        <v>moderate</v>
      </c>
    </row>
    <row r="531" spans="1:4" x14ac:dyDescent="0.35">
      <c r="A531" s="165">
        <v>53053071503</v>
      </c>
      <c r="B531" s="166">
        <f>SUM('Data - Individual Indicators'!C532,'Data - Individual Indicators'!E532,'Data - Individual Indicators'!G532,'Data - Individual Indicators'!I532,0.5*'Data - Individual Indicators'!L532,0.5*'Data - Individual Indicators'!M532,'Data - Individual Indicators'!P532,0.5*'Data - Individual Indicators'!S532,0.5*'Data - Individual Indicators'!T532,'Data - Individual Indicators'!W532,'Data - Individual Indicators'!Y532,0.33*'Data - Individual Indicators'!AC532,0.33*'Data - Individual Indicators'!AD532,0.33*'Data - Individual Indicators'!AE532,0.5*'Data - Individual Indicators'!AI532,0.5*'Data - Individual Indicators'!AJ532,'Data - Individual Indicators'!AM532,'Data - Individual Indicators'!AO532,'Data - Individual Indicators'!BB532*SUM('Data - Individual Indicators'!AV532:AY532),'Data - Individual Indicators'!BE532)</f>
        <v>31.303333333333327</v>
      </c>
      <c r="C531" s="169">
        <f>IF(AND(B531&gt;=_xlfn.PERCENTILE.INC($B$2:$B$773,$H$3)),3,IF(AND(B531&lt;_xlfn.PERCENTILE.INC($B$2:$B$773,$H$3),B531&gt;=_xlfn.PERCENTILE.INC($B$2:$B$773,$H$4)),2,1))</f>
        <v>2</v>
      </c>
      <c r="D531" s="169" t="str">
        <f t="shared" si="8"/>
        <v>moderate</v>
      </c>
    </row>
    <row r="532" spans="1:4" x14ac:dyDescent="0.35">
      <c r="A532" s="165">
        <v>53053071504</v>
      </c>
      <c r="B532" s="166">
        <f>SUM('Data - Individual Indicators'!C533,'Data - Individual Indicators'!E533,'Data - Individual Indicators'!G533,'Data - Individual Indicators'!I533,0.5*'Data - Individual Indicators'!L533,0.5*'Data - Individual Indicators'!M533,'Data - Individual Indicators'!P533,0.5*'Data - Individual Indicators'!S533,0.5*'Data - Individual Indicators'!T533,'Data - Individual Indicators'!W533,'Data - Individual Indicators'!Y533,0.33*'Data - Individual Indicators'!AC533,0.33*'Data - Individual Indicators'!AD533,0.33*'Data - Individual Indicators'!AE533,0.5*'Data - Individual Indicators'!AI533,0.5*'Data - Individual Indicators'!AJ533,'Data - Individual Indicators'!AM533,'Data - Individual Indicators'!AO533,'Data - Individual Indicators'!BB533*SUM('Data - Individual Indicators'!AV533:AY533),'Data - Individual Indicators'!BE533)</f>
        <v>35.22</v>
      </c>
      <c r="C532" s="169">
        <f>IF(AND(B532&gt;=_xlfn.PERCENTILE.INC($B$2:$B$773,$H$3)),3,IF(AND(B532&lt;_xlfn.PERCENTILE.INC($B$2:$B$773,$H$3),B532&gt;=_xlfn.PERCENTILE.INC($B$2:$B$773,$H$4)),2,1))</f>
        <v>2</v>
      </c>
      <c r="D532" s="169" t="str">
        <f t="shared" si="8"/>
        <v>moderate</v>
      </c>
    </row>
    <row r="533" spans="1:4" x14ac:dyDescent="0.35">
      <c r="A533" s="165">
        <v>53053071505</v>
      </c>
      <c r="B533" s="166">
        <f>SUM('Data - Individual Indicators'!C534,'Data - Individual Indicators'!E534,'Data - Individual Indicators'!G534,'Data - Individual Indicators'!I534,0.5*'Data - Individual Indicators'!L534,0.5*'Data - Individual Indicators'!M534,'Data - Individual Indicators'!P534,0.5*'Data - Individual Indicators'!S534,0.5*'Data - Individual Indicators'!T534,'Data - Individual Indicators'!W534,'Data - Individual Indicators'!Y534,0.33*'Data - Individual Indicators'!AC534,0.33*'Data - Individual Indicators'!AD534,0.33*'Data - Individual Indicators'!AE534,0.5*'Data - Individual Indicators'!AI534,0.5*'Data - Individual Indicators'!AJ534,'Data - Individual Indicators'!AM534,'Data - Individual Indicators'!AO534,'Data - Individual Indicators'!BB534*SUM('Data - Individual Indicators'!AV534:AY534),'Data - Individual Indicators'!BE534)</f>
        <v>28.239999999999995</v>
      </c>
      <c r="C533" s="169">
        <f>IF(AND(B533&gt;=_xlfn.PERCENTILE.INC($B$2:$B$773,$H$3)),3,IF(AND(B533&lt;_xlfn.PERCENTILE.INC($B$2:$B$773,$H$3),B533&gt;=_xlfn.PERCENTILE.INC($B$2:$B$773,$H$4)),2,1))</f>
        <v>2</v>
      </c>
      <c r="D533" s="169" t="str">
        <f t="shared" si="8"/>
        <v>moderate</v>
      </c>
    </row>
    <row r="534" spans="1:4" x14ac:dyDescent="0.35">
      <c r="A534" s="165">
        <v>53053071506</v>
      </c>
      <c r="B534" s="166">
        <f>SUM('Data - Individual Indicators'!C535,'Data - Individual Indicators'!E535,'Data - Individual Indicators'!G535,'Data - Individual Indicators'!I535,0.5*'Data - Individual Indicators'!L535,0.5*'Data - Individual Indicators'!M535,'Data - Individual Indicators'!P535,0.5*'Data - Individual Indicators'!S535,0.5*'Data - Individual Indicators'!T535,'Data - Individual Indicators'!W535,'Data - Individual Indicators'!Y535,0.33*'Data - Individual Indicators'!AC535,0.33*'Data - Individual Indicators'!AD535,0.33*'Data - Individual Indicators'!AE535,0.5*'Data - Individual Indicators'!AI535,0.5*'Data - Individual Indicators'!AJ535,'Data - Individual Indicators'!AM535,'Data - Individual Indicators'!AO535,'Data - Individual Indicators'!BB535*SUM('Data - Individual Indicators'!AV535:AY535),'Data - Individual Indicators'!BE535)</f>
        <v>17.5</v>
      </c>
      <c r="C534" s="169">
        <f>IF(AND(B534&gt;=_xlfn.PERCENTILE.INC($B$2:$B$773,$H$3)),3,IF(AND(B534&lt;_xlfn.PERCENTILE.INC($B$2:$B$773,$H$3),B534&gt;=_xlfn.PERCENTILE.INC($B$2:$B$773,$H$4)),2,1))</f>
        <v>1</v>
      </c>
      <c r="D534" s="169" t="str">
        <f t="shared" si="8"/>
        <v>lower</v>
      </c>
    </row>
    <row r="535" spans="1:4" x14ac:dyDescent="0.35">
      <c r="A535" s="165">
        <v>53053071601</v>
      </c>
      <c r="B535" s="166">
        <f>SUM('Data - Individual Indicators'!C536,'Data - Individual Indicators'!E536,'Data - Individual Indicators'!G536,'Data - Individual Indicators'!I536,0.5*'Data - Individual Indicators'!L536,0.5*'Data - Individual Indicators'!M536,'Data - Individual Indicators'!P536,0.5*'Data - Individual Indicators'!S536,0.5*'Data - Individual Indicators'!T536,'Data - Individual Indicators'!W536,'Data - Individual Indicators'!Y536,0.33*'Data - Individual Indicators'!AC536,0.33*'Data - Individual Indicators'!AD536,0.33*'Data - Individual Indicators'!AE536,0.5*'Data - Individual Indicators'!AI536,0.5*'Data - Individual Indicators'!AJ536,'Data - Individual Indicators'!AM536,'Data - Individual Indicators'!AO536,'Data - Individual Indicators'!BB536*SUM('Data - Individual Indicators'!AV536:AY536),'Data - Individual Indicators'!BE536)</f>
        <v>40.89</v>
      </c>
      <c r="C535" s="169">
        <f>IF(AND(B535&gt;=_xlfn.PERCENTILE.INC($B$2:$B$773,$H$3)),3,IF(AND(B535&lt;_xlfn.PERCENTILE.INC($B$2:$B$773,$H$3),B535&gt;=_xlfn.PERCENTILE.INC($B$2:$B$773,$H$4)),2,1))</f>
        <v>3</v>
      </c>
      <c r="D535" s="169" t="str">
        <f t="shared" si="8"/>
        <v>higher</v>
      </c>
    </row>
    <row r="536" spans="1:4" x14ac:dyDescent="0.35">
      <c r="A536" s="165">
        <v>53053071602</v>
      </c>
      <c r="B536" s="166">
        <f>SUM('Data - Individual Indicators'!C537,'Data - Individual Indicators'!E537,'Data - Individual Indicators'!G537,'Data - Individual Indicators'!I537,0.5*'Data - Individual Indicators'!L537,0.5*'Data - Individual Indicators'!M537,'Data - Individual Indicators'!P537,0.5*'Data - Individual Indicators'!S537,0.5*'Data - Individual Indicators'!T537,'Data - Individual Indicators'!W537,'Data - Individual Indicators'!Y537,0.33*'Data - Individual Indicators'!AC537,0.33*'Data - Individual Indicators'!AD537,0.33*'Data - Individual Indicators'!AE537,0.5*'Data - Individual Indicators'!AI537,0.5*'Data - Individual Indicators'!AJ537,'Data - Individual Indicators'!AM537,'Data - Individual Indicators'!AO537,'Data - Individual Indicators'!BB537*SUM('Data - Individual Indicators'!AV537:AY537),'Data - Individual Indicators'!BE537)</f>
        <v>31.81</v>
      </c>
      <c r="C536" s="169">
        <f>IF(AND(B536&gt;=_xlfn.PERCENTILE.INC($B$2:$B$773,$H$3)),3,IF(AND(B536&lt;_xlfn.PERCENTILE.INC($B$2:$B$773,$H$3),B536&gt;=_xlfn.PERCENTILE.INC($B$2:$B$773,$H$4)),2,1))</f>
        <v>2</v>
      </c>
      <c r="D536" s="169" t="str">
        <f t="shared" si="8"/>
        <v>moderate</v>
      </c>
    </row>
    <row r="537" spans="1:4" x14ac:dyDescent="0.35">
      <c r="A537" s="165">
        <v>53053071703</v>
      </c>
      <c r="B537" s="166">
        <f>SUM('Data - Individual Indicators'!C538,'Data - Individual Indicators'!E538,'Data - Individual Indicators'!G538,'Data - Individual Indicators'!I538,0.5*'Data - Individual Indicators'!L538,0.5*'Data - Individual Indicators'!M538,'Data - Individual Indicators'!P538,0.5*'Data - Individual Indicators'!S538,0.5*'Data - Individual Indicators'!T538,'Data - Individual Indicators'!W538,'Data - Individual Indicators'!Y538,0.33*'Data - Individual Indicators'!AC538,0.33*'Data - Individual Indicators'!AD538,0.33*'Data - Individual Indicators'!AE538,0.5*'Data - Individual Indicators'!AI538,0.5*'Data - Individual Indicators'!AJ538,'Data - Individual Indicators'!AM538,'Data - Individual Indicators'!AO538,'Data - Individual Indicators'!BB538*SUM('Data - Individual Indicators'!AV538:AY538),'Data - Individual Indicators'!BE538)</f>
        <v>35.973333333333329</v>
      </c>
      <c r="C537" s="169">
        <f>IF(AND(B537&gt;=_xlfn.PERCENTILE.INC($B$2:$B$773,$H$3)),3,IF(AND(B537&lt;_xlfn.PERCENTILE.INC($B$2:$B$773,$H$3),B537&gt;=_xlfn.PERCENTILE.INC($B$2:$B$773,$H$4)),2,1))</f>
        <v>2</v>
      </c>
      <c r="D537" s="169" t="str">
        <f t="shared" si="8"/>
        <v>moderate</v>
      </c>
    </row>
    <row r="538" spans="1:4" x14ac:dyDescent="0.35">
      <c r="A538" s="165">
        <v>53053071704</v>
      </c>
      <c r="B538" s="166">
        <f>SUM('Data - Individual Indicators'!C539,'Data - Individual Indicators'!E539,'Data - Individual Indicators'!G539,'Data - Individual Indicators'!I539,0.5*'Data - Individual Indicators'!L539,0.5*'Data - Individual Indicators'!M539,'Data - Individual Indicators'!P539,0.5*'Data - Individual Indicators'!S539,0.5*'Data - Individual Indicators'!T539,'Data - Individual Indicators'!W539,'Data - Individual Indicators'!Y539,0.33*'Data - Individual Indicators'!AC539,0.33*'Data - Individual Indicators'!AD539,0.33*'Data - Individual Indicators'!AE539,0.5*'Data - Individual Indicators'!AI539,0.5*'Data - Individual Indicators'!AJ539,'Data - Individual Indicators'!AM539,'Data - Individual Indicators'!AO539,'Data - Individual Indicators'!BB539*SUM('Data - Individual Indicators'!AV539:AY539),'Data - Individual Indicators'!BE539)</f>
        <v>36.979999999999997</v>
      </c>
      <c r="C538" s="169">
        <f>IF(AND(B538&gt;=_xlfn.PERCENTILE.INC($B$2:$B$773,$H$3)),3,IF(AND(B538&lt;_xlfn.PERCENTILE.INC($B$2:$B$773,$H$3),B538&gt;=_xlfn.PERCENTILE.INC($B$2:$B$773,$H$4)),2,1))</f>
        <v>2</v>
      </c>
      <c r="D538" s="169" t="str">
        <f t="shared" si="8"/>
        <v>moderate</v>
      </c>
    </row>
    <row r="539" spans="1:4" x14ac:dyDescent="0.35">
      <c r="A539" s="165">
        <v>53053071705</v>
      </c>
      <c r="B539" s="166">
        <f>SUM('Data - Individual Indicators'!C540,'Data - Individual Indicators'!E540,'Data - Individual Indicators'!G540,'Data - Individual Indicators'!I540,0.5*'Data - Individual Indicators'!L540,0.5*'Data - Individual Indicators'!M540,'Data - Individual Indicators'!P540,0.5*'Data - Individual Indicators'!S540,0.5*'Data - Individual Indicators'!T540,'Data - Individual Indicators'!W540,'Data - Individual Indicators'!Y540,0.33*'Data - Individual Indicators'!AC540,0.33*'Data - Individual Indicators'!AD540,0.33*'Data - Individual Indicators'!AE540,0.5*'Data - Individual Indicators'!AI540,0.5*'Data - Individual Indicators'!AJ540,'Data - Individual Indicators'!AM540,'Data - Individual Indicators'!AO540,'Data - Individual Indicators'!BB540*SUM('Data - Individual Indicators'!AV540:AY540),'Data - Individual Indicators'!BE540)</f>
        <v>39.14</v>
      </c>
      <c r="C539" s="169">
        <f>IF(AND(B539&gt;=_xlfn.PERCENTILE.INC($B$2:$B$773,$H$3)),3,IF(AND(B539&lt;_xlfn.PERCENTILE.INC($B$2:$B$773,$H$3),B539&gt;=_xlfn.PERCENTILE.INC($B$2:$B$773,$H$4)),2,1))</f>
        <v>2</v>
      </c>
      <c r="D539" s="169" t="str">
        <f t="shared" si="8"/>
        <v>moderate</v>
      </c>
    </row>
    <row r="540" spans="1:4" x14ac:dyDescent="0.35">
      <c r="A540" s="165">
        <v>53053071706</v>
      </c>
      <c r="B540" s="166">
        <f>SUM('Data - Individual Indicators'!C541,'Data - Individual Indicators'!E541,'Data - Individual Indicators'!G541,'Data - Individual Indicators'!I541,0.5*'Data - Individual Indicators'!L541,0.5*'Data - Individual Indicators'!M541,'Data - Individual Indicators'!P541,0.5*'Data - Individual Indicators'!S541,0.5*'Data - Individual Indicators'!T541,'Data - Individual Indicators'!W541,'Data - Individual Indicators'!Y541,0.33*'Data - Individual Indicators'!AC541,0.33*'Data - Individual Indicators'!AD541,0.33*'Data - Individual Indicators'!AE541,0.5*'Data - Individual Indicators'!AI541,0.5*'Data - Individual Indicators'!AJ541,'Data - Individual Indicators'!AM541,'Data - Individual Indicators'!AO541,'Data - Individual Indicators'!BB541*SUM('Data - Individual Indicators'!AV541:AY541),'Data - Individual Indicators'!BE541)</f>
        <v>27.479999999999997</v>
      </c>
      <c r="C540" s="169">
        <f>IF(AND(B540&gt;=_xlfn.PERCENTILE.INC($B$2:$B$773,$H$3)),3,IF(AND(B540&lt;_xlfn.PERCENTILE.INC($B$2:$B$773,$H$3),B540&gt;=_xlfn.PERCENTILE.INC($B$2:$B$773,$H$4)),2,1))</f>
        <v>2</v>
      </c>
      <c r="D540" s="169" t="str">
        <f t="shared" si="8"/>
        <v>moderate</v>
      </c>
    </row>
    <row r="541" spans="1:4" x14ac:dyDescent="0.35">
      <c r="A541" s="165">
        <v>53053071707</v>
      </c>
      <c r="B541" s="166">
        <f>SUM('Data - Individual Indicators'!C542,'Data - Individual Indicators'!E542,'Data - Individual Indicators'!G542,'Data - Individual Indicators'!I542,0.5*'Data - Individual Indicators'!L542,0.5*'Data - Individual Indicators'!M542,'Data - Individual Indicators'!P542,0.5*'Data - Individual Indicators'!S542,0.5*'Data - Individual Indicators'!T542,'Data - Individual Indicators'!W542,'Data - Individual Indicators'!Y542,0.33*'Data - Individual Indicators'!AC542,0.33*'Data - Individual Indicators'!AD542,0.33*'Data - Individual Indicators'!AE542,0.5*'Data - Individual Indicators'!AI542,0.5*'Data - Individual Indicators'!AJ542,'Data - Individual Indicators'!AM542,'Data - Individual Indicators'!AO542,'Data - Individual Indicators'!BB542*SUM('Data - Individual Indicators'!AV542:AY542),'Data - Individual Indicators'!BE542)</f>
        <v>29.469999999999995</v>
      </c>
      <c r="C541" s="169">
        <f>IF(AND(B541&gt;=_xlfn.PERCENTILE.INC($B$2:$B$773,$H$3)),3,IF(AND(B541&lt;_xlfn.PERCENTILE.INC($B$2:$B$773,$H$3),B541&gt;=_xlfn.PERCENTILE.INC($B$2:$B$773,$H$4)),2,1))</f>
        <v>2</v>
      </c>
      <c r="D541" s="169" t="str">
        <f t="shared" si="8"/>
        <v>moderate</v>
      </c>
    </row>
    <row r="542" spans="1:4" x14ac:dyDescent="0.35">
      <c r="A542" s="165">
        <v>53053071803</v>
      </c>
      <c r="B542" s="166">
        <f>SUM('Data - Individual Indicators'!C543,'Data - Individual Indicators'!E543,'Data - Individual Indicators'!G543,'Data - Individual Indicators'!I543,0.5*'Data - Individual Indicators'!L543,0.5*'Data - Individual Indicators'!M543,'Data - Individual Indicators'!P543,0.5*'Data - Individual Indicators'!S543,0.5*'Data - Individual Indicators'!T543,'Data - Individual Indicators'!W543,'Data - Individual Indicators'!Y543,0.33*'Data - Individual Indicators'!AC543,0.33*'Data - Individual Indicators'!AD543,0.33*'Data - Individual Indicators'!AE543,0.5*'Data - Individual Indicators'!AI543,0.5*'Data - Individual Indicators'!AJ543,'Data - Individual Indicators'!AM543,'Data - Individual Indicators'!AO543,'Data - Individual Indicators'!BB543*SUM('Data - Individual Indicators'!AV543:AY543),'Data - Individual Indicators'!BE543)</f>
        <v>38.81</v>
      </c>
      <c r="C542" s="169">
        <f>IF(AND(B542&gt;=_xlfn.PERCENTILE.INC($B$2:$B$773,$H$3)),3,IF(AND(B542&lt;_xlfn.PERCENTILE.INC($B$2:$B$773,$H$3),B542&gt;=_xlfn.PERCENTILE.INC($B$2:$B$773,$H$4)),2,1))</f>
        <v>2</v>
      </c>
      <c r="D542" s="169" t="str">
        <f t="shared" si="8"/>
        <v>moderate</v>
      </c>
    </row>
    <row r="543" spans="1:4" x14ac:dyDescent="0.35">
      <c r="A543" s="165">
        <v>53053071805</v>
      </c>
      <c r="B543" s="166">
        <f>SUM('Data - Individual Indicators'!C544,'Data - Individual Indicators'!E544,'Data - Individual Indicators'!G544,'Data - Individual Indicators'!I544,0.5*'Data - Individual Indicators'!L544,0.5*'Data - Individual Indicators'!M544,'Data - Individual Indicators'!P544,0.5*'Data - Individual Indicators'!S544,0.5*'Data - Individual Indicators'!T544,'Data - Individual Indicators'!W544,'Data - Individual Indicators'!Y544,0.33*'Data - Individual Indicators'!AC544,0.33*'Data - Individual Indicators'!AD544,0.33*'Data - Individual Indicators'!AE544,0.5*'Data - Individual Indicators'!AI544,0.5*'Data - Individual Indicators'!AJ544,'Data - Individual Indicators'!AM544,'Data - Individual Indicators'!AO544,'Data - Individual Indicators'!BB544*SUM('Data - Individual Indicators'!AV544:AY544),'Data - Individual Indicators'!BE544)</f>
        <v>47.38</v>
      </c>
      <c r="C543" s="169">
        <f>IF(AND(B543&gt;=_xlfn.PERCENTILE.INC($B$2:$B$773,$H$3)),3,IF(AND(B543&lt;_xlfn.PERCENTILE.INC($B$2:$B$773,$H$3),B543&gt;=_xlfn.PERCENTILE.INC($B$2:$B$773,$H$4)),2,1))</f>
        <v>3</v>
      </c>
      <c r="D543" s="169" t="str">
        <f t="shared" si="8"/>
        <v>higher</v>
      </c>
    </row>
    <row r="544" spans="1:4" x14ac:dyDescent="0.35">
      <c r="A544" s="165">
        <v>53053071806</v>
      </c>
      <c r="B544" s="166">
        <f>SUM('Data - Individual Indicators'!C545,'Data - Individual Indicators'!E545,'Data - Individual Indicators'!G545,'Data - Individual Indicators'!I545,0.5*'Data - Individual Indicators'!L545,0.5*'Data - Individual Indicators'!M545,'Data - Individual Indicators'!P545,0.5*'Data - Individual Indicators'!S545,0.5*'Data - Individual Indicators'!T545,'Data - Individual Indicators'!W545,'Data - Individual Indicators'!Y545,0.33*'Data - Individual Indicators'!AC545,0.33*'Data - Individual Indicators'!AD545,0.33*'Data - Individual Indicators'!AE545,0.5*'Data - Individual Indicators'!AI545,0.5*'Data - Individual Indicators'!AJ545,'Data - Individual Indicators'!AM545,'Data - Individual Indicators'!AO545,'Data - Individual Indicators'!BB545*SUM('Data - Individual Indicators'!AV545:AY545),'Data - Individual Indicators'!BE545)</f>
        <v>45.149999999999991</v>
      </c>
      <c r="C544" s="169">
        <f>IF(AND(B544&gt;=_xlfn.PERCENTILE.INC($B$2:$B$773,$H$3)),3,IF(AND(B544&lt;_xlfn.PERCENTILE.INC($B$2:$B$773,$H$3),B544&gt;=_xlfn.PERCENTILE.INC($B$2:$B$773,$H$4)),2,1))</f>
        <v>3</v>
      </c>
      <c r="D544" s="169" t="str">
        <f t="shared" si="8"/>
        <v>higher</v>
      </c>
    </row>
    <row r="545" spans="1:4" x14ac:dyDescent="0.35">
      <c r="A545" s="165">
        <v>53053071807</v>
      </c>
      <c r="B545" s="166">
        <f>SUM('Data - Individual Indicators'!C546,'Data - Individual Indicators'!E546,'Data - Individual Indicators'!G546,'Data - Individual Indicators'!I546,0.5*'Data - Individual Indicators'!L546,0.5*'Data - Individual Indicators'!M546,'Data - Individual Indicators'!P546,0.5*'Data - Individual Indicators'!S546,0.5*'Data - Individual Indicators'!T546,'Data - Individual Indicators'!W546,'Data - Individual Indicators'!Y546,0.33*'Data - Individual Indicators'!AC546,0.33*'Data - Individual Indicators'!AD546,0.33*'Data - Individual Indicators'!AE546,0.5*'Data - Individual Indicators'!AI546,0.5*'Data - Individual Indicators'!AJ546,'Data - Individual Indicators'!AM546,'Data - Individual Indicators'!AO546,'Data - Individual Indicators'!BB546*SUM('Data - Individual Indicators'!AV546:AY546),'Data - Individual Indicators'!BE546)</f>
        <v>37.793333333333337</v>
      </c>
      <c r="C545" s="169">
        <f>IF(AND(B545&gt;=_xlfn.PERCENTILE.INC($B$2:$B$773,$H$3)),3,IF(AND(B545&lt;_xlfn.PERCENTILE.INC($B$2:$B$773,$H$3),B545&gt;=_xlfn.PERCENTILE.INC($B$2:$B$773,$H$4)),2,1))</f>
        <v>2</v>
      </c>
      <c r="D545" s="169" t="str">
        <f t="shared" si="8"/>
        <v>moderate</v>
      </c>
    </row>
    <row r="546" spans="1:4" x14ac:dyDescent="0.35">
      <c r="A546" s="165">
        <v>53053071808</v>
      </c>
      <c r="B546" s="166">
        <f>SUM('Data - Individual Indicators'!C547,'Data - Individual Indicators'!E547,'Data - Individual Indicators'!G547,'Data - Individual Indicators'!I547,0.5*'Data - Individual Indicators'!L547,0.5*'Data - Individual Indicators'!M547,'Data - Individual Indicators'!P547,0.5*'Data - Individual Indicators'!S547,0.5*'Data - Individual Indicators'!T547,'Data - Individual Indicators'!W547,'Data - Individual Indicators'!Y547,0.33*'Data - Individual Indicators'!AC547,0.33*'Data - Individual Indicators'!AD547,0.33*'Data - Individual Indicators'!AE547,0.5*'Data - Individual Indicators'!AI547,0.5*'Data - Individual Indicators'!AJ547,'Data - Individual Indicators'!AM547,'Data - Individual Indicators'!AO547,'Data - Individual Indicators'!BB547*SUM('Data - Individual Indicators'!AV547:AY547),'Data - Individual Indicators'!BE547)</f>
        <v>40.966666666666661</v>
      </c>
      <c r="C546" s="169">
        <f>IF(AND(B546&gt;=_xlfn.PERCENTILE.INC($B$2:$B$773,$H$3)),3,IF(AND(B546&lt;_xlfn.PERCENTILE.INC($B$2:$B$773,$H$3),B546&gt;=_xlfn.PERCENTILE.INC($B$2:$B$773,$H$4)),2,1))</f>
        <v>3</v>
      </c>
      <c r="D546" s="169" t="str">
        <f t="shared" si="8"/>
        <v>higher</v>
      </c>
    </row>
    <row r="547" spans="1:4" x14ac:dyDescent="0.35">
      <c r="A547" s="165">
        <v>53053071901</v>
      </c>
      <c r="B547" s="166">
        <f>SUM('Data - Individual Indicators'!C548,'Data - Individual Indicators'!E548,'Data - Individual Indicators'!G548,'Data - Individual Indicators'!I548,0.5*'Data - Individual Indicators'!L548,0.5*'Data - Individual Indicators'!M548,'Data - Individual Indicators'!P548,0.5*'Data - Individual Indicators'!S548,0.5*'Data - Individual Indicators'!T548,'Data - Individual Indicators'!W548,'Data - Individual Indicators'!Y548,0.33*'Data - Individual Indicators'!AC548,0.33*'Data - Individual Indicators'!AD548,0.33*'Data - Individual Indicators'!AE548,0.5*'Data - Individual Indicators'!AI548,0.5*'Data - Individual Indicators'!AJ548,'Data - Individual Indicators'!AM548,'Data - Individual Indicators'!AO548,'Data - Individual Indicators'!BB548*SUM('Data - Individual Indicators'!AV548:AY548),'Data - Individual Indicators'!BE548)</f>
        <v>37.47</v>
      </c>
      <c r="C547" s="169">
        <f>IF(AND(B547&gt;=_xlfn.PERCENTILE.INC($B$2:$B$773,$H$3)),3,IF(AND(B547&lt;_xlfn.PERCENTILE.INC($B$2:$B$773,$H$3),B547&gt;=_xlfn.PERCENTILE.INC($B$2:$B$773,$H$4)),2,1))</f>
        <v>2</v>
      </c>
      <c r="D547" s="169" t="str">
        <f t="shared" si="8"/>
        <v>moderate</v>
      </c>
    </row>
    <row r="548" spans="1:4" x14ac:dyDescent="0.35">
      <c r="A548" s="165">
        <v>53053071902</v>
      </c>
      <c r="B548" s="166">
        <f>SUM('Data - Individual Indicators'!C549,'Data - Individual Indicators'!E549,'Data - Individual Indicators'!G549,'Data - Individual Indicators'!I549,0.5*'Data - Individual Indicators'!L549,0.5*'Data - Individual Indicators'!M549,'Data - Individual Indicators'!P549,0.5*'Data - Individual Indicators'!S549,0.5*'Data - Individual Indicators'!T549,'Data - Individual Indicators'!W549,'Data - Individual Indicators'!Y549,0.33*'Data - Individual Indicators'!AC549,0.33*'Data - Individual Indicators'!AD549,0.33*'Data - Individual Indicators'!AE549,0.5*'Data - Individual Indicators'!AI549,0.5*'Data - Individual Indicators'!AJ549,'Data - Individual Indicators'!AM549,'Data - Individual Indicators'!AO549,'Data - Individual Indicators'!BB549*SUM('Data - Individual Indicators'!AV549:AY549),'Data - Individual Indicators'!BE549)</f>
        <v>15.32</v>
      </c>
      <c r="C548" s="169">
        <f>IF(AND(B548&gt;=_xlfn.PERCENTILE.INC($B$2:$B$773,$H$3)),3,IF(AND(B548&lt;_xlfn.PERCENTILE.INC($B$2:$B$773,$H$3),B548&gt;=_xlfn.PERCENTILE.INC($B$2:$B$773,$H$4)),2,1))</f>
        <v>1</v>
      </c>
      <c r="D548" s="169" t="str">
        <f t="shared" si="8"/>
        <v>lower</v>
      </c>
    </row>
    <row r="549" spans="1:4" x14ac:dyDescent="0.35">
      <c r="A549" s="165">
        <v>53053072000</v>
      </c>
      <c r="B549" s="166">
        <f>SUM('Data - Individual Indicators'!C550,'Data - Individual Indicators'!E550,'Data - Individual Indicators'!G550,'Data - Individual Indicators'!I550,0.5*'Data - Individual Indicators'!L550,0.5*'Data - Individual Indicators'!M550,'Data - Individual Indicators'!P550,0.5*'Data - Individual Indicators'!S550,0.5*'Data - Individual Indicators'!T550,'Data - Individual Indicators'!W550,'Data - Individual Indicators'!Y550,0.33*'Data - Individual Indicators'!AC550,0.33*'Data - Individual Indicators'!AD550,0.33*'Data - Individual Indicators'!AE550,0.5*'Data - Individual Indicators'!AI550,0.5*'Data - Individual Indicators'!AJ550,'Data - Individual Indicators'!AM550,'Data - Individual Indicators'!AO550,'Data - Individual Indicators'!BB550*SUM('Data - Individual Indicators'!AV550:AY550),'Data - Individual Indicators'!BE550)</f>
        <v>35.409999999999997</v>
      </c>
      <c r="C549" s="169">
        <f>IF(AND(B549&gt;=_xlfn.PERCENTILE.INC($B$2:$B$773,$H$3)),3,IF(AND(B549&lt;_xlfn.PERCENTILE.INC($B$2:$B$773,$H$3),B549&gt;=_xlfn.PERCENTILE.INC($B$2:$B$773,$H$4)),2,1))</f>
        <v>2</v>
      </c>
      <c r="D549" s="169" t="str">
        <f t="shared" si="8"/>
        <v>moderate</v>
      </c>
    </row>
    <row r="550" spans="1:4" x14ac:dyDescent="0.35">
      <c r="A550" s="165">
        <v>53053072105</v>
      </c>
      <c r="B550" s="166">
        <f>SUM('Data - Individual Indicators'!C551,'Data - Individual Indicators'!E551,'Data - Individual Indicators'!G551,'Data - Individual Indicators'!I551,0.5*'Data - Individual Indicators'!L551,0.5*'Data - Individual Indicators'!M551,'Data - Individual Indicators'!P551,0.5*'Data - Individual Indicators'!S551,0.5*'Data - Individual Indicators'!T551,'Data - Individual Indicators'!W551,'Data - Individual Indicators'!Y551,0.33*'Data - Individual Indicators'!AC551,0.33*'Data - Individual Indicators'!AD551,0.33*'Data - Individual Indicators'!AE551,0.5*'Data - Individual Indicators'!AI551,0.5*'Data - Individual Indicators'!AJ551,'Data - Individual Indicators'!AM551,'Data - Individual Indicators'!AO551,'Data - Individual Indicators'!BB551*SUM('Data - Individual Indicators'!AV551:AY551),'Data - Individual Indicators'!BE551)</f>
        <v>15.48</v>
      </c>
      <c r="C550" s="169">
        <f>IF(AND(B550&gt;=_xlfn.PERCENTILE.INC($B$2:$B$773,$H$3)),3,IF(AND(B550&lt;_xlfn.PERCENTILE.INC($B$2:$B$773,$H$3),B550&gt;=_xlfn.PERCENTILE.INC($B$2:$B$773,$H$4)),2,1))</f>
        <v>1</v>
      </c>
      <c r="D550" s="169" t="str">
        <f t="shared" si="8"/>
        <v>lower</v>
      </c>
    </row>
    <row r="551" spans="1:4" x14ac:dyDescent="0.35">
      <c r="A551" s="165">
        <v>53053072106</v>
      </c>
      <c r="B551" s="166">
        <f>SUM('Data - Individual Indicators'!C552,'Data - Individual Indicators'!E552,'Data - Individual Indicators'!G552,'Data - Individual Indicators'!I552,0.5*'Data - Individual Indicators'!L552,0.5*'Data - Individual Indicators'!M552,'Data - Individual Indicators'!P552,0.5*'Data - Individual Indicators'!S552,0.5*'Data - Individual Indicators'!T552,'Data - Individual Indicators'!W552,'Data - Individual Indicators'!Y552,0.33*'Data - Individual Indicators'!AC552,0.33*'Data - Individual Indicators'!AD552,0.33*'Data - Individual Indicators'!AE552,0.5*'Data - Individual Indicators'!AI552,0.5*'Data - Individual Indicators'!AJ552,'Data - Individual Indicators'!AM552,'Data - Individual Indicators'!AO552,'Data - Individual Indicators'!BB552*SUM('Data - Individual Indicators'!AV552:AY552),'Data - Individual Indicators'!BE552)</f>
        <v>37.799999999999997</v>
      </c>
      <c r="C551" s="169">
        <f>IF(AND(B551&gt;=_xlfn.PERCENTILE.INC($B$2:$B$773,$H$3)),3,IF(AND(B551&lt;_xlfn.PERCENTILE.INC($B$2:$B$773,$H$3),B551&gt;=_xlfn.PERCENTILE.INC($B$2:$B$773,$H$4)),2,1))</f>
        <v>2</v>
      </c>
      <c r="D551" s="169" t="str">
        <f t="shared" si="8"/>
        <v>moderate</v>
      </c>
    </row>
    <row r="552" spans="1:4" x14ac:dyDescent="0.35">
      <c r="A552" s="165">
        <v>53053072107</v>
      </c>
      <c r="B552" s="166">
        <f>SUM('Data - Individual Indicators'!C553,'Data - Individual Indicators'!E553,'Data - Individual Indicators'!G553,'Data - Individual Indicators'!I553,0.5*'Data - Individual Indicators'!L553,0.5*'Data - Individual Indicators'!M553,'Data - Individual Indicators'!P553,0.5*'Data - Individual Indicators'!S553,0.5*'Data - Individual Indicators'!T553,'Data - Individual Indicators'!W553,'Data - Individual Indicators'!Y553,0.33*'Data - Individual Indicators'!AC553,0.33*'Data - Individual Indicators'!AD553,0.33*'Data - Individual Indicators'!AE553,0.5*'Data - Individual Indicators'!AI553,0.5*'Data - Individual Indicators'!AJ553,'Data - Individual Indicators'!AM553,'Data - Individual Indicators'!AO553,'Data - Individual Indicators'!BB553*SUM('Data - Individual Indicators'!AV553:AY553),'Data - Individual Indicators'!BE553)</f>
        <v>15.99</v>
      </c>
      <c r="C552" s="169">
        <f>IF(AND(B552&gt;=_xlfn.PERCENTILE.INC($B$2:$B$773,$H$3)),3,IF(AND(B552&lt;_xlfn.PERCENTILE.INC($B$2:$B$773,$H$3),B552&gt;=_xlfn.PERCENTILE.INC($B$2:$B$773,$H$4)),2,1))</f>
        <v>1</v>
      </c>
      <c r="D552" s="169" t="str">
        <f t="shared" si="8"/>
        <v>lower</v>
      </c>
    </row>
    <row r="553" spans="1:4" x14ac:dyDescent="0.35">
      <c r="A553" s="165">
        <v>53053072108</v>
      </c>
      <c r="B553" s="166">
        <f>SUM('Data - Individual Indicators'!C554,'Data - Individual Indicators'!E554,'Data - Individual Indicators'!G554,'Data - Individual Indicators'!I554,0.5*'Data - Individual Indicators'!L554,0.5*'Data - Individual Indicators'!M554,'Data - Individual Indicators'!P554,0.5*'Data - Individual Indicators'!S554,0.5*'Data - Individual Indicators'!T554,'Data - Individual Indicators'!W554,'Data - Individual Indicators'!Y554,0.33*'Data - Individual Indicators'!AC554,0.33*'Data - Individual Indicators'!AD554,0.33*'Data - Individual Indicators'!AE554,0.5*'Data - Individual Indicators'!AI554,0.5*'Data - Individual Indicators'!AJ554,'Data - Individual Indicators'!AM554,'Data - Individual Indicators'!AO554,'Data - Individual Indicators'!BB554*SUM('Data - Individual Indicators'!AV554:AY554),'Data - Individual Indicators'!BE554)</f>
        <v>26.66</v>
      </c>
      <c r="C553" s="169">
        <f>IF(AND(B553&gt;=_xlfn.PERCENTILE.INC($B$2:$B$773,$H$3)),3,IF(AND(B553&lt;_xlfn.PERCENTILE.INC($B$2:$B$773,$H$3),B553&gt;=_xlfn.PERCENTILE.INC($B$2:$B$773,$H$4)),2,1))</f>
        <v>1</v>
      </c>
      <c r="D553" s="169" t="str">
        <f t="shared" si="8"/>
        <v>lower</v>
      </c>
    </row>
    <row r="554" spans="1:4" x14ac:dyDescent="0.35">
      <c r="A554" s="165">
        <v>53053072109</v>
      </c>
      <c r="B554" s="166">
        <f>SUM('Data - Individual Indicators'!C555,'Data - Individual Indicators'!E555,'Data - Individual Indicators'!G555,'Data - Individual Indicators'!I555,0.5*'Data - Individual Indicators'!L555,0.5*'Data - Individual Indicators'!M555,'Data - Individual Indicators'!P555,0.5*'Data - Individual Indicators'!S555,0.5*'Data - Individual Indicators'!T555,'Data - Individual Indicators'!W555,'Data - Individual Indicators'!Y555,0.33*'Data - Individual Indicators'!AC555,0.33*'Data - Individual Indicators'!AD555,0.33*'Data - Individual Indicators'!AE555,0.5*'Data - Individual Indicators'!AI555,0.5*'Data - Individual Indicators'!AJ555,'Data - Individual Indicators'!AM555,'Data - Individual Indicators'!AO555,'Data - Individual Indicators'!BB555*SUM('Data - Individual Indicators'!AV555:AY555),'Data - Individual Indicators'!BE555)</f>
        <v>14.16</v>
      </c>
      <c r="C554" s="169">
        <f>IF(AND(B554&gt;=_xlfn.PERCENTILE.INC($B$2:$B$773,$H$3)),3,IF(AND(B554&lt;_xlfn.PERCENTILE.INC($B$2:$B$773,$H$3),B554&gt;=_xlfn.PERCENTILE.INC($B$2:$B$773,$H$4)),2,1))</f>
        <v>1</v>
      </c>
      <c r="D554" s="169" t="str">
        <f t="shared" si="8"/>
        <v>lower</v>
      </c>
    </row>
    <row r="555" spans="1:4" x14ac:dyDescent="0.35">
      <c r="A555" s="165">
        <v>53053072111</v>
      </c>
      <c r="B555" s="166">
        <f>SUM('Data - Individual Indicators'!C556,'Data - Individual Indicators'!E556,'Data - Individual Indicators'!G556,'Data - Individual Indicators'!I556,0.5*'Data - Individual Indicators'!L556,0.5*'Data - Individual Indicators'!M556,'Data - Individual Indicators'!P556,0.5*'Data - Individual Indicators'!S556,0.5*'Data - Individual Indicators'!T556,'Data - Individual Indicators'!W556,'Data - Individual Indicators'!Y556,0.33*'Data - Individual Indicators'!AC556,0.33*'Data - Individual Indicators'!AD556,0.33*'Data - Individual Indicators'!AE556,0.5*'Data - Individual Indicators'!AI556,0.5*'Data - Individual Indicators'!AJ556,'Data - Individual Indicators'!AM556,'Data - Individual Indicators'!AO556,'Data - Individual Indicators'!BB556*SUM('Data - Individual Indicators'!AV556:AY556),'Data - Individual Indicators'!BE556)</f>
        <v>17.16</v>
      </c>
      <c r="C555" s="169">
        <f>IF(AND(B555&gt;=_xlfn.PERCENTILE.INC($B$2:$B$773,$H$3)),3,IF(AND(B555&lt;_xlfn.PERCENTILE.INC($B$2:$B$773,$H$3),B555&gt;=_xlfn.PERCENTILE.INC($B$2:$B$773,$H$4)),2,1))</f>
        <v>1</v>
      </c>
      <c r="D555" s="169" t="str">
        <f t="shared" si="8"/>
        <v>lower</v>
      </c>
    </row>
    <row r="556" spans="1:4" x14ac:dyDescent="0.35">
      <c r="A556" s="165">
        <v>53053072112</v>
      </c>
      <c r="B556" s="166">
        <f>SUM('Data - Individual Indicators'!C557,'Data - Individual Indicators'!E557,'Data - Individual Indicators'!G557,'Data - Individual Indicators'!I557,0.5*'Data - Individual Indicators'!L557,0.5*'Data - Individual Indicators'!M557,'Data - Individual Indicators'!P557,0.5*'Data - Individual Indicators'!S557,0.5*'Data - Individual Indicators'!T557,'Data - Individual Indicators'!W557,'Data - Individual Indicators'!Y557,0.33*'Data - Individual Indicators'!AC557,0.33*'Data - Individual Indicators'!AD557,0.33*'Data - Individual Indicators'!AE557,0.5*'Data - Individual Indicators'!AI557,0.5*'Data - Individual Indicators'!AJ557,'Data - Individual Indicators'!AM557,'Data - Individual Indicators'!AO557,'Data - Individual Indicators'!BB557*SUM('Data - Individual Indicators'!AV557:AY557),'Data - Individual Indicators'!BE557)</f>
        <v>21.66</v>
      </c>
      <c r="C556" s="169">
        <f>IF(AND(B556&gt;=_xlfn.PERCENTILE.INC($B$2:$B$773,$H$3)),3,IF(AND(B556&lt;_xlfn.PERCENTILE.INC($B$2:$B$773,$H$3),B556&gt;=_xlfn.PERCENTILE.INC($B$2:$B$773,$H$4)),2,1))</f>
        <v>1</v>
      </c>
      <c r="D556" s="169" t="str">
        <f t="shared" si="8"/>
        <v>lower</v>
      </c>
    </row>
    <row r="557" spans="1:4" x14ac:dyDescent="0.35">
      <c r="A557" s="165">
        <v>53053072305</v>
      </c>
      <c r="B557" s="166">
        <f>SUM('Data - Individual Indicators'!C558,'Data - Individual Indicators'!E558,'Data - Individual Indicators'!G558,'Data - Individual Indicators'!I558,0.5*'Data - Individual Indicators'!L558,0.5*'Data - Individual Indicators'!M558,'Data - Individual Indicators'!P558,0.5*'Data - Individual Indicators'!S558,0.5*'Data - Individual Indicators'!T558,'Data - Individual Indicators'!W558,'Data - Individual Indicators'!Y558,0.33*'Data - Individual Indicators'!AC558,0.33*'Data - Individual Indicators'!AD558,0.33*'Data - Individual Indicators'!AE558,0.5*'Data - Individual Indicators'!AI558,0.5*'Data - Individual Indicators'!AJ558,'Data - Individual Indicators'!AM558,'Data - Individual Indicators'!AO558,'Data - Individual Indicators'!BB558*SUM('Data - Individual Indicators'!AV558:AY558),'Data - Individual Indicators'!BE558)</f>
        <v>16.643333333333334</v>
      </c>
      <c r="C557" s="169">
        <f>IF(AND(B557&gt;=_xlfn.PERCENTILE.INC($B$2:$B$773,$H$3)),3,IF(AND(B557&lt;_xlfn.PERCENTILE.INC($B$2:$B$773,$H$3),B557&gt;=_xlfn.PERCENTILE.INC($B$2:$B$773,$H$4)),2,1))</f>
        <v>1</v>
      </c>
      <c r="D557" s="169" t="str">
        <f t="shared" si="8"/>
        <v>lower</v>
      </c>
    </row>
    <row r="558" spans="1:4" x14ac:dyDescent="0.35">
      <c r="A558" s="165">
        <v>53053072307</v>
      </c>
      <c r="B558" s="166">
        <f>SUM('Data - Individual Indicators'!C559,'Data - Individual Indicators'!E559,'Data - Individual Indicators'!G559,'Data - Individual Indicators'!I559,0.5*'Data - Individual Indicators'!L559,0.5*'Data - Individual Indicators'!M559,'Data - Individual Indicators'!P559,0.5*'Data - Individual Indicators'!S559,0.5*'Data - Individual Indicators'!T559,'Data - Individual Indicators'!W559,'Data - Individual Indicators'!Y559,0.33*'Data - Individual Indicators'!AC559,0.33*'Data - Individual Indicators'!AD559,0.33*'Data - Individual Indicators'!AE559,0.5*'Data - Individual Indicators'!AI559,0.5*'Data - Individual Indicators'!AJ559,'Data - Individual Indicators'!AM559,'Data - Individual Indicators'!AO559,'Data - Individual Indicators'!BB559*SUM('Data - Individual Indicators'!AV559:AY559),'Data - Individual Indicators'!BE559)</f>
        <v>21.98</v>
      </c>
      <c r="C558" s="169">
        <f>IF(AND(B558&gt;=_xlfn.PERCENTILE.INC($B$2:$B$773,$H$3)),3,IF(AND(B558&lt;_xlfn.PERCENTILE.INC($B$2:$B$773,$H$3),B558&gt;=_xlfn.PERCENTILE.INC($B$2:$B$773,$H$4)),2,1))</f>
        <v>1</v>
      </c>
      <c r="D558" s="169" t="str">
        <f t="shared" si="8"/>
        <v>lower</v>
      </c>
    </row>
    <row r="559" spans="1:4" x14ac:dyDescent="0.35">
      <c r="A559" s="165">
        <v>53053072308</v>
      </c>
      <c r="B559" s="166">
        <f>SUM('Data - Individual Indicators'!C560,'Data - Individual Indicators'!E560,'Data - Individual Indicators'!G560,'Data - Individual Indicators'!I560,0.5*'Data - Individual Indicators'!L560,0.5*'Data - Individual Indicators'!M560,'Data - Individual Indicators'!P560,0.5*'Data - Individual Indicators'!S560,0.5*'Data - Individual Indicators'!T560,'Data - Individual Indicators'!W560,'Data - Individual Indicators'!Y560,0.33*'Data - Individual Indicators'!AC560,0.33*'Data - Individual Indicators'!AD560,0.33*'Data - Individual Indicators'!AE560,0.5*'Data - Individual Indicators'!AI560,0.5*'Data - Individual Indicators'!AJ560,'Data - Individual Indicators'!AM560,'Data - Individual Indicators'!AO560,'Data - Individual Indicators'!BB560*SUM('Data - Individual Indicators'!AV560:AY560),'Data - Individual Indicators'!BE560)</f>
        <v>21.653333333333332</v>
      </c>
      <c r="C559" s="169">
        <f>IF(AND(B559&gt;=_xlfn.PERCENTILE.INC($B$2:$B$773,$H$3)),3,IF(AND(B559&lt;_xlfn.PERCENTILE.INC($B$2:$B$773,$H$3),B559&gt;=_xlfn.PERCENTILE.INC($B$2:$B$773,$H$4)),2,1))</f>
        <v>1</v>
      </c>
      <c r="D559" s="169" t="str">
        <f t="shared" si="8"/>
        <v>lower</v>
      </c>
    </row>
    <row r="560" spans="1:4" x14ac:dyDescent="0.35">
      <c r="A560" s="165">
        <v>53053072309</v>
      </c>
      <c r="B560" s="166">
        <f>SUM('Data - Individual Indicators'!C561,'Data - Individual Indicators'!E561,'Data - Individual Indicators'!G561,'Data - Individual Indicators'!I561,0.5*'Data - Individual Indicators'!L561,0.5*'Data - Individual Indicators'!M561,'Data - Individual Indicators'!P561,0.5*'Data - Individual Indicators'!S561,0.5*'Data - Individual Indicators'!T561,'Data - Individual Indicators'!W561,'Data - Individual Indicators'!Y561,0.33*'Data - Individual Indicators'!AC561,0.33*'Data - Individual Indicators'!AD561,0.33*'Data - Individual Indicators'!AE561,0.5*'Data - Individual Indicators'!AI561,0.5*'Data - Individual Indicators'!AJ561,'Data - Individual Indicators'!AM561,'Data - Individual Indicators'!AO561,'Data - Individual Indicators'!BB561*SUM('Data - Individual Indicators'!AV561:AY561),'Data - Individual Indicators'!BE561)</f>
        <v>21.15</v>
      </c>
      <c r="C560" s="169">
        <f>IF(AND(B560&gt;=_xlfn.PERCENTILE.INC($B$2:$B$773,$H$3)),3,IF(AND(B560&lt;_xlfn.PERCENTILE.INC($B$2:$B$773,$H$3),B560&gt;=_xlfn.PERCENTILE.INC($B$2:$B$773,$H$4)),2,1))</f>
        <v>1</v>
      </c>
      <c r="D560" s="169" t="str">
        <f t="shared" si="8"/>
        <v>lower</v>
      </c>
    </row>
    <row r="561" spans="1:4" x14ac:dyDescent="0.35">
      <c r="A561" s="165">
        <v>53053072310</v>
      </c>
      <c r="B561" s="166">
        <f>SUM('Data - Individual Indicators'!C562,'Data - Individual Indicators'!E562,'Data - Individual Indicators'!G562,'Data - Individual Indicators'!I562,0.5*'Data - Individual Indicators'!L562,0.5*'Data - Individual Indicators'!M562,'Data - Individual Indicators'!P562,0.5*'Data - Individual Indicators'!S562,0.5*'Data - Individual Indicators'!T562,'Data - Individual Indicators'!W562,'Data - Individual Indicators'!Y562,0.33*'Data - Individual Indicators'!AC562,0.33*'Data - Individual Indicators'!AD562,0.33*'Data - Individual Indicators'!AE562,0.5*'Data - Individual Indicators'!AI562,0.5*'Data - Individual Indicators'!AJ562,'Data - Individual Indicators'!AM562,'Data - Individual Indicators'!AO562,'Data - Individual Indicators'!BB562*SUM('Data - Individual Indicators'!AV562:AY562),'Data - Individual Indicators'!BE562)</f>
        <v>26.96</v>
      </c>
      <c r="C561" s="169">
        <f>IF(AND(B561&gt;=_xlfn.PERCENTILE.INC($B$2:$B$773,$H$3)),3,IF(AND(B561&lt;_xlfn.PERCENTILE.INC($B$2:$B$773,$H$3),B561&gt;=_xlfn.PERCENTILE.INC($B$2:$B$773,$H$4)),2,1))</f>
        <v>2</v>
      </c>
      <c r="D561" s="169" t="str">
        <f t="shared" si="8"/>
        <v>moderate</v>
      </c>
    </row>
    <row r="562" spans="1:4" x14ac:dyDescent="0.35">
      <c r="A562" s="165">
        <v>53053072311</v>
      </c>
      <c r="B562" s="166">
        <f>SUM('Data - Individual Indicators'!C563,'Data - Individual Indicators'!E563,'Data - Individual Indicators'!G563,'Data - Individual Indicators'!I563,0.5*'Data - Individual Indicators'!L563,0.5*'Data - Individual Indicators'!M563,'Data - Individual Indicators'!P563,0.5*'Data - Individual Indicators'!S563,0.5*'Data - Individual Indicators'!T563,'Data - Individual Indicators'!W563,'Data - Individual Indicators'!Y563,0.33*'Data - Individual Indicators'!AC563,0.33*'Data - Individual Indicators'!AD563,0.33*'Data - Individual Indicators'!AE563,0.5*'Data - Individual Indicators'!AI563,0.5*'Data - Individual Indicators'!AJ563,'Data - Individual Indicators'!AM563,'Data - Individual Indicators'!AO563,'Data - Individual Indicators'!BB563*SUM('Data - Individual Indicators'!AV563:AY563),'Data - Individual Indicators'!BE563)</f>
        <v>37.299999999999997</v>
      </c>
      <c r="C562" s="169">
        <f>IF(AND(B562&gt;=_xlfn.PERCENTILE.INC($B$2:$B$773,$H$3)),3,IF(AND(B562&lt;_xlfn.PERCENTILE.INC($B$2:$B$773,$H$3),B562&gt;=_xlfn.PERCENTILE.INC($B$2:$B$773,$H$4)),2,1))</f>
        <v>2</v>
      </c>
      <c r="D562" s="169" t="str">
        <f t="shared" si="8"/>
        <v>moderate</v>
      </c>
    </row>
    <row r="563" spans="1:4" x14ac:dyDescent="0.35">
      <c r="A563" s="165">
        <v>53053072312</v>
      </c>
      <c r="B563" s="166">
        <f>SUM('Data - Individual Indicators'!C564,'Data - Individual Indicators'!E564,'Data - Individual Indicators'!G564,'Data - Individual Indicators'!I564,0.5*'Data - Individual Indicators'!L564,0.5*'Data - Individual Indicators'!M564,'Data - Individual Indicators'!P564,0.5*'Data - Individual Indicators'!S564,0.5*'Data - Individual Indicators'!T564,'Data - Individual Indicators'!W564,'Data - Individual Indicators'!Y564,0.33*'Data - Individual Indicators'!AC564,0.33*'Data - Individual Indicators'!AD564,0.33*'Data - Individual Indicators'!AE564,0.5*'Data - Individual Indicators'!AI564,0.5*'Data - Individual Indicators'!AJ564,'Data - Individual Indicators'!AM564,'Data - Individual Indicators'!AO564,'Data - Individual Indicators'!BB564*SUM('Data - Individual Indicators'!AV564:AY564),'Data - Individual Indicators'!BE564)</f>
        <v>28.23</v>
      </c>
      <c r="C563" s="169">
        <f>IF(AND(B563&gt;=_xlfn.PERCENTILE.INC($B$2:$B$773,$H$3)),3,IF(AND(B563&lt;_xlfn.PERCENTILE.INC($B$2:$B$773,$H$3),B563&gt;=_xlfn.PERCENTILE.INC($B$2:$B$773,$H$4)),2,1))</f>
        <v>2</v>
      </c>
      <c r="D563" s="169" t="str">
        <f t="shared" si="8"/>
        <v>moderate</v>
      </c>
    </row>
    <row r="564" spans="1:4" x14ac:dyDescent="0.35">
      <c r="A564" s="165">
        <v>53053072313</v>
      </c>
      <c r="B564" s="166">
        <f>SUM('Data - Individual Indicators'!C565,'Data - Individual Indicators'!E565,'Data - Individual Indicators'!G565,'Data - Individual Indicators'!I565,0.5*'Data - Individual Indicators'!L565,0.5*'Data - Individual Indicators'!M565,'Data - Individual Indicators'!P565,0.5*'Data - Individual Indicators'!S565,0.5*'Data - Individual Indicators'!T565,'Data - Individual Indicators'!W565,'Data - Individual Indicators'!Y565,0.33*'Data - Individual Indicators'!AC565,0.33*'Data - Individual Indicators'!AD565,0.33*'Data - Individual Indicators'!AE565,0.5*'Data - Individual Indicators'!AI565,0.5*'Data - Individual Indicators'!AJ565,'Data - Individual Indicators'!AM565,'Data - Individual Indicators'!AO565,'Data - Individual Indicators'!BB565*SUM('Data - Individual Indicators'!AV565:AY565),'Data - Individual Indicators'!BE565)</f>
        <v>14.15</v>
      </c>
      <c r="C564" s="169">
        <f>IF(AND(B564&gt;=_xlfn.PERCENTILE.INC($B$2:$B$773,$H$3)),3,IF(AND(B564&lt;_xlfn.PERCENTILE.INC($B$2:$B$773,$H$3),B564&gt;=_xlfn.PERCENTILE.INC($B$2:$B$773,$H$4)),2,1))</f>
        <v>1</v>
      </c>
      <c r="D564" s="169" t="str">
        <f t="shared" si="8"/>
        <v>lower</v>
      </c>
    </row>
    <row r="565" spans="1:4" x14ac:dyDescent="0.35">
      <c r="A565" s="165">
        <v>53053072405</v>
      </c>
      <c r="B565" s="166">
        <f>SUM('Data - Individual Indicators'!C566,'Data - Individual Indicators'!E566,'Data - Individual Indicators'!G566,'Data - Individual Indicators'!I566,0.5*'Data - Individual Indicators'!L566,0.5*'Data - Individual Indicators'!M566,'Data - Individual Indicators'!P566,0.5*'Data - Individual Indicators'!S566,0.5*'Data - Individual Indicators'!T566,'Data - Individual Indicators'!W566,'Data - Individual Indicators'!Y566,0.33*'Data - Individual Indicators'!AC566,0.33*'Data - Individual Indicators'!AD566,0.33*'Data - Individual Indicators'!AE566,0.5*'Data - Individual Indicators'!AI566,0.5*'Data - Individual Indicators'!AJ566,'Data - Individual Indicators'!AM566,'Data - Individual Indicators'!AO566,'Data - Individual Indicators'!BB566*SUM('Data - Individual Indicators'!AV566:AY566),'Data - Individual Indicators'!BE566)</f>
        <v>4.5</v>
      </c>
      <c r="C565" s="169">
        <f>IF(AND(B565&gt;=_xlfn.PERCENTILE.INC($B$2:$B$773,$H$3)),3,IF(AND(B565&lt;_xlfn.PERCENTILE.INC($B$2:$B$773,$H$3),B565&gt;=_xlfn.PERCENTILE.INC($B$2:$B$773,$H$4)),2,1))</f>
        <v>1</v>
      </c>
      <c r="D565" s="169" t="str">
        <f t="shared" si="8"/>
        <v>lower</v>
      </c>
    </row>
    <row r="566" spans="1:4" x14ac:dyDescent="0.35">
      <c r="A566" s="165">
        <v>53053072406</v>
      </c>
      <c r="B566" s="166">
        <f>SUM('Data - Individual Indicators'!C567,'Data - Individual Indicators'!E567,'Data - Individual Indicators'!G567,'Data - Individual Indicators'!I567,0.5*'Data - Individual Indicators'!L567,0.5*'Data - Individual Indicators'!M567,'Data - Individual Indicators'!P567,0.5*'Data - Individual Indicators'!S567,0.5*'Data - Individual Indicators'!T567,'Data - Individual Indicators'!W567,'Data - Individual Indicators'!Y567,0.33*'Data - Individual Indicators'!AC567,0.33*'Data - Individual Indicators'!AD567,0.33*'Data - Individual Indicators'!AE567,0.5*'Data - Individual Indicators'!AI567,0.5*'Data - Individual Indicators'!AJ567,'Data - Individual Indicators'!AM567,'Data - Individual Indicators'!AO567,'Data - Individual Indicators'!BB567*SUM('Data - Individual Indicators'!AV567:AY567),'Data - Individual Indicators'!BE567)</f>
        <v>7.5</v>
      </c>
      <c r="C566" s="169">
        <f>IF(AND(B566&gt;=_xlfn.PERCENTILE.INC($B$2:$B$773,$H$3)),3,IF(AND(B566&lt;_xlfn.PERCENTILE.INC($B$2:$B$773,$H$3),B566&gt;=_xlfn.PERCENTILE.INC($B$2:$B$773,$H$4)),2,1))</f>
        <v>1</v>
      </c>
      <c r="D566" s="169" t="str">
        <f t="shared" si="8"/>
        <v>lower</v>
      </c>
    </row>
    <row r="567" spans="1:4" x14ac:dyDescent="0.35">
      <c r="A567" s="165">
        <v>53053072407</v>
      </c>
      <c r="B567" s="166">
        <f>SUM('Data - Individual Indicators'!C568,'Data - Individual Indicators'!E568,'Data - Individual Indicators'!G568,'Data - Individual Indicators'!I568,0.5*'Data - Individual Indicators'!L568,0.5*'Data - Individual Indicators'!M568,'Data - Individual Indicators'!P568,0.5*'Data - Individual Indicators'!S568,0.5*'Data - Individual Indicators'!T568,'Data - Individual Indicators'!W568,'Data - Individual Indicators'!Y568,0.33*'Data - Individual Indicators'!AC568,0.33*'Data - Individual Indicators'!AD568,0.33*'Data - Individual Indicators'!AE568,0.5*'Data - Individual Indicators'!AI568,0.5*'Data - Individual Indicators'!AJ568,'Data - Individual Indicators'!AM568,'Data - Individual Indicators'!AO568,'Data - Individual Indicators'!BB568*SUM('Data - Individual Indicators'!AV568:AY568),'Data - Individual Indicators'!BE568)</f>
        <v>13.48</v>
      </c>
      <c r="C567" s="169">
        <f>IF(AND(B567&gt;=_xlfn.PERCENTILE.INC($B$2:$B$773,$H$3)),3,IF(AND(B567&lt;_xlfn.PERCENTILE.INC($B$2:$B$773,$H$3),B567&gt;=_xlfn.PERCENTILE.INC($B$2:$B$773,$H$4)),2,1))</f>
        <v>1</v>
      </c>
      <c r="D567" s="169" t="str">
        <f t="shared" si="8"/>
        <v>lower</v>
      </c>
    </row>
    <row r="568" spans="1:4" x14ac:dyDescent="0.35">
      <c r="A568" s="165">
        <v>53053072408</v>
      </c>
      <c r="B568" s="166">
        <f>SUM('Data - Individual Indicators'!C569,'Data - Individual Indicators'!E569,'Data - Individual Indicators'!G569,'Data - Individual Indicators'!I569,0.5*'Data - Individual Indicators'!L569,0.5*'Data - Individual Indicators'!M569,'Data - Individual Indicators'!P569,0.5*'Data - Individual Indicators'!S569,0.5*'Data - Individual Indicators'!T569,'Data - Individual Indicators'!W569,'Data - Individual Indicators'!Y569,0.33*'Data - Individual Indicators'!AC569,0.33*'Data - Individual Indicators'!AD569,0.33*'Data - Individual Indicators'!AE569,0.5*'Data - Individual Indicators'!AI569,0.5*'Data - Individual Indicators'!AJ569,'Data - Individual Indicators'!AM569,'Data - Individual Indicators'!AO569,'Data - Individual Indicators'!BB569*SUM('Data - Individual Indicators'!AV569:AY569),'Data - Individual Indicators'!BE569)</f>
        <v>8.16</v>
      </c>
      <c r="C568" s="169">
        <f>IF(AND(B568&gt;=_xlfn.PERCENTILE.INC($B$2:$B$773,$H$3)),3,IF(AND(B568&lt;_xlfn.PERCENTILE.INC($B$2:$B$773,$H$3),B568&gt;=_xlfn.PERCENTILE.INC($B$2:$B$773,$H$4)),2,1))</f>
        <v>1</v>
      </c>
      <c r="D568" s="169" t="str">
        <f t="shared" si="8"/>
        <v>lower</v>
      </c>
    </row>
    <row r="569" spans="1:4" x14ac:dyDescent="0.35">
      <c r="A569" s="165">
        <v>53053072409</v>
      </c>
      <c r="B569" s="166">
        <f>SUM('Data - Individual Indicators'!C570,'Data - Individual Indicators'!E570,'Data - Individual Indicators'!G570,'Data - Individual Indicators'!I570,0.5*'Data - Individual Indicators'!L570,0.5*'Data - Individual Indicators'!M570,'Data - Individual Indicators'!P570,0.5*'Data - Individual Indicators'!S570,0.5*'Data - Individual Indicators'!T570,'Data - Individual Indicators'!W570,'Data - Individual Indicators'!Y570,0.33*'Data - Individual Indicators'!AC570,0.33*'Data - Individual Indicators'!AD570,0.33*'Data - Individual Indicators'!AE570,0.5*'Data - Individual Indicators'!AI570,0.5*'Data - Individual Indicators'!AJ570,'Data - Individual Indicators'!AM570,'Data - Individual Indicators'!AO570,'Data - Individual Indicators'!BB570*SUM('Data - Individual Indicators'!AV570:AY570),'Data - Individual Indicators'!BE570)</f>
        <v>3.5</v>
      </c>
      <c r="C569" s="169">
        <f>IF(AND(B569&gt;=_xlfn.PERCENTILE.INC($B$2:$B$773,$H$3)),3,IF(AND(B569&lt;_xlfn.PERCENTILE.INC($B$2:$B$773,$H$3),B569&gt;=_xlfn.PERCENTILE.INC($B$2:$B$773,$H$4)),2,1))</f>
        <v>1</v>
      </c>
      <c r="D569" s="169" t="str">
        <f t="shared" si="8"/>
        <v>lower</v>
      </c>
    </row>
    <row r="570" spans="1:4" x14ac:dyDescent="0.35">
      <c r="A570" s="165">
        <v>53053072410</v>
      </c>
      <c r="B570" s="166">
        <f>SUM('Data - Individual Indicators'!C571,'Data - Individual Indicators'!E571,'Data - Individual Indicators'!G571,'Data - Individual Indicators'!I571,0.5*'Data - Individual Indicators'!L571,0.5*'Data - Individual Indicators'!M571,'Data - Individual Indicators'!P571,0.5*'Data - Individual Indicators'!S571,0.5*'Data - Individual Indicators'!T571,'Data - Individual Indicators'!W571,'Data - Individual Indicators'!Y571,0.33*'Data - Individual Indicators'!AC571,0.33*'Data - Individual Indicators'!AD571,0.33*'Data - Individual Indicators'!AE571,0.5*'Data - Individual Indicators'!AI571,0.5*'Data - Individual Indicators'!AJ571,'Data - Individual Indicators'!AM571,'Data - Individual Indicators'!AO571,'Data - Individual Indicators'!BB571*SUM('Data - Individual Indicators'!AV571:AY571),'Data - Individual Indicators'!BE571)</f>
        <v>3</v>
      </c>
      <c r="C570" s="169">
        <f>IF(AND(B570&gt;=_xlfn.PERCENTILE.INC($B$2:$B$773,$H$3)),3,IF(AND(B570&lt;_xlfn.PERCENTILE.INC($B$2:$B$773,$H$3),B570&gt;=_xlfn.PERCENTILE.INC($B$2:$B$773,$H$4)),2,1))</f>
        <v>1</v>
      </c>
      <c r="D570" s="169" t="str">
        <f t="shared" si="8"/>
        <v>lower</v>
      </c>
    </row>
    <row r="571" spans="1:4" x14ac:dyDescent="0.35">
      <c r="A571" s="165">
        <v>53053072503</v>
      </c>
      <c r="B571" s="166">
        <f>SUM('Data - Individual Indicators'!C572,'Data - Individual Indicators'!E572,'Data - Individual Indicators'!G572,'Data - Individual Indicators'!I572,0.5*'Data - Individual Indicators'!L572,0.5*'Data - Individual Indicators'!M572,'Data - Individual Indicators'!P572,0.5*'Data - Individual Indicators'!S572,0.5*'Data - Individual Indicators'!T572,'Data - Individual Indicators'!W572,'Data - Individual Indicators'!Y572,0.33*'Data - Individual Indicators'!AC572,0.33*'Data - Individual Indicators'!AD572,0.33*'Data - Individual Indicators'!AE572,0.5*'Data - Individual Indicators'!AI572,0.5*'Data - Individual Indicators'!AJ572,'Data - Individual Indicators'!AM572,'Data - Individual Indicators'!AO572,'Data - Individual Indicators'!BB572*SUM('Data - Individual Indicators'!AV572:AY572),'Data - Individual Indicators'!BE572)</f>
        <v>8.49</v>
      </c>
      <c r="C571" s="169">
        <f>IF(AND(B571&gt;=_xlfn.PERCENTILE.INC($B$2:$B$773,$H$3)),3,IF(AND(B571&lt;_xlfn.PERCENTILE.INC($B$2:$B$773,$H$3),B571&gt;=_xlfn.PERCENTILE.INC($B$2:$B$773,$H$4)),2,1))</f>
        <v>1</v>
      </c>
      <c r="D571" s="169" t="str">
        <f t="shared" si="8"/>
        <v>lower</v>
      </c>
    </row>
    <row r="572" spans="1:4" x14ac:dyDescent="0.35">
      <c r="A572" s="165">
        <v>53053072504</v>
      </c>
      <c r="B572" s="166">
        <f>SUM('Data - Individual Indicators'!C573,'Data - Individual Indicators'!E573,'Data - Individual Indicators'!G573,'Data - Individual Indicators'!I573,0.5*'Data - Individual Indicators'!L573,0.5*'Data - Individual Indicators'!M573,'Data - Individual Indicators'!P573,0.5*'Data - Individual Indicators'!S573,0.5*'Data - Individual Indicators'!T573,'Data - Individual Indicators'!W573,'Data - Individual Indicators'!Y573,0.33*'Data - Individual Indicators'!AC573,0.33*'Data - Individual Indicators'!AD573,0.33*'Data - Individual Indicators'!AE573,0.5*'Data - Individual Indicators'!AI573,0.5*'Data - Individual Indicators'!AJ573,'Data - Individual Indicators'!AM573,'Data - Individual Indicators'!AO573,'Data - Individual Indicators'!BB573*SUM('Data - Individual Indicators'!AV573:AY573),'Data - Individual Indicators'!BE573)</f>
        <v>7.83</v>
      </c>
      <c r="C572" s="169">
        <f>IF(AND(B572&gt;=_xlfn.PERCENTILE.INC($B$2:$B$773,$H$3)),3,IF(AND(B572&lt;_xlfn.PERCENTILE.INC($B$2:$B$773,$H$3),B572&gt;=_xlfn.PERCENTILE.INC($B$2:$B$773,$H$4)),2,1))</f>
        <v>1</v>
      </c>
      <c r="D572" s="169" t="str">
        <f t="shared" si="8"/>
        <v>lower</v>
      </c>
    </row>
    <row r="573" spans="1:4" x14ac:dyDescent="0.35">
      <c r="A573" s="165">
        <v>53053072505</v>
      </c>
      <c r="B573" s="166">
        <f>SUM('Data - Individual Indicators'!C574,'Data - Individual Indicators'!E574,'Data - Individual Indicators'!G574,'Data - Individual Indicators'!I574,0.5*'Data - Individual Indicators'!L574,0.5*'Data - Individual Indicators'!M574,'Data - Individual Indicators'!P574,0.5*'Data - Individual Indicators'!S574,0.5*'Data - Individual Indicators'!T574,'Data - Individual Indicators'!W574,'Data - Individual Indicators'!Y574,0.33*'Data - Individual Indicators'!AC574,0.33*'Data - Individual Indicators'!AD574,0.33*'Data - Individual Indicators'!AE574,0.5*'Data - Individual Indicators'!AI574,0.5*'Data - Individual Indicators'!AJ574,'Data - Individual Indicators'!AM574,'Data - Individual Indicators'!AO574,'Data - Individual Indicators'!BB574*SUM('Data - Individual Indicators'!AV574:AY574),'Data - Individual Indicators'!BE574)</f>
        <v>8.3233333333333341</v>
      </c>
      <c r="C573" s="169">
        <f>IF(AND(B573&gt;=_xlfn.PERCENTILE.INC($B$2:$B$773,$H$3)),3,IF(AND(B573&lt;_xlfn.PERCENTILE.INC($B$2:$B$773,$H$3),B573&gt;=_xlfn.PERCENTILE.INC($B$2:$B$773,$H$4)),2,1))</f>
        <v>1</v>
      </c>
      <c r="D573" s="169" t="str">
        <f t="shared" si="8"/>
        <v>lower</v>
      </c>
    </row>
    <row r="574" spans="1:4" x14ac:dyDescent="0.35">
      <c r="A574" s="165">
        <v>53053072506</v>
      </c>
      <c r="B574" s="166">
        <f>SUM('Data - Individual Indicators'!C575,'Data - Individual Indicators'!E575,'Data - Individual Indicators'!G575,'Data - Individual Indicators'!I575,0.5*'Data - Individual Indicators'!L575,0.5*'Data - Individual Indicators'!M575,'Data - Individual Indicators'!P575,0.5*'Data - Individual Indicators'!S575,0.5*'Data - Individual Indicators'!T575,'Data - Individual Indicators'!W575,'Data - Individual Indicators'!Y575,0.33*'Data - Individual Indicators'!AC575,0.33*'Data - Individual Indicators'!AD575,0.33*'Data - Individual Indicators'!AE575,0.5*'Data - Individual Indicators'!AI575,0.5*'Data - Individual Indicators'!AJ575,'Data - Individual Indicators'!AM575,'Data - Individual Indicators'!AO575,'Data - Individual Indicators'!BB575*SUM('Data - Individual Indicators'!AV575:AY575),'Data - Individual Indicators'!BE575)</f>
        <v>5.5</v>
      </c>
      <c r="C574" s="169">
        <f>IF(AND(B574&gt;=_xlfn.PERCENTILE.INC($B$2:$B$773,$H$3)),3,IF(AND(B574&lt;_xlfn.PERCENTILE.INC($B$2:$B$773,$H$3),B574&gt;=_xlfn.PERCENTILE.INC($B$2:$B$773,$H$4)),2,1))</f>
        <v>1</v>
      </c>
      <c r="D574" s="169" t="str">
        <f t="shared" si="8"/>
        <v>lower</v>
      </c>
    </row>
    <row r="575" spans="1:4" x14ac:dyDescent="0.35">
      <c r="A575" s="165">
        <v>53053072507</v>
      </c>
      <c r="B575" s="166">
        <f>SUM('Data - Individual Indicators'!C576,'Data - Individual Indicators'!E576,'Data - Individual Indicators'!G576,'Data - Individual Indicators'!I576,0.5*'Data - Individual Indicators'!L576,0.5*'Data - Individual Indicators'!M576,'Data - Individual Indicators'!P576,0.5*'Data - Individual Indicators'!S576,0.5*'Data - Individual Indicators'!T576,'Data - Individual Indicators'!W576,'Data - Individual Indicators'!Y576,0.33*'Data - Individual Indicators'!AC576,0.33*'Data - Individual Indicators'!AD576,0.33*'Data - Individual Indicators'!AE576,0.5*'Data - Individual Indicators'!AI576,0.5*'Data - Individual Indicators'!AJ576,'Data - Individual Indicators'!AM576,'Data - Individual Indicators'!AO576,'Data - Individual Indicators'!BB576*SUM('Data - Individual Indicators'!AV576:AY576),'Data - Individual Indicators'!BE576)</f>
        <v>16.310000000000002</v>
      </c>
      <c r="C575" s="169">
        <f>IF(AND(B575&gt;=_xlfn.PERCENTILE.INC($B$2:$B$773,$H$3)),3,IF(AND(B575&lt;_xlfn.PERCENTILE.INC($B$2:$B$773,$H$3),B575&gt;=_xlfn.PERCENTILE.INC($B$2:$B$773,$H$4)),2,1))</f>
        <v>1</v>
      </c>
      <c r="D575" s="169" t="str">
        <f t="shared" si="8"/>
        <v>lower</v>
      </c>
    </row>
    <row r="576" spans="1:4" x14ac:dyDescent="0.35">
      <c r="A576" s="165">
        <v>53053072601</v>
      </c>
      <c r="B576" s="166">
        <f>SUM('Data - Individual Indicators'!C577,'Data - Individual Indicators'!E577,'Data - Individual Indicators'!G577,'Data - Individual Indicators'!I577,0.5*'Data - Individual Indicators'!L577,0.5*'Data - Individual Indicators'!M577,'Data - Individual Indicators'!P577,0.5*'Data - Individual Indicators'!S577,0.5*'Data - Individual Indicators'!T577,'Data - Individual Indicators'!W577,'Data - Individual Indicators'!Y577,0.33*'Data - Individual Indicators'!AC577,0.33*'Data - Individual Indicators'!AD577,0.33*'Data - Individual Indicators'!AE577,0.5*'Data - Individual Indicators'!AI577,0.5*'Data - Individual Indicators'!AJ577,'Data - Individual Indicators'!AM577,'Data - Individual Indicators'!AO577,'Data - Individual Indicators'!BB577*SUM('Data - Individual Indicators'!AV577:AY577),'Data - Individual Indicators'!BE577)</f>
        <v>7</v>
      </c>
      <c r="C576" s="169">
        <f>IF(AND(B576&gt;=_xlfn.PERCENTILE.INC($B$2:$B$773,$H$3)),3,IF(AND(B576&lt;_xlfn.PERCENTILE.INC($B$2:$B$773,$H$3),B576&gt;=_xlfn.PERCENTILE.INC($B$2:$B$773,$H$4)),2,1))</f>
        <v>1</v>
      </c>
      <c r="D576" s="169" t="str">
        <f t="shared" si="8"/>
        <v>lower</v>
      </c>
    </row>
    <row r="577" spans="1:4" x14ac:dyDescent="0.35">
      <c r="A577" s="165">
        <v>53053072602</v>
      </c>
      <c r="B577" s="166">
        <f>SUM('Data - Individual Indicators'!C578,'Data - Individual Indicators'!E578,'Data - Individual Indicators'!G578,'Data - Individual Indicators'!I578,0.5*'Data - Individual Indicators'!L578,0.5*'Data - Individual Indicators'!M578,'Data - Individual Indicators'!P578,0.5*'Data - Individual Indicators'!S578,0.5*'Data - Individual Indicators'!T578,'Data - Individual Indicators'!W578,'Data - Individual Indicators'!Y578,0.33*'Data - Individual Indicators'!AC578,0.33*'Data - Individual Indicators'!AD578,0.33*'Data - Individual Indicators'!AE578,0.5*'Data - Individual Indicators'!AI578,0.5*'Data - Individual Indicators'!AJ578,'Data - Individual Indicators'!AM578,'Data - Individual Indicators'!AO578,'Data - Individual Indicators'!BB578*SUM('Data - Individual Indicators'!AV578:AY578),'Data - Individual Indicators'!BE578)</f>
        <v>9.6666666666666661</v>
      </c>
      <c r="C577" s="169">
        <f>IF(AND(B577&gt;=_xlfn.PERCENTILE.INC($B$2:$B$773,$H$3)),3,IF(AND(B577&lt;_xlfn.PERCENTILE.INC($B$2:$B$773,$H$3),B577&gt;=_xlfn.PERCENTILE.INC($B$2:$B$773,$H$4)),2,1))</f>
        <v>1</v>
      </c>
      <c r="D577" s="169" t="str">
        <f t="shared" si="8"/>
        <v>lower</v>
      </c>
    </row>
    <row r="578" spans="1:4" x14ac:dyDescent="0.35">
      <c r="A578" s="165">
        <v>53053072603</v>
      </c>
      <c r="B578" s="166">
        <f>SUM('Data - Individual Indicators'!C579,'Data - Individual Indicators'!E579,'Data - Individual Indicators'!G579,'Data - Individual Indicators'!I579,0.5*'Data - Individual Indicators'!L579,0.5*'Data - Individual Indicators'!M579,'Data - Individual Indicators'!P579,0.5*'Data - Individual Indicators'!S579,0.5*'Data - Individual Indicators'!T579,'Data - Individual Indicators'!W579,'Data - Individual Indicators'!Y579,0.33*'Data - Individual Indicators'!AC579,0.33*'Data - Individual Indicators'!AD579,0.33*'Data - Individual Indicators'!AE579,0.5*'Data - Individual Indicators'!AI579,0.5*'Data - Individual Indicators'!AJ579,'Data - Individual Indicators'!AM579,'Data - Individual Indicators'!AO579,'Data - Individual Indicators'!BB579*SUM('Data - Individual Indicators'!AV579:AY579),'Data - Individual Indicators'!BE579)</f>
        <v>12.5</v>
      </c>
      <c r="C578" s="169">
        <f>IF(AND(B578&gt;=_xlfn.PERCENTILE.INC($B$2:$B$773,$H$3)),3,IF(AND(B578&lt;_xlfn.PERCENTILE.INC($B$2:$B$773,$H$3),B578&gt;=_xlfn.PERCENTILE.INC($B$2:$B$773,$H$4)),2,1))</f>
        <v>1</v>
      </c>
      <c r="D578" s="169" t="str">
        <f t="shared" si="8"/>
        <v>lower</v>
      </c>
    </row>
    <row r="579" spans="1:4" x14ac:dyDescent="0.35">
      <c r="A579" s="165">
        <v>53053072800</v>
      </c>
      <c r="B579" s="166">
        <f>SUM('Data - Individual Indicators'!C580,'Data - Individual Indicators'!E580,'Data - Individual Indicators'!G580,'Data - Individual Indicators'!I580,0.5*'Data - Individual Indicators'!L580,0.5*'Data - Individual Indicators'!M580,'Data - Individual Indicators'!P580,0.5*'Data - Individual Indicators'!S580,0.5*'Data - Individual Indicators'!T580,'Data - Individual Indicators'!W580,'Data - Individual Indicators'!Y580,0.33*'Data - Individual Indicators'!AC580,0.33*'Data - Individual Indicators'!AD580,0.33*'Data - Individual Indicators'!AE580,0.5*'Data - Individual Indicators'!AI580,0.5*'Data - Individual Indicators'!AJ580,'Data - Individual Indicators'!AM580,'Data - Individual Indicators'!AO580,'Data - Individual Indicators'!BB580*SUM('Data - Individual Indicators'!AV580:AY580),'Data - Individual Indicators'!BE580)</f>
        <v>16.32</v>
      </c>
      <c r="C579" s="169">
        <f>IF(AND(B579&gt;=_xlfn.PERCENTILE.INC($B$2:$B$773,$H$3)),3,IF(AND(B579&lt;_xlfn.PERCENTILE.INC($B$2:$B$773,$H$3),B579&gt;=_xlfn.PERCENTILE.INC($B$2:$B$773,$H$4)),2,1))</f>
        <v>1</v>
      </c>
      <c r="D579" s="169" t="str">
        <f t="shared" ref="D579:D642" si="9">IF(C579=3,"higher",IF(C579=2,"moderate","lower"))</f>
        <v>lower</v>
      </c>
    </row>
    <row r="580" spans="1:4" x14ac:dyDescent="0.35">
      <c r="A580" s="165">
        <v>53053072901</v>
      </c>
      <c r="B580" s="166">
        <f>SUM('Data - Individual Indicators'!C581,'Data - Individual Indicators'!E581,'Data - Individual Indicators'!G581,'Data - Individual Indicators'!I581,0.5*'Data - Individual Indicators'!L581,0.5*'Data - Individual Indicators'!M581,'Data - Individual Indicators'!P581,0.5*'Data - Individual Indicators'!S581,0.5*'Data - Individual Indicators'!T581,'Data - Individual Indicators'!W581,'Data - Individual Indicators'!Y581,0.33*'Data - Individual Indicators'!AC581,0.33*'Data - Individual Indicators'!AD581,0.33*'Data - Individual Indicators'!AE581,0.5*'Data - Individual Indicators'!AI581,0.5*'Data - Individual Indicators'!AJ581,'Data - Individual Indicators'!AM581,'Data - Individual Indicators'!AO581,'Data - Individual Indicators'!BB581*SUM('Data - Individual Indicators'!AV581:AY581),'Data - Individual Indicators'!BE581)</f>
        <v>28.149999999999995</v>
      </c>
      <c r="C580" s="169">
        <f>IF(AND(B580&gt;=_xlfn.PERCENTILE.INC($B$2:$B$773,$H$3)),3,IF(AND(B580&lt;_xlfn.PERCENTILE.INC($B$2:$B$773,$H$3),B580&gt;=_xlfn.PERCENTILE.INC($B$2:$B$773,$H$4)),2,1))</f>
        <v>2</v>
      </c>
      <c r="D580" s="169" t="str">
        <f t="shared" si="9"/>
        <v>moderate</v>
      </c>
    </row>
    <row r="581" spans="1:4" x14ac:dyDescent="0.35">
      <c r="A581" s="165">
        <v>53053072903</v>
      </c>
      <c r="B581" s="166">
        <f>SUM('Data - Individual Indicators'!C582,'Data - Individual Indicators'!E582,'Data - Individual Indicators'!G582,'Data - Individual Indicators'!I582,0.5*'Data - Individual Indicators'!L582,0.5*'Data - Individual Indicators'!M582,'Data - Individual Indicators'!P582,0.5*'Data - Individual Indicators'!S582,0.5*'Data - Individual Indicators'!T582,'Data - Individual Indicators'!W582,'Data - Individual Indicators'!Y582,0.33*'Data - Individual Indicators'!AC582,0.33*'Data - Individual Indicators'!AD582,0.33*'Data - Individual Indicators'!AE582,0.5*'Data - Individual Indicators'!AI582,0.5*'Data - Individual Indicators'!AJ582,'Data - Individual Indicators'!AM582,'Data - Individual Indicators'!AO582,'Data - Individual Indicators'!BB582*SUM('Data - Individual Indicators'!AV582:AY582),'Data - Individual Indicators'!BE582)</f>
        <v>29.819999999999997</v>
      </c>
      <c r="C581" s="169">
        <f>IF(AND(B581&gt;=_xlfn.PERCENTILE.INC($B$2:$B$773,$H$3)),3,IF(AND(B581&lt;_xlfn.PERCENTILE.INC($B$2:$B$773,$H$3),B581&gt;=_xlfn.PERCENTILE.INC($B$2:$B$773,$H$4)),2,1))</f>
        <v>2</v>
      </c>
      <c r="D581" s="169" t="str">
        <f t="shared" si="9"/>
        <v>moderate</v>
      </c>
    </row>
    <row r="582" spans="1:4" x14ac:dyDescent="0.35">
      <c r="A582" s="165">
        <v>53053072905</v>
      </c>
      <c r="B582" s="166">
        <f>SUM('Data - Individual Indicators'!C583,'Data - Individual Indicators'!E583,'Data - Individual Indicators'!G583,'Data - Individual Indicators'!I583,0.5*'Data - Individual Indicators'!L583,0.5*'Data - Individual Indicators'!M583,'Data - Individual Indicators'!P583,0.5*'Data - Individual Indicators'!S583,0.5*'Data - Individual Indicators'!T583,'Data - Individual Indicators'!W583,'Data - Individual Indicators'!Y583,0.33*'Data - Individual Indicators'!AC583,0.33*'Data - Individual Indicators'!AD583,0.33*'Data - Individual Indicators'!AE583,0.5*'Data - Individual Indicators'!AI583,0.5*'Data - Individual Indicators'!AJ583,'Data - Individual Indicators'!AM583,'Data - Individual Indicators'!AO583,'Data - Individual Indicators'!BB583*SUM('Data - Individual Indicators'!AV583:AY583),'Data - Individual Indicators'!BE583)</f>
        <v>24.65</v>
      </c>
      <c r="C582" s="169">
        <f>IF(AND(B582&gt;=_xlfn.PERCENTILE.INC($B$2:$B$773,$H$3)),3,IF(AND(B582&lt;_xlfn.PERCENTILE.INC($B$2:$B$773,$H$3),B582&gt;=_xlfn.PERCENTILE.INC($B$2:$B$773,$H$4)),2,1))</f>
        <v>1</v>
      </c>
      <c r="D582" s="169" t="str">
        <f t="shared" si="9"/>
        <v>lower</v>
      </c>
    </row>
    <row r="583" spans="1:4" x14ac:dyDescent="0.35">
      <c r="A583" s="165">
        <v>53053072906</v>
      </c>
      <c r="B583" s="166">
        <f>SUM('Data - Individual Indicators'!C584,'Data - Individual Indicators'!E584,'Data - Individual Indicators'!G584,'Data - Individual Indicators'!I584,0.5*'Data - Individual Indicators'!L584,0.5*'Data - Individual Indicators'!M584,'Data - Individual Indicators'!P584,0.5*'Data - Individual Indicators'!S584,0.5*'Data - Individual Indicators'!T584,'Data - Individual Indicators'!W584,'Data - Individual Indicators'!Y584,0.33*'Data - Individual Indicators'!AC584,0.33*'Data - Individual Indicators'!AD584,0.33*'Data - Individual Indicators'!AE584,0.5*'Data - Individual Indicators'!AI584,0.5*'Data - Individual Indicators'!AJ584,'Data - Individual Indicators'!AM584,'Data - Individual Indicators'!AO584,'Data - Individual Indicators'!BB584*SUM('Data - Individual Indicators'!AV584:AY584),'Data - Individual Indicators'!BE584)</f>
        <v>17</v>
      </c>
      <c r="C583" s="169">
        <f>IF(AND(B583&gt;=_xlfn.PERCENTILE.INC($B$2:$B$773,$H$3)),3,IF(AND(B583&lt;_xlfn.PERCENTILE.INC($B$2:$B$773,$H$3),B583&gt;=_xlfn.PERCENTILE.INC($B$2:$B$773,$H$4)),2,1))</f>
        <v>1</v>
      </c>
      <c r="D583" s="169" t="str">
        <f t="shared" si="9"/>
        <v>lower</v>
      </c>
    </row>
    <row r="584" spans="1:4" x14ac:dyDescent="0.35">
      <c r="A584" s="165">
        <v>53053072907</v>
      </c>
      <c r="B584" s="166">
        <f>SUM('Data - Individual Indicators'!C585,'Data - Individual Indicators'!E585,'Data - Individual Indicators'!G585,'Data - Individual Indicators'!I585,0.5*'Data - Individual Indicators'!L585,0.5*'Data - Individual Indicators'!M585,'Data - Individual Indicators'!P585,0.5*'Data - Individual Indicators'!S585,0.5*'Data - Individual Indicators'!T585,'Data - Individual Indicators'!W585,'Data - Individual Indicators'!Y585,0.33*'Data - Individual Indicators'!AC585,0.33*'Data - Individual Indicators'!AD585,0.33*'Data - Individual Indicators'!AE585,0.5*'Data - Individual Indicators'!AI585,0.5*'Data - Individual Indicators'!AJ585,'Data - Individual Indicators'!AM585,'Data - Individual Indicators'!AO585,'Data - Individual Indicators'!BB585*SUM('Data - Individual Indicators'!AV585:AY585),'Data - Individual Indicators'!BE585)</f>
        <v>26.65</v>
      </c>
      <c r="C584" s="169">
        <f>IF(AND(B584&gt;=_xlfn.PERCENTILE.INC($B$2:$B$773,$H$3)),3,IF(AND(B584&lt;_xlfn.PERCENTILE.INC($B$2:$B$773,$H$3),B584&gt;=_xlfn.PERCENTILE.INC($B$2:$B$773,$H$4)),2,1))</f>
        <v>1</v>
      </c>
      <c r="D584" s="169" t="str">
        <f t="shared" si="9"/>
        <v>lower</v>
      </c>
    </row>
    <row r="585" spans="1:4" x14ac:dyDescent="0.35">
      <c r="A585" s="165">
        <v>53053073001</v>
      </c>
      <c r="B585" s="166">
        <f>SUM('Data - Individual Indicators'!C586,'Data - Individual Indicators'!E586,'Data - Individual Indicators'!G586,'Data - Individual Indicators'!I586,0.5*'Data - Individual Indicators'!L586,0.5*'Data - Individual Indicators'!M586,'Data - Individual Indicators'!P586,0.5*'Data - Individual Indicators'!S586,0.5*'Data - Individual Indicators'!T586,'Data - Individual Indicators'!W586,'Data - Individual Indicators'!Y586,0.33*'Data - Individual Indicators'!AC586,0.33*'Data - Individual Indicators'!AD586,0.33*'Data - Individual Indicators'!AE586,0.5*'Data - Individual Indicators'!AI586,0.5*'Data - Individual Indicators'!AJ586,'Data - Individual Indicators'!AM586,'Data - Individual Indicators'!AO586,'Data - Individual Indicators'!BB586*SUM('Data - Individual Indicators'!AV586:AY586),'Data - Individual Indicators'!BE586)</f>
        <v>15</v>
      </c>
      <c r="C585" s="169">
        <f>IF(AND(B585&gt;=_xlfn.PERCENTILE.INC($B$2:$B$773,$H$3)),3,IF(AND(B585&lt;_xlfn.PERCENTILE.INC($B$2:$B$773,$H$3),B585&gt;=_xlfn.PERCENTILE.INC($B$2:$B$773,$H$4)),2,1))</f>
        <v>1</v>
      </c>
      <c r="D585" s="169" t="str">
        <f t="shared" si="9"/>
        <v>lower</v>
      </c>
    </row>
    <row r="586" spans="1:4" x14ac:dyDescent="0.35">
      <c r="A586" s="165">
        <v>53053073005</v>
      </c>
      <c r="B586" s="166">
        <f>SUM('Data - Individual Indicators'!C587,'Data - Individual Indicators'!E587,'Data - Individual Indicators'!G587,'Data - Individual Indicators'!I587,0.5*'Data - Individual Indicators'!L587,0.5*'Data - Individual Indicators'!M587,'Data - Individual Indicators'!P587,0.5*'Data - Individual Indicators'!S587,0.5*'Data - Individual Indicators'!T587,'Data - Individual Indicators'!W587,'Data - Individual Indicators'!Y587,0.33*'Data - Individual Indicators'!AC587,0.33*'Data - Individual Indicators'!AD587,0.33*'Data - Individual Indicators'!AE587,0.5*'Data - Individual Indicators'!AI587,0.5*'Data - Individual Indicators'!AJ587,'Data - Individual Indicators'!AM587,'Data - Individual Indicators'!AO587,'Data - Individual Indicators'!BB587*SUM('Data - Individual Indicators'!AV587:AY587),'Data - Individual Indicators'!BE587)</f>
        <v>13</v>
      </c>
      <c r="C586" s="169">
        <f>IF(AND(B586&gt;=_xlfn.PERCENTILE.INC($B$2:$B$773,$H$3)),3,IF(AND(B586&lt;_xlfn.PERCENTILE.INC($B$2:$B$773,$H$3),B586&gt;=_xlfn.PERCENTILE.INC($B$2:$B$773,$H$4)),2,1))</f>
        <v>1</v>
      </c>
      <c r="D586" s="169" t="str">
        <f t="shared" si="9"/>
        <v>lower</v>
      </c>
    </row>
    <row r="587" spans="1:4" x14ac:dyDescent="0.35">
      <c r="A587" s="165">
        <v>53053073006</v>
      </c>
      <c r="B587" s="166">
        <f>SUM('Data - Individual Indicators'!C588,'Data - Individual Indicators'!E588,'Data - Individual Indicators'!G588,'Data - Individual Indicators'!I588,0.5*'Data - Individual Indicators'!L588,0.5*'Data - Individual Indicators'!M588,'Data - Individual Indicators'!P588,0.5*'Data - Individual Indicators'!S588,0.5*'Data - Individual Indicators'!T588,'Data - Individual Indicators'!W588,'Data - Individual Indicators'!Y588,0.33*'Data - Individual Indicators'!AC588,0.33*'Data - Individual Indicators'!AD588,0.33*'Data - Individual Indicators'!AE588,0.5*'Data - Individual Indicators'!AI588,0.5*'Data - Individual Indicators'!AJ588,'Data - Individual Indicators'!AM588,'Data - Individual Indicators'!AO588,'Data - Individual Indicators'!BB588*SUM('Data - Individual Indicators'!AV588:AY588),'Data - Individual Indicators'!BE588)</f>
        <v>12</v>
      </c>
      <c r="C587" s="169">
        <f>IF(AND(B587&gt;=_xlfn.PERCENTILE.INC($B$2:$B$773,$H$3)),3,IF(AND(B587&lt;_xlfn.PERCENTILE.INC($B$2:$B$773,$H$3),B587&gt;=_xlfn.PERCENTILE.INC($B$2:$B$773,$H$4)),2,1))</f>
        <v>1</v>
      </c>
      <c r="D587" s="169" t="str">
        <f t="shared" si="9"/>
        <v>lower</v>
      </c>
    </row>
    <row r="588" spans="1:4" x14ac:dyDescent="0.35">
      <c r="A588" s="165">
        <v>53053073108</v>
      </c>
      <c r="B588" s="166">
        <f>SUM('Data - Individual Indicators'!C589,'Data - Individual Indicators'!E589,'Data - Individual Indicators'!G589,'Data - Individual Indicators'!I589,0.5*'Data - Individual Indicators'!L589,0.5*'Data - Individual Indicators'!M589,'Data - Individual Indicators'!P589,0.5*'Data - Individual Indicators'!S589,0.5*'Data - Individual Indicators'!T589,'Data - Individual Indicators'!W589,'Data - Individual Indicators'!Y589,0.33*'Data - Individual Indicators'!AC589,0.33*'Data - Individual Indicators'!AD589,0.33*'Data - Individual Indicators'!AE589,0.5*'Data - Individual Indicators'!AI589,0.5*'Data - Individual Indicators'!AJ589,'Data - Individual Indicators'!AM589,'Data - Individual Indicators'!AO589,'Data - Individual Indicators'!BB589*SUM('Data - Individual Indicators'!AV589:AY589),'Data - Individual Indicators'!BE589)</f>
        <v>23</v>
      </c>
      <c r="C588" s="169">
        <f>IF(AND(B588&gt;=_xlfn.PERCENTILE.INC($B$2:$B$773,$H$3)),3,IF(AND(B588&lt;_xlfn.PERCENTILE.INC($B$2:$B$773,$H$3),B588&gt;=_xlfn.PERCENTILE.INC($B$2:$B$773,$H$4)),2,1))</f>
        <v>1</v>
      </c>
      <c r="D588" s="169" t="str">
        <f t="shared" si="9"/>
        <v>lower</v>
      </c>
    </row>
    <row r="589" spans="1:4" x14ac:dyDescent="0.35">
      <c r="A589" s="165">
        <v>53053073110</v>
      </c>
      <c r="B589" s="166">
        <f>SUM('Data - Individual Indicators'!C590,'Data - Individual Indicators'!E590,'Data - Individual Indicators'!G590,'Data - Individual Indicators'!I590,0.5*'Data - Individual Indicators'!L590,0.5*'Data - Individual Indicators'!M590,'Data - Individual Indicators'!P590,0.5*'Data - Individual Indicators'!S590,0.5*'Data - Individual Indicators'!T590,'Data - Individual Indicators'!W590,'Data - Individual Indicators'!Y590,0.33*'Data - Individual Indicators'!AC590,0.33*'Data - Individual Indicators'!AD590,0.33*'Data - Individual Indicators'!AE590,0.5*'Data - Individual Indicators'!AI590,0.5*'Data - Individual Indicators'!AJ590,'Data - Individual Indicators'!AM590,'Data - Individual Indicators'!AO590,'Data - Individual Indicators'!BB590*SUM('Data - Individual Indicators'!AV590:AY590),'Data - Individual Indicators'!BE590)</f>
        <v>13</v>
      </c>
      <c r="C589" s="169">
        <f>IF(AND(B589&gt;=_xlfn.PERCENTILE.INC($B$2:$B$773,$H$3)),3,IF(AND(B589&lt;_xlfn.PERCENTILE.INC($B$2:$B$773,$H$3),B589&gt;=_xlfn.PERCENTILE.INC($B$2:$B$773,$H$4)),2,1))</f>
        <v>1</v>
      </c>
      <c r="D589" s="169" t="str">
        <f t="shared" si="9"/>
        <v>lower</v>
      </c>
    </row>
    <row r="590" spans="1:4" x14ac:dyDescent="0.35">
      <c r="A590" s="165">
        <v>53053073111</v>
      </c>
      <c r="B590" s="166">
        <f>SUM('Data - Individual Indicators'!C591,'Data - Individual Indicators'!E591,'Data - Individual Indicators'!G591,'Data - Individual Indicators'!I591,0.5*'Data - Individual Indicators'!L591,0.5*'Data - Individual Indicators'!M591,'Data - Individual Indicators'!P591,0.5*'Data - Individual Indicators'!S591,0.5*'Data - Individual Indicators'!T591,'Data - Individual Indicators'!W591,'Data - Individual Indicators'!Y591,0.33*'Data - Individual Indicators'!AC591,0.33*'Data - Individual Indicators'!AD591,0.33*'Data - Individual Indicators'!AE591,0.5*'Data - Individual Indicators'!AI591,0.5*'Data - Individual Indicators'!AJ591,'Data - Individual Indicators'!AM591,'Data - Individual Indicators'!AO591,'Data - Individual Indicators'!BB591*SUM('Data - Individual Indicators'!AV591:AY591),'Data - Individual Indicators'!BE591)</f>
        <v>18.649999999999999</v>
      </c>
      <c r="C590" s="169">
        <f>IF(AND(B590&gt;=_xlfn.PERCENTILE.INC($B$2:$B$773,$H$3)),3,IF(AND(B590&lt;_xlfn.PERCENTILE.INC($B$2:$B$773,$H$3),B590&gt;=_xlfn.PERCENTILE.INC($B$2:$B$773,$H$4)),2,1))</f>
        <v>1</v>
      </c>
      <c r="D590" s="169" t="str">
        <f t="shared" si="9"/>
        <v>lower</v>
      </c>
    </row>
    <row r="591" spans="1:4" x14ac:dyDescent="0.35">
      <c r="A591" s="165">
        <v>53053073113</v>
      </c>
      <c r="B591" s="166">
        <f>SUM('Data - Individual Indicators'!C592,'Data - Individual Indicators'!E592,'Data - Individual Indicators'!G592,'Data - Individual Indicators'!I592,0.5*'Data - Individual Indicators'!L592,0.5*'Data - Individual Indicators'!M592,'Data - Individual Indicators'!P592,0.5*'Data - Individual Indicators'!S592,0.5*'Data - Individual Indicators'!T592,'Data - Individual Indicators'!W592,'Data - Individual Indicators'!Y592,0.33*'Data - Individual Indicators'!AC592,0.33*'Data - Individual Indicators'!AD592,0.33*'Data - Individual Indicators'!AE592,0.5*'Data - Individual Indicators'!AI592,0.5*'Data - Individual Indicators'!AJ592,'Data - Individual Indicators'!AM592,'Data - Individual Indicators'!AO592,'Data - Individual Indicators'!BB592*SUM('Data - Individual Indicators'!AV592:AY592),'Data - Individual Indicators'!BE592)</f>
        <v>14.33</v>
      </c>
      <c r="C591" s="169">
        <f>IF(AND(B591&gt;=_xlfn.PERCENTILE.INC($B$2:$B$773,$H$3)),3,IF(AND(B591&lt;_xlfn.PERCENTILE.INC($B$2:$B$773,$H$3),B591&gt;=_xlfn.PERCENTILE.INC($B$2:$B$773,$H$4)),2,1))</f>
        <v>1</v>
      </c>
      <c r="D591" s="169" t="str">
        <f t="shared" si="9"/>
        <v>lower</v>
      </c>
    </row>
    <row r="592" spans="1:4" x14ac:dyDescent="0.35">
      <c r="A592" s="165">
        <v>53053073114</v>
      </c>
      <c r="B592" s="166">
        <f>SUM('Data - Individual Indicators'!C593,'Data - Individual Indicators'!E593,'Data - Individual Indicators'!G593,'Data - Individual Indicators'!I593,0.5*'Data - Individual Indicators'!L593,0.5*'Data - Individual Indicators'!M593,'Data - Individual Indicators'!P593,0.5*'Data - Individual Indicators'!S593,0.5*'Data - Individual Indicators'!T593,'Data - Individual Indicators'!W593,'Data - Individual Indicators'!Y593,0.33*'Data - Individual Indicators'!AC593,0.33*'Data - Individual Indicators'!AD593,0.33*'Data - Individual Indicators'!AE593,0.5*'Data - Individual Indicators'!AI593,0.5*'Data - Individual Indicators'!AJ593,'Data - Individual Indicators'!AM593,'Data - Individual Indicators'!AO593,'Data - Individual Indicators'!BB593*SUM('Data - Individual Indicators'!AV593:AY593),'Data - Individual Indicators'!BE593)</f>
        <v>18</v>
      </c>
      <c r="C592" s="169">
        <f>IF(AND(B592&gt;=_xlfn.PERCENTILE.INC($B$2:$B$773,$H$3)),3,IF(AND(B592&lt;_xlfn.PERCENTILE.INC($B$2:$B$773,$H$3),B592&gt;=_xlfn.PERCENTILE.INC($B$2:$B$773,$H$4)),2,1))</f>
        <v>1</v>
      </c>
      <c r="D592" s="169" t="str">
        <f t="shared" si="9"/>
        <v>lower</v>
      </c>
    </row>
    <row r="593" spans="1:4" x14ac:dyDescent="0.35">
      <c r="A593" s="165">
        <v>53053073115</v>
      </c>
      <c r="B593" s="166">
        <f>SUM('Data - Individual Indicators'!C594,'Data - Individual Indicators'!E594,'Data - Individual Indicators'!G594,'Data - Individual Indicators'!I594,0.5*'Data - Individual Indicators'!L594,0.5*'Data - Individual Indicators'!M594,'Data - Individual Indicators'!P594,0.5*'Data - Individual Indicators'!S594,0.5*'Data - Individual Indicators'!T594,'Data - Individual Indicators'!W594,'Data - Individual Indicators'!Y594,0.33*'Data - Individual Indicators'!AC594,0.33*'Data - Individual Indicators'!AD594,0.33*'Data - Individual Indicators'!AE594,0.5*'Data - Individual Indicators'!AI594,0.5*'Data - Individual Indicators'!AJ594,'Data - Individual Indicators'!AM594,'Data - Individual Indicators'!AO594,'Data - Individual Indicators'!BB594*SUM('Data - Individual Indicators'!AV594:AY594),'Data - Individual Indicators'!BE594)</f>
        <v>15</v>
      </c>
      <c r="C593" s="169">
        <f>IF(AND(B593&gt;=_xlfn.PERCENTILE.INC($B$2:$B$773,$H$3)),3,IF(AND(B593&lt;_xlfn.PERCENTILE.INC($B$2:$B$773,$H$3),B593&gt;=_xlfn.PERCENTILE.INC($B$2:$B$773,$H$4)),2,1))</f>
        <v>1</v>
      </c>
      <c r="D593" s="169" t="str">
        <f t="shared" si="9"/>
        <v>lower</v>
      </c>
    </row>
    <row r="594" spans="1:4" x14ac:dyDescent="0.35">
      <c r="A594" s="165">
        <v>53053073116</v>
      </c>
      <c r="B594" s="166">
        <f>SUM('Data - Individual Indicators'!C595,'Data - Individual Indicators'!E595,'Data - Individual Indicators'!G595,'Data - Individual Indicators'!I595,0.5*'Data - Individual Indicators'!L595,0.5*'Data - Individual Indicators'!M595,'Data - Individual Indicators'!P595,0.5*'Data - Individual Indicators'!S595,0.5*'Data - Individual Indicators'!T595,'Data - Individual Indicators'!W595,'Data - Individual Indicators'!Y595,0.33*'Data - Individual Indicators'!AC595,0.33*'Data - Individual Indicators'!AD595,0.33*'Data - Individual Indicators'!AE595,0.5*'Data - Individual Indicators'!AI595,0.5*'Data - Individual Indicators'!AJ595,'Data - Individual Indicators'!AM595,'Data - Individual Indicators'!AO595,'Data - Individual Indicators'!BB595*SUM('Data - Individual Indicators'!AV595:AY595),'Data - Individual Indicators'!BE595)</f>
        <v>11.5</v>
      </c>
      <c r="C594" s="169">
        <f>IF(AND(B594&gt;=_xlfn.PERCENTILE.INC($B$2:$B$773,$H$3)),3,IF(AND(B594&lt;_xlfn.PERCENTILE.INC($B$2:$B$773,$H$3),B594&gt;=_xlfn.PERCENTILE.INC($B$2:$B$773,$H$4)),2,1))</f>
        <v>1</v>
      </c>
      <c r="D594" s="169" t="str">
        <f t="shared" si="9"/>
        <v>lower</v>
      </c>
    </row>
    <row r="595" spans="1:4" x14ac:dyDescent="0.35">
      <c r="A595" s="165">
        <v>53053073117</v>
      </c>
      <c r="B595" s="166">
        <f>SUM('Data - Individual Indicators'!C596,'Data - Individual Indicators'!E596,'Data - Individual Indicators'!G596,'Data - Individual Indicators'!I596,0.5*'Data - Individual Indicators'!L596,0.5*'Data - Individual Indicators'!M596,'Data - Individual Indicators'!P596,0.5*'Data - Individual Indicators'!S596,0.5*'Data - Individual Indicators'!T596,'Data - Individual Indicators'!W596,'Data - Individual Indicators'!Y596,0.33*'Data - Individual Indicators'!AC596,0.33*'Data - Individual Indicators'!AD596,0.33*'Data - Individual Indicators'!AE596,0.5*'Data - Individual Indicators'!AI596,0.5*'Data - Individual Indicators'!AJ596,'Data - Individual Indicators'!AM596,'Data - Individual Indicators'!AO596,'Data - Individual Indicators'!BB596*SUM('Data - Individual Indicators'!AV596:AY596),'Data - Individual Indicators'!BE596)</f>
        <v>10.5</v>
      </c>
      <c r="C595" s="169">
        <f>IF(AND(B595&gt;=_xlfn.PERCENTILE.INC($B$2:$B$773,$H$3)),3,IF(AND(B595&lt;_xlfn.PERCENTILE.INC($B$2:$B$773,$H$3),B595&gt;=_xlfn.PERCENTILE.INC($B$2:$B$773,$H$4)),2,1))</f>
        <v>1</v>
      </c>
      <c r="D595" s="169" t="str">
        <f t="shared" si="9"/>
        <v>lower</v>
      </c>
    </row>
    <row r="596" spans="1:4" x14ac:dyDescent="0.35">
      <c r="A596" s="165">
        <v>53053073118</v>
      </c>
      <c r="B596" s="166">
        <f>SUM('Data - Individual Indicators'!C597,'Data - Individual Indicators'!E597,'Data - Individual Indicators'!G597,'Data - Individual Indicators'!I597,0.5*'Data - Individual Indicators'!L597,0.5*'Data - Individual Indicators'!M597,'Data - Individual Indicators'!P597,0.5*'Data - Individual Indicators'!S597,0.5*'Data - Individual Indicators'!T597,'Data - Individual Indicators'!W597,'Data - Individual Indicators'!Y597,0.33*'Data - Individual Indicators'!AC597,0.33*'Data - Individual Indicators'!AD597,0.33*'Data - Individual Indicators'!AE597,0.5*'Data - Individual Indicators'!AI597,0.5*'Data - Individual Indicators'!AJ597,'Data - Individual Indicators'!AM597,'Data - Individual Indicators'!AO597,'Data - Individual Indicators'!BB597*SUM('Data - Individual Indicators'!AV597:AY597),'Data - Individual Indicators'!BE597)</f>
        <v>8.5</v>
      </c>
      <c r="C596" s="169">
        <f>IF(AND(B596&gt;=_xlfn.PERCENTILE.INC($B$2:$B$773,$H$3)),3,IF(AND(B596&lt;_xlfn.PERCENTILE.INC($B$2:$B$773,$H$3),B596&gt;=_xlfn.PERCENTILE.INC($B$2:$B$773,$H$4)),2,1))</f>
        <v>1</v>
      </c>
      <c r="D596" s="169" t="str">
        <f t="shared" si="9"/>
        <v>lower</v>
      </c>
    </row>
    <row r="597" spans="1:4" x14ac:dyDescent="0.35">
      <c r="A597" s="165">
        <v>53053073119</v>
      </c>
      <c r="B597" s="166">
        <f>SUM('Data - Individual Indicators'!C598,'Data - Individual Indicators'!E598,'Data - Individual Indicators'!G598,'Data - Individual Indicators'!I598,0.5*'Data - Individual Indicators'!L598,0.5*'Data - Individual Indicators'!M598,'Data - Individual Indicators'!P598,0.5*'Data - Individual Indicators'!S598,0.5*'Data - Individual Indicators'!T598,'Data - Individual Indicators'!W598,'Data - Individual Indicators'!Y598,0.33*'Data - Individual Indicators'!AC598,0.33*'Data - Individual Indicators'!AD598,0.33*'Data - Individual Indicators'!AE598,0.5*'Data - Individual Indicators'!AI598,0.5*'Data - Individual Indicators'!AJ598,'Data - Individual Indicators'!AM598,'Data - Individual Indicators'!AO598,'Data - Individual Indicators'!BB598*SUM('Data - Individual Indicators'!AV598:AY598),'Data - Individual Indicators'!BE598)</f>
        <v>6</v>
      </c>
      <c r="C597" s="169">
        <f>IF(AND(B597&gt;=_xlfn.PERCENTILE.INC($B$2:$B$773,$H$3)),3,IF(AND(B597&lt;_xlfn.PERCENTILE.INC($B$2:$B$773,$H$3),B597&gt;=_xlfn.PERCENTILE.INC($B$2:$B$773,$H$4)),2,1))</f>
        <v>1</v>
      </c>
      <c r="D597" s="169" t="str">
        <f t="shared" si="9"/>
        <v>lower</v>
      </c>
    </row>
    <row r="598" spans="1:4" x14ac:dyDescent="0.35">
      <c r="A598" s="165">
        <v>53053073120</v>
      </c>
      <c r="B598" s="166">
        <f>SUM('Data - Individual Indicators'!C599,'Data - Individual Indicators'!E599,'Data - Individual Indicators'!G599,'Data - Individual Indicators'!I599,0.5*'Data - Individual Indicators'!L599,0.5*'Data - Individual Indicators'!M599,'Data - Individual Indicators'!P599,0.5*'Data - Individual Indicators'!S599,0.5*'Data - Individual Indicators'!T599,'Data - Individual Indicators'!W599,'Data - Individual Indicators'!Y599,0.33*'Data - Individual Indicators'!AC599,0.33*'Data - Individual Indicators'!AD599,0.33*'Data - Individual Indicators'!AE599,0.5*'Data - Individual Indicators'!AI599,0.5*'Data - Individual Indicators'!AJ599,'Data - Individual Indicators'!AM599,'Data - Individual Indicators'!AO599,'Data - Individual Indicators'!BB599*SUM('Data - Individual Indicators'!AV599:AY599),'Data - Individual Indicators'!BE599)</f>
        <v>21.810000000000002</v>
      </c>
      <c r="C598" s="169">
        <f>IF(AND(B598&gt;=_xlfn.PERCENTILE.INC($B$2:$B$773,$H$3)),3,IF(AND(B598&lt;_xlfn.PERCENTILE.INC($B$2:$B$773,$H$3),B598&gt;=_xlfn.PERCENTILE.INC($B$2:$B$773,$H$4)),2,1))</f>
        <v>1</v>
      </c>
      <c r="D598" s="169" t="str">
        <f t="shared" si="9"/>
        <v>lower</v>
      </c>
    </row>
    <row r="599" spans="1:4" x14ac:dyDescent="0.35">
      <c r="A599" s="165">
        <v>53053073121</v>
      </c>
      <c r="B599" s="166">
        <f>SUM('Data - Individual Indicators'!C600,'Data - Individual Indicators'!E600,'Data - Individual Indicators'!G600,'Data - Individual Indicators'!I600,0.5*'Data - Individual Indicators'!L600,0.5*'Data - Individual Indicators'!M600,'Data - Individual Indicators'!P600,0.5*'Data - Individual Indicators'!S600,0.5*'Data - Individual Indicators'!T600,'Data - Individual Indicators'!W600,'Data - Individual Indicators'!Y600,0.33*'Data - Individual Indicators'!AC600,0.33*'Data - Individual Indicators'!AD600,0.33*'Data - Individual Indicators'!AE600,0.5*'Data - Individual Indicators'!AI600,0.5*'Data - Individual Indicators'!AJ600,'Data - Individual Indicators'!AM600,'Data - Individual Indicators'!AO600,'Data - Individual Indicators'!BB600*SUM('Data - Individual Indicators'!AV600:AY600),'Data - Individual Indicators'!BE600)</f>
        <v>14.48</v>
      </c>
      <c r="C599" s="169">
        <f>IF(AND(B599&gt;=_xlfn.PERCENTILE.INC($B$2:$B$773,$H$3)),3,IF(AND(B599&lt;_xlfn.PERCENTILE.INC($B$2:$B$773,$H$3),B599&gt;=_xlfn.PERCENTILE.INC($B$2:$B$773,$H$4)),2,1))</f>
        <v>1</v>
      </c>
      <c r="D599" s="169" t="str">
        <f t="shared" si="9"/>
        <v>lower</v>
      </c>
    </row>
    <row r="600" spans="1:4" x14ac:dyDescent="0.35">
      <c r="A600" s="165">
        <v>53053073122</v>
      </c>
      <c r="B600" s="166">
        <f>SUM('Data - Individual Indicators'!C601,'Data - Individual Indicators'!E601,'Data - Individual Indicators'!G601,'Data - Individual Indicators'!I601,0.5*'Data - Individual Indicators'!L601,0.5*'Data - Individual Indicators'!M601,'Data - Individual Indicators'!P601,0.5*'Data - Individual Indicators'!S601,0.5*'Data - Individual Indicators'!T601,'Data - Individual Indicators'!W601,'Data - Individual Indicators'!Y601,0.33*'Data - Individual Indicators'!AC601,0.33*'Data - Individual Indicators'!AD601,0.33*'Data - Individual Indicators'!AE601,0.5*'Data - Individual Indicators'!AI601,0.5*'Data - Individual Indicators'!AJ601,'Data - Individual Indicators'!AM601,'Data - Individual Indicators'!AO601,'Data - Individual Indicators'!BB601*SUM('Data - Individual Indicators'!AV601:AY601),'Data - Individual Indicators'!BE601)</f>
        <v>17.829999999999998</v>
      </c>
      <c r="C600" s="169">
        <f>IF(AND(B600&gt;=_xlfn.PERCENTILE.INC($B$2:$B$773,$H$3)),3,IF(AND(B600&lt;_xlfn.PERCENTILE.INC($B$2:$B$773,$H$3),B600&gt;=_xlfn.PERCENTILE.INC($B$2:$B$773,$H$4)),2,1))</f>
        <v>1</v>
      </c>
      <c r="D600" s="169" t="str">
        <f t="shared" si="9"/>
        <v>lower</v>
      </c>
    </row>
    <row r="601" spans="1:4" x14ac:dyDescent="0.35">
      <c r="A601" s="165">
        <v>53053073123</v>
      </c>
      <c r="B601" s="166">
        <f>SUM('Data - Individual Indicators'!C602,'Data - Individual Indicators'!E602,'Data - Individual Indicators'!G602,'Data - Individual Indicators'!I602,0.5*'Data - Individual Indicators'!L602,0.5*'Data - Individual Indicators'!M602,'Data - Individual Indicators'!P602,0.5*'Data - Individual Indicators'!S602,0.5*'Data - Individual Indicators'!T602,'Data - Individual Indicators'!W602,'Data - Individual Indicators'!Y602,0.33*'Data - Individual Indicators'!AC602,0.33*'Data - Individual Indicators'!AD602,0.33*'Data - Individual Indicators'!AE602,0.5*'Data - Individual Indicators'!AI602,0.5*'Data - Individual Indicators'!AJ602,'Data - Individual Indicators'!AM602,'Data - Individual Indicators'!AO602,'Data - Individual Indicators'!BB602*SUM('Data - Individual Indicators'!AV602:AY602),'Data - Individual Indicators'!BE602)</f>
        <v>9.83</v>
      </c>
      <c r="C601" s="169">
        <f>IF(AND(B601&gt;=_xlfn.PERCENTILE.INC($B$2:$B$773,$H$3)),3,IF(AND(B601&lt;_xlfn.PERCENTILE.INC($B$2:$B$773,$H$3),B601&gt;=_xlfn.PERCENTILE.INC($B$2:$B$773,$H$4)),2,1))</f>
        <v>1</v>
      </c>
      <c r="D601" s="169" t="str">
        <f t="shared" si="9"/>
        <v>lower</v>
      </c>
    </row>
    <row r="602" spans="1:4" x14ac:dyDescent="0.35">
      <c r="A602" s="165">
        <v>53053073124</v>
      </c>
      <c r="B602" s="166">
        <f>SUM('Data - Individual Indicators'!C603,'Data - Individual Indicators'!E603,'Data - Individual Indicators'!G603,'Data - Individual Indicators'!I603,0.5*'Data - Individual Indicators'!L603,0.5*'Data - Individual Indicators'!M603,'Data - Individual Indicators'!P603,0.5*'Data - Individual Indicators'!S603,0.5*'Data - Individual Indicators'!T603,'Data - Individual Indicators'!W603,'Data - Individual Indicators'!Y603,0.33*'Data - Individual Indicators'!AC603,0.33*'Data - Individual Indicators'!AD603,0.33*'Data - Individual Indicators'!AE603,0.5*'Data - Individual Indicators'!AI603,0.5*'Data - Individual Indicators'!AJ603,'Data - Individual Indicators'!AM603,'Data - Individual Indicators'!AO603,'Data - Individual Indicators'!BB603*SUM('Data - Individual Indicators'!AV603:AY603),'Data - Individual Indicators'!BE603)</f>
        <v>17.82</v>
      </c>
      <c r="C602" s="169">
        <f>IF(AND(B602&gt;=_xlfn.PERCENTILE.INC($B$2:$B$773,$H$3)),3,IF(AND(B602&lt;_xlfn.PERCENTILE.INC($B$2:$B$773,$H$3),B602&gt;=_xlfn.PERCENTILE.INC($B$2:$B$773,$H$4)),2,1))</f>
        <v>1</v>
      </c>
      <c r="D602" s="169" t="str">
        <f t="shared" si="9"/>
        <v>lower</v>
      </c>
    </row>
    <row r="603" spans="1:4" x14ac:dyDescent="0.35">
      <c r="A603" s="165">
        <v>53053073125</v>
      </c>
      <c r="B603" s="166">
        <f>SUM('Data - Individual Indicators'!C604,'Data - Individual Indicators'!E604,'Data - Individual Indicators'!G604,'Data - Individual Indicators'!I604,0.5*'Data - Individual Indicators'!L604,0.5*'Data - Individual Indicators'!M604,'Data - Individual Indicators'!P604,0.5*'Data - Individual Indicators'!S604,0.5*'Data - Individual Indicators'!T604,'Data - Individual Indicators'!W604,'Data - Individual Indicators'!Y604,0.33*'Data - Individual Indicators'!AC604,0.33*'Data - Individual Indicators'!AD604,0.33*'Data - Individual Indicators'!AE604,0.5*'Data - Individual Indicators'!AI604,0.5*'Data - Individual Indicators'!AJ604,'Data - Individual Indicators'!AM604,'Data - Individual Indicators'!AO604,'Data - Individual Indicators'!BB604*SUM('Data - Individual Indicators'!AV604:AY604),'Data - Individual Indicators'!BE604)</f>
        <v>17.490000000000002</v>
      </c>
      <c r="C603" s="169">
        <f>IF(AND(B603&gt;=_xlfn.PERCENTILE.INC($B$2:$B$773,$H$3)),3,IF(AND(B603&lt;_xlfn.PERCENTILE.INC($B$2:$B$773,$H$3),B603&gt;=_xlfn.PERCENTILE.INC($B$2:$B$773,$H$4)),2,1))</f>
        <v>1</v>
      </c>
      <c r="D603" s="169" t="str">
        <f t="shared" si="9"/>
        <v>lower</v>
      </c>
    </row>
    <row r="604" spans="1:4" x14ac:dyDescent="0.35">
      <c r="A604" s="165">
        <v>53053073126</v>
      </c>
      <c r="B604" s="166">
        <f>SUM('Data - Individual Indicators'!C605,'Data - Individual Indicators'!E605,'Data - Individual Indicators'!G605,'Data - Individual Indicators'!I605,0.5*'Data - Individual Indicators'!L605,0.5*'Data - Individual Indicators'!M605,'Data - Individual Indicators'!P605,0.5*'Data - Individual Indicators'!S605,0.5*'Data - Individual Indicators'!T605,'Data - Individual Indicators'!W605,'Data - Individual Indicators'!Y605,0.33*'Data - Individual Indicators'!AC605,0.33*'Data - Individual Indicators'!AD605,0.33*'Data - Individual Indicators'!AE605,0.5*'Data - Individual Indicators'!AI605,0.5*'Data - Individual Indicators'!AJ605,'Data - Individual Indicators'!AM605,'Data - Individual Indicators'!AO605,'Data - Individual Indicators'!BB605*SUM('Data - Individual Indicators'!AV605:AY605),'Data - Individual Indicators'!BE605)</f>
        <v>23.31</v>
      </c>
      <c r="C604" s="169">
        <f>IF(AND(B604&gt;=_xlfn.PERCENTILE.INC($B$2:$B$773,$H$3)),3,IF(AND(B604&lt;_xlfn.PERCENTILE.INC($B$2:$B$773,$H$3),B604&gt;=_xlfn.PERCENTILE.INC($B$2:$B$773,$H$4)),2,1))</f>
        <v>1</v>
      </c>
      <c r="D604" s="169" t="str">
        <f t="shared" si="9"/>
        <v>lower</v>
      </c>
    </row>
    <row r="605" spans="1:4" x14ac:dyDescent="0.35">
      <c r="A605" s="165">
        <v>53053073200</v>
      </c>
      <c r="B605" s="166">
        <f>SUM('Data - Individual Indicators'!C606,'Data - Individual Indicators'!E606,'Data - Individual Indicators'!G606,'Data - Individual Indicators'!I606,0.5*'Data - Individual Indicators'!L606,0.5*'Data - Individual Indicators'!M606,'Data - Individual Indicators'!P606,0.5*'Data - Individual Indicators'!S606,0.5*'Data - Individual Indicators'!T606,'Data - Individual Indicators'!W606,'Data - Individual Indicators'!Y606,0.33*'Data - Individual Indicators'!AC606,0.33*'Data - Individual Indicators'!AD606,0.33*'Data - Individual Indicators'!AE606,0.5*'Data - Individual Indicators'!AI606,0.5*'Data - Individual Indicators'!AJ606,'Data - Individual Indicators'!AM606,'Data - Individual Indicators'!AO606,'Data - Individual Indicators'!BB606*SUM('Data - Individual Indicators'!AV606:AY606),'Data - Individual Indicators'!BE606)</f>
        <v>17.666666666666668</v>
      </c>
      <c r="C605" s="169">
        <f>IF(AND(B605&gt;=_xlfn.PERCENTILE.INC($B$2:$B$773,$H$3)),3,IF(AND(B605&lt;_xlfn.PERCENTILE.INC($B$2:$B$773,$H$3),B605&gt;=_xlfn.PERCENTILE.INC($B$2:$B$773,$H$4)),2,1))</f>
        <v>1</v>
      </c>
      <c r="D605" s="169" t="str">
        <f t="shared" si="9"/>
        <v>lower</v>
      </c>
    </row>
    <row r="606" spans="1:4" x14ac:dyDescent="0.35">
      <c r="A606" s="165">
        <v>53053073301</v>
      </c>
      <c r="B606" s="166">
        <f>SUM('Data - Individual Indicators'!C607,'Data - Individual Indicators'!E607,'Data - Individual Indicators'!G607,'Data - Individual Indicators'!I607,0.5*'Data - Individual Indicators'!L607,0.5*'Data - Individual Indicators'!M607,'Data - Individual Indicators'!P607,0.5*'Data - Individual Indicators'!S607,0.5*'Data - Individual Indicators'!T607,'Data - Individual Indicators'!W607,'Data - Individual Indicators'!Y607,0.33*'Data - Individual Indicators'!AC607,0.33*'Data - Individual Indicators'!AD607,0.33*'Data - Individual Indicators'!AE607,0.5*'Data - Individual Indicators'!AI607,0.5*'Data - Individual Indicators'!AJ607,'Data - Individual Indicators'!AM607,'Data - Individual Indicators'!AO607,'Data - Individual Indicators'!BB607*SUM('Data - Individual Indicators'!AV607:AY607),'Data - Individual Indicators'!BE607)</f>
        <v>30.803333333333331</v>
      </c>
      <c r="C606" s="169">
        <f>IF(AND(B606&gt;=_xlfn.PERCENTILE.INC($B$2:$B$773,$H$3)),3,IF(AND(B606&lt;_xlfn.PERCENTILE.INC($B$2:$B$773,$H$3),B606&gt;=_xlfn.PERCENTILE.INC($B$2:$B$773,$H$4)),2,1))</f>
        <v>2</v>
      </c>
      <c r="D606" s="169" t="str">
        <f t="shared" si="9"/>
        <v>moderate</v>
      </c>
    </row>
    <row r="607" spans="1:4" x14ac:dyDescent="0.35">
      <c r="A607" s="165">
        <v>53053073302</v>
      </c>
      <c r="B607" s="166">
        <f>SUM('Data - Individual Indicators'!C608,'Data - Individual Indicators'!E608,'Data - Individual Indicators'!G608,'Data - Individual Indicators'!I608,0.5*'Data - Individual Indicators'!L608,0.5*'Data - Individual Indicators'!M608,'Data - Individual Indicators'!P608,0.5*'Data - Individual Indicators'!S608,0.5*'Data - Individual Indicators'!T608,'Data - Individual Indicators'!W608,'Data - Individual Indicators'!Y608,0.33*'Data - Individual Indicators'!AC608,0.33*'Data - Individual Indicators'!AD608,0.33*'Data - Individual Indicators'!AE608,0.5*'Data - Individual Indicators'!AI608,0.5*'Data - Individual Indicators'!AJ608,'Data - Individual Indicators'!AM608,'Data - Individual Indicators'!AO608,'Data - Individual Indicators'!BB608*SUM('Data - Individual Indicators'!AV608:AY608),'Data - Individual Indicators'!BE608)</f>
        <v>21.97</v>
      </c>
      <c r="C607" s="169">
        <f>IF(AND(B607&gt;=_xlfn.PERCENTILE.INC($B$2:$B$773,$H$3)),3,IF(AND(B607&lt;_xlfn.PERCENTILE.INC($B$2:$B$773,$H$3),B607&gt;=_xlfn.PERCENTILE.INC($B$2:$B$773,$H$4)),2,1))</f>
        <v>1</v>
      </c>
      <c r="D607" s="169" t="str">
        <f t="shared" si="9"/>
        <v>lower</v>
      </c>
    </row>
    <row r="608" spans="1:4" x14ac:dyDescent="0.35">
      <c r="A608" s="165">
        <v>53053073404</v>
      </c>
      <c r="B608" s="166">
        <f>SUM('Data - Individual Indicators'!C609,'Data - Individual Indicators'!E609,'Data - Individual Indicators'!G609,'Data - Individual Indicators'!I609,0.5*'Data - Individual Indicators'!L609,0.5*'Data - Individual Indicators'!M609,'Data - Individual Indicators'!P609,0.5*'Data - Individual Indicators'!S609,0.5*'Data - Individual Indicators'!T609,'Data - Individual Indicators'!W609,'Data - Individual Indicators'!Y609,0.33*'Data - Individual Indicators'!AC609,0.33*'Data - Individual Indicators'!AD609,0.33*'Data - Individual Indicators'!AE609,0.5*'Data - Individual Indicators'!AI609,0.5*'Data - Individual Indicators'!AJ609,'Data - Individual Indicators'!AM609,'Data - Individual Indicators'!AO609,'Data - Individual Indicators'!BB609*SUM('Data - Individual Indicators'!AV609:AY609),'Data - Individual Indicators'!BE609)</f>
        <v>22.64</v>
      </c>
      <c r="C608" s="169">
        <f>IF(AND(B608&gt;=_xlfn.PERCENTILE.INC($B$2:$B$773,$H$3)),3,IF(AND(B608&lt;_xlfn.PERCENTILE.INC($B$2:$B$773,$H$3),B608&gt;=_xlfn.PERCENTILE.INC($B$2:$B$773,$H$4)),2,1))</f>
        <v>1</v>
      </c>
      <c r="D608" s="169" t="str">
        <f t="shared" si="9"/>
        <v>lower</v>
      </c>
    </row>
    <row r="609" spans="1:4" x14ac:dyDescent="0.35">
      <c r="A609" s="165">
        <v>53053073405</v>
      </c>
      <c r="B609" s="166">
        <f>SUM('Data - Individual Indicators'!C610,'Data - Individual Indicators'!E610,'Data - Individual Indicators'!G610,'Data - Individual Indicators'!I610,0.5*'Data - Individual Indicators'!L610,0.5*'Data - Individual Indicators'!M610,'Data - Individual Indicators'!P610,0.5*'Data - Individual Indicators'!S610,0.5*'Data - Individual Indicators'!T610,'Data - Individual Indicators'!W610,'Data - Individual Indicators'!Y610,0.33*'Data - Individual Indicators'!AC610,0.33*'Data - Individual Indicators'!AD610,0.33*'Data - Individual Indicators'!AE610,0.5*'Data - Individual Indicators'!AI610,0.5*'Data - Individual Indicators'!AJ610,'Data - Individual Indicators'!AM610,'Data - Individual Indicators'!AO610,'Data - Individual Indicators'!BB610*SUM('Data - Individual Indicators'!AV610:AY610),'Data - Individual Indicators'!BE610)</f>
        <v>32.97</v>
      </c>
      <c r="C609" s="169">
        <f>IF(AND(B609&gt;=_xlfn.PERCENTILE.INC($B$2:$B$773,$H$3)),3,IF(AND(B609&lt;_xlfn.PERCENTILE.INC($B$2:$B$773,$H$3),B609&gt;=_xlfn.PERCENTILE.INC($B$2:$B$773,$H$4)),2,1))</f>
        <v>2</v>
      </c>
      <c r="D609" s="169" t="str">
        <f t="shared" si="9"/>
        <v>moderate</v>
      </c>
    </row>
    <row r="610" spans="1:4" x14ac:dyDescent="0.35">
      <c r="A610" s="165">
        <v>53053073406</v>
      </c>
      <c r="B610" s="166">
        <f>SUM('Data - Individual Indicators'!C611,'Data - Individual Indicators'!E611,'Data - Individual Indicators'!G611,'Data - Individual Indicators'!I611,0.5*'Data - Individual Indicators'!L611,0.5*'Data - Individual Indicators'!M611,'Data - Individual Indicators'!P611,0.5*'Data - Individual Indicators'!S611,0.5*'Data - Individual Indicators'!T611,'Data - Individual Indicators'!W611,'Data - Individual Indicators'!Y611,0.33*'Data - Individual Indicators'!AC611,0.33*'Data - Individual Indicators'!AD611,0.33*'Data - Individual Indicators'!AE611,0.5*'Data - Individual Indicators'!AI611,0.5*'Data - Individual Indicators'!AJ611,'Data - Individual Indicators'!AM611,'Data - Individual Indicators'!AO611,'Data - Individual Indicators'!BB611*SUM('Data - Individual Indicators'!AV611:AY611),'Data - Individual Indicators'!BE611)</f>
        <v>20.98</v>
      </c>
      <c r="C610" s="169">
        <f>IF(AND(B610&gt;=_xlfn.PERCENTILE.INC($B$2:$B$773,$H$3)),3,IF(AND(B610&lt;_xlfn.PERCENTILE.INC($B$2:$B$773,$H$3),B610&gt;=_xlfn.PERCENTILE.INC($B$2:$B$773,$H$4)),2,1))</f>
        <v>1</v>
      </c>
      <c r="D610" s="169" t="str">
        <f t="shared" si="9"/>
        <v>lower</v>
      </c>
    </row>
    <row r="611" spans="1:4" x14ac:dyDescent="0.35">
      <c r="A611" s="165">
        <v>53053073407</v>
      </c>
      <c r="B611" s="166">
        <f>SUM('Data - Individual Indicators'!C612,'Data - Individual Indicators'!E612,'Data - Individual Indicators'!G612,'Data - Individual Indicators'!I612,0.5*'Data - Individual Indicators'!L612,0.5*'Data - Individual Indicators'!M612,'Data - Individual Indicators'!P612,0.5*'Data - Individual Indicators'!S612,0.5*'Data - Individual Indicators'!T612,'Data - Individual Indicators'!W612,'Data - Individual Indicators'!Y612,0.33*'Data - Individual Indicators'!AC612,0.33*'Data - Individual Indicators'!AD612,0.33*'Data - Individual Indicators'!AE612,0.5*'Data - Individual Indicators'!AI612,0.5*'Data - Individual Indicators'!AJ612,'Data - Individual Indicators'!AM612,'Data - Individual Indicators'!AO612,'Data - Individual Indicators'!BB612*SUM('Data - Individual Indicators'!AV612:AY612),'Data - Individual Indicators'!BE612)</f>
        <v>29.296666666666667</v>
      </c>
      <c r="C611" s="169">
        <f>IF(AND(B611&gt;=_xlfn.PERCENTILE.INC($B$2:$B$773,$H$3)),3,IF(AND(B611&lt;_xlfn.PERCENTILE.INC($B$2:$B$773,$H$3),B611&gt;=_xlfn.PERCENTILE.INC($B$2:$B$773,$H$4)),2,1))</f>
        <v>2</v>
      </c>
      <c r="D611" s="169" t="str">
        <f t="shared" si="9"/>
        <v>moderate</v>
      </c>
    </row>
    <row r="612" spans="1:4" x14ac:dyDescent="0.35">
      <c r="A612" s="165">
        <v>53053073408</v>
      </c>
      <c r="B612" s="166">
        <f>SUM('Data - Individual Indicators'!C613,'Data - Individual Indicators'!E613,'Data - Individual Indicators'!G613,'Data - Individual Indicators'!I613,0.5*'Data - Individual Indicators'!L613,0.5*'Data - Individual Indicators'!M613,'Data - Individual Indicators'!P613,0.5*'Data - Individual Indicators'!S613,0.5*'Data - Individual Indicators'!T613,'Data - Individual Indicators'!W613,'Data - Individual Indicators'!Y613,0.33*'Data - Individual Indicators'!AC613,0.33*'Data - Individual Indicators'!AD613,0.33*'Data - Individual Indicators'!AE613,0.5*'Data - Individual Indicators'!AI613,0.5*'Data - Individual Indicators'!AJ613,'Data - Individual Indicators'!AM613,'Data - Individual Indicators'!AO613,'Data - Individual Indicators'!BB613*SUM('Data - Individual Indicators'!AV613:AY613),'Data - Individual Indicators'!BE613)</f>
        <v>19.813333333333333</v>
      </c>
      <c r="C612" s="169">
        <f>IF(AND(B612&gt;=_xlfn.PERCENTILE.INC($B$2:$B$773,$H$3)),3,IF(AND(B612&lt;_xlfn.PERCENTILE.INC($B$2:$B$773,$H$3),B612&gt;=_xlfn.PERCENTILE.INC($B$2:$B$773,$H$4)),2,1))</f>
        <v>1</v>
      </c>
      <c r="D612" s="169" t="str">
        <f t="shared" si="9"/>
        <v>lower</v>
      </c>
    </row>
    <row r="613" spans="1:4" x14ac:dyDescent="0.35">
      <c r="A613" s="165">
        <v>53053073500</v>
      </c>
      <c r="B613" s="166">
        <f>SUM('Data - Individual Indicators'!C614,'Data - Individual Indicators'!E614,'Data - Individual Indicators'!G614,'Data - Individual Indicators'!I614,0.5*'Data - Individual Indicators'!L614,0.5*'Data - Individual Indicators'!M614,'Data - Individual Indicators'!P614,0.5*'Data - Individual Indicators'!S614,0.5*'Data - Individual Indicators'!T614,'Data - Individual Indicators'!W614,'Data - Individual Indicators'!Y614,0.33*'Data - Individual Indicators'!AC614,0.33*'Data - Individual Indicators'!AD614,0.33*'Data - Individual Indicators'!AE614,0.5*'Data - Individual Indicators'!AI614,0.5*'Data - Individual Indicators'!AJ614,'Data - Individual Indicators'!AM614,'Data - Individual Indicators'!AO614,'Data - Individual Indicators'!BB614*SUM('Data - Individual Indicators'!AV614:AY614),'Data - Individual Indicators'!BE614)</f>
        <v>13.16</v>
      </c>
      <c r="C613" s="169">
        <f>IF(AND(B613&gt;=_xlfn.PERCENTILE.INC($B$2:$B$773,$H$3)),3,IF(AND(B613&lt;_xlfn.PERCENTILE.INC($B$2:$B$773,$H$3),B613&gt;=_xlfn.PERCENTILE.INC($B$2:$B$773,$H$4)),2,1))</f>
        <v>1</v>
      </c>
      <c r="D613" s="169" t="str">
        <f t="shared" si="9"/>
        <v>lower</v>
      </c>
    </row>
    <row r="614" spans="1:4" x14ac:dyDescent="0.35">
      <c r="A614" s="165">
        <v>53053940001</v>
      </c>
      <c r="B614" s="166">
        <f>SUM('Data - Individual Indicators'!C615,'Data - Individual Indicators'!E615,'Data - Individual Indicators'!G615,'Data - Individual Indicators'!I615,0.5*'Data - Individual Indicators'!L615,0.5*'Data - Individual Indicators'!M615,'Data - Individual Indicators'!P615,0.5*'Data - Individual Indicators'!S615,0.5*'Data - Individual Indicators'!T615,'Data - Individual Indicators'!W615,'Data - Individual Indicators'!Y615,0.33*'Data - Individual Indicators'!AC615,0.33*'Data - Individual Indicators'!AD615,0.33*'Data - Individual Indicators'!AE615,0.5*'Data - Individual Indicators'!AI615,0.5*'Data - Individual Indicators'!AJ615,'Data - Individual Indicators'!AM615,'Data - Individual Indicators'!AO615,'Data - Individual Indicators'!BB615*SUM('Data - Individual Indicators'!AV615:AY615),'Data - Individual Indicators'!BE615)</f>
        <v>6.99</v>
      </c>
      <c r="C614" s="169">
        <f>IF(AND(B614&gt;=_xlfn.PERCENTILE.INC($B$2:$B$773,$H$3)),3,IF(AND(B614&lt;_xlfn.PERCENTILE.INC($B$2:$B$773,$H$3),B614&gt;=_xlfn.PERCENTILE.INC($B$2:$B$773,$H$4)),2,1))</f>
        <v>1</v>
      </c>
      <c r="D614" s="169" t="str">
        <f t="shared" si="9"/>
        <v>lower</v>
      </c>
    </row>
    <row r="615" spans="1:4" x14ac:dyDescent="0.35">
      <c r="A615" s="165">
        <v>53053940002</v>
      </c>
      <c r="B615" s="166">
        <f>SUM('Data - Individual Indicators'!C616,'Data - Individual Indicators'!E616,'Data - Individual Indicators'!G616,'Data - Individual Indicators'!I616,0.5*'Data - Individual Indicators'!L616,0.5*'Data - Individual Indicators'!M616,'Data - Individual Indicators'!P616,0.5*'Data - Individual Indicators'!S616,0.5*'Data - Individual Indicators'!T616,'Data - Individual Indicators'!W616,'Data - Individual Indicators'!Y616,0.33*'Data - Individual Indicators'!AC616,0.33*'Data - Individual Indicators'!AD616,0.33*'Data - Individual Indicators'!AE616,0.5*'Data - Individual Indicators'!AI616,0.5*'Data - Individual Indicators'!AJ616,'Data - Individual Indicators'!AM616,'Data - Individual Indicators'!AO616,'Data - Individual Indicators'!BB616*SUM('Data - Individual Indicators'!AV616:AY616),'Data - Individual Indicators'!BE616)</f>
        <v>27.316666666666666</v>
      </c>
      <c r="C615" s="169">
        <f>IF(AND(B615&gt;=_xlfn.PERCENTILE.INC($B$2:$B$773,$H$3)),3,IF(AND(B615&lt;_xlfn.PERCENTILE.INC($B$2:$B$773,$H$3),B615&gt;=_xlfn.PERCENTILE.INC($B$2:$B$773,$H$4)),2,1))</f>
        <v>2</v>
      </c>
      <c r="D615" s="169" t="str">
        <f t="shared" si="9"/>
        <v>moderate</v>
      </c>
    </row>
    <row r="616" spans="1:4" x14ac:dyDescent="0.35">
      <c r="A616" s="165">
        <v>53053940003</v>
      </c>
      <c r="B616" s="166">
        <f>SUM('Data - Individual Indicators'!C617,'Data - Individual Indicators'!E617,'Data - Individual Indicators'!G617,'Data - Individual Indicators'!I617,0.5*'Data - Individual Indicators'!L617,0.5*'Data - Individual Indicators'!M617,'Data - Individual Indicators'!P617,0.5*'Data - Individual Indicators'!S617,0.5*'Data - Individual Indicators'!T617,'Data - Individual Indicators'!W617,'Data - Individual Indicators'!Y617,0.33*'Data - Individual Indicators'!AC617,0.33*'Data - Individual Indicators'!AD617,0.33*'Data - Individual Indicators'!AE617,0.5*'Data - Individual Indicators'!AI617,0.5*'Data - Individual Indicators'!AJ617,'Data - Individual Indicators'!AM617,'Data - Individual Indicators'!AO617,'Data - Individual Indicators'!BB617*SUM('Data - Individual Indicators'!AV617:AY617),'Data - Individual Indicators'!BE617)</f>
        <v>32.649999999999991</v>
      </c>
      <c r="C616" s="169">
        <f>IF(AND(B616&gt;=_xlfn.PERCENTILE.INC($B$2:$B$773,$H$3)),3,IF(AND(B616&lt;_xlfn.PERCENTILE.INC($B$2:$B$773,$H$3),B616&gt;=_xlfn.PERCENTILE.INC($B$2:$B$773,$H$4)),2,1))</f>
        <v>2</v>
      </c>
      <c r="D616" s="169" t="str">
        <f t="shared" si="9"/>
        <v>moderate</v>
      </c>
    </row>
    <row r="617" spans="1:4" x14ac:dyDescent="0.35">
      <c r="A617" s="165">
        <v>53053940004</v>
      </c>
      <c r="B617" s="166">
        <f>SUM('Data - Individual Indicators'!C618,'Data - Individual Indicators'!E618,'Data - Individual Indicators'!G618,'Data - Individual Indicators'!I618,0.5*'Data - Individual Indicators'!L618,0.5*'Data - Individual Indicators'!M618,'Data - Individual Indicators'!P618,0.5*'Data - Individual Indicators'!S618,0.5*'Data - Individual Indicators'!T618,'Data - Individual Indicators'!W618,'Data - Individual Indicators'!Y618,0.33*'Data - Individual Indicators'!AC618,0.33*'Data - Individual Indicators'!AD618,0.33*'Data - Individual Indicators'!AE618,0.5*'Data - Individual Indicators'!AI618,0.5*'Data - Individual Indicators'!AJ618,'Data - Individual Indicators'!AM618,'Data - Individual Indicators'!AO618,'Data - Individual Indicators'!BB618*SUM('Data - Individual Indicators'!AV618:AY618),'Data - Individual Indicators'!BE618)</f>
        <v>14.16</v>
      </c>
      <c r="C617" s="169">
        <f>IF(AND(B617&gt;=_xlfn.PERCENTILE.INC($B$2:$B$773,$H$3)),3,IF(AND(B617&lt;_xlfn.PERCENTILE.INC($B$2:$B$773,$H$3),B617&gt;=_xlfn.PERCENTILE.INC($B$2:$B$773,$H$4)),2,1))</f>
        <v>1</v>
      </c>
      <c r="D617" s="169" t="str">
        <f t="shared" si="9"/>
        <v>lower</v>
      </c>
    </row>
    <row r="618" spans="1:4" x14ac:dyDescent="0.35">
      <c r="A618" s="165">
        <v>53053940005</v>
      </c>
      <c r="B618" s="166">
        <f>SUM('Data - Individual Indicators'!C619,'Data - Individual Indicators'!E619,'Data - Individual Indicators'!G619,'Data - Individual Indicators'!I619,0.5*'Data - Individual Indicators'!L619,0.5*'Data - Individual Indicators'!M619,'Data - Individual Indicators'!P619,0.5*'Data - Individual Indicators'!S619,0.5*'Data - Individual Indicators'!T619,'Data - Individual Indicators'!W619,'Data - Individual Indicators'!Y619,0.33*'Data - Individual Indicators'!AC619,0.33*'Data - Individual Indicators'!AD619,0.33*'Data - Individual Indicators'!AE619,0.5*'Data - Individual Indicators'!AI619,0.5*'Data - Individual Indicators'!AJ619,'Data - Individual Indicators'!AM619,'Data - Individual Indicators'!AO619,'Data - Individual Indicators'!BB619*SUM('Data - Individual Indicators'!AV619:AY619),'Data - Individual Indicators'!BE619)</f>
        <v>23.98</v>
      </c>
      <c r="C618" s="169">
        <f>IF(AND(B618&gt;=_xlfn.PERCENTILE.INC($B$2:$B$773,$H$3)),3,IF(AND(B618&lt;_xlfn.PERCENTILE.INC($B$2:$B$773,$H$3),B618&gt;=_xlfn.PERCENTILE.INC($B$2:$B$773,$H$4)),2,1))</f>
        <v>1</v>
      </c>
      <c r="D618" s="169" t="str">
        <f t="shared" si="9"/>
        <v>lower</v>
      </c>
    </row>
    <row r="619" spans="1:4" x14ac:dyDescent="0.35">
      <c r="A619" s="165">
        <v>53053940006</v>
      </c>
      <c r="B619" s="166">
        <f>SUM('Data - Individual Indicators'!C620,'Data - Individual Indicators'!E620,'Data - Individual Indicators'!G620,'Data - Individual Indicators'!I620,0.5*'Data - Individual Indicators'!L620,0.5*'Data - Individual Indicators'!M620,'Data - Individual Indicators'!P620,0.5*'Data - Individual Indicators'!S620,0.5*'Data - Individual Indicators'!T620,'Data - Individual Indicators'!W620,'Data - Individual Indicators'!Y620,0.33*'Data - Individual Indicators'!AC620,0.33*'Data - Individual Indicators'!AD620,0.33*'Data - Individual Indicators'!AE620,0.5*'Data - Individual Indicators'!AI620,0.5*'Data - Individual Indicators'!AJ620,'Data - Individual Indicators'!AM620,'Data - Individual Indicators'!AO620,'Data - Individual Indicators'!BB620*SUM('Data - Individual Indicators'!AV620:AY620),'Data - Individual Indicators'!BE620)</f>
        <v>48.629999999999995</v>
      </c>
      <c r="C619" s="169">
        <f>IF(AND(B619&gt;=_xlfn.PERCENTILE.INC($B$2:$B$773,$H$3)),3,IF(AND(B619&lt;_xlfn.PERCENTILE.INC($B$2:$B$773,$H$3),B619&gt;=_xlfn.PERCENTILE.INC($B$2:$B$773,$H$4)),2,1))</f>
        <v>3</v>
      </c>
      <c r="D619" s="169" t="str">
        <f t="shared" si="9"/>
        <v>higher</v>
      </c>
    </row>
    <row r="620" spans="1:4" x14ac:dyDescent="0.35">
      <c r="A620" s="165">
        <v>53053940007</v>
      </c>
      <c r="B620" s="166">
        <f>SUM('Data - Individual Indicators'!C621,'Data - Individual Indicators'!E621,'Data - Individual Indicators'!G621,'Data - Individual Indicators'!I621,0.5*'Data - Individual Indicators'!L621,0.5*'Data - Individual Indicators'!M621,'Data - Individual Indicators'!P621,0.5*'Data - Individual Indicators'!S621,0.5*'Data - Individual Indicators'!T621,'Data - Individual Indicators'!W621,'Data - Individual Indicators'!Y621,0.33*'Data - Individual Indicators'!AC621,0.33*'Data - Individual Indicators'!AD621,0.33*'Data - Individual Indicators'!AE621,0.5*'Data - Individual Indicators'!AI621,0.5*'Data - Individual Indicators'!AJ621,'Data - Individual Indicators'!AM621,'Data - Individual Indicators'!AO621,'Data - Individual Indicators'!BB621*SUM('Data - Individual Indicators'!AV621:AY621),'Data - Individual Indicators'!BE621)</f>
        <v>43.813333333333333</v>
      </c>
      <c r="C620" s="169">
        <f>IF(AND(B620&gt;=_xlfn.PERCENTILE.INC($B$2:$B$773,$H$3)),3,IF(AND(B620&lt;_xlfn.PERCENTILE.INC($B$2:$B$773,$H$3),B620&gt;=_xlfn.PERCENTILE.INC($B$2:$B$773,$H$4)),2,1))</f>
        <v>3</v>
      </c>
      <c r="D620" s="169" t="str">
        <f t="shared" si="9"/>
        <v>higher</v>
      </c>
    </row>
    <row r="621" spans="1:4" x14ac:dyDescent="0.35">
      <c r="A621" s="165">
        <v>53053940008</v>
      </c>
      <c r="B621" s="166">
        <f>SUM('Data - Individual Indicators'!C622,'Data - Individual Indicators'!E622,'Data - Individual Indicators'!G622,'Data - Individual Indicators'!I622,0.5*'Data - Individual Indicators'!L622,0.5*'Data - Individual Indicators'!M622,'Data - Individual Indicators'!P622,0.5*'Data - Individual Indicators'!S622,0.5*'Data - Individual Indicators'!T622,'Data - Individual Indicators'!W622,'Data - Individual Indicators'!Y622,0.33*'Data - Individual Indicators'!AC622,0.33*'Data - Individual Indicators'!AD622,0.33*'Data - Individual Indicators'!AE622,0.5*'Data - Individual Indicators'!AI622,0.5*'Data - Individual Indicators'!AJ622,'Data - Individual Indicators'!AM622,'Data - Individual Indicators'!AO622,'Data - Individual Indicators'!BB622*SUM('Data - Individual Indicators'!AV622:AY622),'Data - Individual Indicators'!BE622)</f>
        <v>20.65</v>
      </c>
      <c r="C621" s="169">
        <f>IF(AND(B621&gt;=_xlfn.PERCENTILE.INC($B$2:$B$773,$H$3)),3,IF(AND(B621&lt;_xlfn.PERCENTILE.INC($B$2:$B$773,$H$3),B621&gt;=_xlfn.PERCENTILE.INC($B$2:$B$773,$H$4)),2,1))</f>
        <v>1</v>
      </c>
      <c r="D621" s="169" t="str">
        <f t="shared" si="9"/>
        <v>lower</v>
      </c>
    </row>
    <row r="622" spans="1:4" x14ac:dyDescent="0.35">
      <c r="A622" s="165">
        <v>53053940009</v>
      </c>
      <c r="B622" s="166">
        <f>SUM('Data - Individual Indicators'!C623,'Data - Individual Indicators'!E623,'Data - Individual Indicators'!G623,'Data - Individual Indicators'!I623,0.5*'Data - Individual Indicators'!L623,0.5*'Data - Individual Indicators'!M623,'Data - Individual Indicators'!P623,0.5*'Data - Individual Indicators'!S623,0.5*'Data - Individual Indicators'!T623,'Data - Individual Indicators'!W623,'Data - Individual Indicators'!Y623,0.33*'Data - Individual Indicators'!AC623,0.33*'Data - Individual Indicators'!AD623,0.33*'Data - Individual Indicators'!AE623,0.5*'Data - Individual Indicators'!AI623,0.5*'Data - Individual Indicators'!AJ623,'Data - Individual Indicators'!AM623,'Data - Individual Indicators'!AO623,'Data - Individual Indicators'!BB623*SUM('Data - Individual Indicators'!AV623:AY623),'Data - Individual Indicators'!BE623)</f>
        <v>15.663333333333334</v>
      </c>
      <c r="C622" s="169">
        <f>IF(AND(B622&gt;=_xlfn.PERCENTILE.INC($B$2:$B$773,$H$3)),3,IF(AND(B622&lt;_xlfn.PERCENTILE.INC($B$2:$B$773,$H$3),B622&gt;=_xlfn.PERCENTILE.INC($B$2:$B$773,$H$4)),2,1))</f>
        <v>1</v>
      </c>
      <c r="D622" s="169" t="str">
        <f t="shared" si="9"/>
        <v>lower</v>
      </c>
    </row>
    <row r="623" spans="1:4" x14ac:dyDescent="0.35">
      <c r="A623" s="165">
        <v>53053940010</v>
      </c>
      <c r="B623" s="166">
        <f>SUM('Data - Individual Indicators'!C624,'Data - Individual Indicators'!E624,'Data - Individual Indicators'!G624,'Data - Individual Indicators'!I624,0.5*'Data - Individual Indicators'!L624,0.5*'Data - Individual Indicators'!M624,'Data - Individual Indicators'!P624,0.5*'Data - Individual Indicators'!S624,0.5*'Data - Individual Indicators'!T624,'Data - Individual Indicators'!W624,'Data - Individual Indicators'!Y624,0.33*'Data - Individual Indicators'!AC624,0.33*'Data - Individual Indicators'!AD624,0.33*'Data - Individual Indicators'!AE624,0.5*'Data - Individual Indicators'!AI624,0.5*'Data - Individual Indicators'!AJ624,'Data - Individual Indicators'!AM624,'Data - Individual Indicators'!AO624,'Data - Individual Indicators'!BB624*SUM('Data - Individual Indicators'!AV624:AY624),'Data - Individual Indicators'!BE624)</f>
        <v>20.990000000000002</v>
      </c>
      <c r="C623" s="169">
        <f>IF(AND(B623&gt;=_xlfn.PERCENTILE.INC($B$2:$B$773,$H$3)),3,IF(AND(B623&lt;_xlfn.PERCENTILE.INC($B$2:$B$773,$H$3),B623&gt;=_xlfn.PERCENTILE.INC($B$2:$B$773,$H$4)),2,1))</f>
        <v>1</v>
      </c>
      <c r="D623" s="169" t="str">
        <f t="shared" si="9"/>
        <v>lower</v>
      </c>
    </row>
    <row r="624" spans="1:4" x14ac:dyDescent="0.35">
      <c r="A624" s="165">
        <v>53053940011</v>
      </c>
      <c r="B624" s="166">
        <f>SUM('Data - Individual Indicators'!C625,'Data - Individual Indicators'!E625,'Data - Individual Indicators'!G625,'Data - Individual Indicators'!I625,0.5*'Data - Individual Indicators'!L625,0.5*'Data - Individual Indicators'!M625,'Data - Individual Indicators'!P625,0.5*'Data - Individual Indicators'!S625,0.5*'Data - Individual Indicators'!T625,'Data - Individual Indicators'!W625,'Data - Individual Indicators'!Y625,0.33*'Data - Individual Indicators'!AC625,0.33*'Data - Individual Indicators'!AD625,0.33*'Data - Individual Indicators'!AE625,0.5*'Data - Individual Indicators'!AI625,0.5*'Data - Individual Indicators'!AJ625,'Data - Individual Indicators'!AM625,'Data - Individual Indicators'!AO625,'Data - Individual Indicators'!BB625*SUM('Data - Individual Indicators'!AV625:AY625),'Data - Individual Indicators'!BE625)</f>
        <v>11.16</v>
      </c>
      <c r="C624" s="169">
        <f>IF(AND(B624&gt;=_xlfn.PERCENTILE.INC($B$2:$B$773,$H$3)),3,IF(AND(B624&lt;_xlfn.PERCENTILE.INC($B$2:$B$773,$H$3),B624&gt;=_xlfn.PERCENTILE.INC($B$2:$B$773,$H$4)),2,1))</f>
        <v>1</v>
      </c>
      <c r="D624" s="169" t="str">
        <f t="shared" si="9"/>
        <v>lower</v>
      </c>
    </row>
    <row r="625" spans="1:4" x14ac:dyDescent="0.35">
      <c r="A625" s="165">
        <v>53061040100</v>
      </c>
      <c r="B625" s="166">
        <f>SUM('Data - Individual Indicators'!C626,'Data - Individual Indicators'!E626,'Data - Individual Indicators'!G626,'Data - Individual Indicators'!I626,0.5*'Data - Individual Indicators'!L626,0.5*'Data - Individual Indicators'!M626,'Data - Individual Indicators'!P626,0.5*'Data - Individual Indicators'!S626,0.5*'Data - Individual Indicators'!T626,'Data - Individual Indicators'!W626,'Data - Individual Indicators'!Y626,0.33*'Data - Individual Indicators'!AC626,0.33*'Data - Individual Indicators'!AD626,0.33*'Data - Individual Indicators'!AE626,0.5*'Data - Individual Indicators'!AI626,0.5*'Data - Individual Indicators'!AJ626,'Data - Individual Indicators'!AM626,'Data - Individual Indicators'!AO626,'Data - Individual Indicators'!BB626*SUM('Data - Individual Indicators'!AV626:AY626),'Data - Individual Indicators'!BE626)</f>
        <v>19.79666666666667</v>
      </c>
      <c r="C625" s="169">
        <f>IF(AND(B625&gt;=_xlfn.PERCENTILE.INC($B$2:$B$773,$H$3)),3,IF(AND(B625&lt;_xlfn.PERCENTILE.INC($B$2:$B$773,$H$3),B625&gt;=_xlfn.PERCENTILE.INC($B$2:$B$773,$H$4)),2,1))</f>
        <v>1</v>
      </c>
      <c r="D625" s="169" t="str">
        <f t="shared" si="9"/>
        <v>lower</v>
      </c>
    </row>
    <row r="626" spans="1:4" x14ac:dyDescent="0.35">
      <c r="A626" s="165">
        <v>53061040200</v>
      </c>
      <c r="B626" s="166">
        <f>SUM('Data - Individual Indicators'!C627,'Data - Individual Indicators'!E627,'Data - Individual Indicators'!G627,'Data - Individual Indicators'!I627,0.5*'Data - Individual Indicators'!L627,0.5*'Data - Individual Indicators'!M627,'Data - Individual Indicators'!P627,0.5*'Data - Individual Indicators'!S627,0.5*'Data - Individual Indicators'!T627,'Data - Individual Indicators'!W627,'Data - Individual Indicators'!Y627,0.33*'Data - Individual Indicators'!AC627,0.33*'Data - Individual Indicators'!AD627,0.33*'Data - Individual Indicators'!AE627,0.5*'Data - Individual Indicators'!AI627,0.5*'Data - Individual Indicators'!AJ627,'Data - Individual Indicators'!AM627,'Data - Individual Indicators'!AO627,'Data - Individual Indicators'!BB627*SUM('Data - Individual Indicators'!AV627:AY627),'Data - Individual Indicators'!BE627)</f>
        <v>38.133333333333333</v>
      </c>
      <c r="C626" s="169">
        <f>IF(AND(B626&gt;=_xlfn.PERCENTILE.INC($B$2:$B$773,$H$3)),3,IF(AND(B626&lt;_xlfn.PERCENTILE.INC($B$2:$B$773,$H$3),B626&gt;=_xlfn.PERCENTILE.INC($B$2:$B$773,$H$4)),2,1))</f>
        <v>2</v>
      </c>
      <c r="D626" s="169" t="str">
        <f t="shared" si="9"/>
        <v>moderate</v>
      </c>
    </row>
    <row r="627" spans="1:4" x14ac:dyDescent="0.35">
      <c r="A627" s="165">
        <v>53061040300</v>
      </c>
      <c r="B627" s="166">
        <f>SUM('Data - Individual Indicators'!C628,'Data - Individual Indicators'!E628,'Data - Individual Indicators'!G628,'Data - Individual Indicators'!I628,0.5*'Data - Individual Indicators'!L628,0.5*'Data - Individual Indicators'!M628,'Data - Individual Indicators'!P628,0.5*'Data - Individual Indicators'!S628,0.5*'Data - Individual Indicators'!T628,'Data - Individual Indicators'!W628,'Data - Individual Indicators'!Y628,0.33*'Data - Individual Indicators'!AC628,0.33*'Data - Individual Indicators'!AD628,0.33*'Data - Individual Indicators'!AE628,0.5*'Data - Individual Indicators'!AI628,0.5*'Data - Individual Indicators'!AJ628,'Data - Individual Indicators'!AM628,'Data - Individual Indicators'!AO628,'Data - Individual Indicators'!BB628*SUM('Data - Individual Indicators'!AV628:AY628),'Data - Individual Indicators'!BE628)</f>
        <v>27.21</v>
      </c>
      <c r="C627" s="169">
        <f>IF(AND(B627&gt;=_xlfn.PERCENTILE.INC($B$2:$B$773,$H$3)),3,IF(AND(B627&lt;_xlfn.PERCENTILE.INC($B$2:$B$773,$H$3),B627&gt;=_xlfn.PERCENTILE.INC($B$2:$B$773,$H$4)),2,1))</f>
        <v>2</v>
      </c>
      <c r="D627" s="169" t="str">
        <f t="shared" si="9"/>
        <v>moderate</v>
      </c>
    </row>
    <row r="628" spans="1:4" x14ac:dyDescent="0.35">
      <c r="A628" s="165">
        <v>53061040400</v>
      </c>
      <c r="B628" s="166">
        <f>SUM('Data - Individual Indicators'!C629,'Data - Individual Indicators'!E629,'Data - Individual Indicators'!G629,'Data - Individual Indicators'!I629,0.5*'Data - Individual Indicators'!L629,0.5*'Data - Individual Indicators'!M629,'Data - Individual Indicators'!P629,0.5*'Data - Individual Indicators'!S629,0.5*'Data - Individual Indicators'!T629,'Data - Individual Indicators'!W629,'Data - Individual Indicators'!Y629,0.33*'Data - Individual Indicators'!AC629,0.33*'Data - Individual Indicators'!AD629,0.33*'Data - Individual Indicators'!AE629,0.5*'Data - Individual Indicators'!AI629,0.5*'Data - Individual Indicators'!AJ629,'Data - Individual Indicators'!AM629,'Data - Individual Indicators'!AO629,'Data - Individual Indicators'!BB629*SUM('Data - Individual Indicators'!AV629:AY629),'Data - Individual Indicators'!BE629)</f>
        <v>34.71</v>
      </c>
      <c r="C628" s="169">
        <f>IF(AND(B628&gt;=_xlfn.PERCENTILE.INC($B$2:$B$773,$H$3)),3,IF(AND(B628&lt;_xlfn.PERCENTILE.INC($B$2:$B$773,$H$3),B628&gt;=_xlfn.PERCENTILE.INC($B$2:$B$773,$H$4)),2,1))</f>
        <v>2</v>
      </c>
      <c r="D628" s="169" t="str">
        <f t="shared" si="9"/>
        <v>moderate</v>
      </c>
    </row>
    <row r="629" spans="1:4" x14ac:dyDescent="0.35">
      <c r="A629" s="165">
        <v>53061040500</v>
      </c>
      <c r="B629" s="166">
        <f>SUM('Data - Individual Indicators'!C630,'Data - Individual Indicators'!E630,'Data - Individual Indicators'!G630,'Data - Individual Indicators'!I630,0.5*'Data - Individual Indicators'!L630,0.5*'Data - Individual Indicators'!M630,'Data - Individual Indicators'!P630,0.5*'Data - Individual Indicators'!S630,0.5*'Data - Individual Indicators'!T630,'Data - Individual Indicators'!W630,'Data - Individual Indicators'!Y630,0.33*'Data - Individual Indicators'!AC630,0.33*'Data - Individual Indicators'!AD630,0.33*'Data - Individual Indicators'!AE630,0.5*'Data - Individual Indicators'!AI630,0.5*'Data - Individual Indicators'!AJ630,'Data - Individual Indicators'!AM630,'Data - Individual Indicators'!AO630,'Data - Individual Indicators'!BB630*SUM('Data - Individual Indicators'!AV630:AY630),'Data - Individual Indicators'!BE630)</f>
        <v>26.633333333333333</v>
      </c>
      <c r="C629" s="169">
        <f>IF(AND(B629&gt;=_xlfn.PERCENTILE.INC($B$2:$B$773,$H$3)),3,IF(AND(B629&lt;_xlfn.PERCENTILE.INC($B$2:$B$773,$H$3),B629&gt;=_xlfn.PERCENTILE.INC($B$2:$B$773,$H$4)),2,1))</f>
        <v>1</v>
      </c>
      <c r="D629" s="169" t="str">
        <f t="shared" si="9"/>
        <v>lower</v>
      </c>
    </row>
    <row r="630" spans="1:4" x14ac:dyDescent="0.35">
      <c r="A630" s="165">
        <v>53061040700</v>
      </c>
      <c r="B630" s="166">
        <f>SUM('Data - Individual Indicators'!C631,'Data - Individual Indicators'!E631,'Data - Individual Indicators'!G631,'Data - Individual Indicators'!I631,0.5*'Data - Individual Indicators'!L631,0.5*'Data - Individual Indicators'!M631,'Data - Individual Indicators'!P631,0.5*'Data - Individual Indicators'!S631,0.5*'Data - Individual Indicators'!T631,'Data - Individual Indicators'!W631,'Data - Individual Indicators'!Y631,0.33*'Data - Individual Indicators'!AC631,0.33*'Data - Individual Indicators'!AD631,0.33*'Data - Individual Indicators'!AE631,0.5*'Data - Individual Indicators'!AI631,0.5*'Data - Individual Indicators'!AJ631,'Data - Individual Indicators'!AM631,'Data - Individual Indicators'!AO631,'Data - Individual Indicators'!BB631*SUM('Data - Individual Indicators'!AV631:AY631),'Data - Individual Indicators'!BE631)</f>
        <v>43.129999999999995</v>
      </c>
      <c r="C630" s="169">
        <f>IF(AND(B630&gt;=_xlfn.PERCENTILE.INC($B$2:$B$773,$H$3)),3,IF(AND(B630&lt;_xlfn.PERCENTILE.INC($B$2:$B$773,$H$3),B630&gt;=_xlfn.PERCENTILE.INC($B$2:$B$773,$H$4)),2,1))</f>
        <v>3</v>
      </c>
      <c r="D630" s="169" t="str">
        <f t="shared" si="9"/>
        <v>higher</v>
      </c>
    </row>
    <row r="631" spans="1:4" x14ac:dyDescent="0.35">
      <c r="A631" s="165">
        <v>53061040800</v>
      </c>
      <c r="B631" s="166">
        <f>SUM('Data - Individual Indicators'!C632,'Data - Individual Indicators'!E632,'Data - Individual Indicators'!G632,'Data - Individual Indicators'!I632,0.5*'Data - Individual Indicators'!L632,0.5*'Data - Individual Indicators'!M632,'Data - Individual Indicators'!P632,0.5*'Data - Individual Indicators'!S632,0.5*'Data - Individual Indicators'!T632,'Data - Individual Indicators'!W632,'Data - Individual Indicators'!Y632,0.33*'Data - Individual Indicators'!AC632,0.33*'Data - Individual Indicators'!AD632,0.33*'Data - Individual Indicators'!AE632,0.5*'Data - Individual Indicators'!AI632,0.5*'Data - Individual Indicators'!AJ632,'Data - Individual Indicators'!AM632,'Data - Individual Indicators'!AO632,'Data - Individual Indicators'!BB632*SUM('Data - Individual Indicators'!AV632:AY632),'Data - Individual Indicators'!BE632)</f>
        <v>34.626666666666665</v>
      </c>
      <c r="C631" s="169">
        <f>IF(AND(B631&gt;=_xlfn.PERCENTILE.INC($B$2:$B$773,$H$3)),3,IF(AND(B631&lt;_xlfn.PERCENTILE.INC($B$2:$B$773,$H$3),B631&gt;=_xlfn.PERCENTILE.INC($B$2:$B$773,$H$4)),2,1))</f>
        <v>2</v>
      </c>
      <c r="D631" s="169" t="str">
        <f t="shared" si="9"/>
        <v>moderate</v>
      </c>
    </row>
    <row r="632" spans="1:4" x14ac:dyDescent="0.35">
      <c r="A632" s="165">
        <v>53061040900</v>
      </c>
      <c r="B632" s="166">
        <f>SUM('Data - Individual Indicators'!C633,'Data - Individual Indicators'!E633,'Data - Individual Indicators'!G633,'Data - Individual Indicators'!I633,0.5*'Data - Individual Indicators'!L633,0.5*'Data - Individual Indicators'!M633,'Data - Individual Indicators'!P633,0.5*'Data - Individual Indicators'!S633,0.5*'Data - Individual Indicators'!T633,'Data - Individual Indicators'!W633,'Data - Individual Indicators'!Y633,0.33*'Data - Individual Indicators'!AC633,0.33*'Data - Individual Indicators'!AD633,0.33*'Data - Individual Indicators'!AE633,0.5*'Data - Individual Indicators'!AI633,0.5*'Data - Individual Indicators'!AJ633,'Data - Individual Indicators'!AM633,'Data - Individual Indicators'!AO633,'Data - Individual Indicators'!BB633*SUM('Data - Individual Indicators'!AV633:AY633),'Data - Individual Indicators'!BE633)</f>
        <v>17.66</v>
      </c>
      <c r="C632" s="169">
        <f>IF(AND(B632&gt;=_xlfn.PERCENTILE.INC($B$2:$B$773,$H$3)),3,IF(AND(B632&lt;_xlfn.PERCENTILE.INC($B$2:$B$773,$H$3),B632&gt;=_xlfn.PERCENTILE.INC($B$2:$B$773,$H$4)),2,1))</f>
        <v>1</v>
      </c>
      <c r="D632" s="169" t="str">
        <f t="shared" si="9"/>
        <v>lower</v>
      </c>
    </row>
    <row r="633" spans="1:4" x14ac:dyDescent="0.35">
      <c r="A633" s="165">
        <v>53061041000</v>
      </c>
      <c r="B633" s="166">
        <f>SUM('Data - Individual Indicators'!C634,'Data - Individual Indicators'!E634,'Data - Individual Indicators'!G634,'Data - Individual Indicators'!I634,0.5*'Data - Individual Indicators'!L634,0.5*'Data - Individual Indicators'!M634,'Data - Individual Indicators'!P634,0.5*'Data - Individual Indicators'!S634,0.5*'Data - Individual Indicators'!T634,'Data - Individual Indicators'!W634,'Data - Individual Indicators'!Y634,0.33*'Data - Individual Indicators'!AC634,0.33*'Data - Individual Indicators'!AD634,0.33*'Data - Individual Indicators'!AE634,0.5*'Data - Individual Indicators'!AI634,0.5*'Data - Individual Indicators'!AJ634,'Data - Individual Indicators'!AM634,'Data - Individual Indicators'!AO634,'Data - Individual Indicators'!BB634*SUM('Data - Individual Indicators'!AV634:AY634),'Data - Individual Indicators'!BE634)</f>
        <v>35.963333333333331</v>
      </c>
      <c r="C633" s="169">
        <f>IF(AND(B633&gt;=_xlfn.PERCENTILE.INC($B$2:$B$773,$H$3)),3,IF(AND(B633&lt;_xlfn.PERCENTILE.INC($B$2:$B$773,$H$3),B633&gt;=_xlfn.PERCENTILE.INC($B$2:$B$773,$H$4)),2,1))</f>
        <v>2</v>
      </c>
      <c r="D633" s="169" t="str">
        <f t="shared" si="9"/>
        <v>moderate</v>
      </c>
    </row>
    <row r="634" spans="1:4" x14ac:dyDescent="0.35">
      <c r="A634" s="165">
        <v>53061041100</v>
      </c>
      <c r="B634" s="166">
        <f>SUM('Data - Individual Indicators'!C635,'Data - Individual Indicators'!E635,'Data - Individual Indicators'!G635,'Data - Individual Indicators'!I635,0.5*'Data - Individual Indicators'!L635,0.5*'Data - Individual Indicators'!M635,'Data - Individual Indicators'!P635,0.5*'Data - Individual Indicators'!S635,0.5*'Data - Individual Indicators'!T635,'Data - Individual Indicators'!W635,'Data - Individual Indicators'!Y635,0.33*'Data - Individual Indicators'!AC635,0.33*'Data - Individual Indicators'!AD635,0.33*'Data - Individual Indicators'!AE635,0.5*'Data - Individual Indicators'!AI635,0.5*'Data - Individual Indicators'!AJ635,'Data - Individual Indicators'!AM635,'Data - Individual Indicators'!AO635,'Data - Individual Indicators'!BB635*SUM('Data - Individual Indicators'!AV635:AY635),'Data - Individual Indicators'!BE635)</f>
        <v>36.473333333333329</v>
      </c>
      <c r="C634" s="169">
        <f>IF(AND(B634&gt;=_xlfn.PERCENTILE.INC($B$2:$B$773,$H$3)),3,IF(AND(B634&lt;_xlfn.PERCENTILE.INC($B$2:$B$773,$H$3),B634&gt;=_xlfn.PERCENTILE.INC($B$2:$B$773,$H$4)),2,1))</f>
        <v>2</v>
      </c>
      <c r="D634" s="169" t="str">
        <f t="shared" si="9"/>
        <v>moderate</v>
      </c>
    </row>
    <row r="635" spans="1:4" x14ac:dyDescent="0.35">
      <c r="A635" s="165">
        <v>53061041201</v>
      </c>
      <c r="B635" s="166">
        <f>SUM('Data - Individual Indicators'!C636,'Data - Individual Indicators'!E636,'Data - Individual Indicators'!G636,'Data - Individual Indicators'!I636,0.5*'Data - Individual Indicators'!L636,0.5*'Data - Individual Indicators'!M636,'Data - Individual Indicators'!P636,0.5*'Data - Individual Indicators'!S636,0.5*'Data - Individual Indicators'!T636,'Data - Individual Indicators'!W636,'Data - Individual Indicators'!Y636,0.33*'Data - Individual Indicators'!AC636,0.33*'Data - Individual Indicators'!AD636,0.33*'Data - Individual Indicators'!AE636,0.5*'Data - Individual Indicators'!AI636,0.5*'Data - Individual Indicators'!AJ636,'Data - Individual Indicators'!AM636,'Data - Individual Indicators'!AO636,'Data - Individual Indicators'!BB636*SUM('Data - Individual Indicators'!AV636:AY636),'Data - Individual Indicators'!BE636)</f>
        <v>21.990000000000002</v>
      </c>
      <c r="C635" s="169">
        <f>IF(AND(B635&gt;=_xlfn.PERCENTILE.INC($B$2:$B$773,$H$3)),3,IF(AND(B635&lt;_xlfn.PERCENTILE.INC($B$2:$B$773,$H$3),B635&gt;=_xlfn.PERCENTILE.INC($B$2:$B$773,$H$4)),2,1))</f>
        <v>1</v>
      </c>
      <c r="D635" s="169" t="str">
        <f t="shared" si="9"/>
        <v>lower</v>
      </c>
    </row>
    <row r="636" spans="1:4" x14ac:dyDescent="0.35">
      <c r="A636" s="165">
        <v>53061041202</v>
      </c>
      <c r="B636" s="166">
        <f>SUM('Data - Individual Indicators'!C637,'Data - Individual Indicators'!E637,'Data - Individual Indicators'!G637,'Data - Individual Indicators'!I637,0.5*'Data - Individual Indicators'!L637,0.5*'Data - Individual Indicators'!M637,'Data - Individual Indicators'!P637,0.5*'Data - Individual Indicators'!S637,0.5*'Data - Individual Indicators'!T637,'Data - Individual Indicators'!W637,'Data - Individual Indicators'!Y637,0.33*'Data - Individual Indicators'!AC637,0.33*'Data - Individual Indicators'!AD637,0.33*'Data - Individual Indicators'!AE637,0.5*'Data - Individual Indicators'!AI637,0.5*'Data - Individual Indicators'!AJ637,'Data - Individual Indicators'!AM637,'Data - Individual Indicators'!AO637,'Data - Individual Indicators'!BB637*SUM('Data - Individual Indicators'!AV637:AY637),'Data - Individual Indicators'!BE637)</f>
        <v>43.626666666666665</v>
      </c>
      <c r="C636" s="169">
        <f>IF(AND(B636&gt;=_xlfn.PERCENTILE.INC($B$2:$B$773,$H$3)),3,IF(AND(B636&lt;_xlfn.PERCENTILE.INC($B$2:$B$773,$H$3),B636&gt;=_xlfn.PERCENTILE.INC($B$2:$B$773,$H$4)),2,1))</f>
        <v>3</v>
      </c>
      <c r="D636" s="169" t="str">
        <f t="shared" si="9"/>
        <v>higher</v>
      </c>
    </row>
    <row r="637" spans="1:4" x14ac:dyDescent="0.35">
      <c r="A637" s="165">
        <v>53061041301</v>
      </c>
      <c r="B637" s="166">
        <f>SUM('Data - Individual Indicators'!C638,'Data - Individual Indicators'!E638,'Data - Individual Indicators'!G638,'Data - Individual Indicators'!I638,0.5*'Data - Individual Indicators'!L638,0.5*'Data - Individual Indicators'!M638,'Data - Individual Indicators'!P638,0.5*'Data - Individual Indicators'!S638,0.5*'Data - Individual Indicators'!T638,'Data - Individual Indicators'!W638,'Data - Individual Indicators'!Y638,0.33*'Data - Individual Indicators'!AC638,0.33*'Data - Individual Indicators'!AD638,0.33*'Data - Individual Indicators'!AE638,0.5*'Data - Individual Indicators'!AI638,0.5*'Data - Individual Indicators'!AJ638,'Data - Individual Indicators'!AM638,'Data - Individual Indicators'!AO638,'Data - Individual Indicators'!BB638*SUM('Data - Individual Indicators'!AV638:AY638),'Data - Individual Indicators'!BE638)</f>
        <v>17.649999999999999</v>
      </c>
      <c r="C637" s="169">
        <f>IF(AND(B637&gt;=_xlfn.PERCENTILE.INC($B$2:$B$773,$H$3)),3,IF(AND(B637&lt;_xlfn.PERCENTILE.INC($B$2:$B$773,$H$3),B637&gt;=_xlfn.PERCENTILE.INC($B$2:$B$773,$H$4)),2,1))</f>
        <v>1</v>
      </c>
      <c r="D637" s="169" t="str">
        <f t="shared" si="9"/>
        <v>lower</v>
      </c>
    </row>
    <row r="638" spans="1:4" x14ac:dyDescent="0.35">
      <c r="A638" s="165">
        <v>53061041303</v>
      </c>
      <c r="B638" s="166">
        <f>SUM('Data - Individual Indicators'!C639,'Data - Individual Indicators'!E639,'Data - Individual Indicators'!G639,'Data - Individual Indicators'!I639,0.5*'Data - Individual Indicators'!L639,0.5*'Data - Individual Indicators'!M639,'Data - Individual Indicators'!P639,0.5*'Data - Individual Indicators'!S639,0.5*'Data - Individual Indicators'!T639,'Data - Individual Indicators'!W639,'Data - Individual Indicators'!Y639,0.33*'Data - Individual Indicators'!AC639,0.33*'Data - Individual Indicators'!AD639,0.33*'Data - Individual Indicators'!AE639,0.5*'Data - Individual Indicators'!AI639,0.5*'Data - Individual Indicators'!AJ639,'Data - Individual Indicators'!AM639,'Data - Individual Indicators'!AO639,'Data - Individual Indicators'!BB639*SUM('Data - Individual Indicators'!AV639:AY639),'Data - Individual Indicators'!BE639)</f>
        <v>26.83</v>
      </c>
      <c r="C638" s="169">
        <f>IF(AND(B638&gt;=_xlfn.PERCENTILE.INC($B$2:$B$773,$H$3)),3,IF(AND(B638&lt;_xlfn.PERCENTILE.INC($B$2:$B$773,$H$3),B638&gt;=_xlfn.PERCENTILE.INC($B$2:$B$773,$H$4)),2,1))</f>
        <v>2</v>
      </c>
      <c r="D638" s="169" t="str">
        <f t="shared" si="9"/>
        <v>moderate</v>
      </c>
    </row>
    <row r="639" spans="1:4" x14ac:dyDescent="0.35">
      <c r="A639" s="165">
        <v>53061041304</v>
      </c>
      <c r="B639" s="166">
        <f>SUM('Data - Individual Indicators'!C640,'Data - Individual Indicators'!E640,'Data - Individual Indicators'!G640,'Data - Individual Indicators'!I640,0.5*'Data - Individual Indicators'!L640,0.5*'Data - Individual Indicators'!M640,'Data - Individual Indicators'!P640,0.5*'Data - Individual Indicators'!S640,0.5*'Data - Individual Indicators'!T640,'Data - Individual Indicators'!W640,'Data - Individual Indicators'!Y640,0.33*'Data - Individual Indicators'!AC640,0.33*'Data - Individual Indicators'!AD640,0.33*'Data - Individual Indicators'!AE640,0.5*'Data - Individual Indicators'!AI640,0.5*'Data - Individual Indicators'!AJ640,'Data - Individual Indicators'!AM640,'Data - Individual Indicators'!AO640,'Data - Individual Indicators'!BB640*SUM('Data - Individual Indicators'!AV640:AY640),'Data - Individual Indicators'!BE640)</f>
        <v>9.33</v>
      </c>
      <c r="C639" s="169">
        <f>IF(AND(B639&gt;=_xlfn.PERCENTILE.INC($B$2:$B$773,$H$3)),3,IF(AND(B639&lt;_xlfn.PERCENTILE.INC($B$2:$B$773,$H$3),B639&gt;=_xlfn.PERCENTILE.INC($B$2:$B$773,$H$4)),2,1))</f>
        <v>1</v>
      </c>
      <c r="D639" s="169" t="str">
        <f t="shared" si="9"/>
        <v>lower</v>
      </c>
    </row>
    <row r="640" spans="1:4" x14ac:dyDescent="0.35">
      <c r="A640" s="165">
        <v>53061041400</v>
      </c>
      <c r="B640" s="166">
        <f>SUM('Data - Individual Indicators'!C641,'Data - Individual Indicators'!E641,'Data - Individual Indicators'!G641,'Data - Individual Indicators'!I641,0.5*'Data - Individual Indicators'!L641,0.5*'Data - Individual Indicators'!M641,'Data - Individual Indicators'!P641,0.5*'Data - Individual Indicators'!S641,0.5*'Data - Individual Indicators'!T641,'Data - Individual Indicators'!W641,'Data - Individual Indicators'!Y641,0.33*'Data - Individual Indicators'!AC641,0.33*'Data - Individual Indicators'!AD641,0.33*'Data - Individual Indicators'!AE641,0.5*'Data - Individual Indicators'!AI641,0.5*'Data - Individual Indicators'!AJ641,'Data - Individual Indicators'!AM641,'Data - Individual Indicators'!AO641,'Data - Individual Indicators'!BB641*SUM('Data - Individual Indicators'!AV641:AY641),'Data - Individual Indicators'!BE641)</f>
        <v>29.973333333333329</v>
      </c>
      <c r="C640" s="169">
        <f>IF(AND(B640&gt;=_xlfn.PERCENTILE.INC($B$2:$B$773,$H$3)),3,IF(AND(B640&lt;_xlfn.PERCENTILE.INC($B$2:$B$773,$H$3),B640&gt;=_xlfn.PERCENTILE.INC($B$2:$B$773,$H$4)),2,1))</f>
        <v>2</v>
      </c>
      <c r="D640" s="169" t="str">
        <f t="shared" si="9"/>
        <v>moderate</v>
      </c>
    </row>
    <row r="641" spans="1:4" x14ac:dyDescent="0.35">
      <c r="A641" s="165">
        <v>53061041500</v>
      </c>
      <c r="B641" s="166">
        <f>SUM('Data - Individual Indicators'!C642,'Data - Individual Indicators'!E642,'Data - Individual Indicators'!G642,'Data - Individual Indicators'!I642,0.5*'Data - Individual Indicators'!L642,0.5*'Data - Individual Indicators'!M642,'Data - Individual Indicators'!P642,0.5*'Data - Individual Indicators'!S642,0.5*'Data - Individual Indicators'!T642,'Data - Individual Indicators'!W642,'Data - Individual Indicators'!Y642,0.33*'Data - Individual Indicators'!AC642,0.33*'Data - Individual Indicators'!AD642,0.33*'Data - Individual Indicators'!AE642,0.5*'Data - Individual Indicators'!AI642,0.5*'Data - Individual Indicators'!AJ642,'Data - Individual Indicators'!AM642,'Data - Individual Indicators'!AO642,'Data - Individual Indicators'!BB642*SUM('Data - Individual Indicators'!AV642:AY642),'Data - Individual Indicators'!BE642)</f>
        <v>26.47666666666667</v>
      </c>
      <c r="C641" s="169">
        <f>IF(AND(B641&gt;=_xlfn.PERCENTILE.INC($B$2:$B$773,$H$3)),3,IF(AND(B641&lt;_xlfn.PERCENTILE.INC($B$2:$B$773,$H$3),B641&gt;=_xlfn.PERCENTILE.INC($B$2:$B$773,$H$4)),2,1))</f>
        <v>1</v>
      </c>
      <c r="D641" s="169" t="str">
        <f t="shared" si="9"/>
        <v>lower</v>
      </c>
    </row>
    <row r="642" spans="1:4" x14ac:dyDescent="0.35">
      <c r="A642" s="165">
        <v>53061041601</v>
      </c>
      <c r="B642" s="166">
        <f>SUM('Data - Individual Indicators'!C643,'Data - Individual Indicators'!E643,'Data - Individual Indicators'!G643,'Data - Individual Indicators'!I643,0.5*'Data - Individual Indicators'!L643,0.5*'Data - Individual Indicators'!M643,'Data - Individual Indicators'!P643,0.5*'Data - Individual Indicators'!S643,0.5*'Data - Individual Indicators'!T643,'Data - Individual Indicators'!W643,'Data - Individual Indicators'!Y643,0.33*'Data - Individual Indicators'!AC643,0.33*'Data - Individual Indicators'!AD643,0.33*'Data - Individual Indicators'!AE643,0.5*'Data - Individual Indicators'!AI643,0.5*'Data - Individual Indicators'!AJ643,'Data - Individual Indicators'!AM643,'Data - Individual Indicators'!AO643,'Data - Individual Indicators'!BB643*SUM('Data - Individual Indicators'!AV643:AY643),'Data - Individual Indicators'!BE643)</f>
        <v>24.15</v>
      </c>
      <c r="C642" s="169">
        <f>IF(AND(B642&gt;=_xlfn.PERCENTILE.INC($B$2:$B$773,$H$3)),3,IF(AND(B642&lt;_xlfn.PERCENTILE.INC($B$2:$B$773,$H$3),B642&gt;=_xlfn.PERCENTILE.INC($B$2:$B$773,$H$4)),2,1))</f>
        <v>1</v>
      </c>
      <c r="D642" s="169" t="str">
        <f t="shared" si="9"/>
        <v>lower</v>
      </c>
    </row>
    <row r="643" spans="1:4" x14ac:dyDescent="0.35">
      <c r="A643" s="165">
        <v>53061041605</v>
      </c>
      <c r="B643" s="166">
        <f>SUM('Data - Individual Indicators'!C644,'Data - Individual Indicators'!E644,'Data - Individual Indicators'!G644,'Data - Individual Indicators'!I644,0.5*'Data - Individual Indicators'!L644,0.5*'Data - Individual Indicators'!M644,'Data - Individual Indicators'!P644,0.5*'Data - Individual Indicators'!S644,0.5*'Data - Individual Indicators'!T644,'Data - Individual Indicators'!W644,'Data - Individual Indicators'!Y644,0.33*'Data - Individual Indicators'!AC644,0.33*'Data - Individual Indicators'!AD644,0.33*'Data - Individual Indicators'!AE644,0.5*'Data - Individual Indicators'!AI644,0.5*'Data - Individual Indicators'!AJ644,'Data - Individual Indicators'!AM644,'Data - Individual Indicators'!AO644,'Data - Individual Indicators'!BB644*SUM('Data - Individual Indicators'!AV644:AY644),'Data - Individual Indicators'!BE644)</f>
        <v>19.47</v>
      </c>
      <c r="C643" s="169">
        <f>IF(AND(B643&gt;=_xlfn.PERCENTILE.INC($B$2:$B$773,$H$3)),3,IF(AND(B643&lt;_xlfn.PERCENTILE.INC($B$2:$B$773,$H$3),B643&gt;=_xlfn.PERCENTILE.INC($B$2:$B$773,$H$4)),2,1))</f>
        <v>1</v>
      </c>
      <c r="D643" s="169" t="str">
        <f t="shared" ref="D643:D706" si="10">IF(C643=3,"higher",IF(C643=2,"moderate","lower"))</f>
        <v>lower</v>
      </c>
    </row>
    <row r="644" spans="1:4" x14ac:dyDescent="0.35">
      <c r="A644" s="165">
        <v>53061041606</v>
      </c>
      <c r="B644" s="166">
        <f>SUM('Data - Individual Indicators'!C645,'Data - Individual Indicators'!E645,'Data - Individual Indicators'!G645,'Data - Individual Indicators'!I645,0.5*'Data - Individual Indicators'!L645,0.5*'Data - Individual Indicators'!M645,'Data - Individual Indicators'!P645,0.5*'Data - Individual Indicators'!S645,0.5*'Data - Individual Indicators'!T645,'Data - Individual Indicators'!W645,'Data - Individual Indicators'!Y645,0.33*'Data - Individual Indicators'!AC645,0.33*'Data - Individual Indicators'!AD645,0.33*'Data - Individual Indicators'!AE645,0.5*'Data - Individual Indicators'!AI645,0.5*'Data - Individual Indicators'!AJ645,'Data - Individual Indicators'!AM645,'Data - Individual Indicators'!AO645,'Data - Individual Indicators'!BB645*SUM('Data - Individual Indicators'!AV645:AY645),'Data - Individual Indicators'!BE645)</f>
        <v>27.639999999999997</v>
      </c>
      <c r="C644" s="169">
        <f>IF(AND(B644&gt;=_xlfn.PERCENTILE.INC($B$2:$B$773,$H$3)),3,IF(AND(B644&lt;_xlfn.PERCENTILE.INC($B$2:$B$773,$H$3),B644&gt;=_xlfn.PERCENTILE.INC($B$2:$B$773,$H$4)),2,1))</f>
        <v>2</v>
      </c>
      <c r="D644" s="169" t="str">
        <f t="shared" si="10"/>
        <v>moderate</v>
      </c>
    </row>
    <row r="645" spans="1:4" x14ac:dyDescent="0.35">
      <c r="A645" s="165">
        <v>53061041607</v>
      </c>
      <c r="B645" s="166">
        <f>SUM('Data - Individual Indicators'!C646,'Data - Individual Indicators'!E646,'Data - Individual Indicators'!G646,'Data - Individual Indicators'!I646,0.5*'Data - Individual Indicators'!L646,0.5*'Data - Individual Indicators'!M646,'Data - Individual Indicators'!P646,0.5*'Data - Individual Indicators'!S646,0.5*'Data - Individual Indicators'!T646,'Data - Individual Indicators'!W646,'Data - Individual Indicators'!Y646,0.33*'Data - Individual Indicators'!AC646,0.33*'Data - Individual Indicators'!AD646,0.33*'Data - Individual Indicators'!AE646,0.5*'Data - Individual Indicators'!AI646,0.5*'Data - Individual Indicators'!AJ646,'Data - Individual Indicators'!AM646,'Data - Individual Indicators'!AO646,'Data - Individual Indicators'!BB646*SUM('Data - Individual Indicators'!AV646:AY646),'Data - Individual Indicators'!BE646)</f>
        <v>8</v>
      </c>
      <c r="C645" s="169">
        <f>IF(AND(B645&gt;=_xlfn.PERCENTILE.INC($B$2:$B$773,$H$3)),3,IF(AND(B645&lt;_xlfn.PERCENTILE.INC($B$2:$B$773,$H$3),B645&gt;=_xlfn.PERCENTILE.INC($B$2:$B$773,$H$4)),2,1))</f>
        <v>1</v>
      </c>
      <c r="D645" s="169" t="str">
        <f t="shared" si="10"/>
        <v>lower</v>
      </c>
    </row>
    <row r="646" spans="1:4" x14ac:dyDescent="0.35">
      <c r="A646" s="165">
        <v>53061041608</v>
      </c>
      <c r="B646" s="166">
        <f>SUM('Data - Individual Indicators'!C647,'Data - Individual Indicators'!E647,'Data - Individual Indicators'!G647,'Data - Individual Indicators'!I647,0.5*'Data - Individual Indicators'!L647,0.5*'Data - Individual Indicators'!M647,'Data - Individual Indicators'!P647,0.5*'Data - Individual Indicators'!S647,0.5*'Data - Individual Indicators'!T647,'Data - Individual Indicators'!W647,'Data - Individual Indicators'!Y647,0.33*'Data - Individual Indicators'!AC647,0.33*'Data - Individual Indicators'!AD647,0.33*'Data - Individual Indicators'!AE647,0.5*'Data - Individual Indicators'!AI647,0.5*'Data - Individual Indicators'!AJ647,'Data - Individual Indicators'!AM647,'Data - Individual Indicators'!AO647,'Data - Individual Indicators'!BB647*SUM('Data - Individual Indicators'!AV647:AY647),'Data - Individual Indicators'!BE647)</f>
        <v>11.65</v>
      </c>
      <c r="C646" s="169">
        <f>IF(AND(B646&gt;=_xlfn.PERCENTILE.INC($B$2:$B$773,$H$3)),3,IF(AND(B646&lt;_xlfn.PERCENTILE.INC($B$2:$B$773,$H$3),B646&gt;=_xlfn.PERCENTILE.INC($B$2:$B$773,$H$4)),2,1))</f>
        <v>1</v>
      </c>
      <c r="D646" s="169" t="str">
        <f t="shared" si="10"/>
        <v>lower</v>
      </c>
    </row>
    <row r="647" spans="1:4" x14ac:dyDescent="0.35">
      <c r="A647" s="165">
        <v>53061041701</v>
      </c>
      <c r="B647" s="166">
        <f>SUM('Data - Individual Indicators'!C648,'Data - Individual Indicators'!E648,'Data - Individual Indicators'!G648,'Data - Individual Indicators'!I648,0.5*'Data - Individual Indicators'!L648,0.5*'Data - Individual Indicators'!M648,'Data - Individual Indicators'!P648,0.5*'Data - Individual Indicators'!S648,0.5*'Data - Individual Indicators'!T648,'Data - Individual Indicators'!W648,'Data - Individual Indicators'!Y648,0.33*'Data - Individual Indicators'!AC648,0.33*'Data - Individual Indicators'!AD648,0.33*'Data - Individual Indicators'!AE648,0.5*'Data - Individual Indicators'!AI648,0.5*'Data - Individual Indicators'!AJ648,'Data - Individual Indicators'!AM648,'Data - Individual Indicators'!AO648,'Data - Individual Indicators'!BB648*SUM('Data - Individual Indicators'!AV648:AY648),'Data - Individual Indicators'!BE648)</f>
        <v>32.803333333333327</v>
      </c>
      <c r="C647" s="169">
        <f>IF(AND(B647&gt;=_xlfn.PERCENTILE.INC($B$2:$B$773,$H$3)),3,IF(AND(B647&lt;_xlfn.PERCENTILE.INC($B$2:$B$773,$H$3),B647&gt;=_xlfn.PERCENTILE.INC($B$2:$B$773,$H$4)),2,1))</f>
        <v>2</v>
      </c>
      <c r="D647" s="169" t="str">
        <f t="shared" si="10"/>
        <v>moderate</v>
      </c>
    </row>
    <row r="648" spans="1:4" x14ac:dyDescent="0.35">
      <c r="A648" s="165">
        <v>53061041703</v>
      </c>
      <c r="B648" s="166">
        <f>SUM('Data - Individual Indicators'!C649,'Data - Individual Indicators'!E649,'Data - Individual Indicators'!G649,'Data - Individual Indicators'!I649,0.5*'Data - Individual Indicators'!L649,0.5*'Data - Individual Indicators'!M649,'Data - Individual Indicators'!P649,0.5*'Data - Individual Indicators'!S649,0.5*'Data - Individual Indicators'!T649,'Data - Individual Indicators'!W649,'Data - Individual Indicators'!Y649,0.33*'Data - Individual Indicators'!AC649,0.33*'Data - Individual Indicators'!AD649,0.33*'Data - Individual Indicators'!AE649,0.5*'Data - Individual Indicators'!AI649,0.5*'Data - Individual Indicators'!AJ649,'Data - Individual Indicators'!AM649,'Data - Individual Indicators'!AO649,'Data - Individual Indicators'!BB649*SUM('Data - Individual Indicators'!AV649:AY649),'Data - Individual Indicators'!BE649)</f>
        <v>21.810000000000002</v>
      </c>
      <c r="C648" s="169">
        <f>IF(AND(B648&gt;=_xlfn.PERCENTILE.INC($B$2:$B$773,$H$3)),3,IF(AND(B648&lt;_xlfn.PERCENTILE.INC($B$2:$B$773,$H$3),B648&gt;=_xlfn.PERCENTILE.INC($B$2:$B$773,$H$4)),2,1))</f>
        <v>1</v>
      </c>
      <c r="D648" s="169" t="str">
        <f t="shared" si="10"/>
        <v>lower</v>
      </c>
    </row>
    <row r="649" spans="1:4" x14ac:dyDescent="0.35">
      <c r="A649" s="165">
        <v>53061041704</v>
      </c>
      <c r="B649" s="166">
        <f>SUM('Data - Individual Indicators'!C650,'Data - Individual Indicators'!E650,'Data - Individual Indicators'!G650,'Data - Individual Indicators'!I650,0.5*'Data - Individual Indicators'!L650,0.5*'Data - Individual Indicators'!M650,'Data - Individual Indicators'!P650,0.5*'Data - Individual Indicators'!S650,0.5*'Data - Individual Indicators'!T650,'Data - Individual Indicators'!W650,'Data - Individual Indicators'!Y650,0.33*'Data - Individual Indicators'!AC650,0.33*'Data - Individual Indicators'!AD650,0.33*'Data - Individual Indicators'!AE650,0.5*'Data - Individual Indicators'!AI650,0.5*'Data - Individual Indicators'!AJ650,'Data - Individual Indicators'!AM650,'Data - Individual Indicators'!AO650,'Data - Individual Indicators'!BB650*SUM('Data - Individual Indicators'!AV650:AY650),'Data - Individual Indicators'!BE650)</f>
        <v>27.46</v>
      </c>
      <c r="C649" s="169">
        <f>IF(AND(B649&gt;=_xlfn.PERCENTILE.INC($B$2:$B$773,$H$3)),3,IF(AND(B649&lt;_xlfn.PERCENTILE.INC($B$2:$B$773,$H$3),B649&gt;=_xlfn.PERCENTILE.INC($B$2:$B$773,$H$4)),2,1))</f>
        <v>2</v>
      </c>
      <c r="D649" s="169" t="str">
        <f t="shared" si="10"/>
        <v>moderate</v>
      </c>
    </row>
    <row r="650" spans="1:4" x14ac:dyDescent="0.35">
      <c r="A650" s="165">
        <v>53061041805</v>
      </c>
      <c r="B650" s="166">
        <f>SUM('Data - Individual Indicators'!C651,'Data - Individual Indicators'!E651,'Data - Individual Indicators'!G651,'Data - Individual Indicators'!I651,0.5*'Data - Individual Indicators'!L651,0.5*'Data - Individual Indicators'!M651,'Data - Individual Indicators'!P651,0.5*'Data - Individual Indicators'!S651,0.5*'Data - Individual Indicators'!T651,'Data - Individual Indicators'!W651,'Data - Individual Indicators'!Y651,0.33*'Data - Individual Indicators'!AC651,0.33*'Data - Individual Indicators'!AD651,0.33*'Data - Individual Indicators'!AE651,0.5*'Data - Individual Indicators'!AI651,0.5*'Data - Individual Indicators'!AJ651,'Data - Individual Indicators'!AM651,'Data - Individual Indicators'!AO651,'Data - Individual Indicators'!BB651*SUM('Data - Individual Indicators'!AV651:AY651),'Data - Individual Indicators'!BE651)</f>
        <v>39.379999999999995</v>
      </c>
      <c r="C650" s="169">
        <f>IF(AND(B650&gt;=_xlfn.PERCENTILE.INC($B$2:$B$773,$H$3)),3,IF(AND(B650&lt;_xlfn.PERCENTILE.INC($B$2:$B$773,$H$3),B650&gt;=_xlfn.PERCENTILE.INC($B$2:$B$773,$H$4)),2,1))</f>
        <v>2</v>
      </c>
      <c r="D650" s="169" t="str">
        <f t="shared" si="10"/>
        <v>moderate</v>
      </c>
    </row>
    <row r="651" spans="1:4" x14ac:dyDescent="0.35">
      <c r="A651" s="165">
        <v>53061041806</v>
      </c>
      <c r="B651" s="166">
        <f>SUM('Data - Individual Indicators'!C652,'Data - Individual Indicators'!E652,'Data - Individual Indicators'!G652,'Data - Individual Indicators'!I652,0.5*'Data - Individual Indicators'!L652,0.5*'Data - Individual Indicators'!M652,'Data - Individual Indicators'!P652,0.5*'Data - Individual Indicators'!S652,0.5*'Data - Individual Indicators'!T652,'Data - Individual Indicators'!W652,'Data - Individual Indicators'!Y652,0.33*'Data - Individual Indicators'!AC652,0.33*'Data - Individual Indicators'!AD652,0.33*'Data - Individual Indicators'!AE652,0.5*'Data - Individual Indicators'!AI652,0.5*'Data - Individual Indicators'!AJ652,'Data - Individual Indicators'!AM652,'Data - Individual Indicators'!AO652,'Data - Individual Indicators'!BB652*SUM('Data - Individual Indicators'!AV652:AY652),'Data - Individual Indicators'!BE652)</f>
        <v>36.47</v>
      </c>
      <c r="C651" s="169">
        <f>IF(AND(B651&gt;=_xlfn.PERCENTILE.INC($B$2:$B$773,$H$3)),3,IF(AND(B651&lt;_xlfn.PERCENTILE.INC($B$2:$B$773,$H$3),B651&gt;=_xlfn.PERCENTILE.INC($B$2:$B$773,$H$4)),2,1))</f>
        <v>2</v>
      </c>
      <c r="D651" s="169" t="str">
        <f t="shared" si="10"/>
        <v>moderate</v>
      </c>
    </row>
    <row r="652" spans="1:4" x14ac:dyDescent="0.35">
      <c r="A652" s="165">
        <v>53061041808</v>
      </c>
      <c r="B652" s="166">
        <f>SUM('Data - Individual Indicators'!C653,'Data - Individual Indicators'!E653,'Data - Individual Indicators'!G653,'Data - Individual Indicators'!I653,0.5*'Data - Individual Indicators'!L653,0.5*'Data - Individual Indicators'!M653,'Data - Individual Indicators'!P653,0.5*'Data - Individual Indicators'!S653,0.5*'Data - Individual Indicators'!T653,'Data - Individual Indicators'!W653,'Data - Individual Indicators'!Y653,0.33*'Data - Individual Indicators'!AC653,0.33*'Data - Individual Indicators'!AD653,0.33*'Data - Individual Indicators'!AE653,0.5*'Data - Individual Indicators'!AI653,0.5*'Data - Individual Indicators'!AJ653,'Data - Individual Indicators'!AM653,'Data - Individual Indicators'!AO653,'Data - Individual Indicators'!BB653*SUM('Data - Individual Indicators'!AV653:AY653),'Data - Individual Indicators'!BE653)</f>
        <v>35.64</v>
      </c>
      <c r="C652" s="169">
        <f>IF(AND(B652&gt;=_xlfn.PERCENTILE.INC($B$2:$B$773,$H$3)),3,IF(AND(B652&lt;_xlfn.PERCENTILE.INC($B$2:$B$773,$H$3),B652&gt;=_xlfn.PERCENTILE.INC($B$2:$B$773,$H$4)),2,1))</f>
        <v>2</v>
      </c>
      <c r="D652" s="169" t="str">
        <f t="shared" si="10"/>
        <v>moderate</v>
      </c>
    </row>
    <row r="653" spans="1:4" x14ac:dyDescent="0.35">
      <c r="A653" s="165">
        <v>53061041809</v>
      </c>
      <c r="B653" s="166">
        <f>SUM('Data - Individual Indicators'!C654,'Data - Individual Indicators'!E654,'Data - Individual Indicators'!G654,'Data - Individual Indicators'!I654,0.5*'Data - Individual Indicators'!L654,0.5*'Data - Individual Indicators'!M654,'Data - Individual Indicators'!P654,0.5*'Data - Individual Indicators'!S654,0.5*'Data - Individual Indicators'!T654,'Data - Individual Indicators'!W654,'Data - Individual Indicators'!Y654,0.33*'Data - Individual Indicators'!AC654,0.33*'Data - Individual Indicators'!AD654,0.33*'Data - Individual Indicators'!AE654,0.5*'Data - Individual Indicators'!AI654,0.5*'Data - Individual Indicators'!AJ654,'Data - Individual Indicators'!AM654,'Data - Individual Indicators'!AO654,'Data - Individual Indicators'!BB654*SUM('Data - Individual Indicators'!AV654:AY654),'Data - Individual Indicators'!BE654)</f>
        <v>40.129999999999995</v>
      </c>
      <c r="C653" s="169">
        <f>IF(AND(B653&gt;=_xlfn.PERCENTILE.INC($B$2:$B$773,$H$3)),3,IF(AND(B653&lt;_xlfn.PERCENTILE.INC($B$2:$B$773,$H$3),B653&gt;=_xlfn.PERCENTILE.INC($B$2:$B$773,$H$4)),2,1))</f>
        <v>3</v>
      </c>
      <c r="D653" s="169" t="str">
        <f t="shared" si="10"/>
        <v>higher</v>
      </c>
    </row>
    <row r="654" spans="1:4" x14ac:dyDescent="0.35">
      <c r="A654" s="165">
        <v>53061041810</v>
      </c>
      <c r="B654" s="166">
        <f>SUM('Data - Individual Indicators'!C655,'Data - Individual Indicators'!E655,'Data - Individual Indicators'!G655,'Data - Individual Indicators'!I655,0.5*'Data - Individual Indicators'!L655,0.5*'Data - Individual Indicators'!M655,'Data - Individual Indicators'!P655,0.5*'Data - Individual Indicators'!S655,0.5*'Data - Individual Indicators'!T655,'Data - Individual Indicators'!W655,'Data - Individual Indicators'!Y655,0.33*'Data - Individual Indicators'!AC655,0.33*'Data - Individual Indicators'!AD655,0.33*'Data - Individual Indicators'!AE655,0.5*'Data - Individual Indicators'!AI655,0.5*'Data - Individual Indicators'!AJ655,'Data - Individual Indicators'!AM655,'Data - Individual Indicators'!AO655,'Data - Individual Indicators'!BB655*SUM('Data - Individual Indicators'!AV655:AY655),'Data - Individual Indicators'!BE655)</f>
        <v>37.129999999999995</v>
      </c>
      <c r="C654" s="169">
        <f>IF(AND(B654&gt;=_xlfn.PERCENTILE.INC($B$2:$B$773,$H$3)),3,IF(AND(B654&lt;_xlfn.PERCENTILE.INC($B$2:$B$773,$H$3),B654&gt;=_xlfn.PERCENTILE.INC($B$2:$B$773,$H$4)),2,1))</f>
        <v>2</v>
      </c>
      <c r="D654" s="169" t="str">
        <f t="shared" si="10"/>
        <v>moderate</v>
      </c>
    </row>
    <row r="655" spans="1:4" x14ac:dyDescent="0.35">
      <c r="A655" s="165">
        <v>53061041811</v>
      </c>
      <c r="B655" s="166">
        <f>SUM('Data - Individual Indicators'!C656,'Data - Individual Indicators'!E656,'Data - Individual Indicators'!G656,'Data - Individual Indicators'!I656,0.5*'Data - Individual Indicators'!L656,0.5*'Data - Individual Indicators'!M656,'Data - Individual Indicators'!P656,0.5*'Data - Individual Indicators'!S656,0.5*'Data - Individual Indicators'!T656,'Data - Individual Indicators'!W656,'Data - Individual Indicators'!Y656,0.33*'Data - Individual Indicators'!AC656,0.33*'Data - Individual Indicators'!AD656,0.33*'Data - Individual Indicators'!AE656,0.5*'Data - Individual Indicators'!AI656,0.5*'Data - Individual Indicators'!AJ656,'Data - Individual Indicators'!AM656,'Data - Individual Indicators'!AO656,'Data - Individual Indicators'!BB656*SUM('Data - Individual Indicators'!AV656:AY656),'Data - Individual Indicators'!BE656)</f>
        <v>32.64</v>
      </c>
      <c r="C655" s="169">
        <f>IF(AND(B655&gt;=_xlfn.PERCENTILE.INC($B$2:$B$773,$H$3)),3,IF(AND(B655&lt;_xlfn.PERCENTILE.INC($B$2:$B$773,$H$3),B655&gt;=_xlfn.PERCENTILE.INC($B$2:$B$773,$H$4)),2,1))</f>
        <v>2</v>
      </c>
      <c r="D655" s="169" t="str">
        <f t="shared" si="10"/>
        <v>moderate</v>
      </c>
    </row>
    <row r="656" spans="1:4" x14ac:dyDescent="0.35">
      <c r="A656" s="165">
        <v>53061041812</v>
      </c>
      <c r="B656" s="166">
        <f>SUM('Data - Individual Indicators'!C657,'Data - Individual Indicators'!E657,'Data - Individual Indicators'!G657,'Data - Individual Indicators'!I657,0.5*'Data - Individual Indicators'!L657,0.5*'Data - Individual Indicators'!M657,'Data - Individual Indicators'!P657,0.5*'Data - Individual Indicators'!S657,0.5*'Data - Individual Indicators'!T657,'Data - Individual Indicators'!W657,'Data - Individual Indicators'!Y657,0.33*'Data - Individual Indicators'!AC657,0.33*'Data - Individual Indicators'!AD657,0.33*'Data - Individual Indicators'!AE657,0.5*'Data - Individual Indicators'!AI657,0.5*'Data - Individual Indicators'!AJ657,'Data - Individual Indicators'!AM657,'Data - Individual Indicators'!AO657,'Data - Individual Indicators'!BB657*SUM('Data - Individual Indicators'!AV657:AY657),'Data - Individual Indicators'!BE657)</f>
        <v>42.3</v>
      </c>
      <c r="C656" s="169">
        <f>IF(AND(B656&gt;=_xlfn.PERCENTILE.INC($B$2:$B$773,$H$3)),3,IF(AND(B656&lt;_xlfn.PERCENTILE.INC($B$2:$B$773,$H$3),B656&gt;=_xlfn.PERCENTILE.INC($B$2:$B$773,$H$4)),2,1))</f>
        <v>3</v>
      </c>
      <c r="D656" s="169" t="str">
        <f t="shared" si="10"/>
        <v>higher</v>
      </c>
    </row>
    <row r="657" spans="1:4" x14ac:dyDescent="0.35">
      <c r="A657" s="165">
        <v>53061041901</v>
      </c>
      <c r="B657" s="166">
        <f>SUM('Data - Individual Indicators'!C658,'Data - Individual Indicators'!E658,'Data - Individual Indicators'!G658,'Data - Individual Indicators'!I658,0.5*'Data - Individual Indicators'!L658,0.5*'Data - Individual Indicators'!M658,'Data - Individual Indicators'!P658,0.5*'Data - Individual Indicators'!S658,0.5*'Data - Individual Indicators'!T658,'Data - Individual Indicators'!W658,'Data - Individual Indicators'!Y658,0.33*'Data - Individual Indicators'!AC658,0.33*'Data - Individual Indicators'!AD658,0.33*'Data - Individual Indicators'!AE658,0.5*'Data - Individual Indicators'!AI658,0.5*'Data - Individual Indicators'!AJ658,'Data - Individual Indicators'!AM658,'Data - Individual Indicators'!AO658,'Data - Individual Indicators'!BB658*SUM('Data - Individual Indicators'!AV658:AY658),'Data - Individual Indicators'!BE658)</f>
        <v>42.47</v>
      </c>
      <c r="C657" s="169">
        <f>IF(AND(B657&gt;=_xlfn.PERCENTILE.INC($B$2:$B$773,$H$3)),3,IF(AND(B657&lt;_xlfn.PERCENTILE.INC($B$2:$B$773,$H$3),B657&gt;=_xlfn.PERCENTILE.INC($B$2:$B$773,$H$4)),2,1))</f>
        <v>3</v>
      </c>
      <c r="D657" s="169" t="str">
        <f t="shared" si="10"/>
        <v>higher</v>
      </c>
    </row>
    <row r="658" spans="1:4" x14ac:dyDescent="0.35">
      <c r="A658" s="165">
        <v>53061041903</v>
      </c>
      <c r="B658" s="166">
        <f>SUM('Data - Individual Indicators'!C659,'Data - Individual Indicators'!E659,'Data - Individual Indicators'!G659,'Data - Individual Indicators'!I659,0.5*'Data - Individual Indicators'!L659,0.5*'Data - Individual Indicators'!M659,'Data - Individual Indicators'!P659,0.5*'Data - Individual Indicators'!S659,0.5*'Data - Individual Indicators'!T659,'Data - Individual Indicators'!W659,'Data - Individual Indicators'!Y659,0.33*'Data - Individual Indicators'!AC659,0.33*'Data - Individual Indicators'!AD659,0.33*'Data - Individual Indicators'!AE659,0.5*'Data - Individual Indicators'!AI659,0.5*'Data - Individual Indicators'!AJ659,'Data - Individual Indicators'!AM659,'Data - Individual Indicators'!AO659,'Data - Individual Indicators'!BB659*SUM('Data - Individual Indicators'!AV659:AY659),'Data - Individual Indicators'!BE659)</f>
        <v>43.81</v>
      </c>
      <c r="C658" s="169">
        <f>IF(AND(B658&gt;=_xlfn.PERCENTILE.INC($B$2:$B$773,$H$3)),3,IF(AND(B658&lt;_xlfn.PERCENTILE.INC($B$2:$B$773,$H$3),B658&gt;=_xlfn.PERCENTILE.INC($B$2:$B$773,$H$4)),2,1))</f>
        <v>3</v>
      </c>
      <c r="D658" s="169" t="str">
        <f t="shared" si="10"/>
        <v>higher</v>
      </c>
    </row>
    <row r="659" spans="1:4" x14ac:dyDescent="0.35">
      <c r="A659" s="165">
        <v>53061041904</v>
      </c>
      <c r="B659" s="166">
        <f>SUM('Data - Individual Indicators'!C660,'Data - Individual Indicators'!E660,'Data - Individual Indicators'!G660,'Data - Individual Indicators'!I660,0.5*'Data - Individual Indicators'!L660,0.5*'Data - Individual Indicators'!M660,'Data - Individual Indicators'!P660,0.5*'Data - Individual Indicators'!S660,0.5*'Data - Individual Indicators'!T660,'Data - Individual Indicators'!W660,'Data - Individual Indicators'!Y660,0.33*'Data - Individual Indicators'!AC660,0.33*'Data - Individual Indicators'!AD660,0.33*'Data - Individual Indicators'!AE660,0.5*'Data - Individual Indicators'!AI660,0.5*'Data - Individual Indicators'!AJ660,'Data - Individual Indicators'!AM660,'Data - Individual Indicators'!AO660,'Data - Individual Indicators'!BB660*SUM('Data - Individual Indicators'!AV660:AY660),'Data - Individual Indicators'!BE660)</f>
        <v>45.47</v>
      </c>
      <c r="C659" s="169">
        <f>IF(AND(B659&gt;=_xlfn.PERCENTILE.INC($B$2:$B$773,$H$3)),3,IF(AND(B659&lt;_xlfn.PERCENTILE.INC($B$2:$B$773,$H$3),B659&gt;=_xlfn.PERCENTILE.INC($B$2:$B$773,$H$4)),2,1))</f>
        <v>3</v>
      </c>
      <c r="D659" s="169" t="str">
        <f t="shared" si="10"/>
        <v>higher</v>
      </c>
    </row>
    <row r="660" spans="1:4" x14ac:dyDescent="0.35">
      <c r="A660" s="165">
        <v>53061041905</v>
      </c>
      <c r="B660" s="166">
        <f>SUM('Data - Individual Indicators'!C661,'Data - Individual Indicators'!E661,'Data - Individual Indicators'!G661,'Data - Individual Indicators'!I661,0.5*'Data - Individual Indicators'!L661,0.5*'Data - Individual Indicators'!M661,'Data - Individual Indicators'!P661,0.5*'Data - Individual Indicators'!S661,0.5*'Data - Individual Indicators'!T661,'Data - Individual Indicators'!W661,'Data - Individual Indicators'!Y661,0.33*'Data - Individual Indicators'!AC661,0.33*'Data - Individual Indicators'!AD661,0.33*'Data - Individual Indicators'!AE661,0.5*'Data - Individual Indicators'!AI661,0.5*'Data - Individual Indicators'!AJ661,'Data - Individual Indicators'!AM661,'Data - Individual Indicators'!AO661,'Data - Individual Indicators'!BB661*SUM('Data - Individual Indicators'!AV661:AY661),'Data - Individual Indicators'!BE661)</f>
        <v>39.129999999999995</v>
      </c>
      <c r="C660" s="169">
        <f>IF(AND(B660&gt;=_xlfn.PERCENTILE.INC($B$2:$B$773,$H$3)),3,IF(AND(B660&lt;_xlfn.PERCENTILE.INC($B$2:$B$773,$H$3),B660&gt;=_xlfn.PERCENTILE.INC($B$2:$B$773,$H$4)),2,1))</f>
        <v>2</v>
      </c>
      <c r="D660" s="169" t="str">
        <f t="shared" si="10"/>
        <v>moderate</v>
      </c>
    </row>
    <row r="661" spans="1:4" x14ac:dyDescent="0.35">
      <c r="A661" s="165">
        <v>53061042001</v>
      </c>
      <c r="B661" s="166">
        <f>SUM('Data - Individual Indicators'!C662,'Data - Individual Indicators'!E662,'Data - Individual Indicators'!G662,'Data - Individual Indicators'!I662,0.5*'Data - Individual Indicators'!L662,0.5*'Data - Individual Indicators'!M662,'Data - Individual Indicators'!P662,0.5*'Data - Individual Indicators'!S662,0.5*'Data - Individual Indicators'!T662,'Data - Individual Indicators'!W662,'Data - Individual Indicators'!Y662,0.33*'Data - Individual Indicators'!AC662,0.33*'Data - Individual Indicators'!AD662,0.33*'Data - Individual Indicators'!AE662,0.5*'Data - Individual Indicators'!AI662,0.5*'Data - Individual Indicators'!AJ662,'Data - Individual Indicators'!AM662,'Data - Individual Indicators'!AO662,'Data - Individual Indicators'!BB662*SUM('Data - Individual Indicators'!AV662:AY662),'Data - Individual Indicators'!BE662)</f>
        <v>10.99</v>
      </c>
      <c r="C661" s="169">
        <f>IF(AND(B661&gt;=_xlfn.PERCENTILE.INC($B$2:$B$773,$H$3)),3,IF(AND(B661&lt;_xlfn.PERCENTILE.INC($B$2:$B$773,$H$3),B661&gt;=_xlfn.PERCENTILE.INC($B$2:$B$773,$H$4)),2,1))</f>
        <v>1</v>
      </c>
      <c r="D661" s="169" t="str">
        <f t="shared" si="10"/>
        <v>lower</v>
      </c>
    </row>
    <row r="662" spans="1:4" x14ac:dyDescent="0.35">
      <c r="A662" s="165">
        <v>53061042003</v>
      </c>
      <c r="B662" s="166">
        <f>SUM('Data - Individual Indicators'!C663,'Data - Individual Indicators'!E663,'Data - Individual Indicators'!G663,'Data - Individual Indicators'!I663,0.5*'Data - Individual Indicators'!L663,0.5*'Data - Individual Indicators'!M663,'Data - Individual Indicators'!P663,0.5*'Data - Individual Indicators'!S663,0.5*'Data - Individual Indicators'!T663,'Data - Individual Indicators'!W663,'Data - Individual Indicators'!Y663,0.33*'Data - Individual Indicators'!AC663,0.33*'Data - Individual Indicators'!AD663,0.33*'Data - Individual Indicators'!AE663,0.5*'Data - Individual Indicators'!AI663,0.5*'Data - Individual Indicators'!AJ663,'Data - Individual Indicators'!AM663,'Data - Individual Indicators'!AO663,'Data - Individual Indicators'!BB663*SUM('Data - Individual Indicators'!AV663:AY663),'Data - Individual Indicators'!BE663)</f>
        <v>8</v>
      </c>
      <c r="C662" s="169">
        <f>IF(AND(B662&gt;=_xlfn.PERCENTILE.INC($B$2:$B$773,$H$3)),3,IF(AND(B662&lt;_xlfn.PERCENTILE.INC($B$2:$B$773,$H$3),B662&gt;=_xlfn.PERCENTILE.INC($B$2:$B$773,$H$4)),2,1))</f>
        <v>1</v>
      </c>
      <c r="D662" s="169" t="str">
        <f t="shared" si="10"/>
        <v>lower</v>
      </c>
    </row>
    <row r="663" spans="1:4" x14ac:dyDescent="0.35">
      <c r="A663" s="165">
        <v>53061042004</v>
      </c>
      <c r="B663" s="166">
        <f>SUM('Data - Individual Indicators'!C664,'Data - Individual Indicators'!E664,'Data - Individual Indicators'!G664,'Data - Individual Indicators'!I664,0.5*'Data - Individual Indicators'!L664,0.5*'Data - Individual Indicators'!M664,'Data - Individual Indicators'!P664,0.5*'Data - Individual Indicators'!S664,0.5*'Data - Individual Indicators'!T664,'Data - Individual Indicators'!W664,'Data - Individual Indicators'!Y664,0.33*'Data - Individual Indicators'!AC664,0.33*'Data - Individual Indicators'!AD664,0.33*'Data - Individual Indicators'!AE664,0.5*'Data - Individual Indicators'!AI664,0.5*'Data - Individual Indicators'!AJ664,'Data - Individual Indicators'!AM664,'Data - Individual Indicators'!AO664,'Data - Individual Indicators'!BB664*SUM('Data - Individual Indicators'!AV664:AY664),'Data - Individual Indicators'!BE664)</f>
        <v>27.313333333333333</v>
      </c>
      <c r="C663" s="169">
        <f>IF(AND(B663&gt;=_xlfn.PERCENTILE.INC($B$2:$B$773,$H$3)),3,IF(AND(B663&lt;_xlfn.PERCENTILE.INC($B$2:$B$773,$H$3),B663&gt;=_xlfn.PERCENTILE.INC($B$2:$B$773,$H$4)),2,1))</f>
        <v>2</v>
      </c>
      <c r="D663" s="169" t="str">
        <f t="shared" si="10"/>
        <v>moderate</v>
      </c>
    </row>
    <row r="664" spans="1:4" x14ac:dyDescent="0.35">
      <c r="A664" s="165">
        <v>53061042005</v>
      </c>
      <c r="B664" s="166">
        <f>SUM('Data - Individual Indicators'!C665,'Data - Individual Indicators'!E665,'Data - Individual Indicators'!G665,'Data - Individual Indicators'!I665,0.5*'Data - Individual Indicators'!L665,0.5*'Data - Individual Indicators'!M665,'Data - Individual Indicators'!P665,0.5*'Data - Individual Indicators'!S665,0.5*'Data - Individual Indicators'!T665,'Data - Individual Indicators'!W665,'Data - Individual Indicators'!Y665,0.33*'Data - Individual Indicators'!AC665,0.33*'Data - Individual Indicators'!AD665,0.33*'Data - Individual Indicators'!AE665,0.5*'Data - Individual Indicators'!AI665,0.5*'Data - Individual Indicators'!AJ665,'Data - Individual Indicators'!AM665,'Data - Individual Indicators'!AO665,'Data - Individual Indicators'!BB665*SUM('Data - Individual Indicators'!AV665:AY665),'Data - Individual Indicators'!BE665)</f>
        <v>15.82</v>
      </c>
      <c r="C664" s="169">
        <f>IF(AND(B664&gt;=_xlfn.PERCENTILE.INC($B$2:$B$773,$H$3)),3,IF(AND(B664&lt;_xlfn.PERCENTILE.INC($B$2:$B$773,$H$3),B664&gt;=_xlfn.PERCENTILE.INC($B$2:$B$773,$H$4)),2,1))</f>
        <v>1</v>
      </c>
      <c r="D664" s="169" t="str">
        <f t="shared" si="10"/>
        <v>lower</v>
      </c>
    </row>
    <row r="665" spans="1:4" x14ac:dyDescent="0.35">
      <c r="A665" s="165">
        <v>53061042006</v>
      </c>
      <c r="B665" s="166">
        <f>SUM('Data - Individual Indicators'!C666,'Data - Individual Indicators'!E666,'Data - Individual Indicators'!G666,'Data - Individual Indicators'!I666,0.5*'Data - Individual Indicators'!L666,0.5*'Data - Individual Indicators'!M666,'Data - Individual Indicators'!P666,0.5*'Data - Individual Indicators'!S666,0.5*'Data - Individual Indicators'!T666,'Data - Individual Indicators'!W666,'Data - Individual Indicators'!Y666,0.33*'Data - Individual Indicators'!AC666,0.33*'Data - Individual Indicators'!AD666,0.33*'Data - Individual Indicators'!AE666,0.5*'Data - Individual Indicators'!AI666,0.5*'Data - Individual Indicators'!AJ666,'Data - Individual Indicators'!AM666,'Data - Individual Indicators'!AO666,'Data - Individual Indicators'!BB666*SUM('Data - Individual Indicators'!AV666:AY666),'Data - Individual Indicators'!BE666)</f>
        <v>23.81</v>
      </c>
      <c r="C665" s="169">
        <f>IF(AND(B665&gt;=_xlfn.PERCENTILE.INC($B$2:$B$773,$H$3)),3,IF(AND(B665&lt;_xlfn.PERCENTILE.INC($B$2:$B$773,$H$3),B665&gt;=_xlfn.PERCENTILE.INC($B$2:$B$773,$H$4)),2,1))</f>
        <v>1</v>
      </c>
      <c r="D665" s="169" t="str">
        <f t="shared" si="10"/>
        <v>lower</v>
      </c>
    </row>
    <row r="666" spans="1:4" x14ac:dyDescent="0.35">
      <c r="A666" s="165">
        <v>53061050101</v>
      </c>
      <c r="B666" s="166">
        <f>SUM('Data - Individual Indicators'!C667,'Data - Individual Indicators'!E667,'Data - Individual Indicators'!G667,'Data - Individual Indicators'!I667,0.5*'Data - Individual Indicators'!L667,0.5*'Data - Individual Indicators'!M667,'Data - Individual Indicators'!P667,0.5*'Data - Individual Indicators'!S667,0.5*'Data - Individual Indicators'!T667,'Data - Individual Indicators'!W667,'Data - Individual Indicators'!Y667,0.33*'Data - Individual Indicators'!AC667,0.33*'Data - Individual Indicators'!AD667,0.33*'Data - Individual Indicators'!AE667,0.5*'Data - Individual Indicators'!AI667,0.5*'Data - Individual Indicators'!AJ667,'Data - Individual Indicators'!AM667,'Data - Individual Indicators'!AO667,'Data - Individual Indicators'!BB667*SUM('Data - Individual Indicators'!AV667:AY667),'Data - Individual Indicators'!BE667)</f>
        <v>12.5</v>
      </c>
      <c r="C666" s="169">
        <f>IF(AND(B666&gt;=_xlfn.PERCENTILE.INC($B$2:$B$773,$H$3)),3,IF(AND(B666&lt;_xlfn.PERCENTILE.INC($B$2:$B$773,$H$3),B666&gt;=_xlfn.PERCENTILE.INC($B$2:$B$773,$H$4)),2,1))</f>
        <v>1</v>
      </c>
      <c r="D666" s="169" t="str">
        <f t="shared" si="10"/>
        <v>lower</v>
      </c>
    </row>
    <row r="667" spans="1:4" x14ac:dyDescent="0.35">
      <c r="A667" s="165">
        <v>53061050102</v>
      </c>
      <c r="B667" s="166">
        <f>SUM('Data - Individual Indicators'!C668,'Data - Individual Indicators'!E668,'Data - Individual Indicators'!G668,'Data - Individual Indicators'!I668,0.5*'Data - Individual Indicators'!L668,0.5*'Data - Individual Indicators'!M668,'Data - Individual Indicators'!P668,0.5*'Data - Individual Indicators'!S668,0.5*'Data - Individual Indicators'!T668,'Data - Individual Indicators'!W668,'Data - Individual Indicators'!Y668,0.33*'Data - Individual Indicators'!AC668,0.33*'Data - Individual Indicators'!AD668,0.33*'Data - Individual Indicators'!AE668,0.5*'Data - Individual Indicators'!AI668,0.5*'Data - Individual Indicators'!AJ668,'Data - Individual Indicators'!AM668,'Data - Individual Indicators'!AO668,'Data - Individual Indicators'!BB668*SUM('Data - Individual Indicators'!AV668:AY668),'Data - Individual Indicators'!BE668)</f>
        <v>35.47</v>
      </c>
      <c r="C667" s="169">
        <f>IF(AND(B667&gt;=_xlfn.PERCENTILE.INC($B$2:$B$773,$H$3)),3,IF(AND(B667&lt;_xlfn.PERCENTILE.INC($B$2:$B$773,$H$3),B667&gt;=_xlfn.PERCENTILE.INC($B$2:$B$773,$H$4)),2,1))</f>
        <v>2</v>
      </c>
      <c r="D667" s="169" t="str">
        <f t="shared" si="10"/>
        <v>moderate</v>
      </c>
    </row>
    <row r="668" spans="1:4" x14ac:dyDescent="0.35">
      <c r="A668" s="165">
        <v>53061050200</v>
      </c>
      <c r="B668" s="166">
        <f>SUM('Data - Individual Indicators'!C669,'Data - Individual Indicators'!E669,'Data - Individual Indicators'!G669,'Data - Individual Indicators'!I669,0.5*'Data - Individual Indicators'!L669,0.5*'Data - Individual Indicators'!M669,'Data - Individual Indicators'!P669,0.5*'Data - Individual Indicators'!S669,0.5*'Data - Individual Indicators'!T669,'Data - Individual Indicators'!W669,'Data - Individual Indicators'!Y669,0.33*'Data - Individual Indicators'!AC669,0.33*'Data - Individual Indicators'!AD669,0.33*'Data - Individual Indicators'!AE669,0.5*'Data - Individual Indicators'!AI669,0.5*'Data - Individual Indicators'!AJ669,'Data - Individual Indicators'!AM669,'Data - Individual Indicators'!AO669,'Data - Individual Indicators'!BB669*SUM('Data - Individual Indicators'!AV669:AY669),'Data - Individual Indicators'!BE669)</f>
        <v>7.83</v>
      </c>
      <c r="C668" s="169">
        <f>IF(AND(B668&gt;=_xlfn.PERCENTILE.INC($B$2:$B$773,$H$3)),3,IF(AND(B668&lt;_xlfn.PERCENTILE.INC($B$2:$B$773,$H$3),B668&gt;=_xlfn.PERCENTILE.INC($B$2:$B$773,$H$4)),2,1))</f>
        <v>1</v>
      </c>
      <c r="D668" s="169" t="str">
        <f t="shared" si="10"/>
        <v>lower</v>
      </c>
    </row>
    <row r="669" spans="1:4" x14ac:dyDescent="0.35">
      <c r="A669" s="165">
        <v>53061050300</v>
      </c>
      <c r="B669" s="166">
        <f>SUM('Data - Individual Indicators'!C670,'Data - Individual Indicators'!E670,'Data - Individual Indicators'!G670,'Data - Individual Indicators'!I670,0.5*'Data - Individual Indicators'!L670,0.5*'Data - Individual Indicators'!M670,'Data - Individual Indicators'!P670,0.5*'Data - Individual Indicators'!S670,0.5*'Data - Individual Indicators'!T670,'Data - Individual Indicators'!W670,'Data - Individual Indicators'!Y670,0.33*'Data - Individual Indicators'!AC670,0.33*'Data - Individual Indicators'!AD670,0.33*'Data - Individual Indicators'!AE670,0.5*'Data - Individual Indicators'!AI670,0.5*'Data - Individual Indicators'!AJ670,'Data - Individual Indicators'!AM670,'Data - Individual Indicators'!AO670,'Data - Individual Indicators'!BB670*SUM('Data - Individual Indicators'!AV670:AY670),'Data - Individual Indicators'!BE670)</f>
        <v>8.15</v>
      </c>
      <c r="C669" s="169">
        <f>IF(AND(B669&gt;=_xlfn.PERCENTILE.INC($B$2:$B$773,$H$3)),3,IF(AND(B669&lt;_xlfn.PERCENTILE.INC($B$2:$B$773,$H$3),B669&gt;=_xlfn.PERCENTILE.INC($B$2:$B$773,$H$4)),2,1))</f>
        <v>1</v>
      </c>
      <c r="D669" s="169" t="str">
        <f t="shared" si="10"/>
        <v>lower</v>
      </c>
    </row>
    <row r="670" spans="1:4" x14ac:dyDescent="0.35">
      <c r="A670" s="165">
        <v>53061050401</v>
      </c>
      <c r="B670" s="166">
        <f>SUM('Data - Individual Indicators'!C671,'Data - Individual Indicators'!E671,'Data - Individual Indicators'!G671,'Data - Individual Indicators'!I671,0.5*'Data - Individual Indicators'!L671,0.5*'Data - Individual Indicators'!M671,'Data - Individual Indicators'!P671,0.5*'Data - Individual Indicators'!S671,0.5*'Data - Individual Indicators'!T671,'Data - Individual Indicators'!W671,'Data - Individual Indicators'!Y671,0.33*'Data - Individual Indicators'!AC671,0.33*'Data - Individual Indicators'!AD671,0.33*'Data - Individual Indicators'!AE671,0.5*'Data - Individual Indicators'!AI671,0.5*'Data - Individual Indicators'!AJ671,'Data - Individual Indicators'!AM671,'Data - Individual Indicators'!AO671,'Data - Individual Indicators'!BB671*SUM('Data - Individual Indicators'!AV671:AY671),'Data - Individual Indicators'!BE671)</f>
        <v>17.64</v>
      </c>
      <c r="C670" s="169">
        <f>IF(AND(B670&gt;=_xlfn.PERCENTILE.INC($B$2:$B$773,$H$3)),3,IF(AND(B670&lt;_xlfn.PERCENTILE.INC($B$2:$B$773,$H$3),B670&gt;=_xlfn.PERCENTILE.INC($B$2:$B$773,$H$4)),2,1))</f>
        <v>1</v>
      </c>
      <c r="D670" s="169" t="str">
        <f t="shared" si="10"/>
        <v>lower</v>
      </c>
    </row>
    <row r="671" spans="1:4" x14ac:dyDescent="0.35">
      <c r="A671" s="165">
        <v>53061050402</v>
      </c>
      <c r="B671" s="166">
        <f>SUM('Data - Individual Indicators'!C672,'Data - Individual Indicators'!E672,'Data - Individual Indicators'!G672,'Data - Individual Indicators'!I672,0.5*'Data - Individual Indicators'!L672,0.5*'Data - Individual Indicators'!M672,'Data - Individual Indicators'!P672,0.5*'Data - Individual Indicators'!S672,0.5*'Data - Individual Indicators'!T672,'Data - Individual Indicators'!W672,'Data - Individual Indicators'!Y672,0.33*'Data - Individual Indicators'!AC672,0.33*'Data - Individual Indicators'!AD672,0.33*'Data - Individual Indicators'!AE672,0.5*'Data - Individual Indicators'!AI672,0.5*'Data - Individual Indicators'!AJ672,'Data - Individual Indicators'!AM672,'Data - Individual Indicators'!AO672,'Data - Individual Indicators'!BB672*SUM('Data - Individual Indicators'!AV672:AY672),'Data - Individual Indicators'!BE672)</f>
        <v>20.64</v>
      </c>
      <c r="C671" s="169">
        <f>IF(AND(B671&gt;=_xlfn.PERCENTILE.INC($B$2:$B$773,$H$3)),3,IF(AND(B671&lt;_xlfn.PERCENTILE.INC($B$2:$B$773,$H$3),B671&gt;=_xlfn.PERCENTILE.INC($B$2:$B$773,$H$4)),2,1))</f>
        <v>1</v>
      </c>
      <c r="D671" s="169" t="str">
        <f t="shared" si="10"/>
        <v>lower</v>
      </c>
    </row>
    <row r="672" spans="1:4" x14ac:dyDescent="0.35">
      <c r="A672" s="165">
        <v>53061050500</v>
      </c>
      <c r="B672" s="166">
        <f>SUM('Data - Individual Indicators'!C673,'Data - Individual Indicators'!E673,'Data - Individual Indicators'!G673,'Data - Individual Indicators'!I673,0.5*'Data - Individual Indicators'!L673,0.5*'Data - Individual Indicators'!M673,'Data - Individual Indicators'!P673,0.5*'Data - Individual Indicators'!S673,0.5*'Data - Individual Indicators'!T673,'Data - Individual Indicators'!W673,'Data - Individual Indicators'!Y673,0.33*'Data - Individual Indicators'!AC673,0.33*'Data - Individual Indicators'!AD673,0.33*'Data - Individual Indicators'!AE673,0.5*'Data - Individual Indicators'!AI673,0.5*'Data - Individual Indicators'!AJ673,'Data - Individual Indicators'!AM673,'Data - Individual Indicators'!AO673,'Data - Individual Indicators'!BB673*SUM('Data - Individual Indicators'!AV673:AY673),'Data - Individual Indicators'!BE673)</f>
        <v>15.72</v>
      </c>
      <c r="C672" s="169">
        <f>IF(AND(B672&gt;=_xlfn.PERCENTILE.INC($B$2:$B$773,$H$3)),3,IF(AND(B672&lt;_xlfn.PERCENTILE.INC($B$2:$B$773,$H$3),B672&gt;=_xlfn.PERCENTILE.INC($B$2:$B$773,$H$4)),2,1))</f>
        <v>1</v>
      </c>
      <c r="D672" s="169" t="str">
        <f t="shared" si="10"/>
        <v>lower</v>
      </c>
    </row>
    <row r="673" spans="1:4" x14ac:dyDescent="0.35">
      <c r="A673" s="165">
        <v>53061050600</v>
      </c>
      <c r="B673" s="166">
        <f>SUM('Data - Individual Indicators'!C674,'Data - Individual Indicators'!E674,'Data - Individual Indicators'!G674,'Data - Individual Indicators'!I674,0.5*'Data - Individual Indicators'!L674,0.5*'Data - Individual Indicators'!M674,'Data - Individual Indicators'!P674,0.5*'Data - Individual Indicators'!S674,0.5*'Data - Individual Indicators'!T674,'Data - Individual Indicators'!W674,'Data - Individual Indicators'!Y674,0.33*'Data - Individual Indicators'!AC674,0.33*'Data - Individual Indicators'!AD674,0.33*'Data - Individual Indicators'!AE674,0.5*'Data - Individual Indicators'!AI674,0.5*'Data - Individual Indicators'!AJ674,'Data - Individual Indicators'!AM674,'Data - Individual Indicators'!AO674,'Data - Individual Indicators'!BB674*SUM('Data - Individual Indicators'!AV674:AY674),'Data - Individual Indicators'!BE674)</f>
        <v>5.3100000000000005</v>
      </c>
      <c r="C673" s="169">
        <f>IF(AND(B673&gt;=_xlfn.PERCENTILE.INC($B$2:$B$773,$H$3)),3,IF(AND(B673&lt;_xlfn.PERCENTILE.INC($B$2:$B$773,$H$3),B673&gt;=_xlfn.PERCENTILE.INC($B$2:$B$773,$H$4)),2,1))</f>
        <v>1</v>
      </c>
      <c r="D673" s="169" t="str">
        <f t="shared" si="10"/>
        <v>lower</v>
      </c>
    </row>
    <row r="674" spans="1:4" x14ac:dyDescent="0.35">
      <c r="A674" s="165">
        <v>53061050700</v>
      </c>
      <c r="B674" s="166">
        <f>SUM('Data - Individual Indicators'!C675,'Data - Individual Indicators'!E675,'Data - Individual Indicators'!G675,'Data - Individual Indicators'!I675,0.5*'Data - Individual Indicators'!L675,0.5*'Data - Individual Indicators'!M675,'Data - Individual Indicators'!P675,0.5*'Data - Individual Indicators'!S675,0.5*'Data - Individual Indicators'!T675,'Data - Individual Indicators'!W675,'Data - Individual Indicators'!Y675,0.33*'Data - Individual Indicators'!AC675,0.33*'Data - Individual Indicators'!AD675,0.33*'Data - Individual Indicators'!AE675,0.5*'Data - Individual Indicators'!AI675,0.5*'Data - Individual Indicators'!AJ675,'Data - Individual Indicators'!AM675,'Data - Individual Indicators'!AO675,'Data - Individual Indicators'!BB675*SUM('Data - Individual Indicators'!AV675:AY675),'Data - Individual Indicators'!BE675)</f>
        <v>21.47</v>
      </c>
      <c r="C674" s="169">
        <f>IF(AND(B674&gt;=_xlfn.PERCENTILE.INC($B$2:$B$773,$H$3)),3,IF(AND(B674&lt;_xlfn.PERCENTILE.INC($B$2:$B$773,$H$3),B674&gt;=_xlfn.PERCENTILE.INC($B$2:$B$773,$H$4)),2,1))</f>
        <v>1</v>
      </c>
      <c r="D674" s="169" t="str">
        <f t="shared" si="10"/>
        <v>lower</v>
      </c>
    </row>
    <row r="675" spans="1:4" x14ac:dyDescent="0.35">
      <c r="A675" s="165">
        <v>53061050800</v>
      </c>
      <c r="B675" s="166">
        <f>SUM('Data - Individual Indicators'!C676,'Data - Individual Indicators'!E676,'Data - Individual Indicators'!G676,'Data - Individual Indicators'!I676,0.5*'Data - Individual Indicators'!L676,0.5*'Data - Individual Indicators'!M676,'Data - Individual Indicators'!P676,0.5*'Data - Individual Indicators'!S676,0.5*'Data - Individual Indicators'!T676,'Data - Individual Indicators'!W676,'Data - Individual Indicators'!Y676,0.33*'Data - Individual Indicators'!AC676,0.33*'Data - Individual Indicators'!AD676,0.33*'Data - Individual Indicators'!AE676,0.5*'Data - Individual Indicators'!AI676,0.5*'Data - Individual Indicators'!AJ676,'Data - Individual Indicators'!AM676,'Data - Individual Indicators'!AO676,'Data - Individual Indicators'!BB676*SUM('Data - Individual Indicators'!AV676:AY676),'Data - Individual Indicators'!BE676)</f>
        <v>23.630000000000003</v>
      </c>
      <c r="C675" s="169">
        <f>IF(AND(B675&gt;=_xlfn.PERCENTILE.INC($B$2:$B$773,$H$3)),3,IF(AND(B675&lt;_xlfn.PERCENTILE.INC($B$2:$B$773,$H$3),B675&gt;=_xlfn.PERCENTILE.INC($B$2:$B$773,$H$4)),2,1))</f>
        <v>1</v>
      </c>
      <c r="D675" s="169" t="str">
        <f t="shared" si="10"/>
        <v>lower</v>
      </c>
    </row>
    <row r="676" spans="1:4" x14ac:dyDescent="0.35">
      <c r="A676" s="165">
        <v>53061050900</v>
      </c>
      <c r="B676" s="166">
        <f>SUM('Data - Individual Indicators'!C677,'Data - Individual Indicators'!E677,'Data - Individual Indicators'!G677,'Data - Individual Indicators'!I677,0.5*'Data - Individual Indicators'!L677,0.5*'Data - Individual Indicators'!M677,'Data - Individual Indicators'!P677,0.5*'Data - Individual Indicators'!S677,0.5*'Data - Individual Indicators'!T677,'Data - Individual Indicators'!W677,'Data - Individual Indicators'!Y677,0.33*'Data - Individual Indicators'!AC677,0.33*'Data - Individual Indicators'!AD677,0.33*'Data - Individual Indicators'!AE677,0.5*'Data - Individual Indicators'!AI677,0.5*'Data - Individual Indicators'!AJ677,'Data - Individual Indicators'!AM677,'Data - Individual Indicators'!AO677,'Data - Individual Indicators'!BB677*SUM('Data - Individual Indicators'!AV677:AY677),'Data - Individual Indicators'!BE677)</f>
        <v>37.049999999999997</v>
      </c>
      <c r="C676" s="169">
        <f>IF(AND(B676&gt;=_xlfn.PERCENTILE.INC($B$2:$B$773,$H$3)),3,IF(AND(B676&lt;_xlfn.PERCENTILE.INC($B$2:$B$773,$H$3),B676&gt;=_xlfn.PERCENTILE.INC($B$2:$B$773,$H$4)),2,1))</f>
        <v>2</v>
      </c>
      <c r="D676" s="169" t="str">
        <f t="shared" si="10"/>
        <v>moderate</v>
      </c>
    </row>
    <row r="677" spans="1:4" x14ac:dyDescent="0.35">
      <c r="A677" s="165">
        <v>53061051000</v>
      </c>
      <c r="B677" s="166">
        <f>SUM('Data - Individual Indicators'!C678,'Data - Individual Indicators'!E678,'Data - Individual Indicators'!G678,'Data - Individual Indicators'!I678,0.5*'Data - Individual Indicators'!L678,0.5*'Data - Individual Indicators'!M678,'Data - Individual Indicators'!P678,0.5*'Data - Individual Indicators'!S678,0.5*'Data - Individual Indicators'!T678,'Data - Individual Indicators'!W678,'Data - Individual Indicators'!Y678,0.33*'Data - Individual Indicators'!AC678,0.33*'Data - Individual Indicators'!AD678,0.33*'Data - Individual Indicators'!AE678,0.5*'Data - Individual Indicators'!AI678,0.5*'Data - Individual Indicators'!AJ678,'Data - Individual Indicators'!AM678,'Data - Individual Indicators'!AO678,'Data - Individual Indicators'!BB678*SUM('Data - Individual Indicators'!AV678:AY678),'Data - Individual Indicators'!BE678)</f>
        <v>28.299999999999997</v>
      </c>
      <c r="C677" s="169">
        <f>IF(AND(B677&gt;=_xlfn.PERCENTILE.INC($B$2:$B$773,$H$3)),3,IF(AND(B677&lt;_xlfn.PERCENTILE.INC($B$2:$B$773,$H$3),B677&gt;=_xlfn.PERCENTILE.INC($B$2:$B$773,$H$4)),2,1))</f>
        <v>2</v>
      </c>
      <c r="D677" s="169" t="str">
        <f t="shared" si="10"/>
        <v>moderate</v>
      </c>
    </row>
    <row r="678" spans="1:4" x14ac:dyDescent="0.35">
      <c r="A678" s="165">
        <v>53061051100</v>
      </c>
      <c r="B678" s="166">
        <f>SUM('Data - Individual Indicators'!C679,'Data - Individual Indicators'!E679,'Data - Individual Indicators'!G679,'Data - Individual Indicators'!I679,0.5*'Data - Individual Indicators'!L679,0.5*'Data - Individual Indicators'!M679,'Data - Individual Indicators'!P679,0.5*'Data - Individual Indicators'!S679,0.5*'Data - Individual Indicators'!T679,'Data - Individual Indicators'!W679,'Data - Individual Indicators'!Y679,0.33*'Data - Individual Indicators'!AC679,0.33*'Data - Individual Indicators'!AD679,0.33*'Data - Individual Indicators'!AE679,0.5*'Data - Individual Indicators'!AI679,0.5*'Data - Individual Indicators'!AJ679,'Data - Individual Indicators'!AM679,'Data - Individual Indicators'!AO679,'Data - Individual Indicators'!BB679*SUM('Data - Individual Indicators'!AV679:AY679),'Data - Individual Indicators'!BE679)</f>
        <v>27.639999999999997</v>
      </c>
      <c r="C678" s="169">
        <f>IF(AND(B678&gt;=_xlfn.PERCENTILE.INC($B$2:$B$773,$H$3)),3,IF(AND(B678&lt;_xlfn.PERCENTILE.INC($B$2:$B$773,$H$3),B678&gt;=_xlfn.PERCENTILE.INC($B$2:$B$773,$H$4)),2,1))</f>
        <v>2</v>
      </c>
      <c r="D678" s="169" t="str">
        <f t="shared" si="10"/>
        <v>moderate</v>
      </c>
    </row>
    <row r="679" spans="1:4" x14ac:dyDescent="0.35">
      <c r="A679" s="165">
        <v>53061051200</v>
      </c>
      <c r="B679" s="166">
        <f>SUM('Data - Individual Indicators'!C680,'Data - Individual Indicators'!E680,'Data - Individual Indicators'!G680,'Data - Individual Indicators'!I680,0.5*'Data - Individual Indicators'!L680,0.5*'Data - Individual Indicators'!M680,'Data - Individual Indicators'!P680,0.5*'Data - Individual Indicators'!S680,0.5*'Data - Individual Indicators'!T680,'Data - Individual Indicators'!W680,'Data - Individual Indicators'!Y680,0.33*'Data - Individual Indicators'!AC680,0.33*'Data - Individual Indicators'!AD680,0.33*'Data - Individual Indicators'!AE680,0.5*'Data - Individual Indicators'!AI680,0.5*'Data - Individual Indicators'!AJ680,'Data - Individual Indicators'!AM680,'Data - Individual Indicators'!AO680,'Data - Individual Indicators'!BB680*SUM('Data - Individual Indicators'!AV680:AY680),'Data - Individual Indicators'!BE680)</f>
        <v>24.139999999999997</v>
      </c>
      <c r="C679" s="169">
        <f>IF(AND(B679&gt;=_xlfn.PERCENTILE.INC($B$2:$B$773,$H$3)),3,IF(AND(B679&lt;_xlfn.PERCENTILE.INC($B$2:$B$773,$H$3),B679&gt;=_xlfn.PERCENTILE.INC($B$2:$B$773,$H$4)),2,1))</f>
        <v>1</v>
      </c>
      <c r="D679" s="169" t="str">
        <f t="shared" si="10"/>
        <v>lower</v>
      </c>
    </row>
    <row r="680" spans="1:4" x14ac:dyDescent="0.35">
      <c r="A680" s="165">
        <v>53061051300</v>
      </c>
      <c r="B680" s="166">
        <f>SUM('Data - Individual Indicators'!C681,'Data - Individual Indicators'!E681,'Data - Individual Indicators'!G681,'Data - Individual Indicators'!I681,0.5*'Data - Individual Indicators'!L681,0.5*'Data - Individual Indicators'!M681,'Data - Individual Indicators'!P681,0.5*'Data - Individual Indicators'!S681,0.5*'Data - Individual Indicators'!T681,'Data - Individual Indicators'!W681,'Data - Individual Indicators'!Y681,0.33*'Data - Individual Indicators'!AC681,0.33*'Data - Individual Indicators'!AD681,0.33*'Data - Individual Indicators'!AE681,0.5*'Data - Individual Indicators'!AI681,0.5*'Data - Individual Indicators'!AJ681,'Data - Individual Indicators'!AM681,'Data - Individual Indicators'!AO681,'Data - Individual Indicators'!BB681*SUM('Data - Individual Indicators'!AV681:AY681),'Data - Individual Indicators'!BE681)</f>
        <v>24.47</v>
      </c>
      <c r="C680" s="169">
        <f>IF(AND(B680&gt;=_xlfn.PERCENTILE.INC($B$2:$B$773,$H$3)),3,IF(AND(B680&lt;_xlfn.PERCENTILE.INC($B$2:$B$773,$H$3),B680&gt;=_xlfn.PERCENTILE.INC($B$2:$B$773,$H$4)),2,1))</f>
        <v>1</v>
      </c>
      <c r="D680" s="169" t="str">
        <f t="shared" si="10"/>
        <v>lower</v>
      </c>
    </row>
    <row r="681" spans="1:4" x14ac:dyDescent="0.35">
      <c r="A681" s="165">
        <v>53061051400</v>
      </c>
      <c r="B681" s="166">
        <f>SUM('Data - Individual Indicators'!C682,'Data - Individual Indicators'!E682,'Data - Individual Indicators'!G682,'Data - Individual Indicators'!I682,0.5*'Data - Individual Indicators'!L682,0.5*'Data - Individual Indicators'!M682,'Data - Individual Indicators'!P682,0.5*'Data - Individual Indicators'!S682,0.5*'Data - Individual Indicators'!T682,'Data - Individual Indicators'!W682,'Data - Individual Indicators'!Y682,0.33*'Data - Individual Indicators'!AC682,0.33*'Data - Individual Indicators'!AD682,0.33*'Data - Individual Indicators'!AE682,0.5*'Data - Individual Indicators'!AI682,0.5*'Data - Individual Indicators'!AJ682,'Data - Individual Indicators'!AM682,'Data - Individual Indicators'!AO682,'Data - Individual Indicators'!BB682*SUM('Data - Individual Indicators'!AV682:AY682),'Data - Individual Indicators'!BE682)</f>
        <v>44.96</v>
      </c>
      <c r="C681" s="169">
        <f>IF(AND(B681&gt;=_xlfn.PERCENTILE.INC($B$2:$B$773,$H$3)),3,IF(AND(B681&lt;_xlfn.PERCENTILE.INC($B$2:$B$773,$H$3),B681&gt;=_xlfn.PERCENTILE.INC($B$2:$B$773,$H$4)),2,1))</f>
        <v>3</v>
      </c>
      <c r="D681" s="169" t="str">
        <f t="shared" si="10"/>
        <v>higher</v>
      </c>
    </row>
    <row r="682" spans="1:4" x14ac:dyDescent="0.35">
      <c r="A682" s="165">
        <v>53061051500</v>
      </c>
      <c r="B682" s="166">
        <f>SUM('Data - Individual Indicators'!C683,'Data - Individual Indicators'!E683,'Data - Individual Indicators'!G683,'Data - Individual Indicators'!I683,0.5*'Data - Individual Indicators'!L683,0.5*'Data - Individual Indicators'!M683,'Data - Individual Indicators'!P683,0.5*'Data - Individual Indicators'!S683,0.5*'Data - Individual Indicators'!T683,'Data - Individual Indicators'!W683,'Data - Individual Indicators'!Y683,0.33*'Data - Individual Indicators'!AC683,0.33*'Data - Individual Indicators'!AD683,0.33*'Data - Individual Indicators'!AE683,0.5*'Data - Individual Indicators'!AI683,0.5*'Data - Individual Indicators'!AJ683,'Data - Individual Indicators'!AM683,'Data - Individual Indicators'!AO683,'Data - Individual Indicators'!BB683*SUM('Data - Individual Indicators'!AV683:AY683),'Data - Individual Indicators'!BE683)</f>
        <v>44.303333333333335</v>
      </c>
      <c r="C682" s="169">
        <f>IF(AND(B682&gt;=_xlfn.PERCENTILE.INC($B$2:$B$773,$H$3)),3,IF(AND(B682&lt;_xlfn.PERCENTILE.INC($B$2:$B$773,$H$3),B682&gt;=_xlfn.PERCENTILE.INC($B$2:$B$773,$H$4)),2,1))</f>
        <v>3</v>
      </c>
      <c r="D682" s="169" t="str">
        <f t="shared" si="10"/>
        <v>higher</v>
      </c>
    </row>
    <row r="683" spans="1:4" x14ac:dyDescent="0.35">
      <c r="A683" s="165">
        <v>53061051601</v>
      </c>
      <c r="B683" s="166">
        <f>SUM('Data - Individual Indicators'!C684,'Data - Individual Indicators'!E684,'Data - Individual Indicators'!G684,'Data - Individual Indicators'!I684,0.5*'Data - Individual Indicators'!L684,0.5*'Data - Individual Indicators'!M684,'Data - Individual Indicators'!P684,0.5*'Data - Individual Indicators'!S684,0.5*'Data - Individual Indicators'!T684,'Data - Individual Indicators'!W684,'Data - Individual Indicators'!Y684,0.33*'Data - Individual Indicators'!AC684,0.33*'Data - Individual Indicators'!AD684,0.33*'Data - Individual Indicators'!AE684,0.5*'Data - Individual Indicators'!AI684,0.5*'Data - Individual Indicators'!AJ684,'Data - Individual Indicators'!AM684,'Data - Individual Indicators'!AO684,'Data - Individual Indicators'!BB684*SUM('Data - Individual Indicators'!AV684:AY684),'Data - Individual Indicators'!BE684)</f>
        <v>31.98</v>
      </c>
      <c r="C683" s="169">
        <f>IF(AND(B683&gt;=_xlfn.PERCENTILE.INC($B$2:$B$773,$H$3)),3,IF(AND(B683&lt;_xlfn.PERCENTILE.INC($B$2:$B$773,$H$3),B683&gt;=_xlfn.PERCENTILE.INC($B$2:$B$773,$H$4)),2,1))</f>
        <v>2</v>
      </c>
      <c r="D683" s="169" t="str">
        <f t="shared" si="10"/>
        <v>moderate</v>
      </c>
    </row>
    <row r="684" spans="1:4" x14ac:dyDescent="0.35">
      <c r="A684" s="165">
        <v>53061051602</v>
      </c>
      <c r="B684" s="166">
        <f>SUM('Data - Individual Indicators'!C685,'Data - Individual Indicators'!E685,'Data - Individual Indicators'!G685,'Data - Individual Indicators'!I685,0.5*'Data - Individual Indicators'!L685,0.5*'Data - Individual Indicators'!M685,'Data - Individual Indicators'!P685,0.5*'Data - Individual Indicators'!S685,0.5*'Data - Individual Indicators'!T685,'Data - Individual Indicators'!W685,'Data - Individual Indicators'!Y685,0.33*'Data - Individual Indicators'!AC685,0.33*'Data - Individual Indicators'!AD685,0.33*'Data - Individual Indicators'!AE685,0.5*'Data - Individual Indicators'!AI685,0.5*'Data - Individual Indicators'!AJ685,'Data - Individual Indicators'!AM685,'Data - Individual Indicators'!AO685,'Data - Individual Indicators'!BB685*SUM('Data - Individual Indicators'!AV685:AY685),'Data - Individual Indicators'!BE685)</f>
        <v>21.143333333333334</v>
      </c>
      <c r="C684" s="169">
        <f>IF(AND(B684&gt;=_xlfn.PERCENTILE.INC($B$2:$B$773,$H$3)),3,IF(AND(B684&lt;_xlfn.PERCENTILE.INC($B$2:$B$773,$H$3),B684&gt;=_xlfn.PERCENTILE.INC($B$2:$B$773,$H$4)),2,1))</f>
        <v>1</v>
      </c>
      <c r="D684" s="169" t="str">
        <f t="shared" si="10"/>
        <v>lower</v>
      </c>
    </row>
    <row r="685" spans="1:4" x14ac:dyDescent="0.35">
      <c r="A685" s="165">
        <v>53061051701</v>
      </c>
      <c r="B685" s="166">
        <f>SUM('Data - Individual Indicators'!C686,'Data - Individual Indicators'!E686,'Data - Individual Indicators'!G686,'Data - Individual Indicators'!I686,0.5*'Data - Individual Indicators'!L686,0.5*'Data - Individual Indicators'!M686,'Data - Individual Indicators'!P686,0.5*'Data - Individual Indicators'!S686,0.5*'Data - Individual Indicators'!T686,'Data - Individual Indicators'!W686,'Data - Individual Indicators'!Y686,0.33*'Data - Individual Indicators'!AC686,0.33*'Data - Individual Indicators'!AD686,0.33*'Data - Individual Indicators'!AE686,0.5*'Data - Individual Indicators'!AI686,0.5*'Data - Individual Indicators'!AJ686,'Data - Individual Indicators'!AM686,'Data - Individual Indicators'!AO686,'Data - Individual Indicators'!BB686*SUM('Data - Individual Indicators'!AV686:AY686),'Data - Individual Indicators'!BE686)</f>
        <v>36.96</v>
      </c>
      <c r="C685" s="169">
        <f>IF(AND(B685&gt;=_xlfn.PERCENTILE.INC($B$2:$B$773,$H$3)),3,IF(AND(B685&lt;_xlfn.PERCENTILE.INC($B$2:$B$773,$H$3),B685&gt;=_xlfn.PERCENTILE.INC($B$2:$B$773,$H$4)),2,1))</f>
        <v>2</v>
      </c>
      <c r="D685" s="169" t="str">
        <f t="shared" si="10"/>
        <v>moderate</v>
      </c>
    </row>
    <row r="686" spans="1:4" x14ac:dyDescent="0.35">
      <c r="A686" s="165">
        <v>53061051702</v>
      </c>
      <c r="B686" s="166">
        <f>SUM('Data - Individual Indicators'!C687,'Data - Individual Indicators'!E687,'Data - Individual Indicators'!G687,'Data - Individual Indicators'!I687,0.5*'Data - Individual Indicators'!L687,0.5*'Data - Individual Indicators'!M687,'Data - Individual Indicators'!P687,0.5*'Data - Individual Indicators'!S687,0.5*'Data - Individual Indicators'!T687,'Data - Individual Indicators'!W687,'Data - Individual Indicators'!Y687,0.33*'Data - Individual Indicators'!AC687,0.33*'Data - Individual Indicators'!AD687,0.33*'Data - Individual Indicators'!AE687,0.5*'Data - Individual Indicators'!AI687,0.5*'Data - Individual Indicators'!AJ687,'Data - Individual Indicators'!AM687,'Data - Individual Indicators'!AO687,'Data - Individual Indicators'!BB687*SUM('Data - Individual Indicators'!AV687:AY687),'Data - Individual Indicators'!BE687)</f>
        <v>35.47</v>
      </c>
      <c r="C686" s="169">
        <f>IF(AND(B686&gt;=_xlfn.PERCENTILE.INC($B$2:$B$773,$H$3)),3,IF(AND(B686&lt;_xlfn.PERCENTILE.INC($B$2:$B$773,$H$3),B686&gt;=_xlfn.PERCENTILE.INC($B$2:$B$773,$H$4)),2,1))</f>
        <v>2</v>
      </c>
      <c r="D686" s="169" t="str">
        <f t="shared" si="10"/>
        <v>moderate</v>
      </c>
    </row>
    <row r="687" spans="1:4" x14ac:dyDescent="0.35">
      <c r="A687" s="165">
        <v>53061051802</v>
      </c>
      <c r="B687" s="166">
        <f>SUM('Data - Individual Indicators'!C688,'Data - Individual Indicators'!E688,'Data - Individual Indicators'!G688,'Data - Individual Indicators'!I688,0.5*'Data - Individual Indicators'!L688,0.5*'Data - Individual Indicators'!M688,'Data - Individual Indicators'!P688,0.5*'Data - Individual Indicators'!S688,0.5*'Data - Individual Indicators'!T688,'Data - Individual Indicators'!W688,'Data - Individual Indicators'!Y688,0.33*'Data - Individual Indicators'!AC688,0.33*'Data - Individual Indicators'!AD688,0.33*'Data - Individual Indicators'!AE688,0.5*'Data - Individual Indicators'!AI688,0.5*'Data - Individual Indicators'!AJ688,'Data - Individual Indicators'!AM688,'Data - Individual Indicators'!AO688,'Data - Individual Indicators'!BB688*SUM('Data - Individual Indicators'!AV688:AY688),'Data - Individual Indicators'!BE688)</f>
        <v>30.469999999999995</v>
      </c>
      <c r="C687" s="169">
        <f>IF(AND(B687&gt;=_xlfn.PERCENTILE.INC($B$2:$B$773,$H$3)),3,IF(AND(B687&lt;_xlfn.PERCENTILE.INC($B$2:$B$773,$H$3),B687&gt;=_xlfn.PERCENTILE.INC($B$2:$B$773,$H$4)),2,1))</f>
        <v>2</v>
      </c>
      <c r="D687" s="169" t="str">
        <f t="shared" si="10"/>
        <v>moderate</v>
      </c>
    </row>
    <row r="688" spans="1:4" x14ac:dyDescent="0.35">
      <c r="A688" s="165">
        <v>53061051803</v>
      </c>
      <c r="B688" s="166">
        <f>SUM('Data - Individual Indicators'!C689,'Data - Individual Indicators'!E689,'Data - Individual Indicators'!G689,'Data - Individual Indicators'!I689,0.5*'Data - Individual Indicators'!L689,0.5*'Data - Individual Indicators'!M689,'Data - Individual Indicators'!P689,0.5*'Data - Individual Indicators'!S689,0.5*'Data - Individual Indicators'!T689,'Data - Individual Indicators'!W689,'Data - Individual Indicators'!Y689,0.33*'Data - Individual Indicators'!AC689,0.33*'Data - Individual Indicators'!AD689,0.33*'Data - Individual Indicators'!AE689,0.5*'Data - Individual Indicators'!AI689,0.5*'Data - Individual Indicators'!AJ689,'Data - Individual Indicators'!AM689,'Data - Individual Indicators'!AO689,'Data - Individual Indicators'!BB689*SUM('Data - Individual Indicators'!AV689:AY689),'Data - Individual Indicators'!BE689)</f>
        <v>40.299999999999997</v>
      </c>
      <c r="C688" s="169">
        <f>IF(AND(B688&gt;=_xlfn.PERCENTILE.INC($B$2:$B$773,$H$3)),3,IF(AND(B688&lt;_xlfn.PERCENTILE.INC($B$2:$B$773,$H$3),B688&gt;=_xlfn.PERCENTILE.INC($B$2:$B$773,$H$4)),2,1))</f>
        <v>3</v>
      </c>
      <c r="D688" s="169" t="str">
        <f t="shared" si="10"/>
        <v>higher</v>
      </c>
    </row>
    <row r="689" spans="1:4" x14ac:dyDescent="0.35">
      <c r="A689" s="165">
        <v>53061051804</v>
      </c>
      <c r="B689" s="166">
        <f>SUM('Data - Individual Indicators'!C690,'Data - Individual Indicators'!E690,'Data - Individual Indicators'!G690,'Data - Individual Indicators'!I690,0.5*'Data - Individual Indicators'!L690,0.5*'Data - Individual Indicators'!M690,'Data - Individual Indicators'!P690,0.5*'Data - Individual Indicators'!S690,0.5*'Data - Individual Indicators'!T690,'Data - Individual Indicators'!W690,'Data - Individual Indicators'!Y690,0.33*'Data - Individual Indicators'!AC690,0.33*'Data - Individual Indicators'!AD690,0.33*'Data - Individual Indicators'!AE690,0.5*'Data - Individual Indicators'!AI690,0.5*'Data - Individual Indicators'!AJ690,'Data - Individual Indicators'!AM690,'Data - Individual Indicators'!AO690,'Data - Individual Indicators'!BB690*SUM('Data - Individual Indicators'!AV690:AY690),'Data - Individual Indicators'!BE690)</f>
        <v>33.479999999999997</v>
      </c>
      <c r="C689" s="169">
        <f>IF(AND(B689&gt;=_xlfn.PERCENTILE.INC($B$2:$B$773,$H$3)),3,IF(AND(B689&lt;_xlfn.PERCENTILE.INC($B$2:$B$773,$H$3),B689&gt;=_xlfn.PERCENTILE.INC($B$2:$B$773,$H$4)),2,1))</f>
        <v>2</v>
      </c>
      <c r="D689" s="169" t="str">
        <f t="shared" si="10"/>
        <v>moderate</v>
      </c>
    </row>
    <row r="690" spans="1:4" x14ac:dyDescent="0.35">
      <c r="A690" s="165">
        <v>53061051905</v>
      </c>
      <c r="B690" s="166">
        <f>SUM('Data - Individual Indicators'!C691,'Data - Individual Indicators'!E691,'Data - Individual Indicators'!G691,'Data - Individual Indicators'!I691,0.5*'Data - Individual Indicators'!L691,0.5*'Data - Individual Indicators'!M691,'Data - Individual Indicators'!P691,0.5*'Data - Individual Indicators'!S691,0.5*'Data - Individual Indicators'!T691,'Data - Individual Indicators'!W691,'Data - Individual Indicators'!Y691,0.33*'Data - Individual Indicators'!AC691,0.33*'Data - Individual Indicators'!AD691,0.33*'Data - Individual Indicators'!AE691,0.5*'Data - Individual Indicators'!AI691,0.5*'Data - Individual Indicators'!AJ691,'Data - Individual Indicators'!AM691,'Data - Individual Indicators'!AO691,'Data - Individual Indicators'!BB691*SUM('Data - Individual Indicators'!AV691:AY691),'Data - Individual Indicators'!BE691)</f>
        <v>30.469999999999995</v>
      </c>
      <c r="C690" s="169">
        <f>IF(AND(B690&gt;=_xlfn.PERCENTILE.INC($B$2:$B$773,$H$3)),3,IF(AND(B690&lt;_xlfn.PERCENTILE.INC($B$2:$B$773,$H$3),B690&gt;=_xlfn.PERCENTILE.INC($B$2:$B$773,$H$4)),2,1))</f>
        <v>2</v>
      </c>
      <c r="D690" s="169" t="str">
        <f t="shared" si="10"/>
        <v>moderate</v>
      </c>
    </row>
    <row r="691" spans="1:4" x14ac:dyDescent="0.35">
      <c r="A691" s="165">
        <v>53061051912</v>
      </c>
      <c r="B691" s="166">
        <f>SUM('Data - Individual Indicators'!C692,'Data - Individual Indicators'!E692,'Data - Individual Indicators'!G692,'Data - Individual Indicators'!I692,0.5*'Data - Individual Indicators'!L692,0.5*'Data - Individual Indicators'!M692,'Data - Individual Indicators'!P692,0.5*'Data - Individual Indicators'!S692,0.5*'Data - Individual Indicators'!T692,'Data - Individual Indicators'!W692,'Data - Individual Indicators'!Y692,0.33*'Data - Individual Indicators'!AC692,0.33*'Data - Individual Indicators'!AD692,0.33*'Data - Individual Indicators'!AE692,0.5*'Data - Individual Indicators'!AI692,0.5*'Data - Individual Indicators'!AJ692,'Data - Individual Indicators'!AM692,'Data - Individual Indicators'!AO692,'Data - Individual Indicators'!BB692*SUM('Data - Individual Indicators'!AV692:AY692),'Data - Individual Indicators'!BE692)</f>
        <v>7</v>
      </c>
      <c r="C691" s="169">
        <f>IF(AND(B691&gt;=_xlfn.PERCENTILE.INC($B$2:$B$773,$H$3)),3,IF(AND(B691&lt;_xlfn.PERCENTILE.INC($B$2:$B$773,$H$3),B691&gt;=_xlfn.PERCENTILE.INC($B$2:$B$773,$H$4)),2,1))</f>
        <v>1</v>
      </c>
      <c r="D691" s="169" t="str">
        <f t="shared" si="10"/>
        <v>lower</v>
      </c>
    </row>
    <row r="692" spans="1:4" x14ac:dyDescent="0.35">
      <c r="A692" s="165">
        <v>53061051913</v>
      </c>
      <c r="B692" s="166">
        <f>SUM('Data - Individual Indicators'!C693,'Data - Individual Indicators'!E693,'Data - Individual Indicators'!G693,'Data - Individual Indicators'!I693,0.5*'Data - Individual Indicators'!L693,0.5*'Data - Individual Indicators'!M693,'Data - Individual Indicators'!P693,0.5*'Data - Individual Indicators'!S693,0.5*'Data - Individual Indicators'!T693,'Data - Individual Indicators'!W693,'Data - Individual Indicators'!Y693,0.33*'Data - Individual Indicators'!AC693,0.33*'Data - Individual Indicators'!AD693,0.33*'Data - Individual Indicators'!AE693,0.5*'Data - Individual Indicators'!AI693,0.5*'Data - Individual Indicators'!AJ693,'Data - Individual Indicators'!AM693,'Data - Individual Indicators'!AO693,'Data - Individual Indicators'!BB693*SUM('Data - Individual Indicators'!AV693:AY693),'Data - Individual Indicators'!BE693)</f>
        <v>15.16</v>
      </c>
      <c r="C692" s="169">
        <f>IF(AND(B692&gt;=_xlfn.PERCENTILE.INC($B$2:$B$773,$H$3)),3,IF(AND(B692&lt;_xlfn.PERCENTILE.INC($B$2:$B$773,$H$3),B692&gt;=_xlfn.PERCENTILE.INC($B$2:$B$773,$H$4)),2,1))</f>
        <v>1</v>
      </c>
      <c r="D692" s="169" t="str">
        <f t="shared" si="10"/>
        <v>lower</v>
      </c>
    </row>
    <row r="693" spans="1:4" x14ac:dyDescent="0.35">
      <c r="A693" s="165">
        <v>53061051914</v>
      </c>
      <c r="B693" s="166">
        <f>SUM('Data - Individual Indicators'!C694,'Data - Individual Indicators'!E694,'Data - Individual Indicators'!G694,'Data - Individual Indicators'!I694,0.5*'Data - Individual Indicators'!L694,0.5*'Data - Individual Indicators'!M694,'Data - Individual Indicators'!P694,0.5*'Data - Individual Indicators'!S694,0.5*'Data - Individual Indicators'!T694,'Data - Individual Indicators'!W694,'Data - Individual Indicators'!Y694,0.33*'Data - Individual Indicators'!AC694,0.33*'Data - Individual Indicators'!AD694,0.33*'Data - Individual Indicators'!AE694,0.5*'Data - Individual Indicators'!AI694,0.5*'Data - Individual Indicators'!AJ694,'Data - Individual Indicators'!AM694,'Data - Individual Indicators'!AO694,'Data - Individual Indicators'!BB694*SUM('Data - Individual Indicators'!AV694:AY694),'Data - Individual Indicators'!BE694)</f>
        <v>13.81</v>
      </c>
      <c r="C693" s="169">
        <f>IF(AND(B693&gt;=_xlfn.PERCENTILE.INC($B$2:$B$773,$H$3)),3,IF(AND(B693&lt;_xlfn.PERCENTILE.INC($B$2:$B$773,$H$3),B693&gt;=_xlfn.PERCENTILE.INC($B$2:$B$773,$H$4)),2,1))</f>
        <v>1</v>
      </c>
      <c r="D693" s="169" t="str">
        <f t="shared" si="10"/>
        <v>lower</v>
      </c>
    </row>
    <row r="694" spans="1:4" x14ac:dyDescent="0.35">
      <c r="A694" s="165">
        <v>53061051915</v>
      </c>
      <c r="B694" s="166">
        <f>SUM('Data - Individual Indicators'!C695,'Data - Individual Indicators'!E695,'Data - Individual Indicators'!G695,'Data - Individual Indicators'!I695,0.5*'Data - Individual Indicators'!L695,0.5*'Data - Individual Indicators'!M695,'Data - Individual Indicators'!P695,0.5*'Data - Individual Indicators'!S695,0.5*'Data - Individual Indicators'!T695,'Data - Individual Indicators'!W695,'Data - Individual Indicators'!Y695,0.33*'Data - Individual Indicators'!AC695,0.33*'Data - Individual Indicators'!AD695,0.33*'Data - Individual Indicators'!AE695,0.5*'Data - Individual Indicators'!AI695,0.5*'Data - Individual Indicators'!AJ695,'Data - Individual Indicators'!AM695,'Data - Individual Indicators'!AO695,'Data - Individual Indicators'!BB695*SUM('Data - Individual Indicators'!AV695:AY695),'Data - Individual Indicators'!BE695)</f>
        <v>16</v>
      </c>
      <c r="C694" s="169">
        <f>IF(AND(B694&gt;=_xlfn.PERCENTILE.INC($B$2:$B$773,$H$3)),3,IF(AND(B694&lt;_xlfn.PERCENTILE.INC($B$2:$B$773,$H$3),B694&gt;=_xlfn.PERCENTILE.INC($B$2:$B$773,$H$4)),2,1))</f>
        <v>1</v>
      </c>
      <c r="D694" s="169" t="str">
        <f t="shared" si="10"/>
        <v>lower</v>
      </c>
    </row>
    <row r="695" spans="1:4" x14ac:dyDescent="0.35">
      <c r="A695" s="165">
        <v>53061051916</v>
      </c>
      <c r="B695" s="166">
        <f>SUM('Data - Individual Indicators'!C696,'Data - Individual Indicators'!E696,'Data - Individual Indicators'!G696,'Data - Individual Indicators'!I696,0.5*'Data - Individual Indicators'!L696,0.5*'Data - Individual Indicators'!M696,'Data - Individual Indicators'!P696,0.5*'Data - Individual Indicators'!S696,0.5*'Data - Individual Indicators'!T696,'Data - Individual Indicators'!W696,'Data - Individual Indicators'!Y696,0.33*'Data - Individual Indicators'!AC696,0.33*'Data - Individual Indicators'!AD696,0.33*'Data - Individual Indicators'!AE696,0.5*'Data - Individual Indicators'!AI696,0.5*'Data - Individual Indicators'!AJ696,'Data - Individual Indicators'!AM696,'Data - Individual Indicators'!AO696,'Data - Individual Indicators'!BB696*SUM('Data - Individual Indicators'!AV696:AY696),'Data - Individual Indicators'!BE696)</f>
        <v>18.990000000000002</v>
      </c>
      <c r="C695" s="169">
        <f>IF(AND(B695&gt;=_xlfn.PERCENTILE.INC($B$2:$B$773,$H$3)),3,IF(AND(B695&lt;_xlfn.PERCENTILE.INC($B$2:$B$773,$H$3),B695&gt;=_xlfn.PERCENTILE.INC($B$2:$B$773,$H$4)),2,1))</f>
        <v>1</v>
      </c>
      <c r="D695" s="169" t="str">
        <f t="shared" si="10"/>
        <v>lower</v>
      </c>
    </row>
    <row r="696" spans="1:4" x14ac:dyDescent="0.35">
      <c r="A696" s="165">
        <v>53061051917</v>
      </c>
      <c r="B696" s="166">
        <f>SUM('Data - Individual Indicators'!C697,'Data - Individual Indicators'!E697,'Data - Individual Indicators'!G697,'Data - Individual Indicators'!I697,0.5*'Data - Individual Indicators'!L697,0.5*'Data - Individual Indicators'!M697,'Data - Individual Indicators'!P697,0.5*'Data - Individual Indicators'!S697,0.5*'Data - Individual Indicators'!T697,'Data - Individual Indicators'!W697,'Data - Individual Indicators'!Y697,0.33*'Data - Individual Indicators'!AC697,0.33*'Data - Individual Indicators'!AD697,0.33*'Data - Individual Indicators'!AE697,0.5*'Data - Individual Indicators'!AI697,0.5*'Data - Individual Indicators'!AJ697,'Data - Individual Indicators'!AM697,'Data - Individual Indicators'!AO697,'Data - Individual Indicators'!BB697*SUM('Data - Individual Indicators'!AV697:AY697),'Data - Individual Indicators'!BE697)</f>
        <v>10.83</v>
      </c>
      <c r="C696" s="169">
        <f>IF(AND(B696&gt;=_xlfn.PERCENTILE.INC($B$2:$B$773,$H$3)),3,IF(AND(B696&lt;_xlfn.PERCENTILE.INC($B$2:$B$773,$H$3),B696&gt;=_xlfn.PERCENTILE.INC($B$2:$B$773,$H$4)),2,1))</f>
        <v>1</v>
      </c>
      <c r="D696" s="169" t="str">
        <f t="shared" si="10"/>
        <v>lower</v>
      </c>
    </row>
    <row r="697" spans="1:4" x14ac:dyDescent="0.35">
      <c r="A697" s="165">
        <v>53061051918</v>
      </c>
      <c r="B697" s="166">
        <f>SUM('Data - Individual Indicators'!C698,'Data - Individual Indicators'!E698,'Data - Individual Indicators'!G698,'Data - Individual Indicators'!I698,0.5*'Data - Individual Indicators'!L698,0.5*'Data - Individual Indicators'!M698,'Data - Individual Indicators'!P698,0.5*'Data - Individual Indicators'!S698,0.5*'Data - Individual Indicators'!T698,'Data - Individual Indicators'!W698,'Data - Individual Indicators'!Y698,0.33*'Data - Individual Indicators'!AC698,0.33*'Data - Individual Indicators'!AD698,0.33*'Data - Individual Indicators'!AE698,0.5*'Data - Individual Indicators'!AI698,0.5*'Data - Individual Indicators'!AJ698,'Data - Individual Indicators'!AM698,'Data - Individual Indicators'!AO698,'Data - Individual Indicators'!BB698*SUM('Data - Individual Indicators'!AV698:AY698),'Data - Individual Indicators'!BE698)</f>
        <v>16.310000000000002</v>
      </c>
      <c r="C697" s="169">
        <f>IF(AND(B697&gt;=_xlfn.PERCENTILE.INC($B$2:$B$773,$H$3)),3,IF(AND(B697&lt;_xlfn.PERCENTILE.INC($B$2:$B$773,$H$3),B697&gt;=_xlfn.PERCENTILE.INC($B$2:$B$773,$H$4)),2,1))</f>
        <v>1</v>
      </c>
      <c r="D697" s="169" t="str">
        <f t="shared" si="10"/>
        <v>lower</v>
      </c>
    </row>
    <row r="698" spans="1:4" x14ac:dyDescent="0.35">
      <c r="A698" s="165">
        <v>53061051921</v>
      </c>
      <c r="B698" s="166">
        <f>SUM('Data - Individual Indicators'!C699,'Data - Individual Indicators'!E699,'Data - Individual Indicators'!G699,'Data - Individual Indicators'!I699,0.5*'Data - Individual Indicators'!L699,0.5*'Data - Individual Indicators'!M699,'Data - Individual Indicators'!P699,0.5*'Data - Individual Indicators'!S699,0.5*'Data - Individual Indicators'!T699,'Data - Individual Indicators'!W699,'Data - Individual Indicators'!Y699,0.33*'Data - Individual Indicators'!AC699,0.33*'Data - Individual Indicators'!AD699,0.33*'Data - Individual Indicators'!AE699,0.5*'Data - Individual Indicators'!AI699,0.5*'Data - Individual Indicators'!AJ699,'Data - Individual Indicators'!AM699,'Data - Individual Indicators'!AO699,'Data - Individual Indicators'!BB699*SUM('Data - Individual Indicators'!AV699:AY699),'Data - Individual Indicators'!BE699)</f>
        <v>25.819999999999997</v>
      </c>
      <c r="C698" s="169">
        <f>IF(AND(B698&gt;=_xlfn.PERCENTILE.INC($B$2:$B$773,$H$3)),3,IF(AND(B698&lt;_xlfn.PERCENTILE.INC($B$2:$B$773,$H$3),B698&gt;=_xlfn.PERCENTILE.INC($B$2:$B$773,$H$4)),2,1))</f>
        <v>1</v>
      </c>
      <c r="D698" s="169" t="str">
        <f t="shared" si="10"/>
        <v>lower</v>
      </c>
    </row>
    <row r="699" spans="1:4" x14ac:dyDescent="0.35">
      <c r="A699" s="165">
        <v>53061051922</v>
      </c>
      <c r="B699" s="166">
        <f>SUM('Data - Individual Indicators'!C700,'Data - Individual Indicators'!E700,'Data - Individual Indicators'!G700,'Data - Individual Indicators'!I700,0.5*'Data - Individual Indicators'!L700,0.5*'Data - Individual Indicators'!M700,'Data - Individual Indicators'!P700,0.5*'Data - Individual Indicators'!S700,0.5*'Data - Individual Indicators'!T700,'Data - Individual Indicators'!W700,'Data - Individual Indicators'!Y700,0.33*'Data - Individual Indicators'!AC700,0.33*'Data - Individual Indicators'!AD700,0.33*'Data - Individual Indicators'!AE700,0.5*'Data - Individual Indicators'!AI700,0.5*'Data - Individual Indicators'!AJ700,'Data - Individual Indicators'!AM700,'Data - Individual Indicators'!AO700,'Data - Individual Indicators'!BB700*SUM('Data - Individual Indicators'!AV700:AY700),'Data - Individual Indicators'!BE700)</f>
        <v>21.990000000000002</v>
      </c>
      <c r="C699" s="169">
        <f>IF(AND(B699&gt;=_xlfn.PERCENTILE.INC($B$2:$B$773,$H$3)),3,IF(AND(B699&lt;_xlfn.PERCENTILE.INC($B$2:$B$773,$H$3),B699&gt;=_xlfn.PERCENTILE.INC($B$2:$B$773,$H$4)),2,1))</f>
        <v>1</v>
      </c>
      <c r="D699" s="169" t="str">
        <f t="shared" si="10"/>
        <v>lower</v>
      </c>
    </row>
    <row r="700" spans="1:4" x14ac:dyDescent="0.35">
      <c r="A700" s="165">
        <v>53061051923</v>
      </c>
      <c r="B700" s="166">
        <f>SUM('Data - Individual Indicators'!C701,'Data - Individual Indicators'!E701,'Data - Individual Indicators'!G701,'Data - Individual Indicators'!I701,0.5*'Data - Individual Indicators'!L701,0.5*'Data - Individual Indicators'!M701,'Data - Individual Indicators'!P701,0.5*'Data - Individual Indicators'!S701,0.5*'Data - Individual Indicators'!T701,'Data - Individual Indicators'!W701,'Data - Individual Indicators'!Y701,0.33*'Data - Individual Indicators'!AC701,0.33*'Data - Individual Indicators'!AD701,0.33*'Data - Individual Indicators'!AE701,0.5*'Data - Individual Indicators'!AI701,0.5*'Data - Individual Indicators'!AJ701,'Data - Individual Indicators'!AM701,'Data - Individual Indicators'!AO701,'Data - Individual Indicators'!BB701*SUM('Data - Individual Indicators'!AV701:AY701),'Data - Individual Indicators'!BE701)</f>
        <v>24.3</v>
      </c>
      <c r="C700" s="169">
        <f>IF(AND(B700&gt;=_xlfn.PERCENTILE.INC($B$2:$B$773,$H$3)),3,IF(AND(B700&lt;_xlfn.PERCENTILE.INC($B$2:$B$773,$H$3),B700&gt;=_xlfn.PERCENTILE.INC($B$2:$B$773,$H$4)),2,1))</f>
        <v>1</v>
      </c>
      <c r="D700" s="169" t="str">
        <f t="shared" si="10"/>
        <v>lower</v>
      </c>
    </row>
    <row r="701" spans="1:4" x14ac:dyDescent="0.35">
      <c r="A701" s="165">
        <v>53061051924</v>
      </c>
      <c r="B701" s="166">
        <f>SUM('Data - Individual Indicators'!C702,'Data - Individual Indicators'!E702,'Data - Individual Indicators'!G702,'Data - Individual Indicators'!I702,0.5*'Data - Individual Indicators'!L702,0.5*'Data - Individual Indicators'!M702,'Data - Individual Indicators'!P702,0.5*'Data - Individual Indicators'!S702,0.5*'Data - Individual Indicators'!T702,'Data - Individual Indicators'!W702,'Data - Individual Indicators'!Y702,0.33*'Data - Individual Indicators'!AC702,0.33*'Data - Individual Indicators'!AD702,0.33*'Data - Individual Indicators'!AE702,0.5*'Data - Individual Indicators'!AI702,0.5*'Data - Individual Indicators'!AJ702,'Data - Individual Indicators'!AM702,'Data - Individual Indicators'!AO702,'Data - Individual Indicators'!BB702*SUM('Data - Individual Indicators'!AV702:AY702),'Data - Individual Indicators'!BE702)</f>
        <v>28.31</v>
      </c>
      <c r="C701" s="169">
        <f>IF(AND(B701&gt;=_xlfn.PERCENTILE.INC($B$2:$B$773,$H$3)),3,IF(AND(B701&lt;_xlfn.PERCENTILE.INC($B$2:$B$773,$H$3),B701&gt;=_xlfn.PERCENTILE.INC($B$2:$B$773,$H$4)),2,1))</f>
        <v>2</v>
      </c>
      <c r="D701" s="169" t="str">
        <f t="shared" si="10"/>
        <v>moderate</v>
      </c>
    </row>
    <row r="702" spans="1:4" x14ac:dyDescent="0.35">
      <c r="A702" s="165">
        <v>53061051925</v>
      </c>
      <c r="B702" s="166">
        <f>SUM('Data - Individual Indicators'!C703,'Data - Individual Indicators'!E703,'Data - Individual Indicators'!G703,'Data - Individual Indicators'!I703,0.5*'Data - Individual Indicators'!L703,0.5*'Data - Individual Indicators'!M703,'Data - Individual Indicators'!P703,0.5*'Data - Individual Indicators'!S703,0.5*'Data - Individual Indicators'!T703,'Data - Individual Indicators'!W703,'Data - Individual Indicators'!Y703,0.33*'Data - Individual Indicators'!AC703,0.33*'Data - Individual Indicators'!AD703,0.33*'Data - Individual Indicators'!AE703,0.5*'Data - Individual Indicators'!AI703,0.5*'Data - Individual Indicators'!AJ703,'Data - Individual Indicators'!AM703,'Data - Individual Indicators'!AO703,'Data - Individual Indicators'!BB703*SUM('Data - Individual Indicators'!AV703:AY703),'Data - Individual Indicators'!BE703)</f>
        <v>20.82</v>
      </c>
      <c r="C702" s="169">
        <f>IF(AND(B702&gt;=_xlfn.PERCENTILE.INC($B$2:$B$773,$H$3)),3,IF(AND(B702&lt;_xlfn.PERCENTILE.INC($B$2:$B$773,$H$3),B702&gt;=_xlfn.PERCENTILE.INC($B$2:$B$773,$H$4)),2,1))</f>
        <v>1</v>
      </c>
      <c r="D702" s="169" t="str">
        <f t="shared" si="10"/>
        <v>lower</v>
      </c>
    </row>
    <row r="703" spans="1:4" x14ac:dyDescent="0.35">
      <c r="A703" s="165">
        <v>53061051926</v>
      </c>
      <c r="B703" s="166">
        <f>SUM('Data - Individual Indicators'!C704,'Data - Individual Indicators'!E704,'Data - Individual Indicators'!G704,'Data - Individual Indicators'!I704,0.5*'Data - Individual Indicators'!L704,0.5*'Data - Individual Indicators'!M704,'Data - Individual Indicators'!P704,0.5*'Data - Individual Indicators'!S704,0.5*'Data - Individual Indicators'!T704,'Data - Individual Indicators'!W704,'Data - Individual Indicators'!Y704,0.33*'Data - Individual Indicators'!AC704,0.33*'Data - Individual Indicators'!AD704,0.33*'Data - Individual Indicators'!AE704,0.5*'Data - Individual Indicators'!AI704,0.5*'Data - Individual Indicators'!AJ704,'Data - Individual Indicators'!AM704,'Data - Individual Indicators'!AO704,'Data - Individual Indicators'!BB704*SUM('Data - Individual Indicators'!AV704:AY704),'Data - Individual Indicators'!BE704)</f>
        <v>13.83</v>
      </c>
      <c r="C703" s="169">
        <f>IF(AND(B703&gt;=_xlfn.PERCENTILE.INC($B$2:$B$773,$H$3)),3,IF(AND(B703&lt;_xlfn.PERCENTILE.INC($B$2:$B$773,$H$3),B703&gt;=_xlfn.PERCENTILE.INC($B$2:$B$773,$H$4)),2,1))</f>
        <v>1</v>
      </c>
      <c r="D703" s="169" t="str">
        <f t="shared" si="10"/>
        <v>lower</v>
      </c>
    </row>
    <row r="704" spans="1:4" x14ac:dyDescent="0.35">
      <c r="A704" s="165">
        <v>53061051927</v>
      </c>
      <c r="B704" s="166">
        <f>SUM('Data - Individual Indicators'!C705,'Data - Individual Indicators'!E705,'Data - Individual Indicators'!G705,'Data - Individual Indicators'!I705,0.5*'Data - Individual Indicators'!L705,0.5*'Data - Individual Indicators'!M705,'Data - Individual Indicators'!P705,0.5*'Data - Individual Indicators'!S705,0.5*'Data - Individual Indicators'!T705,'Data - Individual Indicators'!W705,'Data - Individual Indicators'!Y705,0.33*'Data - Individual Indicators'!AC705,0.33*'Data - Individual Indicators'!AD705,0.33*'Data - Individual Indicators'!AE705,0.5*'Data - Individual Indicators'!AI705,0.5*'Data - Individual Indicators'!AJ705,'Data - Individual Indicators'!AM705,'Data - Individual Indicators'!AO705,'Data - Individual Indicators'!BB705*SUM('Data - Individual Indicators'!AV705:AY705),'Data - Individual Indicators'!BE705)</f>
        <v>20.98</v>
      </c>
      <c r="C704" s="169">
        <f>IF(AND(B704&gt;=_xlfn.PERCENTILE.INC($B$2:$B$773,$H$3)),3,IF(AND(B704&lt;_xlfn.PERCENTILE.INC($B$2:$B$773,$H$3),B704&gt;=_xlfn.PERCENTILE.INC($B$2:$B$773,$H$4)),2,1))</f>
        <v>1</v>
      </c>
      <c r="D704" s="169" t="str">
        <f t="shared" si="10"/>
        <v>lower</v>
      </c>
    </row>
    <row r="705" spans="1:4" x14ac:dyDescent="0.35">
      <c r="A705" s="165">
        <v>53061051928</v>
      </c>
      <c r="B705" s="166">
        <f>SUM('Data - Individual Indicators'!C706,'Data - Individual Indicators'!E706,'Data - Individual Indicators'!G706,'Data - Individual Indicators'!I706,0.5*'Data - Individual Indicators'!L706,0.5*'Data - Individual Indicators'!M706,'Data - Individual Indicators'!P706,0.5*'Data - Individual Indicators'!S706,0.5*'Data - Individual Indicators'!T706,'Data - Individual Indicators'!W706,'Data - Individual Indicators'!Y706,0.33*'Data - Individual Indicators'!AC706,0.33*'Data - Individual Indicators'!AD706,0.33*'Data - Individual Indicators'!AE706,0.5*'Data - Individual Indicators'!AI706,0.5*'Data - Individual Indicators'!AJ706,'Data - Individual Indicators'!AM706,'Data - Individual Indicators'!AO706,'Data - Individual Indicators'!BB706*SUM('Data - Individual Indicators'!AV706:AY706),'Data - Individual Indicators'!BE706)</f>
        <v>36.31</v>
      </c>
      <c r="C705" s="169">
        <f>IF(AND(B705&gt;=_xlfn.PERCENTILE.INC($B$2:$B$773,$H$3)),3,IF(AND(B705&lt;_xlfn.PERCENTILE.INC($B$2:$B$773,$H$3),B705&gt;=_xlfn.PERCENTILE.INC($B$2:$B$773,$H$4)),2,1))</f>
        <v>2</v>
      </c>
      <c r="D705" s="169" t="str">
        <f t="shared" si="10"/>
        <v>moderate</v>
      </c>
    </row>
    <row r="706" spans="1:4" x14ac:dyDescent="0.35">
      <c r="A706" s="165">
        <v>53061052003</v>
      </c>
      <c r="B706" s="166">
        <f>SUM('Data - Individual Indicators'!C707,'Data - Individual Indicators'!E707,'Data - Individual Indicators'!G707,'Data - Individual Indicators'!I707,0.5*'Data - Individual Indicators'!L707,0.5*'Data - Individual Indicators'!M707,'Data - Individual Indicators'!P707,0.5*'Data - Individual Indicators'!S707,0.5*'Data - Individual Indicators'!T707,'Data - Individual Indicators'!W707,'Data - Individual Indicators'!Y707,0.33*'Data - Individual Indicators'!AC707,0.33*'Data - Individual Indicators'!AD707,0.33*'Data - Individual Indicators'!AE707,0.5*'Data - Individual Indicators'!AI707,0.5*'Data - Individual Indicators'!AJ707,'Data - Individual Indicators'!AM707,'Data - Individual Indicators'!AO707,'Data - Individual Indicators'!BB707*SUM('Data - Individual Indicators'!AV707:AY707),'Data - Individual Indicators'!BE707)</f>
        <v>19.16</v>
      </c>
      <c r="C706" s="169">
        <f>IF(AND(B706&gt;=_xlfn.PERCENTILE.INC($B$2:$B$773,$H$3)),3,IF(AND(B706&lt;_xlfn.PERCENTILE.INC($B$2:$B$773,$H$3),B706&gt;=_xlfn.PERCENTILE.INC($B$2:$B$773,$H$4)),2,1))</f>
        <v>1</v>
      </c>
      <c r="D706" s="169" t="str">
        <f t="shared" si="10"/>
        <v>lower</v>
      </c>
    </row>
    <row r="707" spans="1:4" x14ac:dyDescent="0.35">
      <c r="A707" s="165">
        <v>53061052004</v>
      </c>
      <c r="B707" s="166">
        <f>SUM('Data - Individual Indicators'!C708,'Data - Individual Indicators'!E708,'Data - Individual Indicators'!G708,'Data - Individual Indicators'!I708,0.5*'Data - Individual Indicators'!L708,0.5*'Data - Individual Indicators'!M708,'Data - Individual Indicators'!P708,0.5*'Data - Individual Indicators'!S708,0.5*'Data - Individual Indicators'!T708,'Data - Individual Indicators'!W708,'Data - Individual Indicators'!Y708,0.33*'Data - Individual Indicators'!AC708,0.33*'Data - Individual Indicators'!AD708,0.33*'Data - Individual Indicators'!AE708,0.5*'Data - Individual Indicators'!AI708,0.5*'Data - Individual Indicators'!AJ708,'Data - Individual Indicators'!AM708,'Data - Individual Indicators'!AO708,'Data - Individual Indicators'!BB708*SUM('Data - Individual Indicators'!AV708:AY708),'Data - Individual Indicators'!BE708)</f>
        <v>18.64</v>
      </c>
      <c r="C707" s="169">
        <f>IF(AND(B707&gt;=_xlfn.PERCENTILE.INC($B$2:$B$773,$H$3)),3,IF(AND(B707&lt;_xlfn.PERCENTILE.INC($B$2:$B$773,$H$3),B707&gt;=_xlfn.PERCENTILE.INC($B$2:$B$773,$H$4)),2,1))</f>
        <v>1</v>
      </c>
      <c r="D707" s="169" t="str">
        <f t="shared" ref="D707:D770" si="11">IF(C707=3,"higher",IF(C707=2,"moderate","lower"))</f>
        <v>lower</v>
      </c>
    </row>
    <row r="708" spans="1:4" x14ac:dyDescent="0.35">
      <c r="A708" s="165">
        <v>53061052005</v>
      </c>
      <c r="B708" s="166">
        <f>SUM('Data - Individual Indicators'!C709,'Data - Individual Indicators'!E709,'Data - Individual Indicators'!G709,'Data - Individual Indicators'!I709,0.5*'Data - Individual Indicators'!L709,0.5*'Data - Individual Indicators'!M709,'Data - Individual Indicators'!P709,0.5*'Data - Individual Indicators'!S709,0.5*'Data - Individual Indicators'!T709,'Data - Individual Indicators'!W709,'Data - Individual Indicators'!Y709,0.33*'Data - Individual Indicators'!AC709,0.33*'Data - Individual Indicators'!AD709,0.33*'Data - Individual Indicators'!AE709,0.5*'Data - Individual Indicators'!AI709,0.5*'Data - Individual Indicators'!AJ709,'Data - Individual Indicators'!AM709,'Data - Individual Indicators'!AO709,'Data - Individual Indicators'!BB709*SUM('Data - Individual Indicators'!AV709:AY709),'Data - Individual Indicators'!BE709)</f>
        <v>15.81</v>
      </c>
      <c r="C708" s="169">
        <f>IF(AND(B708&gt;=_xlfn.PERCENTILE.INC($B$2:$B$773,$H$3)),3,IF(AND(B708&lt;_xlfn.PERCENTILE.INC($B$2:$B$773,$H$3),B708&gt;=_xlfn.PERCENTILE.INC($B$2:$B$773,$H$4)),2,1))</f>
        <v>1</v>
      </c>
      <c r="D708" s="169" t="str">
        <f t="shared" si="11"/>
        <v>lower</v>
      </c>
    </row>
    <row r="709" spans="1:4" x14ac:dyDescent="0.35">
      <c r="A709" s="165">
        <v>53061052006</v>
      </c>
      <c r="B709" s="166">
        <f>SUM('Data - Individual Indicators'!C710,'Data - Individual Indicators'!E710,'Data - Individual Indicators'!G710,'Data - Individual Indicators'!I710,0.5*'Data - Individual Indicators'!L710,0.5*'Data - Individual Indicators'!M710,'Data - Individual Indicators'!P710,0.5*'Data - Individual Indicators'!S710,0.5*'Data - Individual Indicators'!T710,'Data - Individual Indicators'!W710,'Data - Individual Indicators'!Y710,0.33*'Data - Individual Indicators'!AC710,0.33*'Data - Individual Indicators'!AD710,0.33*'Data - Individual Indicators'!AE710,0.5*'Data - Individual Indicators'!AI710,0.5*'Data - Individual Indicators'!AJ710,'Data - Individual Indicators'!AM710,'Data - Individual Indicators'!AO710,'Data - Individual Indicators'!BB710*SUM('Data - Individual Indicators'!AV710:AY710),'Data - Individual Indicators'!BE710)</f>
        <v>14.99</v>
      </c>
      <c r="C709" s="169">
        <f>IF(AND(B709&gt;=_xlfn.PERCENTILE.INC($B$2:$B$773,$H$3)),3,IF(AND(B709&lt;_xlfn.PERCENTILE.INC($B$2:$B$773,$H$3),B709&gt;=_xlfn.PERCENTILE.INC($B$2:$B$773,$H$4)),2,1))</f>
        <v>1</v>
      </c>
      <c r="D709" s="169" t="str">
        <f t="shared" si="11"/>
        <v>lower</v>
      </c>
    </row>
    <row r="710" spans="1:4" x14ac:dyDescent="0.35">
      <c r="A710" s="165">
        <v>53061052007</v>
      </c>
      <c r="B710" s="166">
        <f>SUM('Data - Individual Indicators'!C711,'Data - Individual Indicators'!E711,'Data - Individual Indicators'!G711,'Data - Individual Indicators'!I711,0.5*'Data - Individual Indicators'!L711,0.5*'Data - Individual Indicators'!M711,'Data - Individual Indicators'!P711,0.5*'Data - Individual Indicators'!S711,0.5*'Data - Individual Indicators'!T711,'Data - Individual Indicators'!W711,'Data - Individual Indicators'!Y711,0.33*'Data - Individual Indicators'!AC711,0.33*'Data - Individual Indicators'!AD711,0.33*'Data - Individual Indicators'!AE711,0.5*'Data - Individual Indicators'!AI711,0.5*'Data - Individual Indicators'!AJ711,'Data - Individual Indicators'!AM711,'Data - Individual Indicators'!AO711,'Data - Individual Indicators'!BB711*SUM('Data - Individual Indicators'!AV711:AY711),'Data - Individual Indicators'!BE711)</f>
        <v>19.32</v>
      </c>
      <c r="C710" s="169">
        <f>IF(AND(B710&gt;=_xlfn.PERCENTILE.INC($B$2:$B$773,$H$3)),3,IF(AND(B710&lt;_xlfn.PERCENTILE.INC($B$2:$B$773,$H$3),B710&gt;=_xlfn.PERCENTILE.INC($B$2:$B$773,$H$4)),2,1))</f>
        <v>1</v>
      </c>
      <c r="D710" s="169" t="str">
        <f t="shared" si="11"/>
        <v>lower</v>
      </c>
    </row>
    <row r="711" spans="1:4" x14ac:dyDescent="0.35">
      <c r="A711" s="165">
        <v>53061052104</v>
      </c>
      <c r="B711" s="166">
        <f>SUM('Data - Individual Indicators'!C712,'Data - Individual Indicators'!E712,'Data - Individual Indicators'!G712,'Data - Individual Indicators'!I712,0.5*'Data - Individual Indicators'!L712,0.5*'Data - Individual Indicators'!M712,'Data - Individual Indicators'!P712,0.5*'Data - Individual Indicators'!S712,0.5*'Data - Individual Indicators'!T712,'Data - Individual Indicators'!W712,'Data - Individual Indicators'!Y712,0.33*'Data - Individual Indicators'!AC712,0.33*'Data - Individual Indicators'!AD712,0.33*'Data - Individual Indicators'!AE712,0.5*'Data - Individual Indicators'!AI712,0.5*'Data - Individual Indicators'!AJ712,'Data - Individual Indicators'!AM712,'Data - Individual Indicators'!AO712,'Data - Individual Indicators'!BB712*SUM('Data - Individual Indicators'!AV712:AY712),'Data - Individual Indicators'!BE712)</f>
        <v>14</v>
      </c>
      <c r="C711" s="169">
        <f>IF(AND(B711&gt;=_xlfn.PERCENTILE.INC($B$2:$B$773,$H$3)),3,IF(AND(B711&lt;_xlfn.PERCENTILE.INC($B$2:$B$773,$H$3),B711&gt;=_xlfn.PERCENTILE.INC($B$2:$B$773,$H$4)),2,1))</f>
        <v>1</v>
      </c>
      <c r="D711" s="169" t="str">
        <f t="shared" si="11"/>
        <v>lower</v>
      </c>
    </row>
    <row r="712" spans="1:4" x14ac:dyDescent="0.35">
      <c r="A712" s="165">
        <v>53061052105</v>
      </c>
      <c r="B712" s="166">
        <f>SUM('Data - Individual Indicators'!C713,'Data - Individual Indicators'!E713,'Data - Individual Indicators'!G713,'Data - Individual Indicators'!I713,0.5*'Data - Individual Indicators'!L713,0.5*'Data - Individual Indicators'!M713,'Data - Individual Indicators'!P713,0.5*'Data - Individual Indicators'!S713,0.5*'Data - Individual Indicators'!T713,'Data - Individual Indicators'!W713,'Data - Individual Indicators'!Y713,0.33*'Data - Individual Indicators'!AC713,0.33*'Data - Individual Indicators'!AD713,0.33*'Data - Individual Indicators'!AE713,0.5*'Data - Individual Indicators'!AI713,0.5*'Data - Individual Indicators'!AJ713,'Data - Individual Indicators'!AM713,'Data - Individual Indicators'!AO713,'Data - Individual Indicators'!BB713*SUM('Data - Individual Indicators'!AV713:AY713),'Data - Individual Indicators'!BE713)</f>
        <v>10</v>
      </c>
      <c r="C712" s="169">
        <f>IF(AND(B712&gt;=_xlfn.PERCENTILE.INC($B$2:$B$773,$H$3)),3,IF(AND(B712&lt;_xlfn.PERCENTILE.INC($B$2:$B$773,$H$3),B712&gt;=_xlfn.PERCENTILE.INC($B$2:$B$773,$H$4)),2,1))</f>
        <v>1</v>
      </c>
      <c r="D712" s="169" t="str">
        <f t="shared" si="11"/>
        <v>lower</v>
      </c>
    </row>
    <row r="713" spans="1:4" x14ac:dyDescent="0.35">
      <c r="A713" s="165">
        <v>53061052107</v>
      </c>
      <c r="B713" s="166">
        <f>SUM('Data - Individual Indicators'!C714,'Data - Individual Indicators'!E714,'Data - Individual Indicators'!G714,'Data - Individual Indicators'!I714,0.5*'Data - Individual Indicators'!L714,0.5*'Data - Individual Indicators'!M714,'Data - Individual Indicators'!P714,0.5*'Data - Individual Indicators'!S714,0.5*'Data - Individual Indicators'!T714,'Data - Individual Indicators'!W714,'Data - Individual Indicators'!Y714,0.33*'Data - Individual Indicators'!AC714,0.33*'Data - Individual Indicators'!AD714,0.33*'Data - Individual Indicators'!AE714,0.5*'Data - Individual Indicators'!AI714,0.5*'Data - Individual Indicators'!AJ714,'Data - Individual Indicators'!AM714,'Data - Individual Indicators'!AO714,'Data - Individual Indicators'!BB714*SUM('Data - Individual Indicators'!AV714:AY714),'Data - Individual Indicators'!BE714)</f>
        <v>13.5</v>
      </c>
      <c r="C713" s="169">
        <f>IF(AND(B713&gt;=_xlfn.PERCENTILE.INC($B$2:$B$773,$H$3)),3,IF(AND(B713&lt;_xlfn.PERCENTILE.INC($B$2:$B$773,$H$3),B713&gt;=_xlfn.PERCENTILE.INC($B$2:$B$773,$H$4)),2,1))</f>
        <v>1</v>
      </c>
      <c r="D713" s="169" t="str">
        <f t="shared" si="11"/>
        <v>lower</v>
      </c>
    </row>
    <row r="714" spans="1:4" x14ac:dyDescent="0.35">
      <c r="A714" s="165">
        <v>53061052108</v>
      </c>
      <c r="B714" s="166">
        <f>SUM('Data - Individual Indicators'!C715,'Data - Individual Indicators'!E715,'Data - Individual Indicators'!G715,'Data - Individual Indicators'!I715,0.5*'Data - Individual Indicators'!L715,0.5*'Data - Individual Indicators'!M715,'Data - Individual Indicators'!P715,0.5*'Data - Individual Indicators'!S715,0.5*'Data - Individual Indicators'!T715,'Data - Individual Indicators'!W715,'Data - Individual Indicators'!Y715,0.33*'Data - Individual Indicators'!AC715,0.33*'Data - Individual Indicators'!AD715,0.33*'Data - Individual Indicators'!AE715,0.5*'Data - Individual Indicators'!AI715,0.5*'Data - Individual Indicators'!AJ715,'Data - Individual Indicators'!AM715,'Data - Individual Indicators'!AO715,'Data - Individual Indicators'!BB715*SUM('Data - Individual Indicators'!AV715:AY715),'Data - Individual Indicators'!BE715)</f>
        <v>7.33</v>
      </c>
      <c r="C714" s="169">
        <f>IF(AND(B714&gt;=_xlfn.PERCENTILE.INC($B$2:$B$773,$H$3)),3,IF(AND(B714&lt;_xlfn.PERCENTILE.INC($B$2:$B$773,$H$3),B714&gt;=_xlfn.PERCENTILE.INC($B$2:$B$773,$H$4)),2,1))</f>
        <v>1</v>
      </c>
      <c r="D714" s="169" t="str">
        <f t="shared" si="11"/>
        <v>lower</v>
      </c>
    </row>
    <row r="715" spans="1:4" x14ac:dyDescent="0.35">
      <c r="A715" s="165">
        <v>53061052112</v>
      </c>
      <c r="B715" s="166">
        <f>SUM('Data - Individual Indicators'!C716,'Data - Individual Indicators'!E716,'Data - Individual Indicators'!G716,'Data - Individual Indicators'!I716,0.5*'Data - Individual Indicators'!L716,0.5*'Data - Individual Indicators'!M716,'Data - Individual Indicators'!P716,0.5*'Data - Individual Indicators'!S716,0.5*'Data - Individual Indicators'!T716,'Data - Individual Indicators'!W716,'Data - Individual Indicators'!Y716,0.33*'Data - Individual Indicators'!AC716,0.33*'Data - Individual Indicators'!AD716,0.33*'Data - Individual Indicators'!AE716,0.5*'Data - Individual Indicators'!AI716,0.5*'Data - Individual Indicators'!AJ716,'Data - Individual Indicators'!AM716,'Data - Individual Indicators'!AO716,'Data - Individual Indicators'!BB716*SUM('Data - Individual Indicators'!AV716:AY716),'Data - Individual Indicators'!BE716)</f>
        <v>7.83</v>
      </c>
      <c r="C715" s="169">
        <f>IF(AND(B715&gt;=_xlfn.PERCENTILE.INC($B$2:$B$773,$H$3)),3,IF(AND(B715&lt;_xlfn.PERCENTILE.INC($B$2:$B$773,$H$3),B715&gt;=_xlfn.PERCENTILE.INC($B$2:$B$773,$H$4)),2,1))</f>
        <v>1</v>
      </c>
      <c r="D715" s="169" t="str">
        <f t="shared" si="11"/>
        <v>lower</v>
      </c>
    </row>
    <row r="716" spans="1:4" x14ac:dyDescent="0.35">
      <c r="A716" s="165">
        <v>53061052113</v>
      </c>
      <c r="B716" s="166">
        <f>SUM('Data - Individual Indicators'!C717,'Data - Individual Indicators'!E717,'Data - Individual Indicators'!G717,'Data - Individual Indicators'!I717,0.5*'Data - Individual Indicators'!L717,0.5*'Data - Individual Indicators'!M717,'Data - Individual Indicators'!P717,0.5*'Data - Individual Indicators'!S717,0.5*'Data - Individual Indicators'!T717,'Data - Individual Indicators'!W717,'Data - Individual Indicators'!Y717,0.33*'Data - Individual Indicators'!AC717,0.33*'Data - Individual Indicators'!AD717,0.33*'Data - Individual Indicators'!AE717,0.5*'Data - Individual Indicators'!AI717,0.5*'Data - Individual Indicators'!AJ717,'Data - Individual Indicators'!AM717,'Data - Individual Indicators'!AO717,'Data - Individual Indicators'!BB717*SUM('Data - Individual Indicators'!AV717:AY717),'Data - Individual Indicators'!BE717)</f>
        <v>4</v>
      </c>
      <c r="C716" s="169">
        <f>IF(AND(B716&gt;=_xlfn.PERCENTILE.INC($B$2:$B$773,$H$3)),3,IF(AND(B716&lt;_xlfn.PERCENTILE.INC($B$2:$B$773,$H$3),B716&gt;=_xlfn.PERCENTILE.INC($B$2:$B$773,$H$4)),2,1))</f>
        <v>1</v>
      </c>
      <c r="D716" s="169" t="str">
        <f t="shared" si="11"/>
        <v>lower</v>
      </c>
    </row>
    <row r="717" spans="1:4" x14ac:dyDescent="0.35">
      <c r="A717" s="165">
        <v>53061052114</v>
      </c>
      <c r="B717" s="166">
        <f>SUM('Data - Individual Indicators'!C718,'Data - Individual Indicators'!E718,'Data - Individual Indicators'!G718,'Data - Individual Indicators'!I718,0.5*'Data - Individual Indicators'!L718,0.5*'Data - Individual Indicators'!M718,'Data - Individual Indicators'!P718,0.5*'Data - Individual Indicators'!S718,0.5*'Data - Individual Indicators'!T718,'Data - Individual Indicators'!W718,'Data - Individual Indicators'!Y718,0.33*'Data - Individual Indicators'!AC718,0.33*'Data - Individual Indicators'!AD718,0.33*'Data - Individual Indicators'!AE718,0.5*'Data - Individual Indicators'!AI718,0.5*'Data - Individual Indicators'!AJ718,'Data - Individual Indicators'!AM718,'Data - Individual Indicators'!AO718,'Data - Individual Indicators'!BB718*SUM('Data - Individual Indicators'!AV718:AY718),'Data - Individual Indicators'!BE718)</f>
        <v>9.49</v>
      </c>
      <c r="C717" s="169">
        <f>IF(AND(B717&gt;=_xlfn.PERCENTILE.INC($B$2:$B$773,$H$3)),3,IF(AND(B717&lt;_xlfn.PERCENTILE.INC($B$2:$B$773,$H$3),B717&gt;=_xlfn.PERCENTILE.INC($B$2:$B$773,$H$4)),2,1))</f>
        <v>1</v>
      </c>
      <c r="D717" s="169" t="str">
        <f t="shared" si="11"/>
        <v>lower</v>
      </c>
    </row>
    <row r="718" spans="1:4" x14ac:dyDescent="0.35">
      <c r="A718" s="165">
        <v>53061052115</v>
      </c>
      <c r="B718" s="166">
        <f>SUM('Data - Individual Indicators'!C719,'Data - Individual Indicators'!E719,'Data - Individual Indicators'!G719,'Data - Individual Indicators'!I719,0.5*'Data - Individual Indicators'!L719,0.5*'Data - Individual Indicators'!M719,'Data - Individual Indicators'!P719,0.5*'Data - Individual Indicators'!S719,0.5*'Data - Individual Indicators'!T719,'Data - Individual Indicators'!W719,'Data - Individual Indicators'!Y719,0.33*'Data - Individual Indicators'!AC719,0.33*'Data - Individual Indicators'!AD719,0.33*'Data - Individual Indicators'!AE719,0.5*'Data - Individual Indicators'!AI719,0.5*'Data - Individual Indicators'!AJ719,'Data - Individual Indicators'!AM719,'Data - Individual Indicators'!AO719,'Data - Individual Indicators'!BB719*SUM('Data - Individual Indicators'!AV719:AY719),'Data - Individual Indicators'!BE719)</f>
        <v>14.97</v>
      </c>
      <c r="C718" s="169">
        <f>IF(AND(B718&gt;=_xlfn.PERCENTILE.INC($B$2:$B$773,$H$3)),3,IF(AND(B718&lt;_xlfn.PERCENTILE.INC($B$2:$B$773,$H$3),B718&gt;=_xlfn.PERCENTILE.INC($B$2:$B$773,$H$4)),2,1))</f>
        <v>1</v>
      </c>
      <c r="D718" s="169" t="str">
        <f t="shared" si="11"/>
        <v>lower</v>
      </c>
    </row>
    <row r="719" spans="1:4" x14ac:dyDescent="0.35">
      <c r="A719" s="165">
        <v>53061052118</v>
      </c>
      <c r="B719" s="166">
        <f>SUM('Data - Individual Indicators'!C720,'Data - Individual Indicators'!E720,'Data - Individual Indicators'!G720,'Data - Individual Indicators'!I720,0.5*'Data - Individual Indicators'!L720,0.5*'Data - Individual Indicators'!M720,'Data - Individual Indicators'!P720,0.5*'Data - Individual Indicators'!S720,0.5*'Data - Individual Indicators'!T720,'Data - Individual Indicators'!W720,'Data - Individual Indicators'!Y720,0.33*'Data - Individual Indicators'!AC720,0.33*'Data - Individual Indicators'!AD720,0.33*'Data - Individual Indicators'!AE720,0.5*'Data - Individual Indicators'!AI720,0.5*'Data - Individual Indicators'!AJ720,'Data - Individual Indicators'!AM720,'Data - Individual Indicators'!AO720,'Data - Individual Indicators'!BB720*SUM('Data - Individual Indicators'!AV720:AY720),'Data - Individual Indicators'!BE720)</f>
        <v>11.98</v>
      </c>
      <c r="C719" s="169">
        <f>IF(AND(B719&gt;=_xlfn.PERCENTILE.INC($B$2:$B$773,$H$3)),3,IF(AND(B719&lt;_xlfn.PERCENTILE.INC($B$2:$B$773,$H$3),B719&gt;=_xlfn.PERCENTILE.INC($B$2:$B$773,$H$4)),2,1))</f>
        <v>1</v>
      </c>
      <c r="D719" s="169" t="str">
        <f t="shared" si="11"/>
        <v>lower</v>
      </c>
    </row>
    <row r="720" spans="1:4" x14ac:dyDescent="0.35">
      <c r="A720" s="165">
        <v>53061052203</v>
      </c>
      <c r="B720" s="166">
        <f>SUM('Data - Individual Indicators'!C721,'Data - Individual Indicators'!E721,'Data - Individual Indicators'!G721,'Data - Individual Indicators'!I721,0.5*'Data - Individual Indicators'!L721,0.5*'Data - Individual Indicators'!M721,'Data - Individual Indicators'!P721,0.5*'Data - Individual Indicators'!S721,0.5*'Data - Individual Indicators'!T721,'Data - Individual Indicators'!W721,'Data - Individual Indicators'!Y721,0.33*'Data - Individual Indicators'!AC721,0.33*'Data - Individual Indicators'!AD721,0.33*'Data - Individual Indicators'!AE721,0.5*'Data - Individual Indicators'!AI721,0.5*'Data - Individual Indicators'!AJ721,'Data - Individual Indicators'!AM721,'Data - Individual Indicators'!AO721,'Data - Individual Indicators'!BB721*SUM('Data - Individual Indicators'!AV721:AY721),'Data - Individual Indicators'!BE721)</f>
        <v>8.31</v>
      </c>
      <c r="C720" s="169">
        <f>IF(AND(B720&gt;=_xlfn.PERCENTILE.INC($B$2:$B$773,$H$3)),3,IF(AND(B720&lt;_xlfn.PERCENTILE.INC($B$2:$B$773,$H$3),B720&gt;=_xlfn.PERCENTILE.INC($B$2:$B$773,$H$4)),2,1))</f>
        <v>1</v>
      </c>
      <c r="D720" s="169" t="str">
        <f t="shared" si="11"/>
        <v>lower</v>
      </c>
    </row>
    <row r="721" spans="1:4" x14ac:dyDescent="0.35">
      <c r="A721" s="165">
        <v>53061052204</v>
      </c>
      <c r="B721" s="166">
        <f>SUM('Data - Individual Indicators'!C722,'Data - Individual Indicators'!E722,'Data - Individual Indicators'!G722,'Data - Individual Indicators'!I722,0.5*'Data - Individual Indicators'!L722,0.5*'Data - Individual Indicators'!M722,'Data - Individual Indicators'!P722,0.5*'Data - Individual Indicators'!S722,0.5*'Data - Individual Indicators'!T722,'Data - Individual Indicators'!W722,'Data - Individual Indicators'!Y722,0.33*'Data - Individual Indicators'!AC722,0.33*'Data - Individual Indicators'!AD722,0.33*'Data - Individual Indicators'!AE722,0.5*'Data - Individual Indicators'!AI722,0.5*'Data - Individual Indicators'!AJ722,'Data - Individual Indicators'!AM722,'Data - Individual Indicators'!AO722,'Data - Individual Indicators'!BB722*SUM('Data - Individual Indicators'!AV722:AY722),'Data - Individual Indicators'!BE722)</f>
        <v>17.310000000000002</v>
      </c>
      <c r="C721" s="169">
        <f>IF(AND(B721&gt;=_xlfn.PERCENTILE.INC($B$2:$B$773,$H$3)),3,IF(AND(B721&lt;_xlfn.PERCENTILE.INC($B$2:$B$773,$H$3),B721&gt;=_xlfn.PERCENTILE.INC($B$2:$B$773,$H$4)),2,1))</f>
        <v>1</v>
      </c>
      <c r="D721" s="169" t="str">
        <f t="shared" si="11"/>
        <v>lower</v>
      </c>
    </row>
    <row r="722" spans="1:4" x14ac:dyDescent="0.35">
      <c r="A722" s="165">
        <v>53061052206</v>
      </c>
      <c r="B722" s="166">
        <f>SUM('Data - Individual Indicators'!C723,'Data - Individual Indicators'!E723,'Data - Individual Indicators'!G723,'Data - Individual Indicators'!I723,0.5*'Data - Individual Indicators'!L723,0.5*'Data - Individual Indicators'!M723,'Data - Individual Indicators'!P723,0.5*'Data - Individual Indicators'!S723,0.5*'Data - Individual Indicators'!T723,'Data - Individual Indicators'!W723,'Data - Individual Indicators'!Y723,0.33*'Data - Individual Indicators'!AC723,0.33*'Data - Individual Indicators'!AD723,0.33*'Data - Individual Indicators'!AE723,0.5*'Data - Individual Indicators'!AI723,0.5*'Data - Individual Indicators'!AJ723,'Data - Individual Indicators'!AM723,'Data - Individual Indicators'!AO723,'Data - Individual Indicators'!BB723*SUM('Data - Individual Indicators'!AV723:AY723),'Data - Individual Indicators'!BE723)</f>
        <v>4.5</v>
      </c>
      <c r="C722" s="169">
        <f>IF(AND(B722&gt;=_xlfn.PERCENTILE.INC($B$2:$B$773,$H$3)),3,IF(AND(B722&lt;_xlfn.PERCENTILE.INC($B$2:$B$773,$H$3),B722&gt;=_xlfn.PERCENTILE.INC($B$2:$B$773,$H$4)),2,1))</f>
        <v>1</v>
      </c>
      <c r="D722" s="169" t="str">
        <f t="shared" si="11"/>
        <v>lower</v>
      </c>
    </row>
    <row r="723" spans="1:4" x14ac:dyDescent="0.35">
      <c r="A723" s="165">
        <v>53061052207</v>
      </c>
      <c r="B723" s="166">
        <f>SUM('Data - Individual Indicators'!C724,'Data - Individual Indicators'!E724,'Data - Individual Indicators'!G724,'Data - Individual Indicators'!I724,0.5*'Data - Individual Indicators'!L724,0.5*'Data - Individual Indicators'!M724,'Data - Individual Indicators'!P724,0.5*'Data - Individual Indicators'!S724,0.5*'Data - Individual Indicators'!T724,'Data - Individual Indicators'!W724,'Data - Individual Indicators'!Y724,0.33*'Data - Individual Indicators'!AC724,0.33*'Data - Individual Indicators'!AD724,0.33*'Data - Individual Indicators'!AE724,0.5*'Data - Individual Indicators'!AI724,0.5*'Data - Individual Indicators'!AJ724,'Data - Individual Indicators'!AM724,'Data - Individual Indicators'!AO724,'Data - Individual Indicators'!BB724*SUM('Data - Individual Indicators'!AV724:AY724),'Data - Individual Indicators'!BE724)</f>
        <v>9.5</v>
      </c>
      <c r="C723" s="169">
        <f>IF(AND(B723&gt;=_xlfn.PERCENTILE.INC($B$2:$B$773,$H$3)),3,IF(AND(B723&lt;_xlfn.PERCENTILE.INC($B$2:$B$773,$H$3),B723&gt;=_xlfn.PERCENTILE.INC($B$2:$B$773,$H$4)),2,1))</f>
        <v>1</v>
      </c>
      <c r="D723" s="169" t="str">
        <f t="shared" si="11"/>
        <v>lower</v>
      </c>
    </row>
    <row r="724" spans="1:4" x14ac:dyDescent="0.35">
      <c r="A724" s="165">
        <v>53061052208</v>
      </c>
      <c r="B724" s="166">
        <f>SUM('Data - Individual Indicators'!C725,'Data - Individual Indicators'!E725,'Data - Individual Indicators'!G725,'Data - Individual Indicators'!I725,0.5*'Data - Individual Indicators'!L725,0.5*'Data - Individual Indicators'!M725,'Data - Individual Indicators'!P725,0.5*'Data - Individual Indicators'!S725,0.5*'Data - Individual Indicators'!T725,'Data - Individual Indicators'!W725,'Data - Individual Indicators'!Y725,0.33*'Data - Individual Indicators'!AC725,0.33*'Data - Individual Indicators'!AD725,0.33*'Data - Individual Indicators'!AE725,0.5*'Data - Individual Indicators'!AI725,0.5*'Data - Individual Indicators'!AJ725,'Data - Individual Indicators'!AM725,'Data - Individual Indicators'!AO725,'Data - Individual Indicators'!BB725*SUM('Data - Individual Indicators'!AV725:AY725),'Data - Individual Indicators'!BE725)</f>
        <v>35.799999999999997</v>
      </c>
      <c r="C724" s="169">
        <f>IF(AND(B724&gt;=_xlfn.PERCENTILE.INC($B$2:$B$773,$H$3)),3,IF(AND(B724&lt;_xlfn.PERCENTILE.INC($B$2:$B$773,$H$3),B724&gt;=_xlfn.PERCENTILE.INC($B$2:$B$773,$H$4)),2,1))</f>
        <v>2</v>
      </c>
      <c r="D724" s="169" t="str">
        <f t="shared" si="11"/>
        <v>moderate</v>
      </c>
    </row>
    <row r="725" spans="1:4" x14ac:dyDescent="0.35">
      <c r="A725" s="165">
        <v>53061052209</v>
      </c>
      <c r="B725" s="166">
        <f>SUM('Data - Individual Indicators'!C726,'Data - Individual Indicators'!E726,'Data - Individual Indicators'!G726,'Data - Individual Indicators'!I726,0.5*'Data - Individual Indicators'!L726,0.5*'Data - Individual Indicators'!M726,'Data - Individual Indicators'!P726,0.5*'Data - Individual Indicators'!S726,0.5*'Data - Individual Indicators'!T726,'Data - Individual Indicators'!W726,'Data - Individual Indicators'!Y726,0.33*'Data - Individual Indicators'!AC726,0.33*'Data - Individual Indicators'!AD726,0.33*'Data - Individual Indicators'!AE726,0.5*'Data - Individual Indicators'!AI726,0.5*'Data - Individual Indicators'!AJ726,'Data - Individual Indicators'!AM726,'Data - Individual Indicators'!AO726,'Data - Individual Indicators'!BB726*SUM('Data - Individual Indicators'!AV726:AY726),'Data - Individual Indicators'!BE726)</f>
        <v>36.816666666666663</v>
      </c>
      <c r="C725" s="169">
        <f>IF(AND(B725&gt;=_xlfn.PERCENTILE.INC($B$2:$B$773,$H$3)),3,IF(AND(B725&lt;_xlfn.PERCENTILE.INC($B$2:$B$773,$H$3),B725&gt;=_xlfn.PERCENTILE.INC($B$2:$B$773,$H$4)),2,1))</f>
        <v>2</v>
      </c>
      <c r="D725" s="169" t="str">
        <f t="shared" si="11"/>
        <v>moderate</v>
      </c>
    </row>
    <row r="726" spans="1:4" x14ac:dyDescent="0.35">
      <c r="A726" s="165">
        <v>53061052301</v>
      </c>
      <c r="B726" s="166">
        <f>SUM('Data - Individual Indicators'!C727,'Data - Individual Indicators'!E727,'Data - Individual Indicators'!G727,'Data - Individual Indicators'!I727,0.5*'Data - Individual Indicators'!L727,0.5*'Data - Individual Indicators'!M727,'Data - Individual Indicators'!P727,0.5*'Data - Individual Indicators'!S727,0.5*'Data - Individual Indicators'!T727,'Data - Individual Indicators'!W727,'Data - Individual Indicators'!Y727,0.33*'Data - Individual Indicators'!AC727,0.33*'Data - Individual Indicators'!AD727,0.33*'Data - Individual Indicators'!AE727,0.5*'Data - Individual Indicators'!AI727,0.5*'Data - Individual Indicators'!AJ727,'Data - Individual Indicators'!AM727,'Data - Individual Indicators'!AO727,'Data - Individual Indicators'!BB727*SUM('Data - Individual Indicators'!AV727:AY727),'Data - Individual Indicators'!BE727)</f>
        <v>7.5</v>
      </c>
      <c r="C726" s="169">
        <f>IF(AND(B726&gt;=_xlfn.PERCENTILE.INC($B$2:$B$773,$H$3)),3,IF(AND(B726&lt;_xlfn.PERCENTILE.INC($B$2:$B$773,$H$3),B726&gt;=_xlfn.PERCENTILE.INC($B$2:$B$773,$H$4)),2,1))</f>
        <v>1</v>
      </c>
      <c r="D726" s="169" t="str">
        <f t="shared" si="11"/>
        <v>lower</v>
      </c>
    </row>
    <row r="727" spans="1:4" x14ac:dyDescent="0.35">
      <c r="A727" s="165">
        <v>53061052302</v>
      </c>
      <c r="B727" s="166">
        <f>SUM('Data - Individual Indicators'!C728,'Data - Individual Indicators'!E728,'Data - Individual Indicators'!G728,'Data - Individual Indicators'!I728,0.5*'Data - Individual Indicators'!L728,0.5*'Data - Individual Indicators'!M728,'Data - Individual Indicators'!P728,0.5*'Data - Individual Indicators'!S728,0.5*'Data - Individual Indicators'!T728,'Data - Individual Indicators'!W728,'Data - Individual Indicators'!Y728,0.33*'Data - Individual Indicators'!AC728,0.33*'Data - Individual Indicators'!AD728,0.33*'Data - Individual Indicators'!AE728,0.5*'Data - Individual Indicators'!AI728,0.5*'Data - Individual Indicators'!AJ728,'Data - Individual Indicators'!AM728,'Data - Individual Indicators'!AO728,'Data - Individual Indicators'!BB728*SUM('Data - Individual Indicators'!AV728:AY728),'Data - Individual Indicators'!BE728)</f>
        <v>7</v>
      </c>
      <c r="C727" s="169">
        <f>IF(AND(B727&gt;=_xlfn.PERCENTILE.INC($B$2:$B$773,$H$3)),3,IF(AND(B727&lt;_xlfn.PERCENTILE.INC($B$2:$B$773,$H$3),B727&gt;=_xlfn.PERCENTILE.INC($B$2:$B$773,$H$4)),2,1))</f>
        <v>1</v>
      </c>
      <c r="D727" s="169" t="str">
        <f t="shared" si="11"/>
        <v>lower</v>
      </c>
    </row>
    <row r="728" spans="1:4" x14ac:dyDescent="0.35">
      <c r="A728" s="165">
        <v>53061052401</v>
      </c>
      <c r="B728" s="166">
        <f>SUM('Data - Individual Indicators'!C729,'Data - Individual Indicators'!E729,'Data - Individual Indicators'!G729,'Data - Individual Indicators'!I729,0.5*'Data - Individual Indicators'!L729,0.5*'Data - Individual Indicators'!M729,'Data - Individual Indicators'!P729,0.5*'Data - Individual Indicators'!S729,0.5*'Data - Individual Indicators'!T729,'Data - Individual Indicators'!W729,'Data - Individual Indicators'!Y729,0.33*'Data - Individual Indicators'!AC729,0.33*'Data - Individual Indicators'!AD729,0.33*'Data - Individual Indicators'!AE729,0.5*'Data - Individual Indicators'!AI729,0.5*'Data - Individual Indicators'!AJ729,'Data - Individual Indicators'!AM729,'Data - Individual Indicators'!AO729,'Data - Individual Indicators'!BB729*SUM('Data - Individual Indicators'!AV729:AY729),'Data - Individual Indicators'!BE729)</f>
        <v>23.463333333333335</v>
      </c>
      <c r="C728" s="169">
        <f>IF(AND(B728&gt;=_xlfn.PERCENTILE.INC($B$2:$B$773,$H$3)),3,IF(AND(B728&lt;_xlfn.PERCENTILE.INC($B$2:$B$773,$H$3),B728&gt;=_xlfn.PERCENTILE.INC($B$2:$B$773,$H$4)),2,1))</f>
        <v>1</v>
      </c>
      <c r="D728" s="169" t="str">
        <f t="shared" si="11"/>
        <v>lower</v>
      </c>
    </row>
    <row r="729" spans="1:4" x14ac:dyDescent="0.35">
      <c r="A729" s="165">
        <v>53061052402</v>
      </c>
      <c r="B729" s="166">
        <f>SUM('Data - Individual Indicators'!C730,'Data - Individual Indicators'!E730,'Data - Individual Indicators'!G730,'Data - Individual Indicators'!I730,0.5*'Data - Individual Indicators'!L730,0.5*'Data - Individual Indicators'!M730,'Data - Individual Indicators'!P730,0.5*'Data - Individual Indicators'!S730,0.5*'Data - Individual Indicators'!T730,'Data - Individual Indicators'!W730,'Data - Individual Indicators'!Y730,0.33*'Data - Individual Indicators'!AC730,0.33*'Data - Individual Indicators'!AD730,0.33*'Data - Individual Indicators'!AE730,0.5*'Data - Individual Indicators'!AI730,0.5*'Data - Individual Indicators'!AJ730,'Data - Individual Indicators'!AM730,'Data - Individual Indicators'!AO730,'Data - Individual Indicators'!BB730*SUM('Data - Individual Indicators'!AV730:AY730),'Data - Individual Indicators'!BE730)</f>
        <v>29.293333333333333</v>
      </c>
      <c r="C729" s="169">
        <f>IF(AND(B729&gt;=_xlfn.PERCENTILE.INC($B$2:$B$773,$H$3)),3,IF(AND(B729&lt;_xlfn.PERCENTILE.INC($B$2:$B$773,$H$3),B729&gt;=_xlfn.PERCENTILE.INC($B$2:$B$773,$H$4)),2,1))</f>
        <v>2</v>
      </c>
      <c r="D729" s="169" t="str">
        <f t="shared" si="11"/>
        <v>moderate</v>
      </c>
    </row>
    <row r="730" spans="1:4" x14ac:dyDescent="0.35">
      <c r="A730" s="165">
        <v>53061052502</v>
      </c>
      <c r="B730" s="166">
        <f>SUM('Data - Individual Indicators'!C731,'Data - Individual Indicators'!E731,'Data - Individual Indicators'!G731,'Data - Individual Indicators'!I731,0.5*'Data - Individual Indicators'!L731,0.5*'Data - Individual Indicators'!M731,'Data - Individual Indicators'!P731,0.5*'Data - Individual Indicators'!S731,0.5*'Data - Individual Indicators'!T731,'Data - Individual Indicators'!W731,'Data - Individual Indicators'!Y731,0.33*'Data - Individual Indicators'!AC731,0.33*'Data - Individual Indicators'!AD731,0.33*'Data - Individual Indicators'!AE731,0.5*'Data - Individual Indicators'!AI731,0.5*'Data - Individual Indicators'!AJ731,'Data - Individual Indicators'!AM731,'Data - Individual Indicators'!AO731,'Data - Individual Indicators'!BB731*SUM('Data - Individual Indicators'!AV731:AY731),'Data - Individual Indicators'!BE731)</f>
        <v>17.98</v>
      </c>
      <c r="C730" s="169">
        <f>IF(AND(B730&gt;=_xlfn.PERCENTILE.INC($B$2:$B$773,$H$3)),3,IF(AND(B730&lt;_xlfn.PERCENTILE.INC($B$2:$B$773,$H$3),B730&gt;=_xlfn.PERCENTILE.INC($B$2:$B$773,$H$4)),2,1))</f>
        <v>1</v>
      </c>
      <c r="D730" s="169" t="str">
        <f t="shared" si="11"/>
        <v>lower</v>
      </c>
    </row>
    <row r="731" spans="1:4" x14ac:dyDescent="0.35">
      <c r="A731" s="165">
        <v>53061052503</v>
      </c>
      <c r="B731" s="166">
        <f>SUM('Data - Individual Indicators'!C732,'Data - Individual Indicators'!E732,'Data - Individual Indicators'!G732,'Data - Individual Indicators'!I732,0.5*'Data - Individual Indicators'!L732,0.5*'Data - Individual Indicators'!M732,'Data - Individual Indicators'!P732,0.5*'Data - Individual Indicators'!S732,0.5*'Data - Individual Indicators'!T732,'Data - Individual Indicators'!W732,'Data - Individual Indicators'!Y732,0.33*'Data - Individual Indicators'!AC732,0.33*'Data - Individual Indicators'!AD732,0.33*'Data - Individual Indicators'!AE732,0.5*'Data - Individual Indicators'!AI732,0.5*'Data - Individual Indicators'!AJ732,'Data - Individual Indicators'!AM732,'Data - Individual Indicators'!AO732,'Data - Individual Indicators'!BB732*SUM('Data - Individual Indicators'!AV732:AY732),'Data - Individual Indicators'!BE732)</f>
        <v>15.48</v>
      </c>
      <c r="C731" s="169">
        <f>IF(AND(B731&gt;=_xlfn.PERCENTILE.INC($B$2:$B$773,$H$3)),3,IF(AND(B731&lt;_xlfn.PERCENTILE.INC($B$2:$B$773,$H$3),B731&gt;=_xlfn.PERCENTILE.INC($B$2:$B$773,$H$4)),2,1))</f>
        <v>1</v>
      </c>
      <c r="D731" s="169" t="str">
        <f t="shared" si="11"/>
        <v>lower</v>
      </c>
    </row>
    <row r="732" spans="1:4" x14ac:dyDescent="0.35">
      <c r="A732" s="165">
        <v>53061052504</v>
      </c>
      <c r="B732" s="166">
        <f>SUM('Data - Individual Indicators'!C733,'Data - Individual Indicators'!E733,'Data - Individual Indicators'!G733,'Data - Individual Indicators'!I733,0.5*'Data - Individual Indicators'!L733,0.5*'Data - Individual Indicators'!M733,'Data - Individual Indicators'!P733,0.5*'Data - Individual Indicators'!S733,0.5*'Data - Individual Indicators'!T733,'Data - Individual Indicators'!W733,'Data - Individual Indicators'!Y733,0.33*'Data - Individual Indicators'!AC733,0.33*'Data - Individual Indicators'!AD733,0.33*'Data - Individual Indicators'!AE733,0.5*'Data - Individual Indicators'!AI733,0.5*'Data - Individual Indicators'!AJ733,'Data - Individual Indicators'!AM733,'Data - Individual Indicators'!AO733,'Data - Individual Indicators'!BB733*SUM('Data - Individual Indicators'!AV733:AY733),'Data - Individual Indicators'!BE733)</f>
        <v>14.82</v>
      </c>
      <c r="C732" s="169">
        <f>IF(AND(B732&gt;=_xlfn.PERCENTILE.INC($B$2:$B$773,$H$3)),3,IF(AND(B732&lt;_xlfn.PERCENTILE.INC($B$2:$B$773,$H$3),B732&gt;=_xlfn.PERCENTILE.INC($B$2:$B$773,$H$4)),2,1))</f>
        <v>1</v>
      </c>
      <c r="D732" s="169" t="str">
        <f t="shared" si="11"/>
        <v>lower</v>
      </c>
    </row>
    <row r="733" spans="1:4" x14ac:dyDescent="0.35">
      <c r="A733" s="165">
        <v>53061052603</v>
      </c>
      <c r="B733" s="166">
        <f>SUM('Data - Individual Indicators'!C734,'Data - Individual Indicators'!E734,'Data - Individual Indicators'!G734,'Data - Individual Indicators'!I734,0.5*'Data - Individual Indicators'!L734,0.5*'Data - Individual Indicators'!M734,'Data - Individual Indicators'!P734,0.5*'Data - Individual Indicators'!S734,0.5*'Data - Individual Indicators'!T734,'Data - Individual Indicators'!W734,'Data - Individual Indicators'!Y734,0.33*'Data - Individual Indicators'!AC734,0.33*'Data - Individual Indicators'!AD734,0.33*'Data - Individual Indicators'!AE734,0.5*'Data - Individual Indicators'!AI734,0.5*'Data - Individual Indicators'!AJ734,'Data - Individual Indicators'!AM734,'Data - Individual Indicators'!AO734,'Data - Individual Indicators'!BB734*SUM('Data - Individual Indicators'!AV734:AY734),'Data - Individual Indicators'!BE734)</f>
        <v>16.5</v>
      </c>
      <c r="C733" s="169">
        <f>IF(AND(B733&gt;=_xlfn.PERCENTILE.INC($B$2:$B$773,$H$3)),3,IF(AND(B733&lt;_xlfn.PERCENTILE.INC($B$2:$B$773,$H$3),B733&gt;=_xlfn.PERCENTILE.INC($B$2:$B$773,$H$4)),2,1))</f>
        <v>1</v>
      </c>
      <c r="D733" s="169" t="str">
        <f t="shared" si="11"/>
        <v>lower</v>
      </c>
    </row>
    <row r="734" spans="1:4" x14ac:dyDescent="0.35">
      <c r="A734" s="165">
        <v>53061052604</v>
      </c>
      <c r="B734" s="166">
        <f>SUM('Data - Individual Indicators'!C735,'Data - Individual Indicators'!E735,'Data - Individual Indicators'!G735,'Data - Individual Indicators'!I735,0.5*'Data - Individual Indicators'!L735,0.5*'Data - Individual Indicators'!M735,'Data - Individual Indicators'!P735,0.5*'Data - Individual Indicators'!S735,0.5*'Data - Individual Indicators'!T735,'Data - Individual Indicators'!W735,'Data - Individual Indicators'!Y735,0.33*'Data - Individual Indicators'!AC735,0.33*'Data - Individual Indicators'!AD735,0.33*'Data - Individual Indicators'!AE735,0.5*'Data - Individual Indicators'!AI735,0.5*'Data - Individual Indicators'!AJ735,'Data - Individual Indicators'!AM735,'Data - Individual Indicators'!AO735,'Data - Individual Indicators'!BB735*SUM('Data - Individual Indicators'!AV735:AY735),'Data - Individual Indicators'!BE735)</f>
        <v>18.97</v>
      </c>
      <c r="C734" s="169">
        <f>IF(AND(B734&gt;=_xlfn.PERCENTILE.INC($B$2:$B$773,$H$3)),3,IF(AND(B734&lt;_xlfn.PERCENTILE.INC($B$2:$B$773,$H$3),B734&gt;=_xlfn.PERCENTILE.INC($B$2:$B$773,$H$4)),2,1))</f>
        <v>1</v>
      </c>
      <c r="D734" s="169" t="str">
        <f t="shared" si="11"/>
        <v>lower</v>
      </c>
    </row>
    <row r="735" spans="1:4" x14ac:dyDescent="0.35">
      <c r="A735" s="165">
        <v>53061052605</v>
      </c>
      <c r="B735" s="166">
        <f>SUM('Data - Individual Indicators'!C736,'Data - Individual Indicators'!E736,'Data - Individual Indicators'!G736,'Data - Individual Indicators'!I736,0.5*'Data - Individual Indicators'!L736,0.5*'Data - Individual Indicators'!M736,'Data - Individual Indicators'!P736,0.5*'Data - Individual Indicators'!S736,0.5*'Data - Individual Indicators'!T736,'Data - Individual Indicators'!W736,'Data - Individual Indicators'!Y736,0.33*'Data - Individual Indicators'!AC736,0.33*'Data - Individual Indicators'!AD736,0.33*'Data - Individual Indicators'!AE736,0.5*'Data - Individual Indicators'!AI736,0.5*'Data - Individual Indicators'!AJ736,'Data - Individual Indicators'!AM736,'Data - Individual Indicators'!AO736,'Data - Individual Indicators'!BB736*SUM('Data - Individual Indicators'!AV736:AY736),'Data - Individual Indicators'!BE736)</f>
        <v>17.993333333333332</v>
      </c>
      <c r="C735" s="169">
        <f>IF(AND(B735&gt;=_xlfn.PERCENTILE.INC($B$2:$B$773,$H$3)),3,IF(AND(B735&lt;_xlfn.PERCENTILE.INC($B$2:$B$773,$H$3),B735&gt;=_xlfn.PERCENTILE.INC($B$2:$B$773,$H$4)),2,1))</f>
        <v>1</v>
      </c>
      <c r="D735" s="169" t="str">
        <f t="shared" si="11"/>
        <v>lower</v>
      </c>
    </row>
    <row r="736" spans="1:4" x14ac:dyDescent="0.35">
      <c r="A736" s="165">
        <v>53061052606</v>
      </c>
      <c r="B736" s="166">
        <f>SUM('Data - Individual Indicators'!C737,'Data - Individual Indicators'!E737,'Data - Individual Indicators'!G737,'Data - Individual Indicators'!I737,0.5*'Data - Individual Indicators'!L737,0.5*'Data - Individual Indicators'!M737,'Data - Individual Indicators'!P737,0.5*'Data - Individual Indicators'!S737,0.5*'Data - Individual Indicators'!T737,'Data - Individual Indicators'!W737,'Data - Individual Indicators'!Y737,0.33*'Data - Individual Indicators'!AC737,0.33*'Data - Individual Indicators'!AD737,0.33*'Data - Individual Indicators'!AE737,0.5*'Data - Individual Indicators'!AI737,0.5*'Data - Individual Indicators'!AJ737,'Data - Individual Indicators'!AM737,'Data - Individual Indicators'!AO737,'Data - Individual Indicators'!BB737*SUM('Data - Individual Indicators'!AV737:AY737),'Data - Individual Indicators'!BE737)</f>
        <v>14.83</v>
      </c>
      <c r="C736" s="169">
        <f>IF(AND(B736&gt;=_xlfn.PERCENTILE.INC($B$2:$B$773,$H$3)),3,IF(AND(B736&lt;_xlfn.PERCENTILE.INC($B$2:$B$773,$H$3),B736&gt;=_xlfn.PERCENTILE.INC($B$2:$B$773,$H$4)),2,1))</f>
        <v>1</v>
      </c>
      <c r="D736" s="169" t="str">
        <f t="shared" si="11"/>
        <v>lower</v>
      </c>
    </row>
    <row r="737" spans="1:4" x14ac:dyDescent="0.35">
      <c r="A737" s="165">
        <v>53061052607</v>
      </c>
      <c r="B737" s="166">
        <f>SUM('Data - Individual Indicators'!C738,'Data - Individual Indicators'!E738,'Data - Individual Indicators'!G738,'Data - Individual Indicators'!I738,0.5*'Data - Individual Indicators'!L738,0.5*'Data - Individual Indicators'!M738,'Data - Individual Indicators'!P738,0.5*'Data - Individual Indicators'!S738,0.5*'Data - Individual Indicators'!T738,'Data - Individual Indicators'!W738,'Data - Individual Indicators'!Y738,0.33*'Data - Individual Indicators'!AC738,0.33*'Data - Individual Indicators'!AD738,0.33*'Data - Individual Indicators'!AE738,0.5*'Data - Individual Indicators'!AI738,0.5*'Data - Individual Indicators'!AJ738,'Data - Individual Indicators'!AM738,'Data - Individual Indicators'!AO738,'Data - Individual Indicators'!BB738*SUM('Data - Individual Indicators'!AV738:AY738),'Data - Individual Indicators'!BE738)</f>
        <v>8.5</v>
      </c>
      <c r="C737" s="169">
        <f>IF(AND(B737&gt;=_xlfn.PERCENTILE.INC($B$2:$B$773,$H$3)),3,IF(AND(B737&lt;_xlfn.PERCENTILE.INC($B$2:$B$773,$H$3),B737&gt;=_xlfn.PERCENTILE.INC($B$2:$B$773,$H$4)),2,1))</f>
        <v>1</v>
      </c>
      <c r="D737" s="169" t="str">
        <f t="shared" si="11"/>
        <v>lower</v>
      </c>
    </row>
    <row r="738" spans="1:4" x14ac:dyDescent="0.35">
      <c r="A738" s="165">
        <v>53061052701</v>
      </c>
      <c r="B738" s="166">
        <f>SUM('Data - Individual Indicators'!C739,'Data - Individual Indicators'!E739,'Data - Individual Indicators'!G739,'Data - Individual Indicators'!I739,0.5*'Data - Individual Indicators'!L739,0.5*'Data - Individual Indicators'!M739,'Data - Individual Indicators'!P739,0.5*'Data - Individual Indicators'!S739,0.5*'Data - Individual Indicators'!T739,'Data - Individual Indicators'!W739,'Data - Individual Indicators'!Y739,0.33*'Data - Individual Indicators'!AC739,0.33*'Data - Individual Indicators'!AD739,0.33*'Data - Individual Indicators'!AE739,0.5*'Data - Individual Indicators'!AI739,0.5*'Data - Individual Indicators'!AJ739,'Data - Individual Indicators'!AM739,'Data - Individual Indicators'!AO739,'Data - Individual Indicators'!BB739*SUM('Data - Individual Indicators'!AV739:AY739),'Data - Individual Indicators'!BE739)</f>
        <v>5.5</v>
      </c>
      <c r="C738" s="169">
        <f>IF(AND(B738&gt;=_xlfn.PERCENTILE.INC($B$2:$B$773,$H$3)),3,IF(AND(B738&lt;_xlfn.PERCENTILE.INC($B$2:$B$773,$H$3),B738&gt;=_xlfn.PERCENTILE.INC($B$2:$B$773,$H$4)),2,1))</f>
        <v>1</v>
      </c>
      <c r="D738" s="169" t="str">
        <f t="shared" si="11"/>
        <v>lower</v>
      </c>
    </row>
    <row r="739" spans="1:4" x14ac:dyDescent="0.35">
      <c r="A739" s="165">
        <v>53061052705</v>
      </c>
      <c r="B739" s="166">
        <f>SUM('Data - Individual Indicators'!C740,'Data - Individual Indicators'!E740,'Data - Individual Indicators'!G740,'Data - Individual Indicators'!I740,0.5*'Data - Individual Indicators'!L740,0.5*'Data - Individual Indicators'!M740,'Data - Individual Indicators'!P740,0.5*'Data - Individual Indicators'!S740,0.5*'Data - Individual Indicators'!T740,'Data - Individual Indicators'!W740,'Data - Individual Indicators'!Y740,0.33*'Data - Individual Indicators'!AC740,0.33*'Data - Individual Indicators'!AD740,0.33*'Data - Individual Indicators'!AE740,0.5*'Data - Individual Indicators'!AI740,0.5*'Data - Individual Indicators'!AJ740,'Data - Individual Indicators'!AM740,'Data - Individual Indicators'!AO740,'Data - Individual Indicators'!BB740*SUM('Data - Individual Indicators'!AV740:AY740),'Data - Individual Indicators'!BE740)</f>
        <v>15.16</v>
      </c>
      <c r="C739" s="169">
        <f>IF(AND(B739&gt;=_xlfn.PERCENTILE.INC($B$2:$B$773,$H$3)),3,IF(AND(B739&lt;_xlfn.PERCENTILE.INC($B$2:$B$773,$H$3),B739&gt;=_xlfn.PERCENTILE.INC($B$2:$B$773,$H$4)),2,1))</f>
        <v>1</v>
      </c>
      <c r="D739" s="169" t="str">
        <f t="shared" si="11"/>
        <v>lower</v>
      </c>
    </row>
    <row r="740" spans="1:4" x14ac:dyDescent="0.35">
      <c r="A740" s="165">
        <v>53061052706</v>
      </c>
      <c r="B740" s="166">
        <f>SUM('Data - Individual Indicators'!C741,'Data - Individual Indicators'!E741,'Data - Individual Indicators'!G741,'Data - Individual Indicators'!I741,0.5*'Data - Individual Indicators'!L741,0.5*'Data - Individual Indicators'!M741,'Data - Individual Indicators'!P741,0.5*'Data - Individual Indicators'!S741,0.5*'Data - Individual Indicators'!T741,'Data - Individual Indicators'!W741,'Data - Individual Indicators'!Y741,0.33*'Data - Individual Indicators'!AC741,0.33*'Data - Individual Indicators'!AD741,0.33*'Data - Individual Indicators'!AE741,0.5*'Data - Individual Indicators'!AI741,0.5*'Data - Individual Indicators'!AJ741,'Data - Individual Indicators'!AM741,'Data - Individual Indicators'!AO741,'Data - Individual Indicators'!BB741*SUM('Data - Individual Indicators'!AV741:AY741),'Data - Individual Indicators'!BE741)</f>
        <v>16.149999999999999</v>
      </c>
      <c r="C740" s="169">
        <f>IF(AND(B740&gt;=_xlfn.PERCENTILE.INC($B$2:$B$773,$H$3)),3,IF(AND(B740&lt;_xlfn.PERCENTILE.INC($B$2:$B$773,$H$3),B740&gt;=_xlfn.PERCENTILE.INC($B$2:$B$773,$H$4)),2,1))</f>
        <v>1</v>
      </c>
      <c r="D740" s="169" t="str">
        <f t="shared" si="11"/>
        <v>lower</v>
      </c>
    </row>
    <row r="741" spans="1:4" x14ac:dyDescent="0.35">
      <c r="A741" s="165">
        <v>53061052707</v>
      </c>
      <c r="B741" s="166">
        <f>SUM('Data - Individual Indicators'!C742,'Data - Individual Indicators'!E742,'Data - Individual Indicators'!G742,'Data - Individual Indicators'!I742,0.5*'Data - Individual Indicators'!L742,0.5*'Data - Individual Indicators'!M742,'Data - Individual Indicators'!P742,0.5*'Data - Individual Indicators'!S742,0.5*'Data - Individual Indicators'!T742,'Data - Individual Indicators'!W742,'Data - Individual Indicators'!Y742,0.33*'Data - Individual Indicators'!AC742,0.33*'Data - Individual Indicators'!AD742,0.33*'Data - Individual Indicators'!AE742,0.5*'Data - Individual Indicators'!AI742,0.5*'Data - Individual Indicators'!AJ742,'Data - Individual Indicators'!AM742,'Data - Individual Indicators'!AO742,'Data - Individual Indicators'!BB742*SUM('Data - Individual Indicators'!AV742:AY742),'Data - Individual Indicators'!BE742)</f>
        <v>12</v>
      </c>
      <c r="C741" s="169">
        <f>IF(AND(B741&gt;=_xlfn.PERCENTILE.INC($B$2:$B$773,$H$3)),3,IF(AND(B741&lt;_xlfn.PERCENTILE.INC($B$2:$B$773,$H$3),B741&gt;=_xlfn.PERCENTILE.INC($B$2:$B$773,$H$4)),2,1))</f>
        <v>1</v>
      </c>
      <c r="D741" s="169" t="str">
        <f t="shared" si="11"/>
        <v>lower</v>
      </c>
    </row>
    <row r="742" spans="1:4" x14ac:dyDescent="0.35">
      <c r="A742" s="165">
        <v>53061052708</v>
      </c>
      <c r="B742" s="166">
        <f>SUM('Data - Individual Indicators'!C743,'Data - Individual Indicators'!E743,'Data - Individual Indicators'!G743,'Data - Individual Indicators'!I743,0.5*'Data - Individual Indicators'!L743,0.5*'Data - Individual Indicators'!M743,'Data - Individual Indicators'!P743,0.5*'Data - Individual Indicators'!S743,0.5*'Data - Individual Indicators'!T743,'Data - Individual Indicators'!W743,'Data - Individual Indicators'!Y743,0.33*'Data - Individual Indicators'!AC743,0.33*'Data - Individual Indicators'!AD743,0.33*'Data - Individual Indicators'!AE743,0.5*'Data - Individual Indicators'!AI743,0.5*'Data - Individual Indicators'!AJ743,'Data - Individual Indicators'!AM743,'Data - Individual Indicators'!AO743,'Data - Individual Indicators'!BB743*SUM('Data - Individual Indicators'!AV743:AY743),'Data - Individual Indicators'!BE743)</f>
        <v>14.82</v>
      </c>
      <c r="C742" s="169">
        <f>IF(AND(B742&gt;=_xlfn.PERCENTILE.INC($B$2:$B$773,$H$3)),3,IF(AND(B742&lt;_xlfn.PERCENTILE.INC($B$2:$B$773,$H$3),B742&gt;=_xlfn.PERCENTILE.INC($B$2:$B$773,$H$4)),2,1))</f>
        <v>1</v>
      </c>
      <c r="D742" s="169" t="str">
        <f t="shared" si="11"/>
        <v>lower</v>
      </c>
    </row>
    <row r="743" spans="1:4" x14ac:dyDescent="0.35">
      <c r="A743" s="165">
        <v>53061052709</v>
      </c>
      <c r="B743" s="166">
        <f>SUM('Data - Individual Indicators'!C744,'Data - Individual Indicators'!E744,'Data - Individual Indicators'!G744,'Data - Individual Indicators'!I744,0.5*'Data - Individual Indicators'!L744,0.5*'Data - Individual Indicators'!M744,'Data - Individual Indicators'!P744,0.5*'Data - Individual Indicators'!S744,0.5*'Data - Individual Indicators'!T744,'Data - Individual Indicators'!W744,'Data - Individual Indicators'!Y744,0.33*'Data - Individual Indicators'!AC744,0.33*'Data - Individual Indicators'!AD744,0.33*'Data - Individual Indicators'!AE744,0.5*'Data - Individual Indicators'!AI744,0.5*'Data - Individual Indicators'!AJ744,'Data - Individual Indicators'!AM744,'Data - Individual Indicators'!AO744,'Data - Individual Indicators'!BB744*SUM('Data - Individual Indicators'!AV744:AY744),'Data - Individual Indicators'!BE744)</f>
        <v>12</v>
      </c>
      <c r="C743" s="169">
        <f>IF(AND(B743&gt;=_xlfn.PERCENTILE.INC($B$2:$B$773,$H$3)),3,IF(AND(B743&lt;_xlfn.PERCENTILE.INC($B$2:$B$773,$H$3),B743&gt;=_xlfn.PERCENTILE.INC($B$2:$B$773,$H$4)),2,1))</f>
        <v>1</v>
      </c>
      <c r="D743" s="169" t="str">
        <f t="shared" si="11"/>
        <v>lower</v>
      </c>
    </row>
    <row r="744" spans="1:4" x14ac:dyDescent="0.35">
      <c r="A744" s="165">
        <v>53061052803</v>
      </c>
      <c r="B744" s="166">
        <f>SUM('Data - Individual Indicators'!C745,'Data - Individual Indicators'!E745,'Data - Individual Indicators'!G745,'Data - Individual Indicators'!I745,0.5*'Data - Individual Indicators'!L745,0.5*'Data - Individual Indicators'!M745,'Data - Individual Indicators'!P745,0.5*'Data - Individual Indicators'!S745,0.5*'Data - Individual Indicators'!T745,'Data - Individual Indicators'!W745,'Data - Individual Indicators'!Y745,0.33*'Data - Individual Indicators'!AC745,0.33*'Data - Individual Indicators'!AD745,0.33*'Data - Individual Indicators'!AE745,0.5*'Data - Individual Indicators'!AI745,0.5*'Data - Individual Indicators'!AJ745,'Data - Individual Indicators'!AM745,'Data - Individual Indicators'!AO745,'Data - Individual Indicators'!BB745*SUM('Data - Individual Indicators'!AV745:AY745),'Data - Individual Indicators'!BE745)</f>
        <v>18.32</v>
      </c>
      <c r="C744" s="169">
        <f>IF(AND(B744&gt;=_xlfn.PERCENTILE.INC($B$2:$B$773,$H$3)),3,IF(AND(B744&lt;_xlfn.PERCENTILE.INC($B$2:$B$773,$H$3),B744&gt;=_xlfn.PERCENTILE.INC($B$2:$B$773,$H$4)),2,1))</f>
        <v>1</v>
      </c>
      <c r="D744" s="169" t="str">
        <f t="shared" si="11"/>
        <v>lower</v>
      </c>
    </row>
    <row r="745" spans="1:4" x14ac:dyDescent="0.35">
      <c r="A745" s="165">
        <v>53061052804</v>
      </c>
      <c r="B745" s="166">
        <f>SUM('Data - Individual Indicators'!C746,'Data - Individual Indicators'!E746,'Data - Individual Indicators'!G746,'Data - Individual Indicators'!I746,0.5*'Data - Individual Indicators'!L746,0.5*'Data - Individual Indicators'!M746,'Data - Individual Indicators'!P746,0.5*'Data - Individual Indicators'!S746,0.5*'Data - Individual Indicators'!T746,'Data - Individual Indicators'!W746,'Data - Individual Indicators'!Y746,0.33*'Data - Individual Indicators'!AC746,0.33*'Data - Individual Indicators'!AD746,0.33*'Data - Individual Indicators'!AE746,0.5*'Data - Individual Indicators'!AI746,0.5*'Data - Individual Indicators'!AJ746,'Data - Individual Indicators'!AM746,'Data - Individual Indicators'!AO746,'Data - Individual Indicators'!BB746*SUM('Data - Individual Indicators'!AV746:AY746),'Data - Individual Indicators'!BE746)</f>
        <v>23.65</v>
      </c>
      <c r="C745" s="169">
        <f>IF(AND(B745&gt;=_xlfn.PERCENTILE.INC($B$2:$B$773,$H$3)),3,IF(AND(B745&lt;_xlfn.PERCENTILE.INC($B$2:$B$773,$H$3),B745&gt;=_xlfn.PERCENTILE.INC($B$2:$B$773,$H$4)),2,1))</f>
        <v>1</v>
      </c>
      <c r="D745" s="169" t="str">
        <f t="shared" si="11"/>
        <v>lower</v>
      </c>
    </row>
    <row r="746" spans="1:4" x14ac:dyDescent="0.35">
      <c r="A746" s="165">
        <v>53061052805</v>
      </c>
      <c r="B746" s="166">
        <f>SUM('Data - Individual Indicators'!C747,'Data - Individual Indicators'!E747,'Data - Individual Indicators'!G747,'Data - Individual Indicators'!I747,0.5*'Data - Individual Indicators'!L747,0.5*'Data - Individual Indicators'!M747,'Data - Individual Indicators'!P747,0.5*'Data - Individual Indicators'!S747,0.5*'Data - Individual Indicators'!T747,'Data - Individual Indicators'!W747,'Data - Individual Indicators'!Y747,0.33*'Data - Individual Indicators'!AC747,0.33*'Data - Individual Indicators'!AD747,0.33*'Data - Individual Indicators'!AE747,0.5*'Data - Individual Indicators'!AI747,0.5*'Data - Individual Indicators'!AJ747,'Data - Individual Indicators'!AM747,'Data - Individual Indicators'!AO747,'Data - Individual Indicators'!BB747*SUM('Data - Individual Indicators'!AV747:AY747),'Data - Individual Indicators'!BE747)</f>
        <v>24.97</v>
      </c>
      <c r="C746" s="169">
        <f>IF(AND(B746&gt;=_xlfn.PERCENTILE.INC($B$2:$B$773,$H$3)),3,IF(AND(B746&lt;_xlfn.PERCENTILE.INC($B$2:$B$773,$H$3),B746&gt;=_xlfn.PERCENTILE.INC($B$2:$B$773,$H$4)),2,1))</f>
        <v>1</v>
      </c>
      <c r="D746" s="169" t="str">
        <f t="shared" si="11"/>
        <v>lower</v>
      </c>
    </row>
    <row r="747" spans="1:4" x14ac:dyDescent="0.35">
      <c r="A747" s="165">
        <v>53061052806</v>
      </c>
      <c r="B747" s="166">
        <f>SUM('Data - Individual Indicators'!C748,'Data - Individual Indicators'!E748,'Data - Individual Indicators'!G748,'Data - Individual Indicators'!I748,0.5*'Data - Individual Indicators'!L748,0.5*'Data - Individual Indicators'!M748,'Data - Individual Indicators'!P748,0.5*'Data - Individual Indicators'!S748,0.5*'Data - Individual Indicators'!T748,'Data - Individual Indicators'!W748,'Data - Individual Indicators'!Y748,0.33*'Data - Individual Indicators'!AC748,0.33*'Data - Individual Indicators'!AD748,0.33*'Data - Individual Indicators'!AE748,0.5*'Data - Individual Indicators'!AI748,0.5*'Data - Individual Indicators'!AJ748,'Data - Individual Indicators'!AM748,'Data - Individual Indicators'!AO748,'Data - Individual Indicators'!BB748*SUM('Data - Individual Indicators'!AV748:AY748),'Data - Individual Indicators'!BE748)</f>
        <v>22.15</v>
      </c>
      <c r="C747" s="169">
        <f>IF(AND(B747&gt;=_xlfn.PERCENTILE.INC($B$2:$B$773,$H$3)),3,IF(AND(B747&lt;_xlfn.PERCENTILE.INC($B$2:$B$773,$H$3),B747&gt;=_xlfn.PERCENTILE.INC($B$2:$B$773,$H$4)),2,1))</f>
        <v>1</v>
      </c>
      <c r="D747" s="169" t="str">
        <f t="shared" si="11"/>
        <v>lower</v>
      </c>
    </row>
    <row r="748" spans="1:4" x14ac:dyDescent="0.35">
      <c r="A748" s="165">
        <v>53061052903</v>
      </c>
      <c r="B748" s="166">
        <f>SUM('Data - Individual Indicators'!C749,'Data - Individual Indicators'!E749,'Data - Individual Indicators'!G749,'Data - Individual Indicators'!I749,0.5*'Data - Individual Indicators'!L749,0.5*'Data - Individual Indicators'!M749,'Data - Individual Indicators'!P749,0.5*'Data - Individual Indicators'!S749,0.5*'Data - Individual Indicators'!T749,'Data - Individual Indicators'!W749,'Data - Individual Indicators'!Y749,0.33*'Data - Individual Indicators'!AC749,0.33*'Data - Individual Indicators'!AD749,0.33*'Data - Individual Indicators'!AE749,0.5*'Data - Individual Indicators'!AI749,0.5*'Data - Individual Indicators'!AJ749,'Data - Individual Indicators'!AM749,'Data - Individual Indicators'!AO749,'Data - Individual Indicators'!BB749*SUM('Data - Individual Indicators'!AV749:AY749),'Data - Individual Indicators'!BE749)</f>
        <v>34.636666666666663</v>
      </c>
      <c r="C748" s="169">
        <f>IF(AND(B748&gt;=_xlfn.PERCENTILE.INC($B$2:$B$773,$H$3)),3,IF(AND(B748&lt;_xlfn.PERCENTILE.INC($B$2:$B$773,$H$3),B748&gt;=_xlfn.PERCENTILE.INC($B$2:$B$773,$H$4)),2,1))</f>
        <v>2</v>
      </c>
      <c r="D748" s="169" t="str">
        <f t="shared" si="11"/>
        <v>moderate</v>
      </c>
    </row>
    <row r="749" spans="1:4" x14ac:dyDescent="0.35">
      <c r="A749" s="165">
        <v>53061052904</v>
      </c>
      <c r="B749" s="166">
        <f>SUM('Data - Individual Indicators'!C750,'Data - Individual Indicators'!E750,'Data - Individual Indicators'!G750,'Data - Individual Indicators'!I750,0.5*'Data - Individual Indicators'!L750,0.5*'Data - Individual Indicators'!M750,'Data - Individual Indicators'!P750,0.5*'Data - Individual Indicators'!S750,0.5*'Data - Individual Indicators'!T750,'Data - Individual Indicators'!W750,'Data - Individual Indicators'!Y750,0.33*'Data - Individual Indicators'!AC750,0.33*'Data - Individual Indicators'!AD750,0.33*'Data - Individual Indicators'!AE750,0.5*'Data - Individual Indicators'!AI750,0.5*'Data - Individual Indicators'!AJ750,'Data - Individual Indicators'!AM750,'Data - Individual Indicators'!AO750,'Data - Individual Indicators'!BB750*SUM('Data - Individual Indicators'!AV750:AY750),'Data - Individual Indicators'!BE750)</f>
        <v>29.476666666666667</v>
      </c>
      <c r="C749" s="169">
        <f>IF(AND(B749&gt;=_xlfn.PERCENTILE.INC($B$2:$B$773,$H$3)),3,IF(AND(B749&lt;_xlfn.PERCENTILE.INC($B$2:$B$773,$H$3),B749&gt;=_xlfn.PERCENTILE.INC($B$2:$B$773,$H$4)),2,1))</f>
        <v>2</v>
      </c>
      <c r="D749" s="169" t="str">
        <f t="shared" si="11"/>
        <v>moderate</v>
      </c>
    </row>
    <row r="750" spans="1:4" x14ac:dyDescent="0.35">
      <c r="A750" s="165">
        <v>53061052905</v>
      </c>
      <c r="B750" s="166">
        <f>SUM('Data - Individual Indicators'!C751,'Data - Individual Indicators'!E751,'Data - Individual Indicators'!G751,'Data - Individual Indicators'!I751,0.5*'Data - Individual Indicators'!L751,0.5*'Data - Individual Indicators'!M751,'Data - Individual Indicators'!P751,0.5*'Data - Individual Indicators'!S751,0.5*'Data - Individual Indicators'!T751,'Data - Individual Indicators'!W751,'Data - Individual Indicators'!Y751,0.33*'Data - Individual Indicators'!AC751,0.33*'Data - Individual Indicators'!AD751,0.33*'Data - Individual Indicators'!AE751,0.5*'Data - Individual Indicators'!AI751,0.5*'Data - Individual Indicators'!AJ751,'Data - Individual Indicators'!AM751,'Data - Individual Indicators'!AO751,'Data - Individual Indicators'!BB751*SUM('Data - Individual Indicators'!AV751:AY751),'Data - Individual Indicators'!BE751)</f>
        <v>34.97</v>
      </c>
      <c r="C750" s="169">
        <f>IF(AND(B750&gt;=_xlfn.PERCENTILE.INC($B$2:$B$773,$H$3)),3,IF(AND(B750&lt;_xlfn.PERCENTILE.INC($B$2:$B$773,$H$3),B750&gt;=_xlfn.PERCENTILE.INC($B$2:$B$773,$H$4)),2,1))</f>
        <v>2</v>
      </c>
      <c r="D750" s="169" t="str">
        <f t="shared" si="11"/>
        <v>moderate</v>
      </c>
    </row>
    <row r="751" spans="1:4" x14ac:dyDescent="0.35">
      <c r="A751" s="165">
        <v>53061052906</v>
      </c>
      <c r="B751" s="166">
        <f>SUM('Data - Individual Indicators'!C752,'Data - Individual Indicators'!E752,'Data - Individual Indicators'!G752,'Data - Individual Indicators'!I752,0.5*'Data - Individual Indicators'!L752,0.5*'Data - Individual Indicators'!M752,'Data - Individual Indicators'!P752,0.5*'Data - Individual Indicators'!S752,0.5*'Data - Individual Indicators'!T752,'Data - Individual Indicators'!W752,'Data - Individual Indicators'!Y752,0.33*'Data - Individual Indicators'!AC752,0.33*'Data - Individual Indicators'!AD752,0.33*'Data - Individual Indicators'!AE752,0.5*'Data - Individual Indicators'!AI752,0.5*'Data - Individual Indicators'!AJ752,'Data - Individual Indicators'!AM752,'Data - Individual Indicators'!AO752,'Data - Individual Indicators'!BB752*SUM('Data - Individual Indicators'!AV752:AY752),'Data - Individual Indicators'!BE752)</f>
        <v>27.810000000000002</v>
      </c>
      <c r="C751" s="169">
        <f>IF(AND(B751&gt;=_xlfn.PERCENTILE.INC($B$2:$B$773,$H$3)),3,IF(AND(B751&lt;_xlfn.PERCENTILE.INC($B$2:$B$773,$H$3),B751&gt;=_xlfn.PERCENTILE.INC($B$2:$B$773,$H$4)),2,1))</f>
        <v>2</v>
      </c>
      <c r="D751" s="169" t="str">
        <f t="shared" si="11"/>
        <v>moderate</v>
      </c>
    </row>
    <row r="752" spans="1:4" x14ac:dyDescent="0.35">
      <c r="A752" s="165">
        <v>53061053101</v>
      </c>
      <c r="B752" s="166">
        <f>SUM('Data - Individual Indicators'!C753,'Data - Individual Indicators'!E753,'Data - Individual Indicators'!G753,'Data - Individual Indicators'!I753,0.5*'Data - Individual Indicators'!L753,0.5*'Data - Individual Indicators'!M753,'Data - Individual Indicators'!P753,0.5*'Data - Individual Indicators'!S753,0.5*'Data - Individual Indicators'!T753,'Data - Individual Indicators'!W753,'Data - Individual Indicators'!Y753,0.33*'Data - Individual Indicators'!AC753,0.33*'Data - Individual Indicators'!AD753,0.33*'Data - Individual Indicators'!AE753,0.5*'Data - Individual Indicators'!AI753,0.5*'Data - Individual Indicators'!AJ753,'Data - Individual Indicators'!AM753,'Data - Individual Indicators'!AO753,'Data - Individual Indicators'!BB753*SUM('Data - Individual Indicators'!AV753:AY753),'Data - Individual Indicators'!BE753)</f>
        <v>14.996666666666666</v>
      </c>
      <c r="C752" s="169">
        <f>IF(AND(B752&gt;=_xlfn.PERCENTILE.INC($B$2:$B$773,$H$3)),3,IF(AND(B752&lt;_xlfn.PERCENTILE.INC($B$2:$B$773,$H$3),B752&gt;=_xlfn.PERCENTILE.INC($B$2:$B$773,$H$4)),2,1))</f>
        <v>1</v>
      </c>
      <c r="D752" s="169" t="str">
        <f t="shared" si="11"/>
        <v>lower</v>
      </c>
    </row>
    <row r="753" spans="1:4" x14ac:dyDescent="0.35">
      <c r="A753" s="165">
        <v>53061053102</v>
      </c>
      <c r="B753" s="166">
        <f>SUM('Data - Individual Indicators'!C754,'Data - Individual Indicators'!E754,'Data - Individual Indicators'!G754,'Data - Individual Indicators'!I754,0.5*'Data - Individual Indicators'!L754,0.5*'Data - Individual Indicators'!M754,'Data - Individual Indicators'!P754,0.5*'Data - Individual Indicators'!S754,0.5*'Data - Individual Indicators'!T754,'Data - Individual Indicators'!W754,'Data - Individual Indicators'!Y754,0.33*'Data - Individual Indicators'!AC754,0.33*'Data - Individual Indicators'!AD754,0.33*'Data - Individual Indicators'!AE754,0.5*'Data - Individual Indicators'!AI754,0.5*'Data - Individual Indicators'!AJ754,'Data - Individual Indicators'!AM754,'Data - Individual Indicators'!AO754,'Data - Individual Indicators'!BB754*SUM('Data - Individual Indicators'!AV754:AY754),'Data - Individual Indicators'!BE754)</f>
        <v>15.5</v>
      </c>
      <c r="C753" s="169">
        <f>IF(AND(B753&gt;=_xlfn.PERCENTILE.INC($B$2:$B$773,$H$3)),3,IF(AND(B753&lt;_xlfn.PERCENTILE.INC($B$2:$B$773,$H$3),B753&gt;=_xlfn.PERCENTILE.INC($B$2:$B$773,$H$4)),2,1))</f>
        <v>1</v>
      </c>
      <c r="D753" s="169" t="str">
        <f t="shared" si="11"/>
        <v>lower</v>
      </c>
    </row>
    <row r="754" spans="1:4" x14ac:dyDescent="0.35">
      <c r="A754" s="165">
        <v>53061053201</v>
      </c>
      <c r="B754" s="166">
        <f>SUM('Data - Individual Indicators'!C755,'Data - Individual Indicators'!E755,'Data - Individual Indicators'!G755,'Data - Individual Indicators'!I755,0.5*'Data - Individual Indicators'!L755,0.5*'Data - Individual Indicators'!M755,'Data - Individual Indicators'!P755,0.5*'Data - Individual Indicators'!S755,0.5*'Data - Individual Indicators'!T755,'Data - Individual Indicators'!W755,'Data - Individual Indicators'!Y755,0.33*'Data - Individual Indicators'!AC755,0.33*'Data - Individual Indicators'!AD755,0.33*'Data - Individual Indicators'!AE755,0.5*'Data - Individual Indicators'!AI755,0.5*'Data - Individual Indicators'!AJ755,'Data - Individual Indicators'!AM755,'Data - Individual Indicators'!AO755,'Data - Individual Indicators'!BB755*SUM('Data - Individual Indicators'!AV755:AY755),'Data - Individual Indicators'!BE755)</f>
        <v>9.75</v>
      </c>
      <c r="C754" s="169">
        <f>IF(AND(B754&gt;=_xlfn.PERCENTILE.INC($B$2:$B$773,$H$3)),3,IF(AND(B754&lt;_xlfn.PERCENTILE.INC($B$2:$B$773,$H$3),B754&gt;=_xlfn.PERCENTILE.INC($B$2:$B$773,$H$4)),2,1))</f>
        <v>1</v>
      </c>
      <c r="D754" s="169" t="str">
        <f t="shared" si="11"/>
        <v>lower</v>
      </c>
    </row>
    <row r="755" spans="1:4" x14ac:dyDescent="0.35">
      <c r="A755" s="165">
        <v>53061053202</v>
      </c>
      <c r="B755" s="166">
        <f>SUM('Data - Individual Indicators'!C756,'Data - Individual Indicators'!E756,'Data - Individual Indicators'!G756,'Data - Individual Indicators'!I756,0.5*'Data - Individual Indicators'!L756,0.5*'Data - Individual Indicators'!M756,'Data - Individual Indicators'!P756,0.5*'Data - Individual Indicators'!S756,0.5*'Data - Individual Indicators'!T756,'Data - Individual Indicators'!W756,'Data - Individual Indicators'!Y756,0.33*'Data - Individual Indicators'!AC756,0.33*'Data - Individual Indicators'!AD756,0.33*'Data - Individual Indicators'!AE756,0.5*'Data - Individual Indicators'!AI756,0.5*'Data - Individual Indicators'!AJ756,'Data - Individual Indicators'!AM756,'Data - Individual Indicators'!AO756,'Data - Individual Indicators'!BB756*SUM('Data - Individual Indicators'!AV756:AY756),'Data - Individual Indicators'!BE756)</f>
        <v>6</v>
      </c>
      <c r="C755" s="169">
        <f>IF(AND(B755&gt;=_xlfn.PERCENTILE.INC($B$2:$B$773,$H$3)),3,IF(AND(B755&lt;_xlfn.PERCENTILE.INC($B$2:$B$773,$H$3),B755&gt;=_xlfn.PERCENTILE.INC($B$2:$B$773,$H$4)),2,1))</f>
        <v>1</v>
      </c>
      <c r="D755" s="169" t="str">
        <f t="shared" si="11"/>
        <v>lower</v>
      </c>
    </row>
    <row r="756" spans="1:4" x14ac:dyDescent="0.35">
      <c r="A756" s="165">
        <v>53061053301</v>
      </c>
      <c r="B756" s="166">
        <f>SUM('Data - Individual Indicators'!C757,'Data - Individual Indicators'!E757,'Data - Individual Indicators'!G757,'Data - Individual Indicators'!I757,0.5*'Data - Individual Indicators'!L757,0.5*'Data - Individual Indicators'!M757,'Data - Individual Indicators'!P757,0.5*'Data - Individual Indicators'!S757,0.5*'Data - Individual Indicators'!T757,'Data - Individual Indicators'!W757,'Data - Individual Indicators'!Y757,0.33*'Data - Individual Indicators'!AC757,0.33*'Data - Individual Indicators'!AD757,0.33*'Data - Individual Indicators'!AE757,0.5*'Data - Individual Indicators'!AI757,0.5*'Data - Individual Indicators'!AJ757,'Data - Individual Indicators'!AM757,'Data - Individual Indicators'!AO757,'Data - Individual Indicators'!BB757*SUM('Data - Individual Indicators'!AV757:AY757),'Data - Individual Indicators'!BE757)</f>
        <v>21.97</v>
      </c>
      <c r="C756" s="169">
        <f>IF(AND(B756&gt;=_xlfn.PERCENTILE.INC($B$2:$B$773,$H$3)),3,IF(AND(B756&lt;_xlfn.PERCENTILE.INC($B$2:$B$773,$H$3),B756&gt;=_xlfn.PERCENTILE.INC($B$2:$B$773,$H$4)),2,1))</f>
        <v>1</v>
      </c>
      <c r="D756" s="169" t="str">
        <f t="shared" si="11"/>
        <v>lower</v>
      </c>
    </row>
    <row r="757" spans="1:4" x14ac:dyDescent="0.35">
      <c r="A757" s="165">
        <v>53061053302</v>
      </c>
      <c r="B757" s="166">
        <f>SUM('Data - Individual Indicators'!C758,'Data - Individual Indicators'!E758,'Data - Individual Indicators'!G758,'Data - Individual Indicators'!I758,0.5*'Data - Individual Indicators'!L758,0.5*'Data - Individual Indicators'!M758,'Data - Individual Indicators'!P758,0.5*'Data - Individual Indicators'!S758,0.5*'Data - Individual Indicators'!T758,'Data - Individual Indicators'!W758,'Data - Individual Indicators'!Y758,0.33*'Data - Individual Indicators'!AC758,0.33*'Data - Individual Indicators'!AD758,0.33*'Data - Individual Indicators'!AE758,0.5*'Data - Individual Indicators'!AI758,0.5*'Data - Individual Indicators'!AJ758,'Data - Individual Indicators'!AM758,'Data - Individual Indicators'!AO758,'Data - Individual Indicators'!BB758*SUM('Data - Individual Indicators'!AV758:AY758),'Data - Individual Indicators'!BE758)</f>
        <v>10.5</v>
      </c>
      <c r="C757" s="169">
        <f>IF(AND(B757&gt;=_xlfn.PERCENTILE.INC($B$2:$B$773,$H$3)),3,IF(AND(B757&lt;_xlfn.PERCENTILE.INC($B$2:$B$773,$H$3),B757&gt;=_xlfn.PERCENTILE.INC($B$2:$B$773,$H$4)),2,1))</f>
        <v>1</v>
      </c>
      <c r="D757" s="169" t="str">
        <f t="shared" si="11"/>
        <v>lower</v>
      </c>
    </row>
    <row r="758" spans="1:4" x14ac:dyDescent="0.35">
      <c r="A758" s="165">
        <v>53061053400</v>
      </c>
      <c r="B758" s="166">
        <f>SUM('Data - Individual Indicators'!C759,'Data - Individual Indicators'!E759,'Data - Individual Indicators'!G759,'Data - Individual Indicators'!I759,0.5*'Data - Individual Indicators'!L759,0.5*'Data - Individual Indicators'!M759,'Data - Individual Indicators'!P759,0.5*'Data - Individual Indicators'!S759,0.5*'Data - Individual Indicators'!T759,'Data - Individual Indicators'!W759,'Data - Individual Indicators'!Y759,0.33*'Data - Individual Indicators'!AC759,0.33*'Data - Individual Indicators'!AD759,0.33*'Data - Individual Indicators'!AE759,0.5*'Data - Individual Indicators'!AI759,0.5*'Data - Individual Indicators'!AJ759,'Data - Individual Indicators'!AM759,'Data - Individual Indicators'!AO759,'Data - Individual Indicators'!BB759*SUM('Data - Individual Indicators'!AV759:AY759),'Data - Individual Indicators'!BE759)</f>
        <v>6</v>
      </c>
      <c r="C758" s="169">
        <f>IF(AND(B758&gt;=_xlfn.PERCENTILE.INC($B$2:$B$773,$H$3)),3,IF(AND(B758&lt;_xlfn.PERCENTILE.INC($B$2:$B$773,$H$3),B758&gt;=_xlfn.PERCENTILE.INC($B$2:$B$773,$H$4)),2,1))</f>
        <v>1</v>
      </c>
      <c r="D758" s="169" t="str">
        <f t="shared" si="11"/>
        <v>lower</v>
      </c>
    </row>
    <row r="759" spans="1:4" x14ac:dyDescent="0.35">
      <c r="A759" s="165">
        <v>53061053504</v>
      </c>
      <c r="B759" s="166">
        <f>SUM('Data - Individual Indicators'!C760,'Data - Individual Indicators'!E760,'Data - Individual Indicators'!G760,'Data - Individual Indicators'!I760,0.5*'Data - Individual Indicators'!L760,0.5*'Data - Individual Indicators'!M760,'Data - Individual Indicators'!P760,0.5*'Data - Individual Indicators'!S760,0.5*'Data - Individual Indicators'!T760,'Data - Individual Indicators'!W760,'Data - Individual Indicators'!Y760,0.33*'Data - Individual Indicators'!AC760,0.33*'Data - Individual Indicators'!AD760,0.33*'Data - Individual Indicators'!AE760,0.5*'Data - Individual Indicators'!AI760,0.5*'Data - Individual Indicators'!AJ760,'Data - Individual Indicators'!AM760,'Data - Individual Indicators'!AO760,'Data - Individual Indicators'!BB760*SUM('Data - Individual Indicators'!AV760:AY760),'Data - Individual Indicators'!BE760)</f>
        <v>27.72</v>
      </c>
      <c r="C759" s="169">
        <f>IF(AND(B759&gt;=_xlfn.PERCENTILE.INC($B$2:$B$773,$H$3)),3,IF(AND(B759&lt;_xlfn.PERCENTILE.INC($B$2:$B$773,$H$3),B759&gt;=_xlfn.PERCENTILE.INC($B$2:$B$773,$H$4)),2,1))</f>
        <v>2</v>
      </c>
      <c r="D759" s="169" t="str">
        <f t="shared" si="11"/>
        <v>moderate</v>
      </c>
    </row>
    <row r="760" spans="1:4" x14ac:dyDescent="0.35">
      <c r="A760" s="165">
        <v>53061053505</v>
      </c>
      <c r="B760" s="166">
        <f>SUM('Data - Individual Indicators'!C761,'Data - Individual Indicators'!E761,'Data - Individual Indicators'!G761,'Data - Individual Indicators'!I761,0.5*'Data - Individual Indicators'!L761,0.5*'Data - Individual Indicators'!M761,'Data - Individual Indicators'!P761,0.5*'Data - Individual Indicators'!S761,0.5*'Data - Individual Indicators'!T761,'Data - Individual Indicators'!W761,'Data - Individual Indicators'!Y761,0.33*'Data - Individual Indicators'!AC761,0.33*'Data - Individual Indicators'!AD761,0.33*'Data - Individual Indicators'!AE761,0.5*'Data - Individual Indicators'!AI761,0.5*'Data - Individual Indicators'!AJ761,'Data - Individual Indicators'!AM761,'Data - Individual Indicators'!AO761,'Data - Individual Indicators'!BB761*SUM('Data - Individual Indicators'!AV761:AY761),'Data - Individual Indicators'!BE761)</f>
        <v>7.5</v>
      </c>
      <c r="C760" s="169">
        <f>IF(AND(B760&gt;=_xlfn.PERCENTILE.INC($B$2:$B$773,$H$3)),3,IF(AND(B760&lt;_xlfn.PERCENTILE.INC($B$2:$B$773,$H$3),B760&gt;=_xlfn.PERCENTILE.INC($B$2:$B$773,$H$4)),2,1))</f>
        <v>1</v>
      </c>
      <c r="D760" s="169" t="str">
        <f t="shared" si="11"/>
        <v>lower</v>
      </c>
    </row>
    <row r="761" spans="1:4" x14ac:dyDescent="0.35">
      <c r="A761" s="165">
        <v>53061053506</v>
      </c>
      <c r="B761" s="166">
        <f>SUM('Data - Individual Indicators'!C762,'Data - Individual Indicators'!E762,'Data - Individual Indicators'!G762,'Data - Individual Indicators'!I762,0.5*'Data - Individual Indicators'!L762,0.5*'Data - Individual Indicators'!M762,'Data - Individual Indicators'!P762,0.5*'Data - Individual Indicators'!S762,0.5*'Data - Individual Indicators'!T762,'Data - Individual Indicators'!W762,'Data - Individual Indicators'!Y762,0.33*'Data - Individual Indicators'!AC762,0.33*'Data - Individual Indicators'!AD762,0.33*'Data - Individual Indicators'!AE762,0.5*'Data - Individual Indicators'!AI762,0.5*'Data - Individual Indicators'!AJ762,'Data - Individual Indicators'!AM762,'Data - Individual Indicators'!AO762,'Data - Individual Indicators'!BB762*SUM('Data - Individual Indicators'!AV762:AY762),'Data - Individual Indicators'!BE762)</f>
        <v>8.5</v>
      </c>
      <c r="C761" s="169">
        <f>IF(AND(B761&gt;=_xlfn.PERCENTILE.INC($B$2:$B$773,$H$3)),3,IF(AND(B761&lt;_xlfn.PERCENTILE.INC($B$2:$B$773,$H$3),B761&gt;=_xlfn.PERCENTILE.INC($B$2:$B$773,$H$4)),2,1))</f>
        <v>1</v>
      </c>
      <c r="D761" s="169" t="str">
        <f t="shared" si="11"/>
        <v>lower</v>
      </c>
    </row>
    <row r="762" spans="1:4" x14ac:dyDescent="0.35">
      <c r="A762" s="165">
        <v>53061053507</v>
      </c>
      <c r="B762" s="166">
        <f>SUM('Data - Individual Indicators'!C763,'Data - Individual Indicators'!E763,'Data - Individual Indicators'!G763,'Data - Individual Indicators'!I763,0.5*'Data - Individual Indicators'!L763,0.5*'Data - Individual Indicators'!M763,'Data - Individual Indicators'!P763,0.5*'Data - Individual Indicators'!S763,0.5*'Data - Individual Indicators'!T763,'Data - Individual Indicators'!W763,'Data - Individual Indicators'!Y763,0.33*'Data - Individual Indicators'!AC763,0.33*'Data - Individual Indicators'!AD763,0.33*'Data - Individual Indicators'!AE763,0.5*'Data - Individual Indicators'!AI763,0.5*'Data - Individual Indicators'!AJ763,'Data - Individual Indicators'!AM763,'Data - Individual Indicators'!AO763,'Data - Individual Indicators'!BB763*SUM('Data - Individual Indicators'!AV763:AY763),'Data - Individual Indicators'!BE763)</f>
        <v>11.32</v>
      </c>
      <c r="C762" s="169">
        <f>IF(AND(B762&gt;=_xlfn.PERCENTILE.INC($B$2:$B$773,$H$3)),3,IF(AND(B762&lt;_xlfn.PERCENTILE.INC($B$2:$B$773,$H$3),B762&gt;=_xlfn.PERCENTILE.INC($B$2:$B$773,$H$4)),2,1))</f>
        <v>1</v>
      </c>
      <c r="D762" s="169" t="str">
        <f t="shared" si="11"/>
        <v>lower</v>
      </c>
    </row>
    <row r="763" spans="1:4" x14ac:dyDescent="0.35">
      <c r="A763" s="165">
        <v>53061053508</v>
      </c>
      <c r="B763" s="166">
        <f>SUM('Data - Individual Indicators'!C764,'Data - Individual Indicators'!E764,'Data - Individual Indicators'!G764,'Data - Individual Indicators'!I764,0.5*'Data - Individual Indicators'!L764,0.5*'Data - Individual Indicators'!M764,'Data - Individual Indicators'!P764,0.5*'Data - Individual Indicators'!S764,0.5*'Data - Individual Indicators'!T764,'Data - Individual Indicators'!W764,'Data - Individual Indicators'!Y764,0.33*'Data - Individual Indicators'!AC764,0.33*'Data - Individual Indicators'!AD764,0.33*'Data - Individual Indicators'!AE764,0.5*'Data - Individual Indicators'!AI764,0.5*'Data - Individual Indicators'!AJ764,'Data - Individual Indicators'!AM764,'Data - Individual Indicators'!AO764,'Data - Individual Indicators'!BB764*SUM('Data - Individual Indicators'!AV764:AY764),'Data - Individual Indicators'!BE764)</f>
        <v>17.810000000000002</v>
      </c>
      <c r="C763" s="169">
        <f>IF(AND(B763&gt;=_xlfn.PERCENTILE.INC($B$2:$B$773,$H$3)),3,IF(AND(B763&lt;_xlfn.PERCENTILE.INC($B$2:$B$773,$H$3),B763&gt;=_xlfn.PERCENTILE.INC($B$2:$B$773,$H$4)),2,1))</f>
        <v>1</v>
      </c>
      <c r="D763" s="169" t="str">
        <f t="shared" si="11"/>
        <v>lower</v>
      </c>
    </row>
    <row r="764" spans="1:4" x14ac:dyDescent="0.35">
      <c r="A764" s="165">
        <v>53061053509</v>
      </c>
      <c r="B764" s="166">
        <f>SUM('Data - Individual Indicators'!C765,'Data - Individual Indicators'!E765,'Data - Individual Indicators'!G765,'Data - Individual Indicators'!I765,0.5*'Data - Individual Indicators'!L765,0.5*'Data - Individual Indicators'!M765,'Data - Individual Indicators'!P765,0.5*'Data - Individual Indicators'!S765,0.5*'Data - Individual Indicators'!T765,'Data - Individual Indicators'!W765,'Data - Individual Indicators'!Y765,0.33*'Data - Individual Indicators'!AC765,0.33*'Data - Individual Indicators'!AD765,0.33*'Data - Individual Indicators'!AE765,0.5*'Data - Individual Indicators'!AI765,0.5*'Data - Individual Indicators'!AJ765,'Data - Individual Indicators'!AM765,'Data - Individual Indicators'!AO765,'Data - Individual Indicators'!BB765*SUM('Data - Individual Indicators'!AV765:AY765),'Data - Individual Indicators'!BE765)</f>
        <v>23.986666666666668</v>
      </c>
      <c r="C764" s="169">
        <f>IF(AND(B764&gt;=_xlfn.PERCENTILE.INC($B$2:$B$773,$H$3)),3,IF(AND(B764&lt;_xlfn.PERCENTILE.INC($B$2:$B$773,$H$3),B764&gt;=_xlfn.PERCENTILE.INC($B$2:$B$773,$H$4)),2,1))</f>
        <v>1</v>
      </c>
      <c r="D764" s="169" t="str">
        <f t="shared" si="11"/>
        <v>lower</v>
      </c>
    </row>
    <row r="765" spans="1:4" x14ac:dyDescent="0.35">
      <c r="A765" s="165">
        <v>53061053602</v>
      </c>
      <c r="B765" s="166">
        <f>SUM('Data - Individual Indicators'!C766,'Data - Individual Indicators'!E766,'Data - Individual Indicators'!G766,'Data - Individual Indicators'!I766,0.5*'Data - Individual Indicators'!L766,0.5*'Data - Individual Indicators'!M766,'Data - Individual Indicators'!P766,0.5*'Data - Individual Indicators'!S766,0.5*'Data - Individual Indicators'!T766,'Data - Individual Indicators'!W766,'Data - Individual Indicators'!Y766,0.33*'Data - Individual Indicators'!AC766,0.33*'Data - Individual Indicators'!AD766,0.33*'Data - Individual Indicators'!AE766,0.5*'Data - Individual Indicators'!AI766,0.5*'Data - Individual Indicators'!AJ766,'Data - Individual Indicators'!AM766,'Data - Individual Indicators'!AO766,'Data - Individual Indicators'!BB766*SUM('Data - Individual Indicators'!AV766:AY766),'Data - Individual Indicators'!BE766)</f>
        <v>15</v>
      </c>
      <c r="C765" s="169">
        <f>IF(AND(B765&gt;=_xlfn.PERCENTILE.INC($B$2:$B$773,$H$3)),3,IF(AND(B765&lt;_xlfn.PERCENTILE.INC($B$2:$B$773,$H$3),B765&gt;=_xlfn.PERCENTILE.INC($B$2:$B$773,$H$4)),2,1))</f>
        <v>1</v>
      </c>
      <c r="D765" s="169" t="str">
        <f t="shared" si="11"/>
        <v>lower</v>
      </c>
    </row>
    <row r="766" spans="1:4" x14ac:dyDescent="0.35">
      <c r="A766" s="165">
        <v>53061053603</v>
      </c>
      <c r="B766" s="166">
        <f>SUM('Data - Individual Indicators'!C767,'Data - Individual Indicators'!E767,'Data - Individual Indicators'!G767,'Data - Individual Indicators'!I767,0.5*'Data - Individual Indicators'!L767,0.5*'Data - Individual Indicators'!M767,'Data - Individual Indicators'!P767,0.5*'Data - Individual Indicators'!S767,0.5*'Data - Individual Indicators'!T767,'Data - Individual Indicators'!W767,'Data - Individual Indicators'!Y767,0.33*'Data - Individual Indicators'!AC767,0.33*'Data - Individual Indicators'!AD767,0.33*'Data - Individual Indicators'!AE767,0.5*'Data - Individual Indicators'!AI767,0.5*'Data - Individual Indicators'!AJ767,'Data - Individual Indicators'!AM767,'Data - Individual Indicators'!AO767,'Data - Individual Indicators'!BB767*SUM('Data - Individual Indicators'!AV767:AY767),'Data - Individual Indicators'!BE767)</f>
        <v>7.5</v>
      </c>
      <c r="C766" s="169">
        <f>IF(AND(B766&gt;=_xlfn.PERCENTILE.INC($B$2:$B$773,$H$3)),3,IF(AND(B766&lt;_xlfn.PERCENTILE.INC($B$2:$B$773,$H$3),B766&gt;=_xlfn.PERCENTILE.INC($B$2:$B$773,$H$4)),2,1))</f>
        <v>1</v>
      </c>
      <c r="D766" s="169" t="str">
        <f t="shared" si="11"/>
        <v>lower</v>
      </c>
    </row>
    <row r="767" spans="1:4" x14ac:dyDescent="0.35">
      <c r="A767" s="165">
        <v>53061053604</v>
      </c>
      <c r="B767" s="166">
        <f>SUM('Data - Individual Indicators'!C768,'Data - Individual Indicators'!E768,'Data - Individual Indicators'!G768,'Data - Individual Indicators'!I768,0.5*'Data - Individual Indicators'!L768,0.5*'Data - Individual Indicators'!M768,'Data - Individual Indicators'!P768,0.5*'Data - Individual Indicators'!S768,0.5*'Data - Individual Indicators'!T768,'Data - Individual Indicators'!W768,'Data - Individual Indicators'!Y768,0.33*'Data - Individual Indicators'!AC768,0.33*'Data - Individual Indicators'!AD768,0.33*'Data - Individual Indicators'!AE768,0.5*'Data - Individual Indicators'!AI768,0.5*'Data - Individual Indicators'!AJ768,'Data - Individual Indicators'!AM768,'Data - Individual Indicators'!AO768,'Data - Individual Indicators'!BB768*SUM('Data - Individual Indicators'!AV768:AY768),'Data - Individual Indicators'!BE768)</f>
        <v>17.666666666666664</v>
      </c>
      <c r="C767" s="169">
        <f>IF(AND(B767&gt;=_xlfn.PERCENTILE.INC($B$2:$B$773,$H$3)),3,IF(AND(B767&lt;_xlfn.PERCENTILE.INC($B$2:$B$773,$H$3),B767&gt;=_xlfn.PERCENTILE.INC($B$2:$B$773,$H$4)),2,1))</f>
        <v>1</v>
      </c>
      <c r="D767" s="169" t="str">
        <f t="shared" si="11"/>
        <v>lower</v>
      </c>
    </row>
    <row r="768" spans="1:4" x14ac:dyDescent="0.35">
      <c r="A768" s="165">
        <v>53061053700</v>
      </c>
      <c r="B768" s="166">
        <f>SUM('Data - Individual Indicators'!C769,'Data - Individual Indicators'!E769,'Data - Individual Indicators'!G769,'Data - Individual Indicators'!I769,0.5*'Data - Individual Indicators'!L769,0.5*'Data - Individual Indicators'!M769,'Data - Individual Indicators'!P769,0.5*'Data - Individual Indicators'!S769,0.5*'Data - Individual Indicators'!T769,'Data - Individual Indicators'!W769,'Data - Individual Indicators'!Y769,0.33*'Data - Individual Indicators'!AC769,0.33*'Data - Individual Indicators'!AD769,0.33*'Data - Individual Indicators'!AE769,0.5*'Data - Individual Indicators'!AI769,0.5*'Data - Individual Indicators'!AJ769,'Data - Individual Indicators'!AM769,'Data - Individual Indicators'!AO769,'Data - Individual Indicators'!BB769*SUM('Data - Individual Indicators'!AV769:AY769),'Data - Individual Indicators'!BE769)</f>
        <v>20</v>
      </c>
      <c r="C768" s="169">
        <f>IF(AND(B768&gt;=_xlfn.PERCENTILE.INC($B$2:$B$773,$H$3)),3,IF(AND(B768&lt;_xlfn.PERCENTILE.INC($B$2:$B$773,$H$3),B768&gt;=_xlfn.PERCENTILE.INC($B$2:$B$773,$H$4)),2,1))</f>
        <v>1</v>
      </c>
      <c r="D768" s="169" t="str">
        <f t="shared" si="11"/>
        <v>lower</v>
      </c>
    </row>
    <row r="769" spans="1:4" x14ac:dyDescent="0.35">
      <c r="A769" s="165">
        <v>53061053801</v>
      </c>
      <c r="B769" s="166">
        <f>SUM('Data - Individual Indicators'!C770,'Data - Individual Indicators'!E770,'Data - Individual Indicators'!G770,'Data - Individual Indicators'!I770,0.5*'Data - Individual Indicators'!L770,0.5*'Data - Individual Indicators'!M770,'Data - Individual Indicators'!P770,0.5*'Data - Individual Indicators'!S770,0.5*'Data - Individual Indicators'!T770,'Data - Individual Indicators'!W770,'Data - Individual Indicators'!Y770,0.33*'Data - Individual Indicators'!AC770,0.33*'Data - Individual Indicators'!AD770,0.33*'Data - Individual Indicators'!AE770,0.5*'Data - Individual Indicators'!AI770,0.5*'Data - Individual Indicators'!AJ770,'Data - Individual Indicators'!AM770,'Data - Individual Indicators'!AO770,'Data - Individual Indicators'!BB770*SUM('Data - Individual Indicators'!AV770:AY770),'Data - Individual Indicators'!BE770)</f>
        <v>12.833333333333332</v>
      </c>
      <c r="C769" s="169">
        <f>IF(AND(B769&gt;=_xlfn.PERCENTILE.INC($B$2:$B$773,$H$3)),3,IF(AND(B769&lt;_xlfn.PERCENTILE.INC($B$2:$B$773,$H$3),B769&gt;=_xlfn.PERCENTILE.INC($B$2:$B$773,$H$4)),2,1))</f>
        <v>1</v>
      </c>
      <c r="D769" s="169" t="str">
        <f t="shared" si="11"/>
        <v>lower</v>
      </c>
    </row>
    <row r="770" spans="1:4" x14ac:dyDescent="0.35">
      <c r="A770" s="165">
        <v>53061053802</v>
      </c>
      <c r="B770" s="166">
        <f>SUM('Data - Individual Indicators'!C771,'Data - Individual Indicators'!E771,'Data - Individual Indicators'!G771,'Data - Individual Indicators'!I771,0.5*'Data - Individual Indicators'!L771,0.5*'Data - Individual Indicators'!M771,'Data - Individual Indicators'!P771,0.5*'Data - Individual Indicators'!S771,0.5*'Data - Individual Indicators'!T771,'Data - Individual Indicators'!W771,'Data - Individual Indicators'!Y771,0.33*'Data - Individual Indicators'!AC771,0.33*'Data - Individual Indicators'!AD771,0.33*'Data - Individual Indicators'!AE771,0.5*'Data - Individual Indicators'!AI771,0.5*'Data - Individual Indicators'!AJ771,'Data - Individual Indicators'!AM771,'Data - Individual Indicators'!AO771,'Data - Individual Indicators'!BB771*SUM('Data - Individual Indicators'!AV771:AY771),'Data - Individual Indicators'!BE771)</f>
        <v>18.986666666666668</v>
      </c>
      <c r="C770" s="169">
        <f>IF(AND(B770&gt;=_xlfn.PERCENTILE.INC($B$2:$B$773,$H$3)),3,IF(AND(B770&lt;_xlfn.PERCENTILE.INC($B$2:$B$773,$H$3),B770&gt;=_xlfn.PERCENTILE.INC($B$2:$B$773,$H$4)),2,1))</f>
        <v>1</v>
      </c>
      <c r="D770" s="169" t="str">
        <f t="shared" si="11"/>
        <v>lower</v>
      </c>
    </row>
    <row r="771" spans="1:4" x14ac:dyDescent="0.35">
      <c r="A771" s="165">
        <v>53061053803</v>
      </c>
      <c r="B771" s="166">
        <f>SUM('Data - Individual Indicators'!C772,'Data - Individual Indicators'!E772,'Data - Individual Indicators'!G772,'Data - Individual Indicators'!I772,0.5*'Data - Individual Indicators'!L772,0.5*'Data - Individual Indicators'!M772,'Data - Individual Indicators'!P772,0.5*'Data - Individual Indicators'!S772,0.5*'Data - Individual Indicators'!T772,'Data - Individual Indicators'!W772,'Data - Individual Indicators'!Y772,0.33*'Data - Individual Indicators'!AC772,0.33*'Data - Individual Indicators'!AD772,0.33*'Data - Individual Indicators'!AE772,0.5*'Data - Individual Indicators'!AI772,0.5*'Data - Individual Indicators'!AJ772,'Data - Individual Indicators'!AM772,'Data - Individual Indicators'!AO772,'Data - Individual Indicators'!BB772*SUM('Data - Individual Indicators'!AV772:AY772),'Data - Individual Indicators'!BE772)</f>
        <v>16.91</v>
      </c>
      <c r="C771" s="169">
        <f>IF(AND(B771&gt;=_xlfn.PERCENTILE.INC($B$2:$B$773,$H$3)),3,IF(AND(B771&lt;_xlfn.PERCENTILE.INC($B$2:$B$773,$H$3),B771&gt;=_xlfn.PERCENTILE.INC($B$2:$B$773,$H$4)),2,1))</f>
        <v>1</v>
      </c>
      <c r="D771" s="169" t="str">
        <f t="shared" ref="D771:D773" si="12">IF(C771=3,"higher",IF(C771=2,"moderate","lower"))</f>
        <v>lower</v>
      </c>
    </row>
    <row r="772" spans="1:4" x14ac:dyDescent="0.35">
      <c r="A772" s="165">
        <v>53061940001</v>
      </c>
      <c r="B772" s="166">
        <f>SUM('Data - Individual Indicators'!C773,'Data - Individual Indicators'!E773,'Data - Individual Indicators'!G773,'Data - Individual Indicators'!I773,0.5*'Data - Individual Indicators'!L773,0.5*'Data - Individual Indicators'!M773,'Data - Individual Indicators'!P773,0.5*'Data - Individual Indicators'!S773,0.5*'Data - Individual Indicators'!T773,'Data - Individual Indicators'!W773,'Data - Individual Indicators'!Y773,0.33*'Data - Individual Indicators'!AC773,0.33*'Data - Individual Indicators'!AD773,0.33*'Data - Individual Indicators'!AE773,0.5*'Data - Individual Indicators'!AI773,0.5*'Data - Individual Indicators'!AJ773,'Data - Individual Indicators'!AM773,'Data - Individual Indicators'!AO773,'Data - Individual Indicators'!BB773*SUM('Data - Individual Indicators'!AV773:AY773),'Data - Individual Indicators'!BE773)</f>
        <v>13.666666666666666</v>
      </c>
      <c r="C772" s="169">
        <f>IF(AND(B772&gt;=_xlfn.PERCENTILE.INC($B$2:$B$773,$H$3)),3,IF(AND(B772&lt;_xlfn.PERCENTILE.INC($B$2:$B$773,$H$3),B772&gt;=_xlfn.PERCENTILE.INC($B$2:$B$773,$H$4)),2,1))</f>
        <v>1</v>
      </c>
      <c r="D772" s="169" t="str">
        <f t="shared" si="12"/>
        <v>lower</v>
      </c>
    </row>
    <row r="773" spans="1:4" x14ac:dyDescent="0.35">
      <c r="A773" s="165">
        <v>53061940002</v>
      </c>
      <c r="B773" s="166">
        <f>SUM('Data - Individual Indicators'!C774,'Data - Individual Indicators'!E774,'Data - Individual Indicators'!G774,'Data - Individual Indicators'!I774,0.5*'Data - Individual Indicators'!L774,0.5*'Data - Individual Indicators'!M774,'Data - Individual Indicators'!P774,0.5*'Data - Individual Indicators'!S774,0.5*'Data - Individual Indicators'!T774,'Data - Individual Indicators'!W774,'Data - Individual Indicators'!Y774,0.33*'Data - Individual Indicators'!AC774,0.33*'Data - Individual Indicators'!AD774,0.33*'Data - Individual Indicators'!AE774,0.5*'Data - Individual Indicators'!AI774,0.5*'Data - Individual Indicators'!AJ774,'Data - Individual Indicators'!AM774,'Data - Individual Indicators'!AO774,'Data - Individual Indicators'!BB774*SUM('Data - Individual Indicators'!AV774:AY774),'Data - Individual Indicators'!BE774)</f>
        <v>18</v>
      </c>
      <c r="C773" s="169">
        <f>IF(AND(B773&gt;=_xlfn.PERCENTILE.INC($B$2:$B$773,$H$3)),3,IF(AND(B773&lt;_xlfn.PERCENTILE.INC($B$2:$B$773,$H$3),B773&gt;=_xlfn.PERCENTILE.INC($B$2:$B$773,$H$4)),2,1))</f>
        <v>1</v>
      </c>
      <c r="D773" s="169" t="str">
        <f t="shared" si="12"/>
        <v>lower</v>
      </c>
    </row>
  </sheetData>
  <autoFilter ref="A1:D773" xr:uid="{7EBAC747-D0CC-4634-8E3D-21FA17C2462F}">
    <sortState xmlns:xlrd2="http://schemas.microsoft.com/office/spreadsheetml/2017/richdata2" ref="A2:D773">
      <sortCondition ref="A1:A773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Classification of Indicators</vt:lpstr>
      <vt:lpstr>Data - Individual Indicators</vt:lpstr>
      <vt:lpstr>Data - Composite Index</vt:lpstr>
      <vt:lpstr>Data - Composite Index (v2)</vt:lpstr>
      <vt:lpstr>'Classification of Indicators'!Print_Area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Caviedes</dc:creator>
  <cp:lastModifiedBy>Brian H Y Lee</cp:lastModifiedBy>
  <cp:lastPrinted>2019-03-21T21:47:02Z</cp:lastPrinted>
  <dcterms:created xsi:type="dcterms:W3CDTF">2018-11-28T18:11:17Z</dcterms:created>
  <dcterms:modified xsi:type="dcterms:W3CDTF">2023-03-24T20:25:28Z</dcterms:modified>
</cp:coreProperties>
</file>