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ildress\Documents\GitHub\heritage-month\data\"/>
    </mc:Choice>
  </mc:AlternateContent>
  <xr:revisionPtr revIDLastSave="0" documentId="13_ncr:1_{BA612DA2-7747-4A53-BED9-4A64FCD4CA07}" xr6:coauthVersionLast="47" xr6:coauthVersionMax="47" xr10:uidLastSave="{00000000-0000-0000-0000-000000000000}"/>
  <bookViews>
    <workbookView xWindow="33720" yWindow="-120" windowWidth="29040" windowHeight="15840" xr2:uid="{6BF6366D-BBDF-40F5-8D39-4EF720CAF928}"/>
  </bookViews>
  <sheets>
    <sheet name="Median income" sheetId="4" r:id="rId1"/>
    <sheet name="Pop by County 2010 2020" sheetId="1" r:id="rId2"/>
    <sheet name="Racial Identity" sheetId="3" r:id="rId3"/>
  </sheets>
  <definedNames>
    <definedName name="_xlchart.v1.0" hidden="1">'Pop by County 2010 2020'!$A$4:$A$7</definedName>
    <definedName name="_xlchart.v1.1" hidden="1">'Pop by County 2010 2020'!$A$4:$A$8</definedName>
    <definedName name="_xlchart.v1.2" hidden="1">'Pop by County 2010 2020'!$E$3</definedName>
    <definedName name="_xlchart.v1.3" hidden="1">'Pop by County 2010 2020'!$E$4:$E$7</definedName>
    <definedName name="_xlchart.v1.4" hidden="1">'Pop by County 2010 2020'!$E$4:$E$8</definedName>
    <definedName name="_xlchart.v1.5" hidden="1">'Racial Identity'!$K$2:$T$2</definedName>
    <definedName name="_xlchart.v1.6" hidden="1">'Racial Identity'!$K$7:$T$7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3" l="1"/>
  <c r="E17" i="3"/>
  <c r="M17" i="3" s="1"/>
  <c r="G18" i="3" s="1"/>
  <c r="F17" i="3"/>
  <c r="G17" i="3"/>
  <c r="H17" i="3"/>
  <c r="I17" i="3"/>
  <c r="J17" i="3"/>
  <c r="K17" i="3"/>
  <c r="L17" i="3"/>
  <c r="C17" i="3"/>
  <c r="T4" i="3"/>
  <c r="T5" i="3"/>
  <c r="T6" i="3"/>
  <c r="T3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X7" i="3"/>
  <c r="V7" i="3"/>
  <c r="W7" i="3"/>
  <c r="S7" i="3"/>
  <c r="Y7" i="3"/>
  <c r="R7" i="3"/>
  <c r="Q7" i="3"/>
  <c r="P7" i="3"/>
  <c r="O7" i="3"/>
  <c r="N7" i="3"/>
  <c r="M7" i="3"/>
  <c r="L7" i="3"/>
  <c r="K7" i="3"/>
  <c r="I18" i="3" l="1"/>
  <c r="H18" i="3"/>
  <c r="L18" i="3"/>
  <c r="J18" i="3"/>
  <c r="C18" i="3"/>
  <c r="K18" i="3"/>
  <c r="D18" i="3"/>
  <c r="E18" i="3"/>
  <c r="F18" i="3"/>
  <c r="T7" i="3"/>
  <c r="E16" i="1"/>
  <c r="E14" i="1"/>
  <c r="D17" i="1"/>
  <c r="E17" i="1" s="1"/>
  <c r="D16" i="1"/>
  <c r="D15" i="1"/>
  <c r="E15" i="1" s="1"/>
  <c r="D14" i="1"/>
  <c r="B17" i="1"/>
  <c r="C17" i="1" s="1"/>
  <c r="B16" i="1"/>
  <c r="C16" i="1" s="1"/>
  <c r="B15" i="1"/>
  <c r="C15" i="1" s="1"/>
  <c r="B14" i="1"/>
  <c r="C14" i="1" s="1"/>
  <c r="G5" i="1"/>
  <c r="G6" i="1"/>
  <c r="G7" i="1"/>
  <c r="G4" i="1"/>
  <c r="F8" i="1"/>
  <c r="D18" i="1" s="1"/>
  <c r="E18" i="1" s="1"/>
  <c r="E8" i="1"/>
  <c r="B18" i="1" s="1"/>
  <c r="C18" i="1" s="1"/>
  <c r="D5" i="1"/>
  <c r="D6" i="1"/>
  <c r="D7" i="1"/>
  <c r="D8" i="1"/>
  <c r="D4" i="1"/>
  <c r="G8" i="1" l="1"/>
</calcChain>
</file>

<file path=xl/sharedStrings.xml><?xml version="1.0" encoding="utf-8"?>
<sst xmlns="http://schemas.openxmlformats.org/spreadsheetml/2006/main" count="134" uniqueCount="56">
  <si>
    <t>Region</t>
  </si>
  <si>
    <t>Total Population</t>
  </si>
  <si>
    <t>Population Share</t>
  </si>
  <si>
    <t>black_pop</t>
  </si>
  <si>
    <t>2020 Census Redistricting Table P001</t>
  </si>
  <si>
    <t>Total Population Increase</t>
  </si>
  <si>
    <t>County</t>
  </si>
  <si>
    <t>2010 Census:Tables P001, P006</t>
  </si>
  <si>
    <t xml:space="preserve">King </t>
  </si>
  <si>
    <t xml:space="preserve">Kitsap </t>
  </si>
  <si>
    <t xml:space="preserve">Pierce </t>
  </si>
  <si>
    <t xml:space="preserve">Snohomish </t>
  </si>
  <si>
    <t>2010 to 2020 Change</t>
  </si>
  <si>
    <t>v</t>
  </si>
  <si>
    <t>Black Population Percent Increase</t>
  </si>
  <si>
    <t>Total Population Percent Increase</t>
  </si>
  <si>
    <t>Black Population</t>
  </si>
  <si>
    <t>For the purposes of this summary, people were classified as Black if they were Black or African American alone or in combination with one or more other races</t>
  </si>
  <si>
    <t>Black* Population</t>
  </si>
  <si>
    <t>2010 to 2020 Black Population Increase</t>
  </si>
  <si>
    <t>Black Population Share</t>
  </si>
  <si>
    <t>King County</t>
  </si>
  <si>
    <t>Kitsap County</t>
  </si>
  <si>
    <t>Pierce County</t>
  </si>
  <si>
    <t>Snohomish County</t>
  </si>
  <si>
    <t>Black or African American alone</t>
  </si>
  <si>
    <t>X</t>
  </si>
  <si>
    <t>TRACT</t>
  </si>
  <si>
    <t>COUNTY</t>
  </si>
  <si>
    <t>P0010019</t>
  </si>
  <si>
    <t>NA</t>
  </si>
  <si>
    <t>Black and American Indian or Alaska Native</t>
  </si>
  <si>
    <t>Black or African American and White</t>
  </si>
  <si>
    <t>Black or African American; Some Other Race</t>
  </si>
  <si>
    <t>Black or African America and Asian</t>
  </si>
  <si>
    <t>Black or African American and Asian</t>
  </si>
  <si>
    <t>Black and Some Other Combination of Races</t>
  </si>
  <si>
    <t>White; Black or African American; Asian</t>
  </si>
  <si>
    <t>White; Black or African American; Some Other Race</t>
  </si>
  <si>
    <t xml:space="preserve"> Black or African American, American Indian or Alaska Native, and Some Other Race</t>
  </si>
  <si>
    <t>Total</t>
  </si>
  <si>
    <t>Black and Some Other Combination of Races (total)</t>
  </si>
  <si>
    <t>Share</t>
  </si>
  <si>
    <t>Measure</t>
  </si>
  <si>
    <t>People's Racial Identities who Identify as Black Alone or In Combination</t>
  </si>
  <si>
    <t>2020 Census (Redistricting File Table P001)</t>
  </si>
  <si>
    <t>2010 and 2020 Black and Total Population by County</t>
  </si>
  <si>
    <t>2010 and 2020 Black and Total Population Increase by County</t>
  </si>
  <si>
    <t>2020 People's Racial Identities who Identify as Black Alone or In Combination</t>
  </si>
  <si>
    <t>Note: Code for this work is on Github at: https://github.com/psrc/heritage-month</t>
  </si>
  <si>
    <t>White, Non-Hispanic Householder Median Income</t>
  </si>
  <si>
    <t>White, Non-Hispanic Householder Median Income MOE</t>
  </si>
  <si>
    <t>Black Householder Median Income</t>
  </si>
  <si>
    <r>
      <t>Median Income by Black and White householders, ACS table 19013 (B, H), 2019 1-</t>
    </r>
    <r>
      <rPr>
        <b/>
        <sz val="11"/>
        <color rgb="FFFF0000"/>
        <rFont val="Calibri"/>
        <family val="2"/>
        <scheme val="minor"/>
      </rPr>
      <t xml:space="preserve">year </t>
    </r>
    <r>
      <rPr>
        <sz val="11"/>
        <color theme="1"/>
        <rFont val="Calibri"/>
        <family val="2"/>
        <scheme val="minor"/>
      </rPr>
      <t>estimate</t>
    </r>
  </si>
  <si>
    <r>
      <t>Median Income by Black and White householders, ACS table 19013 (B, H), 2019 5 -</t>
    </r>
    <r>
      <rPr>
        <b/>
        <sz val="11"/>
        <color rgb="FFFF0000"/>
        <rFont val="Calibri"/>
        <family val="2"/>
        <scheme val="minor"/>
      </rPr>
      <t xml:space="preserve"> year </t>
    </r>
    <r>
      <rPr>
        <sz val="11"/>
        <color theme="1"/>
        <rFont val="Calibri"/>
        <family val="2"/>
        <scheme val="minor"/>
      </rPr>
      <t>estimate</t>
    </r>
  </si>
  <si>
    <t>I'd go with 5-year estimate because of the wide error bars on the 1-year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</si>
</sst>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8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9" fontId="0" fillId="0" borderId="0" xfId="2" applyFont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0" xfId="0" applyBorder="1"/>
    <xf numFmtId="9" fontId="0" fillId="0" borderId="0" xfId="2" applyFont="1" applyBorder="1"/>
    <xf numFmtId="9" fontId="0" fillId="0" borderId="4" xfId="2" applyFont="1" applyBorder="1"/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0" xfId="0" applyBorder="1" applyAlignment="1">
      <alignment horizontal="center"/>
    </xf>
    <xf numFmtId="1" fontId="0" fillId="0" borderId="0" xfId="2" applyNumberFormat="1" applyFont="1" applyBorder="1"/>
    <xf numFmtId="0" fontId="0" fillId="0" borderId="10" xfId="0" applyFill="1" applyBorder="1" applyAlignment="1">
      <alignment wrapText="1"/>
    </xf>
    <xf numFmtId="0" fontId="0" fillId="0" borderId="1" xfId="0" applyBorder="1"/>
    <xf numFmtId="0" fontId="0" fillId="0" borderId="11" xfId="0" applyBorder="1"/>
    <xf numFmtId="0" fontId="0" fillId="0" borderId="9" xfId="0" applyBorder="1"/>
    <xf numFmtId="9" fontId="0" fillId="0" borderId="10" xfId="2" applyFont="1" applyBorder="1"/>
    <xf numFmtId="9" fontId="0" fillId="0" borderId="9" xfId="2" applyFont="1" applyBorder="1"/>
    <xf numFmtId="1" fontId="0" fillId="0" borderId="9" xfId="2" applyNumberFormat="1" applyFont="1" applyBorder="1"/>
    <xf numFmtId="0" fontId="0" fillId="0" borderId="7" xfId="0" applyFill="1" applyBorder="1"/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2" xfId="0" applyFill="1" applyBorder="1"/>
    <xf numFmtId="9" fontId="0" fillId="0" borderId="12" xfId="2" applyFont="1" applyBorder="1"/>
    <xf numFmtId="0" fontId="0" fillId="0" borderId="13" xfId="0" applyBorder="1" applyAlignment="1"/>
    <xf numFmtId="0" fontId="2" fillId="0" borderId="0" xfId="0" applyFont="1"/>
    <xf numFmtId="168" fontId="0" fillId="0" borderId="0" xfId="1" applyNumberFormat="1" applyFont="1" applyBorder="1"/>
    <xf numFmtId="168" fontId="0" fillId="0" borderId="4" xfId="1" applyNumberFormat="1" applyFont="1" applyBorder="1"/>
    <xf numFmtId="168" fontId="0" fillId="0" borderId="5" xfId="1" applyNumberFormat="1" applyFont="1" applyBorder="1"/>
    <xf numFmtId="168" fontId="0" fillId="0" borderId="6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Income by Black and White householders, ACS table 19013 (B, H), 2019 5 year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income'!$B$13</c:f>
              <c:strCache>
                <c:ptCount val="1"/>
                <c:pt idx="0">
                  <c:v>Black Householder Median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'Median income'!$C$14:$C$17</c:f>
                <c:numCache>
                  <c:formatCode>General</c:formatCode>
                  <c:ptCount val="4"/>
                  <c:pt idx="0">
                    <c:v>2006</c:v>
                  </c:pt>
                  <c:pt idx="1">
                    <c:v>8640</c:v>
                  </c:pt>
                  <c:pt idx="2">
                    <c:v>2765</c:v>
                  </c:pt>
                  <c:pt idx="3">
                    <c:v>4023</c:v>
                  </c:pt>
                </c:numCache>
              </c:numRef>
            </c:plus>
            <c:minus>
              <c:numRef>
                <c:f>'Median income'!$C$14:$C$17</c:f>
                <c:numCache>
                  <c:formatCode>General</c:formatCode>
                  <c:ptCount val="4"/>
                  <c:pt idx="0">
                    <c:v>2006</c:v>
                  </c:pt>
                  <c:pt idx="1">
                    <c:v>8640</c:v>
                  </c:pt>
                  <c:pt idx="2">
                    <c:v>2765</c:v>
                  </c:pt>
                  <c:pt idx="3">
                    <c:v>4023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'Median income'!$A$14:$A$17</c:f>
              <c:strCache>
                <c:ptCount val="4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</c:strCache>
            </c:strRef>
          </c:cat>
          <c:val>
            <c:numRef>
              <c:f>'Median income'!$B$14:$B$17</c:f>
              <c:numCache>
                <c:formatCode>_("$"* #,##0_);_("$"* \(#,##0\);_("$"* "-"??_);_(@_)</c:formatCode>
                <c:ptCount val="4"/>
                <c:pt idx="0">
                  <c:v>49846</c:v>
                </c:pt>
                <c:pt idx="1">
                  <c:v>47074</c:v>
                </c:pt>
                <c:pt idx="2">
                  <c:v>54683</c:v>
                </c:pt>
                <c:pt idx="3">
                  <c:v>71050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97-4D71-98A7-16F135FF622E}"/>
            </c:ext>
          </c:extLst>
        </c:ser>
        <c:ser>
          <c:idx val="1"/>
          <c:order val="1"/>
          <c:tx>
            <c:strRef>
              <c:f>'Median income'!$D$13</c:f>
              <c:strCache>
                <c:ptCount val="1"/>
                <c:pt idx="0">
                  <c:v>White, Non-Hispanic Householder Median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'Median income'!$E$14:$E$18</c:f>
                <c:numCache>
                  <c:formatCode>General</c:formatCode>
                  <c:ptCount val="5"/>
                  <c:pt idx="0">
                    <c:v>816</c:v>
                  </c:pt>
                  <c:pt idx="1">
                    <c:v>1241</c:v>
                  </c:pt>
                  <c:pt idx="2">
                    <c:v>1030</c:v>
                  </c:pt>
                  <c:pt idx="3">
                    <c:v>1222</c:v>
                  </c:pt>
                </c:numCache>
              </c:numRef>
            </c:plus>
            <c:minus>
              <c:numRef>
                <c:f>'Median income'!$E$14:$E$17</c:f>
                <c:numCache>
                  <c:formatCode>General</c:formatCode>
                  <c:ptCount val="4"/>
                  <c:pt idx="0">
                    <c:v>816</c:v>
                  </c:pt>
                  <c:pt idx="1">
                    <c:v>1241</c:v>
                  </c:pt>
                  <c:pt idx="2">
                    <c:v>1030</c:v>
                  </c:pt>
                  <c:pt idx="3">
                    <c:v>1222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'Median income'!$A$14:$A$17</c:f>
              <c:strCache>
                <c:ptCount val="4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</c:strCache>
            </c:strRef>
          </c:cat>
          <c:val>
            <c:numRef>
              <c:f>'Median income'!$D$14:$D$17</c:f>
              <c:numCache>
                <c:formatCode>_("$"* #,##0_);_("$"* \(#,##0\);_("$"* "-"??_);_(@_)</c:formatCode>
                <c:ptCount val="4"/>
                <c:pt idx="0">
                  <c:v>101265</c:v>
                </c:pt>
                <c:pt idx="1">
                  <c:v>77807</c:v>
                </c:pt>
                <c:pt idx="2">
                  <c:v>76183</c:v>
                </c:pt>
                <c:pt idx="3">
                  <c:v>88341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97-4D71-98A7-16F135FF62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15248"/>
        <c:axId val="173716912"/>
      </c:barChart>
      <c:catAx>
        <c:axId val="1737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6912"/>
        <c:crosses val="autoZero"/>
        <c:auto val="1"/>
        <c:lblAlgn val="ctr"/>
        <c:lblOffset val="100"/>
        <c:noMultiLvlLbl val="0"/>
      </c:catAx>
      <c:valAx>
        <c:axId val="173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Income by Black and White householders, ACS table 19013 (B, H), 2019 1-</a:t>
            </a:r>
            <a:r>
              <a:rPr lang="en-US" baseline="0"/>
              <a:t> </a:t>
            </a:r>
            <a:r>
              <a:rPr lang="en-US"/>
              <a:t>year estimate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'Median income'!$B$2</c:f>
              <c:strCache>
                <c:ptCount val="1"/>
                <c:pt idx="0">
                  <c:v>Black Householder Median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'Median income'!$C$3:$C$6</c:f>
                <c:numCache>
                  <c:formatCode>General</c:formatCode>
                  <c:ptCount val="4"/>
                  <c:pt idx="0">
                    <c:v>5257</c:v>
                  </c:pt>
                  <c:pt idx="1">
                    <c:v>19532</c:v>
                  </c:pt>
                  <c:pt idx="2">
                    <c:v>12325</c:v>
                  </c:pt>
                  <c:pt idx="3">
                    <c:v>19660</c:v>
                  </c:pt>
                </c:numCache>
              </c:numRef>
            </c:plus>
            <c:minus>
              <c:numRef>
                <c:f>'Median income'!$C$3:$C$6</c:f>
                <c:numCache>
                  <c:formatCode>General</c:formatCode>
                  <c:ptCount val="4"/>
                  <c:pt idx="0">
                    <c:v>5257</c:v>
                  </c:pt>
                  <c:pt idx="1">
                    <c:v>19532</c:v>
                  </c:pt>
                  <c:pt idx="2">
                    <c:v>12325</c:v>
                  </c:pt>
                  <c:pt idx="3">
                    <c:v>19660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'Median income'!$A$3:$A$6</c:f>
              <c:strCache>
                <c:ptCount val="4"/>
                <c:pt idx="0">
                  <c:v>King County</c:v>
                </c:pt>
                <c:pt idx="1">
                  <c:v>Kitsap County</c:v>
                </c:pt>
                <c:pt idx="2">
                  <c:v>Pierce County</c:v>
                </c:pt>
                <c:pt idx="3">
                  <c:v>Snohomish County</c:v>
                </c:pt>
              </c:strCache>
            </c:strRef>
          </c:cat>
          <c:val>
            <c:numRef>
              <c:f>'Median income'!$B$3:$B$6</c:f>
              <c:numCache>
                <c:formatCode>_("$"* #,##0_);_("$"* \(#,##0\);_("$"* "-"??_);_(@_)</c:formatCode>
                <c:ptCount val="4"/>
                <c:pt idx="0">
                  <c:v>52462</c:v>
                </c:pt>
                <c:pt idx="1">
                  <c:v>67143</c:v>
                </c:pt>
                <c:pt idx="2">
                  <c:v>61188</c:v>
                </c:pt>
                <c:pt idx="3">
                  <c:v>70107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B-4728-80FD-C932D06DED73}"/>
            </c:ext>
          </c:extLst>
        </c:ser>
        <c:ser>
          <c:idx val="1"/>
          <c:order val="1"/>
          <c:tx>
            <c:strRef>
              <c:f>'Median income'!$D$2</c:f>
              <c:strCache>
                <c:ptCount val="1"/>
                <c:pt idx="0">
                  <c:v>White, Non-Hispanic Householder Median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'Median income'!$E$3:$E$6</c:f>
                <c:numCache>
                  <c:formatCode>General</c:formatCode>
                  <c:ptCount val="4"/>
                  <c:pt idx="0">
                    <c:v>2900</c:v>
                  </c:pt>
                  <c:pt idx="1">
                    <c:v>4099</c:v>
                  </c:pt>
                  <c:pt idx="2">
                    <c:v>2468</c:v>
                  </c:pt>
                  <c:pt idx="3">
                    <c:v>3171</c:v>
                  </c:pt>
                </c:numCache>
              </c:numRef>
            </c:plus>
            <c:minus>
              <c:numRef>
                <c:f>'Median income'!$E$3:$E$6</c:f>
                <c:numCache>
                  <c:formatCode>General</c:formatCode>
                  <c:ptCount val="4"/>
                  <c:pt idx="0">
                    <c:v>2900</c:v>
                  </c:pt>
                  <c:pt idx="1">
                    <c:v>4099</c:v>
                  </c:pt>
                  <c:pt idx="2">
                    <c:v>2468</c:v>
                  </c:pt>
                  <c:pt idx="3">
                    <c:v>3171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'Median income'!$A$3:$A$6</c:f>
              <c:strCache>
                <c:ptCount val="4"/>
                <c:pt idx="0">
                  <c:v>King County</c:v>
                </c:pt>
                <c:pt idx="1">
                  <c:v>Kitsap County</c:v>
                </c:pt>
                <c:pt idx="2">
                  <c:v>Pierce County</c:v>
                </c:pt>
                <c:pt idx="3">
                  <c:v>Snohomish County</c:v>
                </c:pt>
              </c:strCache>
            </c:strRef>
          </c:cat>
          <c:val>
            <c:numRef>
              <c:f>'Median income'!$D$3:$D$6</c:f>
              <c:numCache>
                <c:formatCode>_("$"* #,##0_);_("$"* \(#,##0\);_("$"* "-"??_);_(@_)</c:formatCode>
                <c:ptCount val="4"/>
                <c:pt idx="0">
                  <c:v>109124</c:v>
                </c:pt>
                <c:pt idx="1">
                  <c:v>81317</c:v>
                </c:pt>
                <c:pt idx="2">
                  <c:v>83992</c:v>
                </c:pt>
                <c:pt idx="3">
                  <c:v>88946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B-4728-80FD-C932D06DE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15248"/>
        <c:axId val="173716912"/>
      </c:barChart>
      <c:catAx>
        <c:axId val="17371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6912"/>
        <c:crosses val="autoZero"/>
        <c:auto val="1"/>
        <c:lblAlgn val="ctr"/>
        <c:lblOffset val="100"/>
        <c:noMultiLvlLbl val="0"/>
      </c:catAx>
      <c:valAx>
        <c:axId val="1737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1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'Pop by County 2010 2020'!$A$14</c:f>
              <c:strCache>
                <c:ptCount val="1"/>
                <c:pt idx="0">
                  <c:v>King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by County 2010 2020'!$B$13</c:f>
              <c:strCache>
                <c:ptCount val="1"/>
                <c:pt idx="0">
                  <c:v>2010 to 2020 Black Population Increase</c:v>
                </c:pt>
              </c:strCache>
            </c:strRef>
          </c:cat>
          <c:val>
            <c:numRef>
              <c:f>'Pop by County 2010 2020'!$B$14</c:f>
              <c:numCache>
                <c:formatCode>General</c:formatCode>
                <c:ptCount val="1"/>
                <c:pt idx="0">
                  <c:v>46907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4B35-953A-01AF8C056B1F}"/>
            </c:ext>
          </c:extLst>
        </c:ser>
        <c:ser>
          <c:idx val="1"/>
          <c:order val="1"/>
          <c:tx>
            <c:strRef>
              <c:f>'Pop by County 2010 2020'!$A$15</c:f>
              <c:strCache>
                <c:ptCount val="1"/>
                <c:pt idx="0">
                  <c:v>Kitsap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 by County 2010 2020'!$B$13</c:f>
              <c:strCache>
                <c:ptCount val="1"/>
                <c:pt idx="0">
                  <c:v>2010 to 2020 Black Population Increase</c:v>
                </c:pt>
              </c:strCache>
            </c:strRef>
          </c:cat>
          <c:val>
            <c:numRef>
              <c:f>'Pop by County 2010 2020'!$B$15</c:f>
              <c:numCache>
                <c:formatCode>General</c:formatCode>
                <c:ptCount val="1"/>
                <c:pt idx="0">
                  <c:v>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8-4B35-953A-01AF8C056B1F}"/>
            </c:ext>
          </c:extLst>
        </c:ser>
        <c:ser>
          <c:idx val="2"/>
          <c:order val="2"/>
          <c:tx>
            <c:strRef>
              <c:f>'Pop by County 2010 2020'!$A$16</c:f>
              <c:strCache>
                <c:ptCount val="1"/>
                <c:pt idx="0">
                  <c:v>Pierce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'Pop by County 2010 2020'!$B$13</c:f>
              <c:strCache>
                <c:ptCount val="1"/>
                <c:pt idx="0">
                  <c:v>2010 to 2020 Black Population Increase</c:v>
                </c:pt>
              </c:strCache>
            </c:strRef>
          </c:cat>
          <c:val>
            <c:numRef>
              <c:f>'Pop by County 2010 2020'!$B$16</c:f>
              <c:numCache>
                <c:formatCode>General</c:formatCode>
                <c:ptCount val="1"/>
                <c:pt idx="0">
                  <c:v>23170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8-4B35-953A-01AF8C056B1F}"/>
            </c:ext>
          </c:extLst>
        </c:ser>
        <c:ser>
          <c:idx val="3"/>
          <c:order val="3"/>
          <c:tx>
            <c:strRef>
              <c:f>'Pop by County 2010 2020'!$A$17</c:f>
              <c:strCache>
                <c:ptCount val="1"/>
                <c:pt idx="0">
                  <c:v>Snohomish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'Pop by County 2010 2020'!$B$13</c:f>
              <c:strCache>
                <c:ptCount val="1"/>
                <c:pt idx="0">
                  <c:v>2010 to 2020 Black Population Increase</c:v>
                </c:pt>
              </c:strCache>
            </c:strRef>
          </c:cat>
          <c:val>
            <c:numRef>
              <c:f>'Pop by County 2010 2020'!$B$17</c:f>
              <c:numCache>
                <c:formatCode>General</c:formatCode>
                <c:ptCount val="1"/>
                <c:pt idx="0">
                  <c:v>17230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98-4B35-953A-01AF8C056B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02073376"/>
        <c:axId val="1802070880"/>
      </c:barChart>
      <c:catAx>
        <c:axId val="18020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0880"/>
        <c:crosses val="autoZero"/>
        <c:auto val="1"/>
        <c:lblAlgn val="ctr"/>
        <c:lblOffset val="100"/>
        <c:noMultiLvlLbl val="0"/>
      </c:catAx>
      <c:valAx>
        <c:axId val="180207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07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Increase</a:t>
            </a:r>
            <a:r>
              <a:rPr lang="en-US" baseline="0"/>
              <a:t> in Population 2010 to 2020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 by County 2010 2020'!$C$13</c:f>
              <c:strCache>
                <c:ptCount val="1"/>
                <c:pt idx="0">
                  <c:v>Black Population Percent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by County 2010 2020'!$A$14:$A$18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'Pop by County 2010 2020'!$C$14:$C$18</c:f>
              <c:numCache>
                <c:formatCode>0%</c:formatCode>
                <c:ptCount val="5"/>
                <c:pt idx="0">
                  <c:v>0.31704629942548157</c:v>
                </c:pt>
                <c:pt idx="1">
                  <c:v>0.33174697600634545</c:v>
                </c:pt>
                <c:pt idx="2">
                  <c:v>0.3097717822907336</c:v>
                </c:pt>
                <c:pt idx="3">
                  <c:v>0.66093827918217041</c:v>
                </c:pt>
                <c:pt idx="4">
                  <c:v>0.35014406995697211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C-4625-B6A1-51150714226F}"/>
            </c:ext>
          </c:extLst>
        </c:ser>
        <c:ser>
          <c:idx val="1"/>
          <c:order val="1"/>
          <c:tx>
            <c:strRef>
              <c:f>'Pop by County 2010 2020'!$E$13</c:f>
              <c:strCache>
                <c:ptCount val="1"/>
                <c:pt idx="0">
                  <c:v>Total Population Percent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'Pop by County 2010 2020'!$A$14:$A$18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'Pop by County 2010 2020'!$E$14:$E$18</c:f>
              <c:numCache>
                <c:formatCode>0%</c:formatCode>
                <c:ptCount val="5"/>
                <c:pt idx="0">
                  <c:v>0.17523685449157514</c:v>
                </c:pt>
                <c:pt idx="1">
                  <c:v>9.74702647601072E-2</c:v>
                </c:pt>
                <c:pt idx="2">
                  <c:v>0.15832625986356064</c:v>
                </c:pt>
                <c:pt idx="3">
                  <c:v>0.16068467129749697</c:v>
                </c:pt>
                <c:pt idx="4">
                  <c:v>0.16348969991942436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1C-4625-B6A1-51150714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245376"/>
        <c:axId val="173247040"/>
      </c:barChart>
      <c:catAx>
        <c:axId val="1732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7040"/>
        <c:crosses val="autoZero"/>
        <c:auto val="1"/>
        <c:lblAlgn val="ctr"/>
        <c:lblOffset val="100"/>
        <c:noMultiLvlLbl val="0"/>
      </c:catAx>
      <c:valAx>
        <c:axId val="17324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 Black</a:t>
            </a:r>
            <a:r>
              <a:rPr lang="en-US" baseline="0"/>
              <a:t> Population Share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 by County 2010 2020'!$G$3</c:f>
              <c:strCache>
                <c:ptCount val="1"/>
                <c:pt idx="0">
                  <c:v>Black Population Share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'Pop by County 2010 2020'!$A$4:$A$8</c:f>
              <c:strCache>
                <c:ptCount val="5"/>
                <c:pt idx="0">
                  <c:v>King </c:v>
                </c:pt>
                <c:pt idx="1">
                  <c:v>Kitsap </c:v>
                </c:pt>
                <c:pt idx="2">
                  <c:v>Pierce </c:v>
                </c:pt>
                <c:pt idx="3">
                  <c:v>Snohomish </c:v>
                </c:pt>
                <c:pt idx="4">
                  <c:v>Region</c:v>
                </c:pt>
              </c:strCache>
            </c:strRef>
          </c:cat>
          <c:val>
            <c:numRef>
              <c:f>'Pop by County 2010 2020'!$G$4:$G$8</c:f>
              <c:numCache>
                <c:formatCode>0%</c:formatCode>
                <c:ptCount val="5"/>
                <c:pt idx="0">
                  <c:v>8.585237974599888E-2</c:v>
                </c:pt>
                <c:pt idx="1">
                  <c:v>4.873535526521075E-2</c:v>
                </c:pt>
                <c:pt idx="2">
                  <c:v>0.10635523758861398</c:v>
                </c:pt>
                <c:pt idx="3">
                  <c:v>5.2296194126023453E-2</c:v>
                </c:pt>
                <c:pt idx="4">
                  <c:v>8.139837876216155E-2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2-4891-841D-969D85EED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260192"/>
        <c:axId val="178259776"/>
      </c:barChart>
      <c:catAx>
        <c:axId val="17826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59776"/>
        <c:crosses val="autoZero"/>
        <c:auto val="1"/>
        <c:lblAlgn val="ctr"/>
        <c:lblOffset val="100"/>
        <c:noMultiLvlLbl val="0"/>
      </c:catAx>
      <c:valAx>
        <c:axId val="17825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26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Share of People's Racial Identities who Identify as Black Alone or In Combination (2020</a:t>
            </a:r>
            <a:r>
              <a:rPr lang="en-US" baseline="0"/>
              <a:t> Census)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'Racial Identity'!$B$18</c:f>
              <c:strCache>
                <c:ptCount val="1"/>
                <c:pt idx="0">
                  <c:v>Share</c:v>
                </c:pt>
              </c:strCache>
            </c:strRef>
          </c:tx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'Racial Identity'!$C$16:$L$16</c:f>
              <c:strCache>
                <c:ptCount val="10"/>
                <c:pt idx="0">
                  <c:v>Black or African American alone</c:v>
                </c:pt>
                <c:pt idx="1">
                  <c:v>Black or African American and White</c:v>
                </c:pt>
                <c:pt idx="2">
                  <c:v>Black and American Indian or Alaska Native</c:v>
                </c:pt>
                <c:pt idx="3">
                  <c:v>Black or African American and Asian</c:v>
                </c:pt>
                <c:pt idx="4">
                  <c:v>Black and Some Other Combination of Races</c:v>
                </c:pt>
                <c:pt idx="5">
                  <c:v>Black or African American; Some Other Race</c:v>
                </c:pt>
                <c:pt idx="6">
                  <c:v> Black or African American, American Indian or Alaska Native, and Some Other Race</c:v>
                </c:pt>
                <c:pt idx="7">
                  <c:v>White; Black or African American; Asian</c:v>
                </c:pt>
                <c:pt idx="8">
                  <c:v>White; Black or African American; Some Other Race</c:v>
                </c:pt>
                <c:pt idx="9">
                  <c:v>Black and Some Other Combination of Races (total)</c:v>
                </c:pt>
              </c:strCache>
            </c:strRef>
          </c:cat>
          <c:val>
            <c:numRef>
              <c:f>'Racial Identity'!$C$18:$L$18</c:f>
              <c:numCache>
                <c:formatCode>0%</c:formatCode>
                <c:ptCount val="10"/>
                <c:pt idx="0">
                  <c:v>0.7283603438657722</c:v>
                </c:pt>
                <c:pt idx="1">
                  <c:v>0.15529172805424038</c:v>
                </c:pt>
                <c:pt idx="2">
                  <c:v>1.360300954070175E-2</c:v>
                </c:pt>
                <c:pt idx="3">
                  <c:v>2.0875112643217807E-2</c:v>
                </c:pt>
                <c:pt idx="4">
                  <c:v>5.0235299166082594E-3</c:v>
                </c:pt>
                <c:pt idx="5">
                  <c:v>1.5817253364992633E-2</c:v>
                </c:pt>
                <c:pt idx="6">
                  <c:v>2.065197179270787E-2</c:v>
                </c:pt>
                <c:pt idx="7">
                  <c:v>1.4595700247457481E-2</c:v>
                </c:pt>
                <c:pt idx="8">
                  <c:v>8.8655576375677655E-3</c:v>
                </c:pt>
                <c:pt idx="9">
                  <c:v>1.6915792936733846E-2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6-4750-B569-6B7720BB7FC4}"/>
            </c:ext>
          </c:extLst>
        </c:ser>
        <c:dLbls>
          <c:showLegendKey val="0"/>
          <c:showVal val="0"/>
          <c:showCatName val="1"/>
          <c:showSerName val="0"/>
          <c:showPercent val="0"/>
          <c:showBubbleSize val="0"/>
        </c:dLbls>
        <c:gapWidth val="100"/>
        <c:axId val="1808408208"/>
        <c:axId val="1808411952"/>
      </c:barChart>
      <c:catAx>
        <c:axId val="1808408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11952"/>
        <c:crosses val="autoZero"/>
        <c:auto val="1"/>
        <c:lblAlgn val="ctr"/>
        <c:lblOffset val="100"/>
        <c:noMultiLvlLbl val="0"/>
      </c:catAx>
      <c:valAx>
        <c:axId val="180841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408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_xlchart.v1.3</cx:f>
      </cx:numDim>
    </cx:data>
  </cx:chartData>
  <cx:chart>
    <cx:title pos="t" align="ctr" overlay="0">
      <cx:tx>
        <cx:txData>
          <cx:v>2020 Black Population Total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2020 Black Population Total</a:t>
          </a:r>
        </a:p>
      </cx:txPr>
    </cx:title>
    <cx:plotArea>
      <cx:plotAreaRegion>
        <cx:series layoutId="sunburst" uniqueId="{533C5A79-03DE-4BA2-A055-8A4B2F5378CA}">
          <cx:tx>
            <cx:txData>
              <cx:f>_xlchart.v1.2</cx:f>
              <cx:v>Black Population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_xlchart.v1.5</cx:f>
      </cx:strDim>
      <cx:numDim type="size">
        <cx:f dir="row">_xlchart.v1.6</cx:f>
      </cx:numDim>
    </cx:data>
  </cx:chartData>
  <cx:chart>
    <cx:title pos="t" align="ctr" overlay="0"/>
    <cx:plotArea>
      <cx:plotAreaRegion>
        <cx:series layoutId="treemap" uniqueId="{8B83914A-3197-437E-B569-23CABDE076CC}"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20637</xdr:colOff>
      <xdr:row>13</xdr:row>
      <xdr:rowOff>28575</xdr:rowOff>
    </xdr:from>
    <xdr:to>
      <xdr:col>15</xdr:col>
      <xdr:colOff>606425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E99BD-799C-4099-8792-BF2C5E16B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587375</xdr:colOff>
      <xdr:row>0</xdr:row>
      <xdr:rowOff>0</xdr:rowOff>
    </xdr:from>
    <xdr:to>
      <xdr:col>15</xdr:col>
      <xdr:colOff>569913</xdr:colOff>
      <xdr:row>12</xdr:row>
      <xdr:rowOff>568325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B51BBC-C738-4D5C-9E4A-C7C7919E9C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12</xdr:row>
      <xdr:rowOff>390525</xdr:rowOff>
    </xdr:from>
    <xdr:to>
      <xdr:col>16</xdr:col>
      <xdr:colOff>406400</xdr:colOff>
      <xdr:row>26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52CFE2-5613-4FC9-9B68-10C84AF90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28575</xdr:colOff>
      <xdr:row>12</xdr:row>
      <xdr:rowOff>485775</xdr:rowOff>
    </xdr:from>
    <xdr:to>
      <xdr:col>24</xdr:col>
      <xdr:colOff>333375</xdr:colOff>
      <xdr:row>27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9B3C3E-0697-4E68-AC28-981245FC7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73025</xdr:colOff>
      <xdr:row>0</xdr:row>
      <xdr:rowOff>215900</xdr:rowOff>
    </xdr:from>
    <xdr:to>
      <xdr:col>16</xdr:col>
      <xdr:colOff>377825</xdr:colOff>
      <xdr:row>12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30EB97-0174-40B9-A835-4BC20DDB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28575</xdr:colOff>
      <xdr:row>0</xdr:row>
      <xdr:rowOff>142875</xdr:rowOff>
    </xdr:from>
    <xdr:to>
      <xdr:col>24</xdr:col>
      <xdr:colOff>333375</xdr:colOff>
      <xdr:row>12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1A5B8A67-E97E-46A2-994C-2EA95362A06C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9250" y="142875"/>
              <a:ext cx="4572000" cy="2990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114300</xdr:colOff>
      <xdr:row>10</xdr:row>
      <xdr:rowOff>171450</xdr:rowOff>
    </xdr:from>
    <xdr:to>
      <xdr:col>26</xdr:col>
      <xdr:colOff>419100</xdr:colOff>
      <xdr:row>11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9A8907-376D-4BD5-8F6E-10632E14F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96700" y="2000250"/>
              <a:ext cx="4572000" cy="2740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282575</xdr:colOff>
      <xdr:row>11</xdr:row>
      <xdr:rowOff>120650</xdr:rowOff>
    </xdr:from>
    <xdr:to>
      <xdr:col>21</xdr:col>
      <xdr:colOff>244475</xdr:colOff>
      <xdr:row>28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612709-AF33-4E09-A9FE-FCE2008D4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4F99D-F11C-4B51-BBC9-8709368647B0}">
  <dimension ref="A1:E17"/>
  <sheetViews>
    <sheetView tabSelected="1" workbookViewId="0">
      <selection activeCell="C26" sqref="C26"/>
    </sheetView>
  </sheetViews>
  <sheetFormatPr defaultRowHeight="14.5" x14ac:dyDescent="0.35"/>
  <cols>
    <col min="1" max="5" width="18.08984375" customWidth="1"/>
  </cols>
  <sheetData>
    <row r="1" spans="1:5" ht="15" thickBot="1" x14ac:dyDescent="0.4">
      <c r="A1" t="s">
        <v>53</v>
      </c>
    </row>
    <row r="2" spans="1:5" ht="58.5" thickBot="1" x14ac:dyDescent="0.4">
      <c r="A2" s="19" t="s">
        <v>6</v>
      </c>
      <c r="B2" s="11" t="s">
        <v>52</v>
      </c>
      <c r="C2" s="11" t="s">
        <v>52</v>
      </c>
      <c r="D2" s="11" t="s">
        <v>50</v>
      </c>
      <c r="E2" s="12" t="s">
        <v>51</v>
      </c>
    </row>
    <row r="3" spans="1:5" x14ac:dyDescent="0.35">
      <c r="A3" s="8" t="s">
        <v>21</v>
      </c>
      <c r="B3" s="32">
        <v>52462</v>
      </c>
      <c r="C3" s="32">
        <v>5257</v>
      </c>
      <c r="D3" s="32">
        <v>109124</v>
      </c>
      <c r="E3" s="33">
        <v>2900</v>
      </c>
    </row>
    <row r="4" spans="1:5" x14ac:dyDescent="0.35">
      <c r="A4" s="8" t="s">
        <v>22</v>
      </c>
      <c r="B4" s="32">
        <v>67143</v>
      </c>
      <c r="C4" s="32">
        <v>19532</v>
      </c>
      <c r="D4" s="32">
        <v>81317</v>
      </c>
      <c r="E4" s="33">
        <v>4099</v>
      </c>
    </row>
    <row r="5" spans="1:5" x14ac:dyDescent="0.35">
      <c r="A5" s="8" t="s">
        <v>23</v>
      </c>
      <c r="B5" s="32">
        <v>61188</v>
      </c>
      <c r="C5" s="32">
        <v>12325</v>
      </c>
      <c r="D5" s="32">
        <v>83992</v>
      </c>
      <c r="E5" s="33">
        <v>2468</v>
      </c>
    </row>
    <row r="6" spans="1:5" ht="15" thickBot="1" x14ac:dyDescent="0.4">
      <c r="A6" s="9" t="s">
        <v>24</v>
      </c>
      <c r="B6" s="34">
        <v>70107</v>
      </c>
      <c r="C6" s="34">
        <v>19660</v>
      </c>
      <c r="D6" s="34">
        <v>88946</v>
      </c>
      <c r="E6" s="35">
        <v>3171</v>
      </c>
    </row>
    <row r="11" spans="1:5" x14ac:dyDescent="0.35">
      <c r="A11" t="s">
        <v>55</v>
      </c>
    </row>
    <row r="12" spans="1:5" ht="15" thickBot="1" x14ac:dyDescent="0.4">
      <c r="A12" t="s">
        <v>54</v>
      </c>
    </row>
    <row r="13" spans="1:5" s="2" customFormat="1" ht="58.5" thickBot="1" x14ac:dyDescent="0.4">
      <c r="A13" s="10" t="s">
        <v>6</v>
      </c>
      <c r="B13" s="11" t="s">
        <v>52</v>
      </c>
      <c r="C13" s="11" t="s">
        <v>52</v>
      </c>
      <c r="D13" s="11" t="s">
        <v>50</v>
      </c>
      <c r="E13" s="12" t="s">
        <v>51</v>
      </c>
    </row>
    <row r="14" spans="1:5" x14ac:dyDescent="0.35">
      <c r="A14" s="8" t="s">
        <v>8</v>
      </c>
      <c r="B14" s="32">
        <v>49846</v>
      </c>
      <c r="C14" s="32">
        <v>2006</v>
      </c>
      <c r="D14" s="32">
        <v>101265</v>
      </c>
      <c r="E14" s="33">
        <v>816</v>
      </c>
    </row>
    <row r="15" spans="1:5" x14ac:dyDescent="0.35">
      <c r="A15" s="8" t="s">
        <v>9</v>
      </c>
      <c r="B15" s="32">
        <v>47074</v>
      </c>
      <c r="C15" s="32">
        <v>8640</v>
      </c>
      <c r="D15" s="32">
        <v>77807</v>
      </c>
      <c r="E15" s="33">
        <v>1241</v>
      </c>
    </row>
    <row r="16" spans="1:5" x14ac:dyDescent="0.35">
      <c r="A16" s="8" t="s">
        <v>10</v>
      </c>
      <c r="B16" s="32">
        <v>54683</v>
      </c>
      <c r="C16" s="32">
        <v>2765</v>
      </c>
      <c r="D16" s="32">
        <v>76183</v>
      </c>
      <c r="E16" s="33">
        <v>1030</v>
      </c>
    </row>
    <row r="17" spans="1:5" ht="15" thickBot="1" x14ac:dyDescent="0.4">
      <c r="A17" s="9" t="s">
        <v>11</v>
      </c>
      <c r="B17" s="34">
        <v>71050</v>
      </c>
      <c r="C17" s="34">
        <v>4023</v>
      </c>
      <c r="D17" s="34">
        <v>88341</v>
      </c>
      <c r="E17" s="35">
        <v>1222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D74AC-7B14-4C8A-84E8-6059B75DB471}">
  <dimension ref="A1:G24"/>
  <sheetViews>
    <sheetView workbookViewId="0">
      <selection activeCell="D23" sqref="D23"/>
    </sheetView>
  </sheetViews>
  <sheetFormatPr defaultRowHeight="14.5" x14ac:dyDescent="0.35"/>
  <cols>
    <col min="1" max="9" width="13" customWidth="1"/>
  </cols>
  <sheetData>
    <row r="1" spans="1:7" ht="19" thickBot="1" x14ac:dyDescent="0.5">
      <c r="B1" s="31" t="s">
        <v>46</v>
      </c>
    </row>
    <row r="2" spans="1:7" ht="15" thickBot="1" x14ac:dyDescent="0.4">
      <c r="A2" s="3"/>
      <c r="B2" s="13">
        <v>2010</v>
      </c>
      <c r="C2" s="14"/>
      <c r="D2" s="14"/>
      <c r="E2" s="14">
        <v>2020</v>
      </c>
      <c r="F2" s="14"/>
      <c r="G2" s="14"/>
    </row>
    <row r="3" spans="1:7" ht="68" customHeight="1" thickBot="1" x14ac:dyDescent="0.4">
      <c r="A3" s="10" t="s">
        <v>6</v>
      </c>
      <c r="B3" s="15" t="s">
        <v>18</v>
      </c>
      <c r="C3" s="11" t="s">
        <v>1</v>
      </c>
      <c r="D3" s="12" t="s">
        <v>2</v>
      </c>
      <c r="E3" s="15" t="s">
        <v>16</v>
      </c>
      <c r="F3" s="11" t="s">
        <v>1</v>
      </c>
      <c r="G3" s="12" t="s">
        <v>20</v>
      </c>
    </row>
    <row r="4" spans="1:7" x14ac:dyDescent="0.35">
      <c r="A4" s="8" t="s">
        <v>8</v>
      </c>
      <c r="B4" s="4">
        <v>147950</v>
      </c>
      <c r="C4" s="5">
        <v>1931249</v>
      </c>
      <c r="D4" s="7">
        <f>B4/C4</f>
        <v>7.6608453907290056E-2</v>
      </c>
      <c r="E4" s="4">
        <v>194857</v>
      </c>
      <c r="F4" s="5">
        <v>2269675</v>
      </c>
      <c r="G4" s="7">
        <f>E4/F4</f>
        <v>8.585237974599888E-2</v>
      </c>
    </row>
    <row r="5" spans="1:7" x14ac:dyDescent="0.35">
      <c r="A5" s="8" t="s">
        <v>9</v>
      </c>
      <c r="B5" s="4">
        <v>10086</v>
      </c>
      <c r="C5" s="5">
        <v>251133</v>
      </c>
      <c r="D5" s="7">
        <f t="shared" ref="D5:D8" si="0">B5/C5</f>
        <v>4.0161985879991875E-2</v>
      </c>
      <c r="E5" s="4">
        <v>13432</v>
      </c>
      <c r="F5" s="5">
        <v>275611</v>
      </c>
      <c r="G5" s="7">
        <f t="shared" ref="G5:G7" si="1">E5/F5</f>
        <v>4.873535526521075E-2</v>
      </c>
    </row>
    <row r="6" spans="1:7" x14ac:dyDescent="0.35">
      <c r="A6" s="8" t="s">
        <v>10</v>
      </c>
      <c r="B6" s="4">
        <v>74797</v>
      </c>
      <c r="C6" s="5">
        <v>795225</v>
      </c>
      <c r="D6" s="7">
        <f t="shared" si="0"/>
        <v>9.4057656638058415E-2</v>
      </c>
      <c r="E6" s="4">
        <v>97967</v>
      </c>
      <c r="F6" s="5">
        <v>921130</v>
      </c>
      <c r="G6" s="7">
        <f t="shared" si="1"/>
        <v>0.10635523758861398</v>
      </c>
    </row>
    <row r="7" spans="1:7" ht="15" thickBot="1" x14ac:dyDescent="0.4">
      <c r="A7" s="8" t="s">
        <v>11</v>
      </c>
      <c r="B7" s="4">
        <v>26069</v>
      </c>
      <c r="C7" s="5">
        <v>713335</v>
      </c>
      <c r="D7" s="7">
        <f t="shared" si="0"/>
        <v>3.6545241716724963E-2</v>
      </c>
      <c r="E7" s="4">
        <v>43299</v>
      </c>
      <c r="F7" s="5">
        <v>827957</v>
      </c>
      <c r="G7" s="7">
        <f t="shared" si="1"/>
        <v>5.2296194126023453E-2</v>
      </c>
    </row>
    <row r="8" spans="1:7" ht="15" thickBot="1" x14ac:dyDescent="0.4">
      <c r="A8" s="19" t="s">
        <v>0</v>
      </c>
      <c r="B8" s="20">
        <v>258902</v>
      </c>
      <c r="C8" s="21">
        <v>3690942</v>
      </c>
      <c r="D8" s="22">
        <f t="shared" si="0"/>
        <v>7.0145236636067435E-2</v>
      </c>
      <c r="E8" s="20">
        <f>SUM(E4:E7)</f>
        <v>349555</v>
      </c>
      <c r="F8" s="21">
        <f>SUM(F4:F7)</f>
        <v>4294373</v>
      </c>
      <c r="G8" s="22">
        <f>E8/F8</f>
        <v>8.139837876216155E-2</v>
      </c>
    </row>
    <row r="9" spans="1:7" x14ac:dyDescent="0.35">
      <c r="A9" t="s">
        <v>7</v>
      </c>
      <c r="E9" t="s">
        <v>4</v>
      </c>
    </row>
    <row r="10" spans="1:7" x14ac:dyDescent="0.35">
      <c r="A10" t="s">
        <v>17</v>
      </c>
    </row>
    <row r="11" spans="1:7" ht="19" thickBot="1" x14ac:dyDescent="0.5">
      <c r="B11" s="31" t="s">
        <v>47</v>
      </c>
    </row>
    <row r="12" spans="1:7" ht="15" thickBot="1" x14ac:dyDescent="0.4">
      <c r="A12" s="3"/>
      <c r="B12" s="13" t="s">
        <v>12</v>
      </c>
      <c r="C12" s="14"/>
      <c r="D12" s="14"/>
      <c r="E12" s="16"/>
    </row>
    <row r="13" spans="1:7" ht="58.5" thickBot="1" x14ac:dyDescent="0.4">
      <c r="A13" s="10" t="s">
        <v>6</v>
      </c>
      <c r="B13" s="15" t="s">
        <v>19</v>
      </c>
      <c r="C13" s="11" t="s">
        <v>14</v>
      </c>
      <c r="D13" s="11" t="s">
        <v>5</v>
      </c>
      <c r="E13" s="18" t="s">
        <v>15</v>
      </c>
    </row>
    <row r="14" spans="1:7" x14ac:dyDescent="0.35">
      <c r="A14" s="8" t="s">
        <v>8</v>
      </c>
      <c r="B14" s="4">
        <f>E4-B4</f>
        <v>46907</v>
      </c>
      <c r="C14" s="6">
        <f>B14/B4</f>
        <v>0.31704629942548157</v>
      </c>
      <c r="D14" s="17">
        <f>F4-C4</f>
        <v>338426</v>
      </c>
      <c r="E14" s="7">
        <f>D14/C4</f>
        <v>0.17523685449157514</v>
      </c>
    </row>
    <row r="15" spans="1:7" x14ac:dyDescent="0.35">
      <c r="A15" s="8" t="s">
        <v>9</v>
      </c>
      <c r="B15" s="4">
        <f>E5-B5</f>
        <v>3346</v>
      </c>
      <c r="C15" s="6">
        <f>B15/B5</f>
        <v>0.33174697600634545</v>
      </c>
      <c r="D15" s="17">
        <f>F5-C5</f>
        <v>24478</v>
      </c>
      <c r="E15" s="7">
        <f>D15/C5</f>
        <v>9.74702647601072E-2</v>
      </c>
    </row>
    <row r="16" spans="1:7" x14ac:dyDescent="0.35">
      <c r="A16" s="8" t="s">
        <v>10</v>
      </c>
      <c r="B16" s="4">
        <f>E6-B6</f>
        <v>23170</v>
      </c>
      <c r="C16" s="6">
        <f>B16/B6</f>
        <v>0.3097717822907336</v>
      </c>
      <c r="D16" s="17">
        <f>F6-C6</f>
        <v>125905</v>
      </c>
      <c r="E16" s="7">
        <f>D16/C6</f>
        <v>0.15832625986356064</v>
      </c>
    </row>
    <row r="17" spans="1:6" ht="15" thickBot="1" x14ac:dyDescent="0.4">
      <c r="A17" s="8" t="s">
        <v>11</v>
      </c>
      <c r="B17" s="4">
        <f>E7-B7</f>
        <v>17230</v>
      </c>
      <c r="C17" s="6">
        <f>B17/B7</f>
        <v>0.66093827918217041</v>
      </c>
      <c r="D17" s="17">
        <f>F7-C7</f>
        <v>114622</v>
      </c>
      <c r="E17" s="7">
        <f>D17/C7</f>
        <v>0.16068467129749697</v>
      </c>
    </row>
    <row r="18" spans="1:6" ht="15" thickBot="1" x14ac:dyDescent="0.4">
      <c r="A18" s="19" t="s">
        <v>0</v>
      </c>
      <c r="B18" s="20">
        <f>E8-B8</f>
        <v>90653</v>
      </c>
      <c r="C18" s="23">
        <f>B18/B8</f>
        <v>0.35014406995697211</v>
      </c>
      <c r="D18" s="24">
        <f>F8-C8</f>
        <v>603431</v>
      </c>
      <c r="E18" s="22">
        <f>D18/C8</f>
        <v>0.16348969991942436</v>
      </c>
    </row>
    <row r="21" spans="1:6" x14ac:dyDescent="0.35">
      <c r="A21" t="s">
        <v>49</v>
      </c>
    </row>
    <row r="24" spans="1:6" x14ac:dyDescent="0.35">
      <c r="F24" t="s">
        <v>13</v>
      </c>
    </row>
  </sheetData>
  <mergeCells count="3">
    <mergeCell ref="B2:D2"/>
    <mergeCell ref="E2:G2"/>
    <mergeCell ref="B12:E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8BC98-F078-48BD-A3BD-24A6E80C418D}">
  <dimension ref="A1:AS35"/>
  <sheetViews>
    <sheetView topLeftCell="A16" workbookViewId="0">
      <selection activeCell="C42" sqref="C42"/>
    </sheetView>
  </sheetViews>
  <sheetFormatPr defaultRowHeight="14.5" x14ac:dyDescent="0.35"/>
  <cols>
    <col min="3" max="3" width="39.1796875" customWidth="1"/>
  </cols>
  <sheetData>
    <row r="1" spans="1:45" ht="15" thickBot="1" x14ac:dyDescent="0.4"/>
    <row r="2" spans="1:45" ht="15" thickBot="1" x14ac:dyDescent="0.4">
      <c r="B2" t="s">
        <v>25</v>
      </c>
      <c r="G2" t="s">
        <v>26</v>
      </c>
      <c r="H2" t="s">
        <v>27</v>
      </c>
      <c r="I2" t="s">
        <v>28</v>
      </c>
      <c r="J2" s="10" t="s">
        <v>6</v>
      </c>
      <c r="K2" t="s">
        <v>25</v>
      </c>
      <c r="L2" t="s">
        <v>32</v>
      </c>
      <c r="M2" t="s">
        <v>31</v>
      </c>
      <c r="N2" t="s">
        <v>35</v>
      </c>
      <c r="O2" t="s">
        <v>36</v>
      </c>
      <c r="P2" t="s">
        <v>33</v>
      </c>
      <c r="Q2" t="s">
        <v>39</v>
      </c>
      <c r="R2" t="s">
        <v>37</v>
      </c>
      <c r="S2" t="s">
        <v>38</v>
      </c>
      <c r="T2" t="s">
        <v>41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  <c r="AA2" t="s">
        <v>36</v>
      </c>
      <c r="AB2" t="s">
        <v>36</v>
      </c>
      <c r="AC2" t="s">
        <v>36</v>
      </c>
      <c r="AD2" t="s">
        <v>36</v>
      </c>
      <c r="AE2" t="s">
        <v>36</v>
      </c>
      <c r="AF2" t="s">
        <v>36</v>
      </c>
      <c r="AG2" t="s">
        <v>36</v>
      </c>
      <c r="AH2" t="s">
        <v>36</v>
      </c>
      <c r="AI2" t="s">
        <v>36</v>
      </c>
      <c r="AJ2" t="s">
        <v>36</v>
      </c>
      <c r="AK2" t="s">
        <v>36</v>
      </c>
      <c r="AL2" t="s">
        <v>36</v>
      </c>
      <c r="AM2" t="s">
        <v>36</v>
      </c>
      <c r="AN2" t="s">
        <v>36</v>
      </c>
      <c r="AO2" t="s">
        <v>36</v>
      </c>
      <c r="AP2" t="s">
        <v>36</v>
      </c>
      <c r="AQ2" t="s">
        <v>36</v>
      </c>
      <c r="AR2" t="s">
        <v>36</v>
      </c>
      <c r="AS2" t="s">
        <v>3</v>
      </c>
    </row>
    <row r="3" spans="1:45" x14ac:dyDescent="0.35">
      <c r="B3" t="s">
        <v>32</v>
      </c>
      <c r="G3">
        <v>18</v>
      </c>
      <c r="H3" t="s">
        <v>30</v>
      </c>
      <c r="I3">
        <v>33</v>
      </c>
      <c r="J3" s="8" t="s">
        <v>8</v>
      </c>
      <c r="K3">
        <v>151468</v>
      </c>
      <c r="L3">
        <v>23624</v>
      </c>
      <c r="M3">
        <v>2463</v>
      </c>
      <c r="N3">
        <v>3574</v>
      </c>
      <c r="O3">
        <v>646</v>
      </c>
      <c r="P3">
        <v>2935</v>
      </c>
      <c r="Q3">
        <v>3400</v>
      </c>
      <c r="R3">
        <v>2307</v>
      </c>
      <c r="S3">
        <v>1516</v>
      </c>
      <c r="T3">
        <f>SUM(V3:AR3)</f>
        <v>2924</v>
      </c>
      <c r="V3">
        <v>31</v>
      </c>
      <c r="W3">
        <v>247</v>
      </c>
      <c r="X3">
        <v>149</v>
      </c>
      <c r="Y3">
        <v>325</v>
      </c>
      <c r="Z3">
        <v>200</v>
      </c>
      <c r="AA3">
        <v>91</v>
      </c>
      <c r="AB3">
        <v>12</v>
      </c>
      <c r="AC3">
        <v>553</v>
      </c>
      <c r="AD3">
        <v>55</v>
      </c>
      <c r="AE3">
        <v>619</v>
      </c>
      <c r="AF3">
        <v>210</v>
      </c>
      <c r="AG3">
        <v>155</v>
      </c>
      <c r="AH3">
        <v>14</v>
      </c>
      <c r="AI3">
        <v>25</v>
      </c>
      <c r="AJ3">
        <v>6</v>
      </c>
      <c r="AK3">
        <v>3</v>
      </c>
      <c r="AL3">
        <v>5</v>
      </c>
      <c r="AM3">
        <v>106</v>
      </c>
      <c r="AN3">
        <v>88</v>
      </c>
      <c r="AO3">
        <v>3</v>
      </c>
      <c r="AP3">
        <v>20</v>
      </c>
      <c r="AQ3">
        <v>0</v>
      </c>
      <c r="AR3">
        <v>7</v>
      </c>
      <c r="AS3">
        <v>194857</v>
      </c>
    </row>
    <row r="4" spans="1:45" x14ac:dyDescent="0.35">
      <c r="B4" t="s">
        <v>31</v>
      </c>
      <c r="G4">
        <v>19</v>
      </c>
      <c r="H4" t="s">
        <v>30</v>
      </c>
      <c r="I4">
        <v>35</v>
      </c>
      <c r="J4" s="8" t="s">
        <v>9</v>
      </c>
      <c r="K4">
        <v>7835</v>
      </c>
      <c r="L4">
        <v>3339</v>
      </c>
      <c r="M4">
        <v>255</v>
      </c>
      <c r="N4">
        <v>365</v>
      </c>
      <c r="O4">
        <v>126</v>
      </c>
      <c r="P4">
        <v>245</v>
      </c>
      <c r="Q4">
        <v>429</v>
      </c>
      <c r="R4">
        <v>259</v>
      </c>
      <c r="S4">
        <v>168</v>
      </c>
      <c r="T4">
        <f t="shared" ref="T4:T7" si="0">SUM(V4:AR4)</f>
        <v>411</v>
      </c>
      <c r="V4">
        <v>16</v>
      </c>
      <c r="W4">
        <v>14</v>
      </c>
      <c r="X4">
        <v>17</v>
      </c>
      <c r="Y4">
        <v>79</v>
      </c>
      <c r="Z4">
        <v>46</v>
      </c>
      <c r="AA4">
        <v>16</v>
      </c>
      <c r="AB4">
        <v>1</v>
      </c>
      <c r="AC4">
        <v>35</v>
      </c>
      <c r="AD4">
        <v>18</v>
      </c>
      <c r="AE4">
        <v>78</v>
      </c>
      <c r="AF4">
        <v>25</v>
      </c>
      <c r="AG4">
        <v>29</v>
      </c>
      <c r="AH4">
        <v>10</v>
      </c>
      <c r="AI4">
        <v>9</v>
      </c>
      <c r="AJ4">
        <v>0</v>
      </c>
      <c r="AK4">
        <v>0</v>
      </c>
      <c r="AL4">
        <v>0</v>
      </c>
      <c r="AM4">
        <v>4</v>
      </c>
      <c r="AN4">
        <v>1</v>
      </c>
      <c r="AO4">
        <v>2</v>
      </c>
      <c r="AP4">
        <v>1</v>
      </c>
      <c r="AQ4">
        <v>2</v>
      </c>
      <c r="AR4">
        <v>8</v>
      </c>
      <c r="AS4">
        <v>13432</v>
      </c>
    </row>
    <row r="5" spans="1:45" x14ac:dyDescent="0.35">
      <c r="B5" t="s">
        <v>34</v>
      </c>
      <c r="G5">
        <v>28</v>
      </c>
      <c r="H5" t="s">
        <v>30</v>
      </c>
      <c r="I5">
        <v>53</v>
      </c>
      <c r="J5" s="8" t="s">
        <v>10</v>
      </c>
      <c r="K5">
        <v>66006</v>
      </c>
      <c r="L5">
        <v>18582</v>
      </c>
      <c r="M5">
        <v>1427</v>
      </c>
      <c r="N5">
        <v>2520</v>
      </c>
      <c r="O5">
        <v>858</v>
      </c>
      <c r="P5">
        <v>1639</v>
      </c>
      <c r="Q5">
        <v>2301</v>
      </c>
      <c r="R5">
        <v>1852</v>
      </c>
      <c r="S5">
        <v>889</v>
      </c>
      <c r="T5">
        <f t="shared" si="0"/>
        <v>1893</v>
      </c>
      <c r="V5">
        <v>36</v>
      </c>
      <c r="W5">
        <v>136</v>
      </c>
      <c r="X5">
        <v>80</v>
      </c>
      <c r="Y5">
        <v>349</v>
      </c>
      <c r="Z5">
        <v>182</v>
      </c>
      <c r="AA5">
        <v>33</v>
      </c>
      <c r="AB5">
        <v>1</v>
      </c>
      <c r="AC5">
        <v>303</v>
      </c>
      <c r="AD5">
        <v>52</v>
      </c>
      <c r="AE5">
        <v>286</v>
      </c>
      <c r="AF5">
        <v>213</v>
      </c>
      <c r="AG5">
        <v>68</v>
      </c>
      <c r="AH5">
        <v>10</v>
      </c>
      <c r="AI5">
        <v>6</v>
      </c>
      <c r="AJ5">
        <v>4</v>
      </c>
      <c r="AK5">
        <v>0</v>
      </c>
      <c r="AL5">
        <v>2</v>
      </c>
      <c r="AM5">
        <v>60</v>
      </c>
      <c r="AN5">
        <v>26</v>
      </c>
      <c r="AO5">
        <v>7</v>
      </c>
      <c r="AP5">
        <v>12</v>
      </c>
      <c r="AQ5">
        <v>0</v>
      </c>
      <c r="AR5">
        <v>27</v>
      </c>
      <c r="AS5">
        <v>97967</v>
      </c>
    </row>
    <row r="6" spans="1:45" x14ac:dyDescent="0.35">
      <c r="A6" t="s">
        <v>29</v>
      </c>
      <c r="B6" t="s">
        <v>33</v>
      </c>
      <c r="G6">
        <v>32</v>
      </c>
      <c r="H6" t="s">
        <v>30</v>
      </c>
      <c r="I6">
        <v>61</v>
      </c>
      <c r="J6" s="8" t="s">
        <v>11</v>
      </c>
      <c r="K6">
        <v>29293</v>
      </c>
      <c r="L6">
        <v>8738</v>
      </c>
      <c r="M6">
        <v>610</v>
      </c>
      <c r="N6">
        <v>838</v>
      </c>
      <c r="O6">
        <v>126</v>
      </c>
      <c r="P6">
        <v>710</v>
      </c>
      <c r="Q6">
        <v>1089</v>
      </c>
      <c r="R6">
        <v>684</v>
      </c>
      <c r="S6">
        <v>526</v>
      </c>
      <c r="T6">
        <f t="shared" si="0"/>
        <v>685</v>
      </c>
      <c r="V6">
        <v>6</v>
      </c>
      <c r="W6">
        <v>50</v>
      </c>
      <c r="X6">
        <v>23</v>
      </c>
      <c r="Y6">
        <v>126</v>
      </c>
      <c r="Z6">
        <v>41</v>
      </c>
      <c r="AA6">
        <v>24</v>
      </c>
      <c r="AB6">
        <v>2</v>
      </c>
      <c r="AC6">
        <v>112</v>
      </c>
      <c r="AD6">
        <v>34</v>
      </c>
      <c r="AE6">
        <v>157</v>
      </c>
      <c r="AF6">
        <v>54</v>
      </c>
      <c r="AG6">
        <v>9</v>
      </c>
      <c r="AH6">
        <v>0</v>
      </c>
      <c r="AI6">
        <v>0</v>
      </c>
      <c r="AJ6">
        <v>0</v>
      </c>
      <c r="AK6">
        <v>0</v>
      </c>
      <c r="AL6">
        <v>0</v>
      </c>
      <c r="AM6">
        <v>28</v>
      </c>
      <c r="AN6">
        <v>9</v>
      </c>
      <c r="AO6">
        <v>0</v>
      </c>
      <c r="AP6">
        <v>1</v>
      </c>
      <c r="AQ6">
        <v>0</v>
      </c>
      <c r="AR6">
        <v>9</v>
      </c>
      <c r="AS6">
        <v>43299</v>
      </c>
    </row>
    <row r="7" spans="1:45" x14ac:dyDescent="0.35">
      <c r="J7" s="25" t="s">
        <v>40</v>
      </c>
      <c r="K7">
        <f>SUM(K3:K6)</f>
        <v>254602</v>
      </c>
      <c r="L7">
        <f t="shared" ref="L7:AR7" si="1">SUM(L3:L6)</f>
        <v>54283</v>
      </c>
      <c r="M7">
        <f t="shared" si="1"/>
        <v>4755</v>
      </c>
      <c r="N7">
        <f t="shared" si="1"/>
        <v>7297</v>
      </c>
      <c r="O7">
        <f t="shared" si="1"/>
        <v>1756</v>
      </c>
      <c r="P7">
        <f t="shared" si="1"/>
        <v>5529</v>
      </c>
      <c r="Q7">
        <f t="shared" si="1"/>
        <v>7219</v>
      </c>
      <c r="R7">
        <f t="shared" si="1"/>
        <v>5102</v>
      </c>
      <c r="S7">
        <f t="shared" si="1"/>
        <v>3099</v>
      </c>
      <c r="T7">
        <f t="shared" si="0"/>
        <v>5913</v>
      </c>
      <c r="V7">
        <f t="shared" si="1"/>
        <v>89</v>
      </c>
      <c r="W7">
        <f>SUM(W3:W6)</f>
        <v>447</v>
      </c>
      <c r="X7">
        <f t="shared" si="1"/>
        <v>269</v>
      </c>
      <c r="Y7">
        <f>SUM(Y3:Y6)</f>
        <v>879</v>
      </c>
      <c r="Z7">
        <f t="shared" si="1"/>
        <v>469</v>
      </c>
      <c r="AA7">
        <f t="shared" si="1"/>
        <v>164</v>
      </c>
      <c r="AB7">
        <f t="shared" si="1"/>
        <v>16</v>
      </c>
      <c r="AC7">
        <f t="shared" si="1"/>
        <v>1003</v>
      </c>
      <c r="AD7">
        <f t="shared" si="1"/>
        <v>159</v>
      </c>
      <c r="AE7">
        <f t="shared" si="1"/>
        <v>1140</v>
      </c>
      <c r="AF7">
        <f t="shared" si="1"/>
        <v>502</v>
      </c>
      <c r="AG7">
        <f t="shared" si="1"/>
        <v>261</v>
      </c>
      <c r="AH7">
        <f t="shared" si="1"/>
        <v>34</v>
      </c>
      <c r="AI7">
        <f t="shared" si="1"/>
        <v>40</v>
      </c>
      <c r="AJ7">
        <f t="shared" si="1"/>
        <v>10</v>
      </c>
      <c r="AK7">
        <f t="shared" si="1"/>
        <v>3</v>
      </c>
      <c r="AL7">
        <f t="shared" si="1"/>
        <v>7</v>
      </c>
      <c r="AM7">
        <f t="shared" si="1"/>
        <v>198</v>
      </c>
      <c r="AN7">
        <f t="shared" si="1"/>
        <v>124</v>
      </c>
      <c r="AO7">
        <f t="shared" si="1"/>
        <v>12</v>
      </c>
      <c r="AP7">
        <f t="shared" si="1"/>
        <v>34</v>
      </c>
      <c r="AQ7">
        <f t="shared" si="1"/>
        <v>2</v>
      </c>
      <c r="AR7">
        <f t="shared" si="1"/>
        <v>51</v>
      </c>
    </row>
    <row r="15" spans="1:45" x14ac:dyDescent="0.35">
      <c r="C15" s="30" t="s">
        <v>48</v>
      </c>
      <c r="D15" s="30"/>
      <c r="E15" s="30"/>
      <c r="F15" s="30"/>
      <c r="G15" s="30"/>
      <c r="H15" s="30"/>
      <c r="I15" s="30"/>
      <c r="J15" s="30"/>
      <c r="K15" s="30"/>
      <c r="L15" s="30"/>
    </row>
    <row r="16" spans="1:45" x14ac:dyDescent="0.35">
      <c r="B16" s="26" t="s">
        <v>43</v>
      </c>
      <c r="C16" s="27" t="s">
        <v>25</v>
      </c>
      <c r="D16" s="27" t="s">
        <v>32</v>
      </c>
      <c r="E16" s="27" t="s">
        <v>31</v>
      </c>
      <c r="F16" s="27" t="s">
        <v>35</v>
      </c>
      <c r="G16" s="27" t="s">
        <v>36</v>
      </c>
      <c r="H16" s="27" t="s">
        <v>33</v>
      </c>
      <c r="I16" s="27" t="s">
        <v>39</v>
      </c>
      <c r="J16" s="27" t="s">
        <v>37</v>
      </c>
      <c r="K16" s="27" t="s">
        <v>38</v>
      </c>
      <c r="L16" s="27" t="s">
        <v>41</v>
      </c>
      <c r="M16" t="s">
        <v>40</v>
      </c>
    </row>
    <row r="17" spans="2:13" x14ac:dyDescent="0.35">
      <c r="B17" s="28" t="s">
        <v>40</v>
      </c>
      <c r="C17" s="27">
        <f>K7</f>
        <v>254602</v>
      </c>
      <c r="D17" s="27">
        <f t="shared" ref="D17:L17" si="2">L7</f>
        <v>54283</v>
      </c>
      <c r="E17" s="27">
        <f t="shared" si="2"/>
        <v>4755</v>
      </c>
      <c r="F17" s="27">
        <f t="shared" si="2"/>
        <v>7297</v>
      </c>
      <c r="G17" s="27">
        <f t="shared" si="2"/>
        <v>1756</v>
      </c>
      <c r="H17" s="27">
        <f t="shared" si="2"/>
        <v>5529</v>
      </c>
      <c r="I17" s="27">
        <f t="shared" si="2"/>
        <v>7219</v>
      </c>
      <c r="J17" s="27">
        <f t="shared" si="2"/>
        <v>5102</v>
      </c>
      <c r="K17" s="27">
        <f t="shared" si="2"/>
        <v>3099</v>
      </c>
      <c r="L17" s="27">
        <f t="shared" si="2"/>
        <v>5913</v>
      </c>
      <c r="M17">
        <f>SUM(C17:L17)</f>
        <v>349555</v>
      </c>
    </row>
    <row r="18" spans="2:13" x14ac:dyDescent="0.35">
      <c r="B18" s="27" t="s">
        <v>42</v>
      </c>
      <c r="C18" s="29">
        <f>C17/$M$17</f>
        <v>0.7283603438657722</v>
      </c>
      <c r="D18" s="29">
        <f t="shared" ref="D18:L18" si="3">D17/$M$17</f>
        <v>0.15529172805424038</v>
      </c>
      <c r="E18" s="29">
        <f t="shared" si="3"/>
        <v>1.360300954070175E-2</v>
      </c>
      <c r="F18" s="29">
        <f t="shared" si="3"/>
        <v>2.0875112643217807E-2</v>
      </c>
      <c r="G18" s="29">
        <f t="shared" si="3"/>
        <v>5.0235299166082594E-3</v>
      </c>
      <c r="H18" s="29">
        <f t="shared" si="3"/>
        <v>1.5817253364992633E-2</v>
      </c>
      <c r="I18" s="29">
        <f t="shared" si="3"/>
        <v>2.065197179270787E-2</v>
      </c>
      <c r="J18" s="29">
        <f t="shared" si="3"/>
        <v>1.4595700247457481E-2</v>
      </c>
      <c r="K18" s="29">
        <f t="shared" si="3"/>
        <v>8.8655576375677655E-3</v>
      </c>
      <c r="L18" s="29">
        <f t="shared" si="3"/>
        <v>1.6915792936733846E-2</v>
      </c>
    </row>
    <row r="20" spans="2:13" x14ac:dyDescent="0.35">
      <c r="C20" t="s">
        <v>45</v>
      </c>
    </row>
    <row r="21" spans="2:13" x14ac:dyDescent="0.35">
      <c r="C21" t="s">
        <v>44</v>
      </c>
      <c r="D21" t="s">
        <v>40</v>
      </c>
      <c r="E21" t="s">
        <v>42</v>
      </c>
    </row>
    <row r="22" spans="2:13" x14ac:dyDescent="0.35">
      <c r="C22" t="s">
        <v>25</v>
      </c>
      <c r="D22">
        <v>254602</v>
      </c>
      <c r="E22" s="1">
        <v>0.7283603438657722</v>
      </c>
    </row>
    <row r="23" spans="2:13" x14ac:dyDescent="0.35">
      <c r="C23" t="s">
        <v>32</v>
      </c>
      <c r="D23">
        <v>54283</v>
      </c>
      <c r="E23" s="1">
        <v>0.15529172805424038</v>
      </c>
    </row>
    <row r="24" spans="2:13" x14ac:dyDescent="0.35">
      <c r="C24" t="s">
        <v>31</v>
      </c>
      <c r="D24">
        <v>4755</v>
      </c>
      <c r="E24" s="1">
        <v>1.360300954070175E-2</v>
      </c>
    </row>
    <row r="25" spans="2:13" x14ac:dyDescent="0.35">
      <c r="C25" t="s">
        <v>35</v>
      </c>
      <c r="D25">
        <v>7297</v>
      </c>
      <c r="E25" s="1">
        <v>2.0875112643217807E-2</v>
      </c>
    </row>
    <row r="26" spans="2:13" x14ac:dyDescent="0.35">
      <c r="C26" t="s">
        <v>36</v>
      </c>
      <c r="D26">
        <v>1756</v>
      </c>
      <c r="E26" s="1">
        <v>5.0235299166082594E-3</v>
      </c>
    </row>
    <row r="27" spans="2:13" x14ac:dyDescent="0.35">
      <c r="C27" t="s">
        <v>33</v>
      </c>
      <c r="D27">
        <v>5529</v>
      </c>
      <c r="E27" s="1">
        <v>1.5817253364992633E-2</v>
      </c>
    </row>
    <row r="28" spans="2:13" x14ac:dyDescent="0.35">
      <c r="C28" t="s">
        <v>39</v>
      </c>
      <c r="D28">
        <v>7219</v>
      </c>
      <c r="E28" s="1">
        <v>2.065197179270787E-2</v>
      </c>
    </row>
    <row r="29" spans="2:13" x14ac:dyDescent="0.35">
      <c r="C29" t="s">
        <v>37</v>
      </c>
      <c r="D29">
        <v>5102</v>
      </c>
      <c r="E29" s="1">
        <v>1.4595700247457481E-2</v>
      </c>
    </row>
    <row r="30" spans="2:13" x14ac:dyDescent="0.35">
      <c r="C30" t="s">
        <v>38</v>
      </c>
      <c r="D30">
        <v>3099</v>
      </c>
      <c r="E30" s="1">
        <v>8.8655576375677655E-3</v>
      </c>
    </row>
    <row r="31" spans="2:13" x14ac:dyDescent="0.35">
      <c r="C31" t="s">
        <v>41</v>
      </c>
      <c r="D31">
        <v>5913</v>
      </c>
      <c r="E31" s="1">
        <v>1.6915792936733846E-2</v>
      </c>
    </row>
    <row r="35" spans="1:1" x14ac:dyDescent="0.35">
      <c r="A35" t="s">
        <v>49</v>
      </c>
    </row>
  </sheetData>
  <mergeCells count="1">
    <mergeCell ref="C15:L1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Median income</vt:lpstr>
      <vt:lpstr>Pop by County 2010 2020</vt:lpstr>
      <vt:lpstr>Racial Identity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Childress</dc:creator>
  <cp:lastModifiedBy>Suzanne Childress</cp:lastModifiedBy>
  <dcterms:created xsi:type="dcterms:W3CDTF">2022-01-04T23:47:12Z</dcterms:created>
  <dcterms:modified xsi:type="dcterms:W3CDTF">2022-01-06T19:46:08Z</dcterms:modified>
</cp:coreProperties>
</file>