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travel-studies\2023\summary\data-request-modes\"/>
    </mc:Choice>
  </mc:AlternateContent>
  <xr:revisionPtr revIDLastSave="0" documentId="13_ncr:1_{ED847030-299B-425E-A410-DCD86079AEBB}" xr6:coauthVersionLast="47" xr6:coauthVersionMax="47" xr10:uidLastSave="{00000000-0000-0000-0000-000000000000}"/>
  <bookViews>
    <workbookView xWindow="14303" yWindow="-1238" windowWidth="17115" windowHeight="10876" activeTab="1" xr2:uid="{BBA4AD46-4E79-4EBF-880E-322ACFF5159E}"/>
  </bookViews>
  <sheets>
    <sheet name="all trips" sheetId="1" r:id="rId1"/>
    <sheet name="commu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F10" i="2"/>
  <c r="E10" i="2"/>
  <c r="D10" i="2"/>
  <c r="C10" i="2"/>
  <c r="B10" i="2"/>
  <c r="F9" i="2"/>
  <c r="F24" i="2"/>
  <c r="E24" i="2"/>
  <c r="D24" i="2"/>
  <c r="C24" i="2"/>
  <c r="B24" i="2"/>
  <c r="F4" i="2"/>
  <c r="F23" i="2"/>
  <c r="F22" i="2"/>
  <c r="F21" i="2"/>
  <c r="F7" i="2" s="1"/>
  <c r="F20" i="2"/>
  <c r="F6" i="2" s="1"/>
  <c r="F19" i="2"/>
  <c r="F18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F8" i="2"/>
  <c r="F5" i="2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E22" i="1"/>
  <c r="D22" i="1"/>
  <c r="C22" i="1"/>
  <c r="B22" i="1"/>
  <c r="F21" i="1"/>
  <c r="F20" i="1"/>
  <c r="F19" i="1"/>
  <c r="F18" i="1"/>
  <c r="F17" i="1"/>
  <c r="F22" i="1" s="1"/>
</calcChain>
</file>

<file path=xl/sharedStrings.xml><?xml version="1.0" encoding="utf-8"?>
<sst xmlns="http://schemas.openxmlformats.org/spreadsheetml/2006/main" count="88" uniqueCount="35">
  <si>
    <t>Home County</t>
  </si>
  <si>
    <t>Transit</t>
  </si>
  <si>
    <t>Walking</t>
  </si>
  <si>
    <t>Bike/Micromobility</t>
  </si>
  <si>
    <t xml:space="preserve">King </t>
  </si>
  <si>
    <t>Snohomish</t>
  </si>
  <si>
    <t>Kitsap</t>
  </si>
  <si>
    <t>Pierce</t>
  </si>
  <si>
    <t>Region</t>
  </si>
  <si>
    <t>Drive Alone</t>
  </si>
  <si>
    <t>Carpool</t>
  </si>
  <si>
    <t>Sum</t>
  </si>
  <si>
    <t>Trip Mode</t>
  </si>
  <si>
    <t>All Person Trips by Mode and Home County, Average Weekday, 2023</t>
  </si>
  <si>
    <t>Trip Mode Share</t>
  </si>
  <si>
    <t>detail: unrounded</t>
  </si>
  <si>
    <t>Trips by Mode and Home County (2023)</t>
  </si>
  <si>
    <t>source: 2023 Household Travel Survey, Average Weekday, Person Trips for all purposes</t>
  </si>
  <si>
    <t>King County</t>
  </si>
  <si>
    <t>Kitsap County</t>
  </si>
  <si>
    <t>Pierce County</t>
  </si>
  <si>
    <t>Snohomish County</t>
  </si>
  <si>
    <t>Bicycle</t>
  </si>
  <si>
    <t>Car, truck, or van:!!Carpooled:</t>
  </si>
  <si>
    <t>Other means</t>
  </si>
  <si>
    <t>Walked</t>
  </si>
  <si>
    <t>raw</t>
  </si>
  <si>
    <t>commute_mode1</t>
  </si>
  <si>
    <t>Car, truck, or van:!!Drove alone</t>
  </si>
  <si>
    <t>Other</t>
  </si>
  <si>
    <t>Public transportation (excluding taxicab):</t>
  </si>
  <si>
    <t>Commute Mode</t>
  </si>
  <si>
    <t>Usual Commute Mode to Work by Home County</t>
  </si>
  <si>
    <t>source: 2022 5-year American Community Survey table, B08301, excludes workers who work at home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</si>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</sst>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72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1" fontId="0" fillId="0" borderId="0" xfId="0" applyNumberFormat="1"/>
    <xf numFmtId="1" fontId="0" fillId="0" borderId="0" xfId="1" applyNumberFormat="1" applyFont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0" fontId="3" fillId="0" borderId="8" xfId="0" applyFont="1" applyFill="1" applyBorder="1"/>
    <xf numFmtId="9" fontId="0" fillId="0" borderId="0" xfId="2" applyFont="1" applyBorder="1"/>
    <xf numFmtId="9" fontId="0" fillId="0" borderId="3" xfId="2" applyFont="1" applyBorder="1"/>
    <xf numFmtId="9" fontId="0" fillId="0" borderId="1" xfId="2" applyFont="1" applyBorder="1"/>
    <xf numFmtId="9" fontId="0" fillId="0" borderId="2" xfId="2" applyFont="1" applyBorder="1"/>
    <xf numFmtId="165" fontId="0" fillId="0" borderId="11" xfId="1" applyNumberFormat="1" applyFont="1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9" fontId="0" fillId="0" borderId="11" xfId="2" applyFont="1" applyBorder="1"/>
    <xf numFmtId="9" fontId="0" fillId="0" borderId="12" xfId="2" applyFont="1" applyBorder="1"/>
    <xf numFmtId="172" fontId="0" fillId="0" borderId="1" xfId="2" applyNumberFormat="1" applyFont="1" applyBorder="1"/>
    <xf numFmtId="172" fontId="0" fillId="0" borderId="2" xfId="2" applyNumberFormat="1" applyFont="1" applyBorder="1"/>
    <xf numFmtId="0" fontId="2" fillId="0" borderId="7" xfId="0" applyFont="1" applyBorder="1"/>
    <xf numFmtId="0" fontId="2" fillId="0" borderId="5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5" fontId="0" fillId="0" borderId="14" xfId="1" applyNumberFormat="1" applyFont="1" applyBorder="1" applyAlignment="1">
      <alignment horizontal="center"/>
    </xf>
    <xf numFmtId="9" fontId="0" fillId="0" borderId="7" xfId="2" applyFont="1" applyBorder="1"/>
    <xf numFmtId="9" fontId="0" fillId="0" borderId="5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3EA8-D6ED-435D-AF07-5EED1C3C7590}">
  <dimension ref="A1:M22"/>
  <sheetViews>
    <sheetView workbookViewId="0">
      <selection activeCell="I8" sqref="I8:M8"/>
    </sheetView>
  </sheetViews>
  <sheetFormatPr defaultRowHeight="14.4" x14ac:dyDescent="0.3"/>
  <cols>
    <col min="1" max="1" width="16.44140625" customWidth="1"/>
    <col min="2" max="6" width="11.44140625" customWidth="1"/>
    <col min="7" max="7" width="3.5546875" customWidth="1"/>
    <col min="8" max="8" width="16.5546875" customWidth="1"/>
    <col min="12" max="12" width="14" customWidth="1"/>
  </cols>
  <sheetData>
    <row r="1" spans="1:13" x14ac:dyDescent="0.3">
      <c r="A1" s="1" t="s">
        <v>16</v>
      </c>
      <c r="I1" s="1" t="s">
        <v>14</v>
      </c>
    </row>
    <row r="2" spans="1:13" x14ac:dyDescent="0.3">
      <c r="B2" s="1" t="s">
        <v>0</v>
      </c>
      <c r="I2" s="1" t="s">
        <v>0</v>
      </c>
    </row>
    <row r="3" spans="1:13" x14ac:dyDescent="0.3">
      <c r="A3" s="4" t="s">
        <v>12</v>
      </c>
      <c r="B3" s="6" t="s">
        <v>4</v>
      </c>
      <c r="C3" s="6" t="s">
        <v>6</v>
      </c>
      <c r="D3" s="6" t="s">
        <v>7</v>
      </c>
      <c r="E3" s="6" t="s">
        <v>5</v>
      </c>
      <c r="F3" s="5" t="s">
        <v>8</v>
      </c>
      <c r="H3" s="4" t="s">
        <v>12</v>
      </c>
      <c r="I3" s="22" t="s">
        <v>4</v>
      </c>
      <c r="J3" s="22" t="s">
        <v>6</v>
      </c>
      <c r="K3" s="22" t="s">
        <v>7</v>
      </c>
      <c r="L3" s="22" t="s">
        <v>5</v>
      </c>
      <c r="M3" s="23" t="s">
        <v>8</v>
      </c>
    </row>
    <row r="4" spans="1:13" x14ac:dyDescent="0.3">
      <c r="A4" s="24" t="s">
        <v>9</v>
      </c>
      <c r="B4" s="16">
        <f>ROUND(B17,-3)</f>
        <v>3880000</v>
      </c>
      <c r="C4" s="16">
        <f t="shared" ref="C4:F4" si="0">ROUND(C17,-3)</f>
        <v>423000</v>
      </c>
      <c r="D4" s="16">
        <f t="shared" si="0"/>
        <v>1400000</v>
      </c>
      <c r="E4" s="16">
        <f t="shared" si="0"/>
        <v>1224000</v>
      </c>
      <c r="F4" s="17">
        <f t="shared" si="0"/>
        <v>6927000</v>
      </c>
      <c r="H4" s="24" t="s">
        <v>9</v>
      </c>
      <c r="I4" s="18">
        <f>B17/B$22</f>
        <v>0.44603167231182839</v>
      </c>
      <c r="J4" s="18">
        <f t="shared" ref="J4:M4" si="1">C17/C$22</f>
        <v>0.45564323735644768</v>
      </c>
      <c r="K4" s="18">
        <f t="shared" si="1"/>
        <v>0.39469841897227526</v>
      </c>
      <c r="L4" s="18">
        <f t="shared" si="1"/>
        <v>0.45233228625918637</v>
      </c>
      <c r="M4" s="19">
        <f t="shared" si="1"/>
        <v>0.43620119358353121</v>
      </c>
    </row>
    <row r="5" spans="1:13" x14ac:dyDescent="0.3">
      <c r="A5" s="25" t="s">
        <v>10</v>
      </c>
      <c r="B5" s="7">
        <f t="shared" ref="B5:F5" si="2">ROUND(B18,-3)</f>
        <v>3222000</v>
      </c>
      <c r="C5" s="7">
        <f t="shared" si="2"/>
        <v>349000</v>
      </c>
      <c r="D5" s="7">
        <f t="shared" si="2"/>
        <v>1695000</v>
      </c>
      <c r="E5" s="7">
        <f t="shared" si="2"/>
        <v>1233000</v>
      </c>
      <c r="F5" s="8">
        <f t="shared" si="2"/>
        <v>6499000</v>
      </c>
      <c r="H5" s="25" t="s">
        <v>10</v>
      </c>
      <c r="I5" s="12">
        <f t="shared" ref="I5:M5" si="3">B18/B$22</f>
        <v>0.37037440068827743</v>
      </c>
      <c r="J5" s="12">
        <f t="shared" si="3"/>
        <v>0.37612334233923661</v>
      </c>
      <c r="K5" s="12">
        <f t="shared" si="3"/>
        <v>0.47787044773689191</v>
      </c>
      <c r="L5" s="12">
        <f t="shared" si="3"/>
        <v>0.4556205801367138</v>
      </c>
      <c r="M5" s="13">
        <f t="shared" si="3"/>
        <v>0.40924526211268747</v>
      </c>
    </row>
    <row r="6" spans="1:13" x14ac:dyDescent="0.3">
      <c r="A6" s="25" t="s">
        <v>1</v>
      </c>
      <c r="B6" s="7">
        <f t="shared" ref="B6:F6" si="4">ROUND(B19,-3)</f>
        <v>453000</v>
      </c>
      <c r="C6" s="7">
        <f t="shared" si="4"/>
        <v>60000</v>
      </c>
      <c r="D6" s="7">
        <f t="shared" si="4"/>
        <v>133000</v>
      </c>
      <c r="E6" s="7">
        <f t="shared" si="4"/>
        <v>88000</v>
      </c>
      <c r="F6" s="8">
        <f t="shared" si="4"/>
        <v>734000</v>
      </c>
      <c r="H6" s="25" t="s">
        <v>1</v>
      </c>
      <c r="I6" s="12">
        <f t="shared" ref="I6:M6" si="5">B19/B$22</f>
        <v>5.212354135522089E-2</v>
      </c>
      <c r="J6" s="12">
        <f t="shared" si="5"/>
        <v>6.4300745076578611E-2</v>
      </c>
      <c r="K6" s="12">
        <f t="shared" si="5"/>
        <v>3.7390168245025619E-2</v>
      </c>
      <c r="L6" s="12">
        <f t="shared" si="5"/>
        <v>3.2669816143798186E-2</v>
      </c>
      <c r="M6" s="13">
        <f t="shared" si="5"/>
        <v>4.6230047204658078E-2</v>
      </c>
    </row>
    <row r="7" spans="1:13" x14ac:dyDescent="0.3">
      <c r="A7" s="25" t="s">
        <v>2</v>
      </c>
      <c r="B7" s="7">
        <f t="shared" ref="B7:F7" si="6">ROUND(B20,-3)</f>
        <v>995000</v>
      </c>
      <c r="C7" s="7">
        <f t="shared" si="6"/>
        <v>94000</v>
      </c>
      <c r="D7" s="7">
        <f t="shared" si="6"/>
        <v>303000</v>
      </c>
      <c r="E7" s="7">
        <f t="shared" si="6"/>
        <v>148000</v>
      </c>
      <c r="F7" s="8">
        <f t="shared" si="6"/>
        <v>1540000</v>
      </c>
      <c r="H7" s="25" t="s">
        <v>2</v>
      </c>
      <c r="I7" s="12">
        <f t="shared" ref="I7:M7" si="7">B20/B$22</f>
        <v>0.11442405830700481</v>
      </c>
      <c r="J7" s="12">
        <f t="shared" si="7"/>
        <v>0.10085947081679419</v>
      </c>
      <c r="K7" s="12">
        <f t="shared" si="7"/>
        <v>8.5447740686123277E-2</v>
      </c>
      <c r="L7" s="12">
        <f t="shared" si="7"/>
        <v>5.4663244128693611E-2</v>
      </c>
      <c r="M7" s="13">
        <f t="shared" si="7"/>
        <v>9.6976787703626569E-2</v>
      </c>
    </row>
    <row r="8" spans="1:13" x14ac:dyDescent="0.3">
      <c r="A8" s="26" t="s">
        <v>3</v>
      </c>
      <c r="B8" s="9">
        <f t="shared" ref="B8:F8" si="8">ROUND(B21,-3)</f>
        <v>148000</v>
      </c>
      <c r="C8" s="9">
        <f t="shared" si="8"/>
        <v>3000</v>
      </c>
      <c r="D8" s="9">
        <f t="shared" si="8"/>
        <v>16000</v>
      </c>
      <c r="E8" s="9">
        <f t="shared" si="8"/>
        <v>13000</v>
      </c>
      <c r="F8" s="10">
        <f t="shared" si="8"/>
        <v>180000</v>
      </c>
      <c r="H8" s="26" t="s">
        <v>3</v>
      </c>
      <c r="I8" s="20">
        <f t="shared" ref="I8:M8" si="9">B21/B$22</f>
        <v>1.7046327337668574E-2</v>
      </c>
      <c r="J8" s="20">
        <f t="shared" si="9"/>
        <v>3.0732044109428821E-3</v>
      </c>
      <c r="K8" s="20">
        <f t="shared" si="9"/>
        <v>4.5932243596839657E-3</v>
      </c>
      <c r="L8" s="20">
        <f t="shared" si="9"/>
        <v>4.7140733316078966E-3</v>
      </c>
      <c r="M8" s="21">
        <f t="shared" si="9"/>
        <v>1.1346709395496576E-2</v>
      </c>
    </row>
    <row r="9" spans="1:13" x14ac:dyDescent="0.3">
      <c r="A9" s="26" t="s">
        <v>11</v>
      </c>
      <c r="B9" s="9">
        <f t="shared" ref="B9:F9" si="10">ROUND(B22,-3)</f>
        <v>8699000</v>
      </c>
      <c r="C9" s="9">
        <f t="shared" si="10"/>
        <v>928000</v>
      </c>
      <c r="D9" s="9">
        <f t="shared" si="10"/>
        <v>3547000</v>
      </c>
      <c r="E9" s="9">
        <f t="shared" si="10"/>
        <v>2706000</v>
      </c>
      <c r="F9" s="10">
        <f t="shared" si="10"/>
        <v>15881000</v>
      </c>
      <c r="H9" s="26" t="s">
        <v>11</v>
      </c>
      <c r="I9" s="14">
        <f t="shared" ref="I9:M9" si="11">B22/B$22</f>
        <v>1</v>
      </c>
      <c r="J9" s="14">
        <f t="shared" si="11"/>
        <v>1</v>
      </c>
      <c r="K9" s="14">
        <f t="shared" si="11"/>
        <v>1</v>
      </c>
      <c r="L9" s="14">
        <f t="shared" si="11"/>
        <v>1</v>
      </c>
      <c r="M9" s="15">
        <f t="shared" si="11"/>
        <v>1</v>
      </c>
    </row>
    <row r="10" spans="1:13" x14ac:dyDescent="0.3">
      <c r="A10" s="11" t="s">
        <v>17</v>
      </c>
    </row>
    <row r="13" spans="1:13" x14ac:dyDescent="0.3">
      <c r="A13" t="s">
        <v>15</v>
      </c>
    </row>
    <row r="14" spans="1:13" x14ac:dyDescent="0.3">
      <c r="A14" s="1" t="s">
        <v>13</v>
      </c>
    </row>
    <row r="15" spans="1:13" x14ac:dyDescent="0.3">
      <c r="B15" s="1" t="s">
        <v>0</v>
      </c>
    </row>
    <row r="16" spans="1:13" x14ac:dyDescent="0.3">
      <c r="A16" s="1" t="s">
        <v>12</v>
      </c>
      <c r="B16" t="s">
        <v>4</v>
      </c>
      <c r="C16" t="s">
        <v>6</v>
      </c>
      <c r="D16" t="s">
        <v>7</v>
      </c>
      <c r="E16" t="s">
        <v>5</v>
      </c>
      <c r="F16" t="s">
        <v>8</v>
      </c>
    </row>
    <row r="17" spans="1:6" x14ac:dyDescent="0.3">
      <c r="A17" t="s">
        <v>9</v>
      </c>
      <c r="B17" s="2">
        <v>3880170.6667113299</v>
      </c>
      <c r="C17" s="2">
        <v>423025.45700696303</v>
      </c>
      <c r="D17" s="2">
        <v>1400041.0614529699</v>
      </c>
      <c r="E17" s="2">
        <v>1223890.8948715299</v>
      </c>
      <c r="F17" s="2">
        <f>SUM(B17:E17)</f>
        <v>6927128.0800427934</v>
      </c>
    </row>
    <row r="18" spans="1:6" x14ac:dyDescent="0.3">
      <c r="A18" t="s">
        <v>10</v>
      </c>
      <c r="B18" s="2">
        <v>3222004.1186822499</v>
      </c>
      <c r="C18" s="2">
        <v>349198.091267996</v>
      </c>
      <c r="D18" s="2">
        <v>1695061.8921368399</v>
      </c>
      <c r="E18" s="2">
        <v>1232788.1437715599</v>
      </c>
      <c r="F18" s="2">
        <f t="shared" ref="F18:F21" si="12">SUM(B18:E18)</f>
        <v>6499052.245858646</v>
      </c>
    </row>
    <row r="19" spans="1:6" x14ac:dyDescent="0.3">
      <c r="A19" t="s">
        <v>1</v>
      </c>
      <c r="B19" s="2">
        <v>453439.18104149302</v>
      </c>
      <c r="C19" s="2">
        <v>59697.6973250429</v>
      </c>
      <c r="D19" s="2">
        <v>132627.26254129701</v>
      </c>
      <c r="E19" s="2">
        <v>88395.835827227507</v>
      </c>
      <c r="F19" s="2">
        <f t="shared" si="12"/>
        <v>734159.97673506034</v>
      </c>
    </row>
    <row r="20" spans="1:6" x14ac:dyDescent="0.3">
      <c r="A20" t="s">
        <v>2</v>
      </c>
      <c r="B20" s="2">
        <v>995411.09335955302</v>
      </c>
      <c r="C20" s="2">
        <v>93639.321815232601</v>
      </c>
      <c r="D20" s="2">
        <v>303093.04476175603</v>
      </c>
      <c r="E20" s="2">
        <v>147904.20406761099</v>
      </c>
      <c r="F20" s="2">
        <f t="shared" si="12"/>
        <v>1540047.6640041524</v>
      </c>
    </row>
    <row r="21" spans="1:6" x14ac:dyDescent="0.3">
      <c r="A21" t="s">
        <v>3</v>
      </c>
      <c r="B21" s="2">
        <v>148291.39591804499</v>
      </c>
      <c r="C21" s="2">
        <v>2853.2053014931698</v>
      </c>
      <c r="D21" s="2">
        <v>16292.6994356045</v>
      </c>
      <c r="E21" s="2">
        <v>12755.028998760599</v>
      </c>
      <c r="F21" s="2">
        <f t="shared" si="12"/>
        <v>180192.32965390326</v>
      </c>
    </row>
    <row r="22" spans="1:6" x14ac:dyDescent="0.3">
      <c r="A22" t="s">
        <v>11</v>
      </c>
      <c r="B22" s="3">
        <f>SUM(B17:B21)</f>
        <v>8699316.4557126705</v>
      </c>
      <c r="C22" s="3">
        <f t="shared" ref="C22" si="13">SUM(C17:C21)</f>
        <v>928413.77271672769</v>
      </c>
      <c r="D22" s="3">
        <f t="shared" ref="D22" si="14">SUM(D17:D21)</f>
        <v>3547115.9603284672</v>
      </c>
      <c r="E22" s="3">
        <f t="shared" ref="E22" si="15">SUM(E17:E21)</f>
        <v>2705734.1075366894</v>
      </c>
      <c r="F22" s="3">
        <f t="shared" ref="F22" si="16">SUM(F17:F21)</f>
        <v>15880580.296294557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A0F4-A659-4FED-B5ED-CCDB74E5C1E0}">
  <dimension ref="A1:M24"/>
  <sheetViews>
    <sheetView tabSelected="1" workbookViewId="0">
      <selection activeCell="I17" sqref="I17"/>
    </sheetView>
  </sheetViews>
  <sheetFormatPr defaultRowHeight="14.4" x14ac:dyDescent="0.3"/>
  <cols>
    <col min="1" max="1" width="16.44140625" customWidth="1"/>
    <col min="6" max="6" width="10.44140625" bestFit="1" customWidth="1"/>
    <col min="8" max="8" width="15.6640625" customWidth="1"/>
  </cols>
  <sheetData>
    <row r="1" spans="1:13" x14ac:dyDescent="0.3">
      <c r="B1" s="1" t="s">
        <v>32</v>
      </c>
    </row>
    <row r="2" spans="1:13" x14ac:dyDescent="0.3">
      <c r="B2" s="1" t="s">
        <v>0</v>
      </c>
      <c r="I2" s="1" t="s">
        <v>0</v>
      </c>
    </row>
    <row r="3" spans="1:13" x14ac:dyDescent="0.3">
      <c r="A3" s="4" t="s">
        <v>31</v>
      </c>
      <c r="B3" s="31" t="s">
        <v>4</v>
      </c>
      <c r="C3" s="31" t="s">
        <v>6</v>
      </c>
      <c r="D3" s="31" t="s">
        <v>7</v>
      </c>
      <c r="E3" s="31" t="s">
        <v>5</v>
      </c>
      <c r="F3" s="32" t="s">
        <v>8</v>
      </c>
      <c r="H3" s="4" t="s">
        <v>12</v>
      </c>
      <c r="I3" s="22" t="s">
        <v>4</v>
      </c>
      <c r="J3" s="22" t="s">
        <v>6</v>
      </c>
      <c r="K3" s="22" t="s">
        <v>7</v>
      </c>
      <c r="L3" s="22" t="s">
        <v>5</v>
      </c>
      <c r="M3" s="23" t="s">
        <v>8</v>
      </c>
    </row>
    <row r="4" spans="1:13" x14ac:dyDescent="0.3">
      <c r="A4" s="28" t="s">
        <v>9</v>
      </c>
      <c r="B4" s="33">
        <f>ROUND(B18,-3)</f>
        <v>651000</v>
      </c>
      <c r="C4" s="16">
        <f t="shared" ref="C4:E4" si="0">ROUND(C18,-3)</f>
        <v>87000</v>
      </c>
      <c r="D4" s="16">
        <f t="shared" si="0"/>
        <v>326000</v>
      </c>
      <c r="E4" s="16">
        <f t="shared" si="0"/>
        <v>284000</v>
      </c>
      <c r="F4" s="17">
        <f>ROUND(F18,-3)</f>
        <v>1348000</v>
      </c>
      <c r="H4" s="25" t="s">
        <v>9</v>
      </c>
      <c r="I4" s="12">
        <f>B18/B$24</f>
        <v>0.69338451670917745</v>
      </c>
      <c r="J4" s="12">
        <f t="shared" ref="J4:M4" si="1">C18/C$24</f>
        <v>0.75496025752776796</v>
      </c>
      <c r="K4" s="12">
        <f t="shared" si="1"/>
        <v>0.81806609067695113</v>
      </c>
      <c r="L4" s="12">
        <f t="shared" si="1"/>
        <v>0.80557708743267142</v>
      </c>
      <c r="M4" s="13">
        <f t="shared" si="1"/>
        <v>0.74674154352633004</v>
      </c>
    </row>
    <row r="5" spans="1:13" x14ac:dyDescent="0.3">
      <c r="A5" s="29" t="s">
        <v>10</v>
      </c>
      <c r="B5" s="34">
        <f t="shared" ref="B5:E5" si="2">ROUND(B19,-3)</f>
        <v>93000</v>
      </c>
      <c r="C5" s="7">
        <f t="shared" si="2"/>
        <v>11000</v>
      </c>
      <c r="D5" s="7">
        <f t="shared" si="2"/>
        <v>44000</v>
      </c>
      <c r="E5" s="7">
        <f t="shared" si="2"/>
        <v>40000</v>
      </c>
      <c r="F5" s="8">
        <f>ROUND(F19,-3)</f>
        <v>189000</v>
      </c>
      <c r="H5" s="25" t="s">
        <v>10</v>
      </c>
      <c r="I5" s="12">
        <f t="shared" ref="I5:M5" si="3">B19/B$24</f>
        <v>9.911292092573297E-2</v>
      </c>
      <c r="J5" s="12">
        <f t="shared" si="3"/>
        <v>9.5131655030162854E-2</v>
      </c>
      <c r="K5" s="12">
        <f t="shared" si="3"/>
        <v>0.11151452151926704</v>
      </c>
      <c r="L5" s="12">
        <f t="shared" si="3"/>
        <v>0.11467357201064195</v>
      </c>
      <c r="M5" s="13">
        <f t="shared" si="3"/>
        <v>0.10463018008010332</v>
      </c>
    </row>
    <row r="6" spans="1:13" x14ac:dyDescent="0.3">
      <c r="A6" s="29" t="s">
        <v>1</v>
      </c>
      <c r="B6" s="34">
        <f t="shared" ref="B6:E6" si="4">ROUND(B20,-3)</f>
        <v>113000</v>
      </c>
      <c r="C6" s="7">
        <f t="shared" si="4"/>
        <v>8000</v>
      </c>
      <c r="D6" s="7">
        <f t="shared" si="4"/>
        <v>13000</v>
      </c>
      <c r="E6" s="7">
        <f t="shared" si="4"/>
        <v>16000</v>
      </c>
      <c r="F6" s="8">
        <f>ROUND(F20,-3)</f>
        <v>150000</v>
      </c>
      <c r="H6" s="25" t="s">
        <v>1</v>
      </c>
      <c r="I6" s="12">
        <f t="shared" ref="I6:M6" si="5">B20/B$24</f>
        <v>0.12006784673967009</v>
      </c>
      <c r="J6" s="12">
        <f t="shared" si="5"/>
        <v>7.2364957582138761E-2</v>
      </c>
      <c r="K6" s="12">
        <f t="shared" si="5"/>
        <v>3.2872089607327674E-2</v>
      </c>
      <c r="L6" s="12">
        <f t="shared" si="5"/>
        <v>4.4975595628508391E-2</v>
      </c>
      <c r="M6" s="13">
        <f t="shared" si="5"/>
        <v>8.3112316951619442E-2</v>
      </c>
    </row>
    <row r="7" spans="1:13" x14ac:dyDescent="0.3">
      <c r="A7" s="29" t="s">
        <v>2</v>
      </c>
      <c r="B7" s="34">
        <f t="shared" ref="B7:E7" si="6">ROUND(B21,-3)</f>
        <v>56000</v>
      </c>
      <c r="C7" s="7">
        <f t="shared" si="6"/>
        <v>7000</v>
      </c>
      <c r="D7" s="7">
        <f t="shared" si="6"/>
        <v>10000</v>
      </c>
      <c r="E7" s="7">
        <f t="shared" si="6"/>
        <v>7000</v>
      </c>
      <c r="F7" s="8">
        <f>ROUND(F21,-3)</f>
        <v>80000</v>
      </c>
      <c r="H7" s="25" t="s">
        <v>2</v>
      </c>
      <c r="I7" s="12">
        <f t="shared" ref="I7:M7" si="7">B21/B$24</f>
        <v>5.9629059031351413E-2</v>
      </c>
      <c r="J7" s="12">
        <f t="shared" si="7"/>
        <v>6.0265295026365524E-2</v>
      </c>
      <c r="K7" s="12">
        <f t="shared" si="7"/>
        <v>2.4561165638472295E-2</v>
      </c>
      <c r="L7" s="12">
        <f t="shared" si="7"/>
        <v>2.1184527713655376E-2</v>
      </c>
      <c r="M7" s="13">
        <f t="shared" si="7"/>
        <v>4.4430248670438953E-2</v>
      </c>
    </row>
    <row r="8" spans="1:13" x14ac:dyDescent="0.3">
      <c r="A8" s="29" t="s">
        <v>3</v>
      </c>
      <c r="B8" s="34">
        <f t="shared" ref="B8:E8" si="8">ROUND(B22,-3)</f>
        <v>11000</v>
      </c>
      <c r="C8" s="7">
        <f t="shared" si="8"/>
        <v>1000</v>
      </c>
      <c r="D8" s="7">
        <f t="shared" si="8"/>
        <v>4000</v>
      </c>
      <c r="E8" s="7">
        <f t="shared" si="8"/>
        <v>3000</v>
      </c>
      <c r="F8" s="8">
        <f>ROUND(F22,-3)</f>
        <v>20000</v>
      </c>
      <c r="H8" s="25" t="s">
        <v>3</v>
      </c>
      <c r="I8" s="12">
        <f t="shared" ref="I8:M8" si="9">B22/B$24</f>
        <v>1.2015947393206376E-2</v>
      </c>
      <c r="J8" s="12">
        <f t="shared" si="9"/>
        <v>1.13919790111417E-2</v>
      </c>
      <c r="K8" s="12">
        <f t="shared" si="9"/>
        <v>9.5763939629046561E-3</v>
      </c>
      <c r="L8" s="12">
        <f t="shared" si="9"/>
        <v>9.6964431231916764E-3</v>
      </c>
      <c r="M8" s="13">
        <f t="shared" si="9"/>
        <v>1.0984980489429166E-2</v>
      </c>
    </row>
    <row r="9" spans="1:13" x14ac:dyDescent="0.3">
      <c r="A9" s="30" t="s">
        <v>29</v>
      </c>
      <c r="B9" s="35">
        <f t="shared" ref="B9:E9" si="10">ROUND(B23,-3)</f>
        <v>15000</v>
      </c>
      <c r="C9" s="9">
        <f t="shared" si="10"/>
        <v>1000</v>
      </c>
      <c r="D9" s="9">
        <f t="shared" si="10"/>
        <v>1000</v>
      </c>
      <c r="E9" s="9">
        <f t="shared" si="10"/>
        <v>1000</v>
      </c>
      <c r="F9" s="10">
        <f>ROUND(F23,-3)</f>
        <v>18000</v>
      </c>
      <c r="H9" s="25" t="s">
        <v>29</v>
      </c>
      <c r="I9" s="12">
        <f t="shared" ref="I9:M9" si="11">B23/B$24</f>
        <v>1.5789709200861722E-2</v>
      </c>
      <c r="J9" s="12">
        <f t="shared" si="11"/>
        <v>5.8858558224232117E-3</v>
      </c>
      <c r="K9" s="12">
        <f t="shared" si="11"/>
        <v>3.4097385950772213E-3</v>
      </c>
      <c r="L9" s="12">
        <f t="shared" si="11"/>
        <v>3.8927740913311244E-3</v>
      </c>
      <c r="M9" s="13">
        <f t="shared" si="11"/>
        <v>1.010073028207914E-2</v>
      </c>
    </row>
    <row r="10" spans="1:13" x14ac:dyDescent="0.3">
      <c r="A10" s="26" t="s">
        <v>11</v>
      </c>
      <c r="B10" s="9">
        <f>ROUND(B24,-3)</f>
        <v>939000</v>
      </c>
      <c r="C10" s="9">
        <f t="shared" ref="C10:F10" si="12">ROUND(C24,-3)</f>
        <v>116000</v>
      </c>
      <c r="D10" s="9">
        <f t="shared" si="12"/>
        <v>398000</v>
      </c>
      <c r="E10" s="9">
        <f t="shared" si="12"/>
        <v>352000</v>
      </c>
      <c r="F10" s="9">
        <f t="shared" si="12"/>
        <v>1805000</v>
      </c>
      <c r="H10" s="27" t="s">
        <v>11</v>
      </c>
      <c r="I10" s="36">
        <f t="shared" ref="I10:M10" si="13">B24/B$24</f>
        <v>1</v>
      </c>
      <c r="J10" s="36">
        <f t="shared" si="13"/>
        <v>1</v>
      </c>
      <c r="K10" s="36">
        <f t="shared" si="13"/>
        <v>1</v>
      </c>
      <c r="L10" s="36">
        <f t="shared" si="13"/>
        <v>1</v>
      </c>
      <c r="M10" s="37">
        <f t="shared" si="13"/>
        <v>1</v>
      </c>
    </row>
    <row r="11" spans="1:13" x14ac:dyDescent="0.3">
      <c r="A11" s="11" t="s">
        <v>33</v>
      </c>
    </row>
    <row r="16" spans="1:13" x14ac:dyDescent="0.3">
      <c r="A16" t="s">
        <v>26</v>
      </c>
    </row>
    <row r="17" spans="1:6" x14ac:dyDescent="0.3">
      <c r="A17" t="s">
        <v>27</v>
      </c>
      <c r="B17" t="s">
        <v>18</v>
      </c>
      <c r="C17" t="s">
        <v>19</v>
      </c>
      <c r="D17" t="s">
        <v>20</v>
      </c>
      <c r="E17" t="s">
        <v>21</v>
      </c>
      <c r="F17" t="s">
        <v>8</v>
      </c>
    </row>
    <row r="18" spans="1:6" x14ac:dyDescent="0.3">
      <c r="A18" t="s">
        <v>28</v>
      </c>
      <c r="B18">
        <v>650801</v>
      </c>
      <c r="C18">
        <v>87478</v>
      </c>
      <c r="D18">
        <v>325812</v>
      </c>
      <c r="E18">
        <v>283717</v>
      </c>
      <c r="F18">
        <f>SUM(B18:E18)</f>
        <v>1347808</v>
      </c>
    </row>
    <row r="19" spans="1:6" x14ac:dyDescent="0.3">
      <c r="A19" t="s">
        <v>23</v>
      </c>
      <c r="B19">
        <v>93026</v>
      </c>
      <c r="C19">
        <v>11023</v>
      </c>
      <c r="D19">
        <v>44413</v>
      </c>
      <c r="E19">
        <v>40387</v>
      </c>
      <c r="F19">
        <f t="shared" ref="F19:F23" si="14">SUM(B19:E19)</f>
        <v>188849</v>
      </c>
    </row>
    <row r="20" spans="1:6" x14ac:dyDescent="0.3">
      <c r="A20" t="s">
        <v>30</v>
      </c>
      <c r="B20">
        <v>112694</v>
      </c>
      <c r="C20">
        <v>8385</v>
      </c>
      <c r="D20">
        <v>13092</v>
      </c>
      <c r="E20">
        <v>15840</v>
      </c>
      <c r="F20">
        <f t="shared" si="14"/>
        <v>150011</v>
      </c>
    </row>
    <row r="21" spans="1:6" x14ac:dyDescent="0.3">
      <c r="A21" t="s">
        <v>25</v>
      </c>
      <c r="B21">
        <v>55967</v>
      </c>
      <c r="C21">
        <v>6983</v>
      </c>
      <c r="D21">
        <v>9782</v>
      </c>
      <c r="E21">
        <v>7461</v>
      </c>
      <c r="F21">
        <f t="shared" si="14"/>
        <v>80193</v>
      </c>
    </row>
    <row r="22" spans="1:6" x14ac:dyDescent="0.3">
      <c r="A22" t="s">
        <v>24</v>
      </c>
      <c r="B22">
        <v>11278</v>
      </c>
      <c r="C22">
        <v>1320</v>
      </c>
      <c r="D22">
        <v>3814</v>
      </c>
      <c r="E22">
        <v>3415</v>
      </c>
      <c r="F22">
        <f t="shared" si="14"/>
        <v>19827</v>
      </c>
    </row>
    <row r="23" spans="1:6" x14ac:dyDescent="0.3">
      <c r="A23" t="s">
        <v>22</v>
      </c>
      <c r="B23">
        <v>14820</v>
      </c>
      <c r="C23">
        <v>682</v>
      </c>
      <c r="D23">
        <v>1358</v>
      </c>
      <c r="E23">
        <v>1371</v>
      </c>
      <c r="F23">
        <f t="shared" si="14"/>
        <v>18231</v>
      </c>
    </row>
    <row r="24" spans="1:6" x14ac:dyDescent="0.3">
      <c r="A24" t="s">
        <v>34</v>
      </c>
      <c r="B24">
        <f>SUM(B18:B23)</f>
        <v>938586</v>
      </c>
      <c r="C24">
        <f>SUM(C18:C23)</f>
        <v>115871</v>
      </c>
      <c r="D24">
        <f>SUM(D18:D23)</f>
        <v>398271</v>
      </c>
      <c r="E24">
        <f>SUM(E18:E23)</f>
        <v>352191</v>
      </c>
      <c r="F24">
        <f>SUM(F18:F23)</f>
        <v>1804919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trips</vt:lpstr>
      <vt:lpstr>commuters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2024-09-05T17:02:24Z</dcterms:created>
  <dcterms:modified xsi:type="dcterms:W3CDTF">2024-09-05T18:44:02Z</dcterms:modified>
</cp:coreProperties>
</file>