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ravel-survey-QC-Clean\"/>
    </mc:Choice>
  </mc:AlternateContent>
  <xr:revisionPtr revIDLastSave="0" documentId="13_ncr:40009_{0ADD11A9-FD10-4A71-98C9-25B382ADE164}" xr6:coauthVersionLast="47" xr6:coauthVersionMax="47" xr10:uidLastSave="{00000000-0000-0000-0000-000000000000}"/>
  <bookViews>
    <workbookView xWindow="-108" yWindow="-108" windowWidth="23256" windowHeight="12576"/>
  </bookViews>
  <sheets>
    <sheet name="error_types" sheetId="1" r:id="rId1"/>
  </sheets>
  <calcPr calcId="0"/>
</workbook>
</file>

<file path=xl/calcChain.xml><?xml version="1.0" encoding="utf-8"?>
<calcChain xmlns="http://schemas.openxmlformats.org/spreadsheetml/2006/main">
  <c r="J28" i="1" l="1"/>
  <c r="J26" i="1"/>
  <c r="H26" i="1"/>
  <c r="F25" i="1"/>
  <c r="H25" i="1"/>
  <c r="H27" i="1" s="1"/>
  <c r="G26" i="1"/>
  <c r="G28" i="1"/>
  <c r="H28" i="1"/>
  <c r="E25" i="1"/>
  <c r="E27" i="1" s="1"/>
  <c r="G25" i="1"/>
  <c r="G27" i="1" s="1"/>
  <c r="J25" i="1"/>
  <c r="J27" i="1" s="1"/>
  <c r="E26" i="1"/>
  <c r="F2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D2" i="1"/>
  <c r="F28" i="1"/>
  <c r="E28" i="1"/>
  <c r="D24" i="1"/>
  <c r="D25" i="1" l="1"/>
  <c r="D26" i="1"/>
  <c r="D27" i="1"/>
  <c r="F27" i="1"/>
  <c r="D28" i="1"/>
</calcChain>
</file>

<file path=xl/sharedStrings.xml><?xml version="1.0" encoding="utf-8"?>
<sst xmlns="http://schemas.openxmlformats.org/spreadsheetml/2006/main" count="56" uniqueCount="38">
  <si>
    <t>error_flag</t>
  </si>
  <si>
    <t>non-student + school trip</t>
  </si>
  <si>
    <t>non-worker + work trip</t>
  </si>
  <si>
    <t>no activity time after</t>
  </si>
  <si>
    <t>missing next trip link</t>
  </si>
  <si>
    <t>missing prior trip link</t>
  </si>
  <si>
    <t>same dest as prior</t>
  </si>
  <si>
    <t>starts, not from home</t>
  </si>
  <si>
    <t>ends day, not home</t>
  </si>
  <si>
    <t>excessive speed</t>
  </si>
  <si>
    <t>too slow</t>
  </si>
  <si>
    <t>purpose at odds w/ dest</t>
  </si>
  <si>
    <t>PUDO, no +/- travelers</t>
  </si>
  <si>
    <t>time overlap</t>
  </si>
  <si>
    <t>priority-level</t>
  </si>
  <si>
    <t>no</t>
  </si>
  <si>
    <t>maybe</t>
  </si>
  <si>
    <t>scriptable?</t>
  </si>
  <si>
    <t>probably</t>
  </si>
  <si>
    <t>all trips</t>
  </si>
  <si>
    <t>None</t>
  </si>
  <si>
    <t>"change mode" purpose</t>
  </si>
  <si>
    <t>Too early?</t>
  </si>
  <si>
    <t>dest disagrees w/ Bing</t>
  </si>
  <si>
    <t>driver, no-drive mode</t>
  </si>
  <si>
    <t>lone trip</t>
  </si>
  <si>
    <t>mode_1 missing</t>
  </si>
  <si>
    <t>o purpose not equal to prior d purpose</t>
  </si>
  <si>
    <t>too long at dest?</t>
  </si>
  <si>
    <t>error rate</t>
  </si>
  <si>
    <t>critical error rate</t>
  </si>
  <si>
    <t>TOTAL FLAGS</t>
  </si>
  <si>
    <t>critical flags</t>
  </si>
  <si>
    <t>user edited trips</t>
  </si>
  <si>
    <t>not user edited trips</t>
  </si>
  <si>
    <t>hh_is_complete_b=0</t>
  </si>
  <si>
    <t>hh_is_complete_b=1</t>
  </si>
  <si>
    <t>hh_is_complete_b=1+no user 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</si>
</sst>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 applyFill="1"/>
    <xf numFmtId="0" fontId="0" fillId="0" borderId="0" xfId="0" applyFill="1"/>
    <xf numFmtId="9" fontId="0" fillId="0" borderId="0" xfId="1" applyFont="1" applyFill="1"/>
    <xf numFmtId="0" fontId="16" fillId="0" borderId="11" xfId="0" applyFont="1" applyFill="1" applyBorder="1"/>
    <xf numFmtId="0" fontId="16" fillId="0" borderId="12" xfId="0" applyFont="1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16" fillId="0" borderId="17" xfId="0" applyFont="1" applyFill="1" applyBorder="1"/>
    <xf numFmtId="0" fontId="16" fillId="0" borderId="18" xfId="0" applyFont="1" applyFill="1" applyBorder="1"/>
    <xf numFmtId="0" fontId="16" fillId="0" borderId="19" xfId="0" applyFont="1" applyFill="1" applyBorder="1"/>
    <xf numFmtId="0" fontId="16" fillId="0" borderId="10" xfId="0" applyFont="1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0" xfId="0" applyFill="1" applyBorder="1"/>
    <xf numFmtId="0" fontId="0" fillId="0" borderId="22" xfId="0" applyFill="1" applyBorder="1"/>
    <xf numFmtId="0" fontId="16" fillId="0" borderId="23" xfId="0" applyFont="1" applyFill="1" applyBorder="1"/>
    <xf numFmtId="0" fontId="16" fillId="0" borderId="23" xfId="0" applyFont="1" applyBorder="1"/>
    <xf numFmtId="0" fontId="16" fillId="0" borderId="13" xfId="0" applyFont="1" applyFill="1" applyBorder="1"/>
    <xf numFmtId="0" fontId="16" fillId="0" borderId="0" xfId="0" applyFont="1" applyFill="1" applyBorder="1"/>
    <xf numFmtId="0" fontId="16" fillId="0" borderId="14" xfId="0" applyFont="1" applyFill="1" applyBorder="1"/>
    <xf numFmtId="9" fontId="0" fillId="0" borderId="0" xfId="1" applyFont="1" applyFill="1" applyBorder="1"/>
    <xf numFmtId="9" fontId="0" fillId="0" borderId="14" xfId="1" applyFont="1" applyFill="1" applyBorder="1"/>
    <xf numFmtId="9" fontId="0" fillId="0" borderId="22" xfId="1" applyFont="1" applyFill="1" applyBorder="1"/>
    <xf numFmtId="9" fontId="0" fillId="0" borderId="16" xfId="1" applyFont="1" applyFill="1" applyBorder="1"/>
    <xf numFmtId="0" fontId="16" fillId="0" borderId="24" xfId="0" applyFont="1" applyFill="1" applyBorder="1"/>
    <xf numFmtId="0" fontId="16" fillId="0" borderId="20" xfId="0" applyFont="1" applyFill="1" applyBorder="1"/>
    <xf numFmtId="9" fontId="0" fillId="0" borderId="20" xfId="1" applyFont="1" applyFill="1" applyBorder="1"/>
    <xf numFmtId="9" fontId="0" fillId="0" borderId="21" xfId="1" applyFont="1" applyFill="1" applyBorder="1"/>
    <xf numFmtId="0" fontId="16" fillId="0" borderId="16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D12" sqref="D11:D12"/>
    </sheetView>
  </sheetViews>
  <sheetFormatPr defaultRowHeight="14.4" x14ac:dyDescent="0.3"/>
  <cols>
    <col min="1" max="1" width="20.5546875" style="2" customWidth="1"/>
    <col min="2" max="2" width="11" style="2" customWidth="1"/>
    <col min="3" max="3" width="9.88671875" style="2" customWidth="1"/>
    <col min="4" max="4" width="10" style="2" customWidth="1"/>
    <col min="5" max="5" width="18" style="2" customWidth="1"/>
    <col min="6" max="6" width="18.5546875" style="2" customWidth="1"/>
    <col min="7" max="7" width="14.77734375" style="2" customWidth="1"/>
    <col min="8" max="8" width="18.5546875" style="2" customWidth="1"/>
    <col min="9" max="9" width="5.21875" style="2" customWidth="1"/>
    <col min="10" max="10" width="18.5546875" style="2" customWidth="1"/>
    <col min="11" max="16384" width="8.88671875" style="2"/>
  </cols>
  <sheetData>
    <row r="1" spans="1:10" x14ac:dyDescent="0.3">
      <c r="A1" s="13" t="s">
        <v>0</v>
      </c>
      <c r="B1" s="11" t="s">
        <v>14</v>
      </c>
      <c r="C1" s="11" t="s">
        <v>17</v>
      </c>
      <c r="D1" s="12" t="s">
        <v>19</v>
      </c>
      <c r="E1" s="10" t="s">
        <v>35</v>
      </c>
      <c r="F1" s="12" t="s">
        <v>36</v>
      </c>
      <c r="G1" s="10" t="s">
        <v>33</v>
      </c>
      <c r="H1" s="12" t="s">
        <v>34</v>
      </c>
      <c r="I1" s="11"/>
      <c r="J1" s="13" t="s">
        <v>37</v>
      </c>
    </row>
    <row r="2" spans="1:10" x14ac:dyDescent="0.3">
      <c r="A2" s="14" t="s">
        <v>21</v>
      </c>
      <c r="B2" s="16">
        <v>1</v>
      </c>
      <c r="C2" s="16" t="s">
        <v>16</v>
      </c>
      <c r="D2" s="22">
        <f>E2+F2</f>
        <v>3662</v>
      </c>
      <c r="E2" s="6">
        <v>915</v>
      </c>
      <c r="F2" s="7">
        <v>2747</v>
      </c>
      <c r="G2" s="6">
        <v>1699</v>
      </c>
      <c r="H2" s="7">
        <v>1963</v>
      </c>
      <c r="J2" s="14">
        <v>1540</v>
      </c>
    </row>
    <row r="3" spans="1:10" x14ac:dyDescent="0.3">
      <c r="A3" s="14" t="s">
        <v>23</v>
      </c>
      <c r="B3" s="16">
        <v>3</v>
      </c>
      <c r="C3" s="16" t="s">
        <v>15</v>
      </c>
      <c r="D3" s="22">
        <f>E3+F3</f>
        <v>1747</v>
      </c>
      <c r="E3" s="6">
        <v>601</v>
      </c>
      <c r="F3" s="7">
        <v>1146</v>
      </c>
      <c r="G3" s="6">
        <v>530</v>
      </c>
      <c r="H3" s="7">
        <v>1217</v>
      </c>
      <c r="J3" s="14">
        <v>893</v>
      </c>
    </row>
    <row r="4" spans="1:10" x14ac:dyDescent="0.3">
      <c r="A4" s="14" t="s">
        <v>24</v>
      </c>
      <c r="B4" s="16">
        <v>3</v>
      </c>
      <c r="C4" s="16" t="s">
        <v>15</v>
      </c>
      <c r="D4" s="22">
        <f>E4+F4</f>
        <v>24</v>
      </c>
      <c r="E4" s="6">
        <v>2</v>
      </c>
      <c r="F4" s="7">
        <v>22</v>
      </c>
      <c r="G4" s="6">
        <v>2</v>
      </c>
      <c r="H4" s="7">
        <v>22</v>
      </c>
      <c r="J4" s="14">
        <v>22</v>
      </c>
    </row>
    <row r="5" spans="1:10" x14ac:dyDescent="0.3">
      <c r="A5" s="14" t="s">
        <v>8</v>
      </c>
      <c r="B5" s="16">
        <v>3</v>
      </c>
      <c r="C5" s="16" t="s">
        <v>16</v>
      </c>
      <c r="D5" s="22">
        <f>E5+F5</f>
        <v>2217</v>
      </c>
      <c r="E5" s="6">
        <v>2005</v>
      </c>
      <c r="F5" s="7">
        <v>212</v>
      </c>
      <c r="G5" s="6">
        <v>1172</v>
      </c>
      <c r="H5" s="7">
        <v>1045</v>
      </c>
      <c r="J5" s="14">
        <v>159</v>
      </c>
    </row>
    <row r="6" spans="1:10" x14ac:dyDescent="0.3">
      <c r="A6" s="14" t="s">
        <v>9</v>
      </c>
      <c r="B6" s="16">
        <v>1</v>
      </c>
      <c r="C6" s="16" t="s">
        <v>18</v>
      </c>
      <c r="D6" s="22">
        <f>E6+F6</f>
        <v>1808</v>
      </c>
      <c r="E6" s="6">
        <v>634</v>
      </c>
      <c r="F6" s="7">
        <v>1174</v>
      </c>
      <c r="G6" s="6">
        <v>532</v>
      </c>
      <c r="H6" s="7">
        <v>1276</v>
      </c>
      <c r="J6" s="14">
        <v>872</v>
      </c>
    </row>
    <row r="7" spans="1:10" x14ac:dyDescent="0.3">
      <c r="A7" s="14" t="s">
        <v>25</v>
      </c>
      <c r="B7" s="16">
        <v>3</v>
      </c>
      <c r="C7" s="16" t="s">
        <v>16</v>
      </c>
      <c r="D7" s="22">
        <f>E7+F7</f>
        <v>1047</v>
      </c>
      <c r="E7" s="6">
        <v>347</v>
      </c>
      <c r="F7" s="7">
        <v>700</v>
      </c>
      <c r="G7" s="6">
        <v>310</v>
      </c>
      <c r="H7" s="7">
        <v>737</v>
      </c>
      <c r="J7" s="14">
        <v>551</v>
      </c>
    </row>
    <row r="8" spans="1:10" x14ac:dyDescent="0.3">
      <c r="A8" s="14" t="s">
        <v>4</v>
      </c>
      <c r="B8" s="16">
        <v>1</v>
      </c>
      <c r="C8" s="16" t="s">
        <v>16</v>
      </c>
      <c r="D8" s="22">
        <f>E8+F8</f>
        <v>1988</v>
      </c>
      <c r="E8" s="6">
        <v>612</v>
      </c>
      <c r="F8" s="7">
        <v>1376</v>
      </c>
      <c r="G8" s="6">
        <v>210</v>
      </c>
      <c r="H8" s="7">
        <v>1778</v>
      </c>
      <c r="J8" s="14">
        <v>1278</v>
      </c>
    </row>
    <row r="9" spans="1:10" x14ac:dyDescent="0.3">
      <c r="A9" s="14" t="s">
        <v>5</v>
      </c>
      <c r="B9" s="16">
        <v>1</v>
      </c>
      <c r="C9" s="16" t="s">
        <v>16</v>
      </c>
      <c r="D9" s="22">
        <f>E9+F9</f>
        <v>169</v>
      </c>
      <c r="E9" s="6">
        <v>3</v>
      </c>
      <c r="F9" s="7">
        <v>166</v>
      </c>
      <c r="G9" s="6">
        <v>4</v>
      </c>
      <c r="H9" s="7">
        <v>165</v>
      </c>
      <c r="J9" s="14">
        <v>164</v>
      </c>
    </row>
    <row r="10" spans="1:10" x14ac:dyDescent="0.3">
      <c r="A10" s="14" t="s">
        <v>26</v>
      </c>
      <c r="B10" s="16">
        <v>1</v>
      </c>
      <c r="C10" s="16" t="s">
        <v>16</v>
      </c>
      <c r="D10" s="22">
        <f>E10+F10</f>
        <v>4050</v>
      </c>
      <c r="E10" s="6">
        <v>1158</v>
      </c>
      <c r="F10" s="7">
        <v>2892</v>
      </c>
      <c r="G10" s="6">
        <v>1278</v>
      </c>
      <c r="H10" s="7">
        <v>2772</v>
      </c>
      <c r="J10" s="14">
        <v>2193</v>
      </c>
    </row>
    <row r="11" spans="1:10" x14ac:dyDescent="0.3">
      <c r="A11" s="14" t="s">
        <v>3</v>
      </c>
      <c r="B11" s="16">
        <v>2</v>
      </c>
      <c r="C11" s="16" t="s">
        <v>15</v>
      </c>
      <c r="D11" s="22">
        <f>E11+F11</f>
        <v>2910</v>
      </c>
      <c r="E11" s="6">
        <v>923</v>
      </c>
      <c r="F11" s="7">
        <v>1987</v>
      </c>
      <c r="G11" s="6">
        <v>940</v>
      </c>
      <c r="H11" s="7">
        <v>1970</v>
      </c>
      <c r="J11" s="14">
        <v>1487</v>
      </c>
    </row>
    <row r="12" spans="1:10" x14ac:dyDescent="0.3">
      <c r="A12" s="14" t="s">
        <v>1</v>
      </c>
      <c r="B12" s="16">
        <v>3</v>
      </c>
      <c r="C12" s="16" t="s">
        <v>15</v>
      </c>
      <c r="D12" s="22">
        <f>E12+F12</f>
        <v>1573</v>
      </c>
      <c r="E12" s="6">
        <v>454</v>
      </c>
      <c r="F12" s="7">
        <v>1119</v>
      </c>
      <c r="G12" s="6">
        <v>675</v>
      </c>
      <c r="H12" s="7">
        <v>898</v>
      </c>
      <c r="J12" s="14">
        <v>637</v>
      </c>
    </row>
    <row r="13" spans="1:10" x14ac:dyDescent="0.3">
      <c r="A13" s="14" t="s">
        <v>2</v>
      </c>
      <c r="B13" s="16">
        <v>3</v>
      </c>
      <c r="C13" s="16" t="s">
        <v>15</v>
      </c>
      <c r="D13" s="22">
        <f>E13+F13</f>
        <v>73</v>
      </c>
      <c r="E13" s="6">
        <v>38</v>
      </c>
      <c r="F13" s="7">
        <v>35</v>
      </c>
      <c r="G13" s="6">
        <v>41</v>
      </c>
      <c r="H13" s="7">
        <v>32</v>
      </c>
      <c r="J13" s="14">
        <v>13</v>
      </c>
    </row>
    <row r="14" spans="1:10" x14ac:dyDescent="0.3">
      <c r="A14" s="14" t="s">
        <v>27</v>
      </c>
      <c r="B14" s="16">
        <v>2</v>
      </c>
      <c r="C14" s="16" t="s">
        <v>16</v>
      </c>
      <c r="D14" s="22">
        <f>E14+F14</f>
        <v>16</v>
      </c>
      <c r="E14" s="6">
        <v>3</v>
      </c>
      <c r="F14" s="7">
        <v>13</v>
      </c>
      <c r="G14" s="6">
        <v>3</v>
      </c>
      <c r="H14" s="7">
        <v>13</v>
      </c>
      <c r="J14" s="14">
        <v>11</v>
      </c>
    </row>
    <row r="15" spans="1:10" x14ac:dyDescent="0.3">
      <c r="A15" s="14" t="s">
        <v>12</v>
      </c>
      <c r="B15" s="16">
        <v>2</v>
      </c>
      <c r="C15" s="16" t="s">
        <v>16</v>
      </c>
      <c r="D15" s="22">
        <f>E15+F15</f>
        <v>35</v>
      </c>
      <c r="E15" s="6">
        <v>9</v>
      </c>
      <c r="F15" s="7">
        <v>26</v>
      </c>
      <c r="G15" s="6">
        <v>8</v>
      </c>
      <c r="H15" s="7">
        <v>27</v>
      </c>
      <c r="J15" s="14">
        <v>24</v>
      </c>
    </row>
    <row r="16" spans="1:10" x14ac:dyDescent="0.3">
      <c r="A16" s="14" t="s">
        <v>11</v>
      </c>
      <c r="B16" s="16">
        <v>3</v>
      </c>
      <c r="C16" s="16" t="s">
        <v>15</v>
      </c>
      <c r="D16" s="22">
        <f>E16+F16</f>
        <v>48</v>
      </c>
      <c r="E16" s="6">
        <v>5</v>
      </c>
      <c r="F16" s="7">
        <v>43</v>
      </c>
      <c r="G16" s="6">
        <v>3</v>
      </c>
      <c r="H16" s="7">
        <v>45</v>
      </c>
      <c r="J16" s="14">
        <v>41</v>
      </c>
    </row>
    <row r="17" spans="1:10" x14ac:dyDescent="0.3">
      <c r="A17" s="14" t="s">
        <v>6</v>
      </c>
      <c r="B17" s="16">
        <v>1</v>
      </c>
      <c r="C17" s="16" t="s">
        <v>16</v>
      </c>
      <c r="D17" s="22">
        <f>E17+F17</f>
        <v>41</v>
      </c>
      <c r="E17" s="6">
        <v>10</v>
      </c>
      <c r="F17" s="7">
        <v>31</v>
      </c>
      <c r="G17" s="6">
        <v>11</v>
      </c>
      <c r="H17" s="7">
        <v>30</v>
      </c>
      <c r="J17" s="14">
        <v>27</v>
      </c>
    </row>
    <row r="18" spans="1:10" x14ac:dyDescent="0.3">
      <c r="A18" s="14" t="s">
        <v>7</v>
      </c>
      <c r="B18" s="16">
        <v>3</v>
      </c>
      <c r="C18" s="16" t="s">
        <v>16</v>
      </c>
      <c r="D18" s="22">
        <f>E18+F18</f>
        <v>955</v>
      </c>
      <c r="E18" s="6">
        <v>217</v>
      </c>
      <c r="F18" s="7">
        <v>738</v>
      </c>
      <c r="G18" s="6">
        <v>482</v>
      </c>
      <c r="H18" s="7">
        <v>473</v>
      </c>
      <c r="J18" s="14">
        <v>395</v>
      </c>
    </row>
    <row r="19" spans="1:10" x14ac:dyDescent="0.3">
      <c r="A19" s="14" t="s">
        <v>13</v>
      </c>
      <c r="B19" s="16">
        <v>1</v>
      </c>
      <c r="C19" s="16" t="s">
        <v>16</v>
      </c>
      <c r="D19" s="22">
        <f>E19+F19</f>
        <v>8</v>
      </c>
      <c r="E19" s="6">
        <v>2</v>
      </c>
      <c r="F19" s="7">
        <v>6</v>
      </c>
      <c r="G19" s="6">
        <v>6</v>
      </c>
      <c r="H19" s="7">
        <v>2</v>
      </c>
      <c r="J19" s="14">
        <v>2</v>
      </c>
    </row>
    <row r="20" spans="1:10" x14ac:dyDescent="0.3">
      <c r="A20" s="14" t="s">
        <v>22</v>
      </c>
      <c r="B20" s="16">
        <v>3</v>
      </c>
      <c r="C20" s="16" t="s">
        <v>15</v>
      </c>
      <c r="D20" s="22">
        <f>E20+F20</f>
        <v>1494</v>
      </c>
      <c r="E20" s="6">
        <v>387</v>
      </c>
      <c r="F20" s="7">
        <v>1107</v>
      </c>
      <c r="G20" s="6">
        <v>737</v>
      </c>
      <c r="H20" s="7">
        <v>757</v>
      </c>
      <c r="J20" s="14">
        <v>596</v>
      </c>
    </row>
    <row r="21" spans="1:10" x14ac:dyDescent="0.3">
      <c r="A21" s="14" t="s">
        <v>28</v>
      </c>
      <c r="B21" s="16">
        <v>3</v>
      </c>
      <c r="C21" s="16" t="s">
        <v>15</v>
      </c>
      <c r="D21" s="22">
        <f>E21+F21</f>
        <v>242</v>
      </c>
      <c r="E21" s="6">
        <v>141</v>
      </c>
      <c r="F21" s="7">
        <v>101</v>
      </c>
      <c r="G21" s="6">
        <v>61</v>
      </c>
      <c r="H21" s="7">
        <v>181</v>
      </c>
      <c r="J21" s="14">
        <v>77</v>
      </c>
    </row>
    <row r="22" spans="1:10" x14ac:dyDescent="0.3">
      <c r="A22" s="15" t="s">
        <v>10</v>
      </c>
      <c r="B22" s="17">
        <v>1</v>
      </c>
      <c r="C22" s="17" t="s">
        <v>16</v>
      </c>
      <c r="D22" s="31">
        <f>E22+F22</f>
        <v>1340</v>
      </c>
      <c r="E22" s="8">
        <v>959</v>
      </c>
      <c r="F22" s="9">
        <v>381</v>
      </c>
      <c r="G22" s="8">
        <v>721</v>
      </c>
      <c r="H22" s="9">
        <v>619</v>
      </c>
      <c r="J22" s="15">
        <v>212</v>
      </c>
    </row>
    <row r="24" spans="1:10" s="1" customFormat="1" x14ac:dyDescent="0.3">
      <c r="A24" s="4" t="s">
        <v>20</v>
      </c>
      <c r="B24" s="18"/>
      <c r="C24" s="18"/>
      <c r="D24" s="18">
        <f>F24+E24</f>
        <v>72095</v>
      </c>
      <c r="E24" s="19">
        <v>19162</v>
      </c>
      <c r="F24" s="19">
        <v>52933</v>
      </c>
      <c r="G24" s="18">
        <v>18101</v>
      </c>
      <c r="H24" s="5">
        <v>53994</v>
      </c>
      <c r="J24" s="27">
        <v>43539</v>
      </c>
    </row>
    <row r="25" spans="1:10" s="1" customFormat="1" x14ac:dyDescent="0.3">
      <c r="A25" s="20" t="s">
        <v>31</v>
      </c>
      <c r="B25" s="21"/>
      <c r="C25" s="21"/>
      <c r="D25" s="21">
        <f t="shared" ref="D25:G25" si="0">SUM(D2:D22)</f>
        <v>25447</v>
      </c>
      <c r="E25" s="21">
        <f t="shared" si="0"/>
        <v>9425</v>
      </c>
      <c r="F25" s="21">
        <f>SUM(F2:F22)</f>
        <v>16022</v>
      </c>
      <c r="G25" s="21">
        <f t="shared" si="0"/>
        <v>9425</v>
      </c>
      <c r="H25" s="22">
        <f>SUM(H2:H22)</f>
        <v>16022</v>
      </c>
      <c r="J25" s="28">
        <f>SUM(J2:J21)</f>
        <v>10982</v>
      </c>
    </row>
    <row r="26" spans="1:10" x14ac:dyDescent="0.3">
      <c r="A26" s="6" t="s">
        <v>32</v>
      </c>
      <c r="B26" s="16"/>
      <c r="C26" s="16"/>
      <c r="D26" s="16">
        <f>D2+D6+D8+D9+D22+D16+D18</f>
        <v>9970</v>
      </c>
      <c r="E26" s="16">
        <f>E2+E6+E8+E9+E22+E16+E18</f>
        <v>3345</v>
      </c>
      <c r="F26" s="16">
        <f>F2+F6+F8+F9+F22+F16+F18</f>
        <v>6625</v>
      </c>
      <c r="G26" s="16">
        <f t="shared" ref="G26" si="1">G2+G6+G8+G9+G22+G16+G18</f>
        <v>3651</v>
      </c>
      <c r="H26" s="7">
        <f>H2+H6+H8+H9+H22+H16+H18</f>
        <v>6319</v>
      </c>
      <c r="J26" s="14">
        <f>J2+J6+J8+J9+J22+J16+J18</f>
        <v>4502</v>
      </c>
    </row>
    <row r="27" spans="1:10" x14ac:dyDescent="0.3">
      <c r="A27" s="6" t="s">
        <v>29</v>
      </c>
      <c r="B27" s="16"/>
      <c r="C27" s="16"/>
      <c r="D27" s="23">
        <f>D25/D24</f>
        <v>0.35296483806089191</v>
      </c>
      <c r="E27" s="23">
        <f>E25/E24</f>
        <v>0.49185888738127542</v>
      </c>
      <c r="F27" s="23">
        <f>F25/F24</f>
        <v>0.3026845257211947</v>
      </c>
      <c r="G27" s="23">
        <f>G25/G24</f>
        <v>0.52068946467046018</v>
      </c>
      <c r="H27" s="24">
        <f>H25/H24</f>
        <v>0.29673667444530871</v>
      </c>
      <c r="I27" s="3"/>
      <c r="J27" s="29">
        <f>J25/J24</f>
        <v>0.2522336296194217</v>
      </c>
    </row>
    <row r="28" spans="1:10" x14ac:dyDescent="0.3">
      <c r="A28" s="8" t="s">
        <v>30</v>
      </c>
      <c r="B28" s="17"/>
      <c r="C28" s="17"/>
      <c r="D28" s="25">
        <f>(D2+D6+D8+D9+D22+D16+D18)/D24</f>
        <v>0.1382897565711908</v>
      </c>
      <c r="E28" s="25">
        <f>(E2+E6+E8+E9+E22+E16+E18)/E24</f>
        <v>0.17456424172842083</v>
      </c>
      <c r="F28" s="25">
        <f>(F2+F6+F8+F9+F22+F16+F18)/F24</f>
        <v>0.12515821888047154</v>
      </c>
      <c r="G28" s="25">
        <f t="shared" ref="G28:J28" si="2">(G2+G6+G8+G9+G22+G16+G18)/G24</f>
        <v>0.20170156344953319</v>
      </c>
      <c r="H28" s="26">
        <f t="shared" si="2"/>
        <v>0.1170315220209653</v>
      </c>
      <c r="I28" s="3"/>
      <c r="J28" s="30">
        <f t="shared" si="2"/>
        <v>0.10340154803739177</v>
      </c>
    </row>
  </sheetData>
  <sortState xmlns:xlrd2="http://schemas.microsoft.com/office/spreadsheetml/2017/richdata2" ref="A2:J22">
    <sortCondition ref="A2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Suzanne Childress</cp:lastModifiedBy>
  <dcterms:created xsi:type="dcterms:W3CDTF">2023-11-27T16:46:31Z</dcterms:created>
  <dcterms:modified xsi:type="dcterms:W3CDTF">2023-11-27T20:11:23Z</dcterms:modified>
</cp:coreProperties>
</file>