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CoinFlip\"/>
    </mc:Choice>
  </mc:AlternateContent>
  <bookViews>
    <workbookView xWindow="0" yWindow="0" windowWidth="27540" windowHeight="14595"/>
  </bookViews>
  <sheets>
    <sheet name="Sheet1" sheetId="1" r:id="rId1"/>
    <sheet name="Sheet2" sheetId="2" r:id="rId2"/>
  </sheets>
  <definedNames>
    <definedName name="ExternalData_1" localSheetId="1" hidden="1">Sheet2!$A$2:$B$5</definedName>
    <definedName name="ExternalData_2" localSheetId="1" hidden="1">Sheet2!$A$8:$B$24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  <c r="B3" i="1"/>
  <c r="B9" i="1" s="1"/>
  <c r="C9" i="1" s="1"/>
  <c r="B2" i="1"/>
  <c r="E8" i="1" s="1"/>
  <c r="F8" i="1" s="1"/>
  <c r="E12" i="1"/>
  <c r="E11" i="1"/>
  <c r="B12" i="1"/>
  <c r="B11" i="1"/>
  <c r="C12" i="1" l="1"/>
  <c r="E9" i="1"/>
  <c r="F9" i="1" s="1"/>
  <c r="F11" i="1"/>
  <c r="C11" i="1"/>
  <c r="H11" i="1" s="1"/>
  <c r="F12" i="1"/>
  <c r="H9" i="1"/>
  <c r="H12" i="1"/>
  <c r="B8" i="1"/>
  <c r="C8" i="1" s="1"/>
  <c r="H8" i="1" s="1"/>
</calcChain>
</file>

<file path=xl/connections.xml><?xml version="1.0" encoding="utf-8"?>
<connections xmlns="http://schemas.openxmlformats.org/spreadsheetml/2006/main">
  <connection id="1" keepAlive="1" interval="1" name="Query - BTC_USDT" description="Connection to the 'BTC_USDT' query in the workbook." type="5" refreshedVersion="0" background="1" refreshOnLoad="1" saveData="1">
    <dbPr connection="Provider=Microsoft.Mashup.OleDb.1;Data Source=$Workbook$;Location=BTC_USDT;Extended Properties=&quot;&quot;" command="SELECT * FROM [BTC_USDT]"/>
  </connection>
  <connection id="2" keepAlive="1" name="Query - getticker?market=usdt-btc" description="Connection to the 'getticker?market=usdt-btc' query in the workbook." type="5" refreshedVersion="6" background="1" saveData="1">
    <dbPr connection="Provider=Microsoft.Mashup.OleDb.1;Data Source=$Workbook$;Location=&quot;getticker?market=usdt-btc&quot;;Extended Properties=&quot;&quot;" command="SELECT * FROM [getticker?market=usdt-btc]"/>
  </connection>
</connections>
</file>

<file path=xl/sharedStrings.xml><?xml version="1.0" encoding="utf-8"?>
<sst xmlns="http://schemas.openxmlformats.org/spreadsheetml/2006/main" count="39" uniqueCount="37">
  <si>
    <t>Bittrex</t>
  </si>
  <si>
    <t>Crypto</t>
  </si>
  <si>
    <t>fee</t>
  </si>
  <si>
    <t>Amount</t>
  </si>
  <si>
    <t>B2Q (highest price, bids, buy orders)</t>
  </si>
  <si>
    <t>Q2B (lowest price, asks, sell orders)</t>
  </si>
  <si>
    <t>B-&gt;Q (bittrex)</t>
  </si>
  <si>
    <t>Q-&gt;B (bittrex)</t>
  </si>
  <si>
    <t>B-&gt;Q (crypto)</t>
  </si>
  <si>
    <t>Q-&gt;B (crypto)</t>
  </si>
  <si>
    <t>Without Fees</t>
  </si>
  <si>
    <t>Difference (%)</t>
  </si>
  <si>
    <t>With Fees</t>
  </si>
  <si>
    <t>Name</t>
  </si>
  <si>
    <t>Value</t>
  </si>
  <si>
    <t>Bid</t>
  </si>
  <si>
    <t>Ask</t>
  </si>
  <si>
    <t>Last</t>
  </si>
  <si>
    <t>Bittrex - BTC-USDT</t>
  </si>
  <si>
    <t>Crypto - BTC-USDT</t>
  </si>
  <si>
    <t>TradePairId</t>
  </si>
  <si>
    <t>Label</t>
  </si>
  <si>
    <t>BTC/USDT</t>
  </si>
  <si>
    <t>AskPrice</t>
  </si>
  <si>
    <t>BidPrice</t>
  </si>
  <si>
    <t>Low</t>
  </si>
  <si>
    <t>High</t>
  </si>
  <si>
    <t>Volume</t>
  </si>
  <si>
    <t>LastPrice</t>
  </si>
  <si>
    <t>BuyVolume</t>
  </si>
  <si>
    <t>SellVolume</t>
  </si>
  <si>
    <t>Change</t>
  </si>
  <si>
    <t>Open</t>
  </si>
  <si>
    <t>Close</t>
  </si>
  <si>
    <t>BaseVolume</t>
  </si>
  <si>
    <t>BuyBaseVolume</t>
  </si>
  <si>
    <t>SellBaseVolume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</si>
</sst>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3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name="ExternalData_2" refreshOnLoad="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3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getticker_market_usdt_btc" displayName="getticker_market_usdt_btc" ref="A2:B5" tableType="queryTable" totalsRowShown="0">
  <autoFilter ref="A2:B5"/>
  <tableColumns count="2">
    <tableColumn id="3" uniqueName="3" name="Name" queryTableFieldId="1" dataDxfId="1"/>
    <tableColumn id="2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BTC_USDT" displayName="BTC_USDT" ref="A8:B24" tableType="queryTable" totalsRowShown="0">
  <autoFilter ref="A8:B24"/>
  <tableColumns count="2">
    <tableColumn id="3" uniqueName="3" name="Name" queryTableFieldId="1"/>
    <tableColumn id="2" uniqueName="2" name="Value" queryTableField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3" sqref="C3"/>
    </sheetView>
  </sheetViews>
  <sheetFormatPr defaultRowHeight="15" x14ac:dyDescent="0.25"/>
  <cols>
    <col min="1" max="1" width="33.85546875" bestFit="1" customWidth="1"/>
    <col min="2" max="2" width="16.42578125" customWidth="1"/>
    <col min="3" max="3" width="21.85546875" customWidth="1"/>
    <col min="4" max="4" width="3.28515625" customWidth="1"/>
    <col min="5" max="5" width="13.140625" bestFit="1" customWidth="1"/>
    <col min="6" max="6" width="12" bestFit="1" customWidth="1"/>
    <col min="7" max="7" width="2.85546875" customWidth="1"/>
  </cols>
  <sheetData>
    <row r="1" spans="1:8" x14ac:dyDescent="0.25">
      <c r="A1" s="2"/>
      <c r="B1" s="1" t="s">
        <v>0</v>
      </c>
      <c r="C1" s="1" t="s">
        <v>1</v>
      </c>
    </row>
    <row r="2" spans="1:8" x14ac:dyDescent="0.25">
      <c r="A2" s="1" t="s">
        <v>4</v>
      </c>
      <c r="B2">
        <f>Sheet2!B3</f>
        <v>2718.0000220799998</v>
      </c>
      <c r="C2">
        <f>Sheet2!B12</f>
        <v>2710</v>
      </c>
    </row>
    <row r="3" spans="1:8" x14ac:dyDescent="0.25">
      <c r="A3" s="1" t="s">
        <v>5</v>
      </c>
      <c r="B3">
        <f>Sheet2!B4</f>
        <v>2719.99995584</v>
      </c>
      <c r="C3">
        <f>Sheet2!B11</f>
        <v>2740.98</v>
      </c>
    </row>
    <row r="4" spans="1:8" x14ac:dyDescent="0.25">
      <c r="A4" s="1" t="s">
        <v>2</v>
      </c>
      <c r="B4" s="3">
        <v>2.5000000000000001E-3</v>
      </c>
      <c r="C4" s="3">
        <v>2E-3</v>
      </c>
    </row>
    <row r="5" spans="1:8" x14ac:dyDescent="0.25">
      <c r="A5" s="1"/>
    </row>
    <row r="6" spans="1:8" x14ac:dyDescent="0.25">
      <c r="A6" s="1" t="s">
        <v>3</v>
      </c>
      <c r="B6" s="4">
        <v>100</v>
      </c>
    </row>
    <row r="7" spans="1:8" x14ac:dyDescent="0.25">
      <c r="A7" s="1"/>
      <c r="B7" s="1" t="s">
        <v>12</v>
      </c>
      <c r="E7" s="1" t="s">
        <v>10</v>
      </c>
      <c r="H7" s="1" t="s">
        <v>11</v>
      </c>
    </row>
    <row r="8" spans="1:8" x14ac:dyDescent="0.25">
      <c r="A8" s="1" t="s">
        <v>6</v>
      </c>
      <c r="B8">
        <f>($B$6*$B$2)*(1-$B$4)</f>
        <v>271120.50220247998</v>
      </c>
      <c r="C8">
        <f>(B8/$C$3)*(1-$C$4)</f>
        <v>98.715883077612759</v>
      </c>
      <c r="E8">
        <f>($B$6*$B$2)</f>
        <v>271800.00220799999</v>
      </c>
      <c r="F8">
        <f>(E8/$C$3)</f>
        <v>99.161614534947347</v>
      </c>
      <c r="H8" s="3">
        <f>1-ABS(C8/F8)</f>
        <v>4.4950000000000268E-3</v>
      </c>
    </row>
    <row r="9" spans="1:8" x14ac:dyDescent="0.25">
      <c r="A9" s="1" t="s">
        <v>7</v>
      </c>
      <c r="B9">
        <f>($B$6/$B$3) * (1-$B$4)</f>
        <v>3.6672794713040663E-2</v>
      </c>
      <c r="C9">
        <f>(B9*$C$2)*(1-$C$4)</f>
        <v>99.18450712499552</v>
      </c>
      <c r="E9">
        <f>($B$6/$B$3)</f>
        <v>3.6764706479238761E-2</v>
      </c>
      <c r="F9">
        <f>(E9*$C$2)</f>
        <v>99.632354558737049</v>
      </c>
      <c r="H9" s="3">
        <f>1-ABS(C9/F9)</f>
        <v>4.4950000000000268E-3</v>
      </c>
    </row>
    <row r="10" spans="1:8" x14ac:dyDescent="0.25">
      <c r="H10" s="3"/>
    </row>
    <row r="11" spans="1:8" x14ac:dyDescent="0.25">
      <c r="A11" s="1" t="s">
        <v>8</v>
      </c>
      <c r="B11">
        <f>($B$6*$C$2)*(1-$C$4)</f>
        <v>270458</v>
      </c>
      <c r="C11">
        <f>(B11/$B$3)*(1-$B$4)</f>
        <v>99.184507124995534</v>
      </c>
      <c r="E11">
        <f>($B$6*$C$2)</f>
        <v>271000</v>
      </c>
      <c r="F11">
        <f>(E11/$B$3)</f>
        <v>99.632354558737049</v>
      </c>
      <c r="H11" s="3">
        <f>1-ABS(C11/F11)</f>
        <v>4.4949999999999157E-3</v>
      </c>
    </row>
    <row r="12" spans="1:8" x14ac:dyDescent="0.25">
      <c r="A12" s="1" t="s">
        <v>9</v>
      </c>
      <c r="B12">
        <f>($B$6/$C$3)*(1-$C$4)</f>
        <v>3.6410334989675226E-2</v>
      </c>
      <c r="C12">
        <f>(B12*$B$2)*(1-$B$4)</f>
        <v>98.715883077612759</v>
      </c>
      <c r="E12">
        <f>($B$6/$C$3)</f>
        <v>3.6483301592860951E-2</v>
      </c>
      <c r="F12">
        <f>(E12*$B$2)</f>
        <v>99.161614534947361</v>
      </c>
      <c r="H12" s="3">
        <f>1-ABS(C12/F12)</f>
        <v>4.4950000000001378E-3</v>
      </c>
    </row>
  </sheetData>
  <conditionalFormatting sqref="C2">
    <cfRule type="cellIs" dxfId="5" priority="5" operator="greaterThan">
      <formula>$C$3</formula>
    </cfRule>
  </conditionalFormatting>
  <conditionalFormatting sqref="B2">
    <cfRule type="cellIs" dxfId="4" priority="3" operator="greaterThan">
      <formula>$B$3</formula>
    </cfRule>
  </conditionalFormatting>
  <conditionalFormatting sqref="B3">
    <cfRule type="cellIs" dxfId="3" priority="2" operator="lessThan">
      <formula>$B$2</formula>
    </cfRule>
  </conditionalFormatting>
  <conditionalFormatting sqref="C3">
    <cfRule type="cellIs" dxfId="2" priority="1" operator="lessThan">
      <formula>$B$2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8" sqref="A8:B24"/>
    </sheetView>
  </sheetViews>
  <sheetFormatPr defaultRowHeight="15" x14ac:dyDescent="0.25"/>
  <cols>
    <col min="1" max="1" width="17.42578125" customWidth="1"/>
    <col min="2" max="2" width="12" bestFit="1" customWidth="1"/>
  </cols>
  <sheetData>
    <row r="1" spans="1:2" s="1" customFormat="1" x14ac:dyDescent="0.25">
      <c r="A1" s="1" t="s">
        <v>18</v>
      </c>
    </row>
    <row r="2" spans="1:2" x14ac:dyDescent="0.25">
      <c r="A2" s="5" t="s">
        <v>13</v>
      </c>
      <c r="B2" s="5" t="s">
        <v>14</v>
      </c>
    </row>
    <row r="3" spans="1:2" x14ac:dyDescent="0.25">
      <c r="A3" s="5" t="s">
        <v>15</v>
      </c>
      <c r="B3" s="5">
        <v>2718.0000220799998</v>
      </c>
    </row>
    <row r="4" spans="1:2" x14ac:dyDescent="0.25">
      <c r="A4" s="5" t="s">
        <v>16</v>
      </c>
      <c r="B4" s="5">
        <v>2719.99995584</v>
      </c>
    </row>
    <row r="5" spans="1:2" x14ac:dyDescent="0.25">
      <c r="A5" s="5" t="s">
        <v>17</v>
      </c>
      <c r="B5" s="5">
        <v>2718</v>
      </c>
    </row>
    <row r="7" spans="1:2" ht="14.25" customHeight="1" x14ac:dyDescent="0.25">
      <c r="A7" s="1" t="s">
        <v>19</v>
      </c>
    </row>
    <row r="8" spans="1:2" x14ac:dyDescent="0.25">
      <c r="A8" s="5" t="s">
        <v>13</v>
      </c>
      <c r="B8" s="5" t="s">
        <v>14</v>
      </c>
    </row>
    <row r="9" spans="1:2" x14ac:dyDescent="0.25">
      <c r="A9" s="5" t="s">
        <v>20</v>
      </c>
      <c r="B9" s="5">
        <v>4909</v>
      </c>
    </row>
    <row r="10" spans="1:2" x14ac:dyDescent="0.25">
      <c r="A10" s="5" t="s">
        <v>21</v>
      </c>
      <c r="B10" s="5" t="s">
        <v>22</v>
      </c>
    </row>
    <row r="11" spans="1:2" x14ac:dyDescent="0.25">
      <c r="A11" s="5" t="s">
        <v>23</v>
      </c>
      <c r="B11" s="5">
        <v>2740.98</v>
      </c>
    </row>
    <row r="12" spans="1:2" x14ac:dyDescent="0.25">
      <c r="A12" s="5" t="s">
        <v>24</v>
      </c>
      <c r="B12" s="5">
        <v>2710</v>
      </c>
    </row>
    <row r="13" spans="1:2" x14ac:dyDescent="0.25">
      <c r="A13" s="5" t="s">
        <v>25</v>
      </c>
      <c r="B13" s="5">
        <v>2625.0000003199998</v>
      </c>
    </row>
    <row r="14" spans="1:2" x14ac:dyDescent="0.25">
      <c r="A14" s="5" t="s">
        <v>26</v>
      </c>
      <c r="B14" s="5">
        <v>2800</v>
      </c>
    </row>
    <row r="15" spans="1:2" x14ac:dyDescent="0.25">
      <c r="A15" s="5" t="s">
        <v>27</v>
      </c>
      <c r="B15" s="5">
        <v>11.00799834</v>
      </c>
    </row>
    <row r="16" spans="1:2" x14ac:dyDescent="0.25">
      <c r="A16" s="5" t="s">
        <v>28</v>
      </c>
      <c r="B16" s="5">
        <v>2742.99999991</v>
      </c>
    </row>
    <row r="17" spans="1:2" x14ac:dyDescent="0.25">
      <c r="A17" s="5" t="s">
        <v>29</v>
      </c>
      <c r="B17" s="5">
        <v>37403810.929756083</v>
      </c>
    </row>
    <row r="18" spans="1:2" x14ac:dyDescent="0.25">
      <c r="A18" s="5" t="s">
        <v>30</v>
      </c>
      <c r="B18" s="5">
        <v>4.6929606499999998</v>
      </c>
    </row>
    <row r="19" spans="1:2" x14ac:dyDescent="0.25">
      <c r="A19" s="5" t="s">
        <v>31</v>
      </c>
      <c r="B19" s="5">
        <v>-1.72</v>
      </c>
    </row>
    <row r="20" spans="1:2" x14ac:dyDescent="0.25">
      <c r="A20" s="5" t="s">
        <v>32</v>
      </c>
      <c r="B20" s="5">
        <v>2791</v>
      </c>
    </row>
    <row r="21" spans="1:2" x14ac:dyDescent="0.25">
      <c r="A21" s="5" t="s">
        <v>33</v>
      </c>
      <c r="B21" s="5">
        <v>2742.99999991</v>
      </c>
    </row>
    <row r="22" spans="1:2" x14ac:dyDescent="0.25">
      <c r="A22" s="5" t="s">
        <v>34</v>
      </c>
      <c r="B22" s="5">
        <v>30118.319584100002</v>
      </c>
    </row>
    <row r="23" spans="1:2" x14ac:dyDescent="0.25">
      <c r="A23" s="5" t="s">
        <v>35</v>
      </c>
      <c r="B23" s="5">
        <v>47747.327466659997</v>
      </c>
    </row>
    <row r="24" spans="1:2" x14ac:dyDescent="0.25">
      <c r="A24" s="5" t="s">
        <v>36</v>
      </c>
      <c r="B24" s="5">
        <v>152684.13319714999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83E34-EF56-4E07-8B39-20DF8254C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Ryland</dc:creator>
  <cp:lastModifiedBy>Paul Ryland</cp:lastModifiedBy>
  <dcterms:created xsi:type="dcterms:W3CDTF">2017-08-03T01:17:53Z</dcterms:created>
  <dcterms:modified xsi:type="dcterms:W3CDTF">2017-08-03T05:15:54Z</dcterms:modified>
</cp:coreProperties>
</file>