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90" windowWidth="13275" windowHeight="11250"/>
  </bookViews>
  <sheets>
    <sheet name="Diagrama de Gantt" sheetId="9" r:id="rId1"/>
  </sheets>
  <definedNames>
    <definedName name="_xlnm.Print_Area" localSheetId="0">'Diagrama de Gantt'!$A$1:$BM$25</definedName>
    <definedName name="_xlnm.Print_Titles" localSheetId="0">'Diagrama de Gantt'!$5:$7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CI4" i="9" l="1"/>
  <c r="CI7" i="9" s="1"/>
  <c r="J4" i="9"/>
  <c r="J7" i="9" s="1"/>
  <c r="J6" i="9"/>
  <c r="CJ4" i="9" l="1"/>
  <c r="CI5" i="9"/>
  <c r="CI6" i="9"/>
  <c r="E34" i="9"/>
  <c r="E32" i="9"/>
  <c r="E29" i="9"/>
  <c r="E30" i="9" s="1"/>
  <c r="E25" i="9"/>
  <c r="E26" i="9" s="1"/>
  <c r="E27" i="9" s="1"/>
  <c r="E20" i="9"/>
  <c r="E21" i="9" s="1"/>
  <c r="E22" i="9" s="1"/>
  <c r="E23" i="9" s="1"/>
  <c r="E18" i="9"/>
  <c r="F11" i="9"/>
  <c r="F34" i="9"/>
  <c r="F32" i="9"/>
  <c r="F13" i="9"/>
  <c r="E16" i="9"/>
  <c r="CJ7" i="9" l="1"/>
  <c r="CK4" i="9"/>
  <c r="F23" i="9"/>
  <c r="F30" i="9"/>
  <c r="F29" i="9"/>
  <c r="F26" i="9"/>
  <c r="F25" i="9"/>
  <c r="E14" i="9"/>
  <c r="F14" i="9" s="1"/>
  <c r="F12" i="9"/>
  <c r="E8" i="9"/>
  <c r="F8" i="9" s="1"/>
  <c r="CK7" i="9" l="1"/>
  <c r="CL4" i="9"/>
  <c r="J5" i="9"/>
  <c r="F27" i="9"/>
  <c r="K4" i="9"/>
  <c r="F20" i="9"/>
  <c r="F18" i="9"/>
  <c r="F16" i="9"/>
  <c r="F21" i="9"/>
  <c r="CL7" i="9" l="1"/>
  <c r="CM4" i="9"/>
  <c r="L4" i="9"/>
  <c r="L7" i="9" s="1"/>
  <c r="K7" i="9"/>
  <c r="E9" i="9"/>
  <c r="F9" i="9" s="1"/>
  <c r="M4" i="9"/>
  <c r="M7" i="9" s="1"/>
  <c r="F22" i="9"/>
  <c r="CM7" i="9" l="1"/>
  <c r="CN4" i="9"/>
  <c r="E10" i="9"/>
  <c r="F10" i="9" s="1"/>
  <c r="N4" i="9"/>
  <c r="N7" i="9" s="1"/>
  <c r="CN7" i="9" l="1"/>
  <c r="CO4" i="9"/>
  <c r="CO7" i="9" s="1"/>
  <c r="O4" i="9"/>
  <c r="O7" i="9" s="1"/>
  <c r="P4" i="9" l="1"/>
  <c r="P7" i="9" s="1"/>
  <c r="Q4" i="9" l="1"/>
  <c r="Q5" i="9" l="1"/>
  <c r="Q7" i="9"/>
  <c r="R4" i="9"/>
  <c r="R7" i="9" s="1"/>
  <c r="S4" i="9" l="1"/>
  <c r="S7" i="9" s="1"/>
  <c r="T4" i="9" l="1"/>
  <c r="T7" i="9" s="1"/>
  <c r="U4" i="9" l="1"/>
  <c r="U7" i="9" s="1"/>
  <c r="Q6" i="9"/>
  <c r="V4" i="9" l="1"/>
  <c r="V7" i="9" s="1"/>
  <c r="W4" i="9" l="1"/>
  <c r="W7" i="9" s="1"/>
  <c r="X4" i="9" l="1"/>
  <c r="X5" i="9" l="1"/>
  <c r="X7" i="9"/>
  <c r="Y4" i="9"/>
  <c r="Y7" i="9" s="1"/>
  <c r="Z4" i="9" l="1"/>
  <c r="Z7" i="9" s="1"/>
  <c r="AA4" i="9" l="1"/>
  <c r="AA7" i="9" s="1"/>
  <c r="X6" i="9"/>
  <c r="AB4" i="9" l="1"/>
  <c r="AB7" i="9" s="1"/>
  <c r="AC4" i="9" l="1"/>
  <c r="AC7" i="9" s="1"/>
  <c r="AD4" i="9" l="1"/>
  <c r="AD7" i="9" s="1"/>
  <c r="AE4" i="9" l="1"/>
  <c r="AE5" i="9" l="1"/>
  <c r="AE7" i="9"/>
  <c r="AF4" i="9"/>
  <c r="AF7" i="9" s="1"/>
  <c r="AG4" i="9" l="1"/>
  <c r="AG7" i="9" s="1"/>
  <c r="AH4" i="9" l="1"/>
  <c r="AH7" i="9" s="1"/>
  <c r="AE6" i="9"/>
  <c r="AI4" i="9" l="1"/>
  <c r="AI7" i="9" s="1"/>
  <c r="AJ4" i="9" l="1"/>
  <c r="AJ7" i="9" s="1"/>
  <c r="AK4" i="9" l="1"/>
  <c r="AK7" i="9" s="1"/>
  <c r="AL4" i="9" l="1"/>
  <c r="AL5" i="9" l="1"/>
  <c r="AL7" i="9"/>
  <c r="AM4" i="9"/>
  <c r="AM7" i="9" s="1"/>
  <c r="AN4" i="9" l="1"/>
  <c r="AN7" i="9" s="1"/>
  <c r="AO4" i="9" l="1"/>
  <c r="AO7" i="9" s="1"/>
  <c r="AL6" i="9"/>
  <c r="AP4" i="9" l="1"/>
  <c r="AP7" i="9" s="1"/>
  <c r="AQ4" i="9" l="1"/>
  <c r="AQ7" i="9" s="1"/>
  <c r="AR4" i="9" l="1"/>
  <c r="AR7" i="9" s="1"/>
  <c r="AS4" i="9" l="1"/>
  <c r="AS5" i="9" l="1"/>
  <c r="AS7" i="9"/>
  <c r="AT4" i="9"/>
  <c r="AT7" i="9" s="1"/>
  <c r="AU4" i="9" l="1"/>
  <c r="AU7" i="9" s="1"/>
  <c r="AV4" i="9" l="1"/>
  <c r="AV7" i="9" s="1"/>
  <c r="AS6" i="9"/>
  <c r="AW4" i="9" l="1"/>
  <c r="AW7" i="9" s="1"/>
  <c r="AX4" i="9" l="1"/>
  <c r="AX7" i="9" s="1"/>
  <c r="AY4" i="9" l="1"/>
  <c r="AY7" i="9" s="1"/>
  <c r="AZ4" i="9" l="1"/>
  <c r="AZ5" i="9" l="1"/>
  <c r="AZ7" i="9"/>
  <c r="BA4" i="9"/>
  <c r="BA7" i="9" s="1"/>
  <c r="BB4" i="9" l="1"/>
  <c r="BB7" i="9" s="1"/>
  <c r="BC4" i="9" l="1"/>
  <c r="BC7" i="9" s="1"/>
  <c r="AZ6" i="9"/>
  <c r="BD4" i="9" l="1"/>
  <c r="BD7" i="9" s="1"/>
  <c r="BE4" i="9" l="1"/>
  <c r="BE7" i="9" s="1"/>
  <c r="BF4" i="9" l="1"/>
  <c r="BF7" i="9" s="1"/>
  <c r="BG4" i="9" l="1"/>
  <c r="BG5" i="9" l="1"/>
  <c r="BG7" i="9"/>
  <c r="BH4" i="9"/>
  <c r="BH7" i="9" s="1"/>
  <c r="BI4" i="9" l="1"/>
  <c r="BI7" i="9" s="1"/>
  <c r="BJ4" i="9" l="1"/>
  <c r="BJ7" i="9" s="1"/>
  <c r="BG6" i="9"/>
  <c r="BK4" i="9" l="1"/>
  <c r="BK7" i="9" s="1"/>
  <c r="BL4" i="9" l="1"/>
  <c r="BL7" i="9" s="1"/>
  <c r="BM4" i="9" l="1"/>
  <c r="BN4" i="9" l="1"/>
  <c r="BM7" i="9"/>
  <c r="BN6" i="9"/>
  <c r="BO4" i="9"/>
  <c r="BO7" i="9" s="1"/>
  <c r="BN5" i="9" l="1"/>
  <c r="BN7" i="9"/>
  <c r="BP4" i="9"/>
  <c r="BP7" i="9" s="1"/>
  <c r="BQ4" i="9" l="1"/>
  <c r="BQ7" i="9" s="1"/>
  <c r="BR4" i="9" l="1"/>
  <c r="BR7" i="9" s="1"/>
  <c r="A8" i="9"/>
  <c r="A9" i="9" s="1"/>
  <c r="A10" i="9" s="1"/>
  <c r="A11" i="9" s="1"/>
  <c r="A12" i="9" s="1"/>
  <c r="A13" i="9" s="1"/>
  <c r="A14" i="9" s="1"/>
  <c r="BS4" i="9" l="1"/>
  <c r="BS7" i="9" s="1"/>
  <c r="A15" i="9"/>
  <c r="A16" i="9" s="1"/>
  <c r="BT4" i="9" l="1"/>
  <c r="BT7" i="9" s="1"/>
  <c r="A17" i="9"/>
  <c r="A18" i="9" s="1"/>
  <c r="BU4" i="9" l="1"/>
  <c r="A19" i="9"/>
  <c r="A20" i="9" s="1"/>
  <c r="BU5" i="9" l="1"/>
  <c r="BU7" i="9"/>
  <c r="BU6" i="9"/>
  <c r="BV4" i="9"/>
  <c r="BV7" i="9" s="1"/>
  <c r="A21" i="9"/>
  <c r="BW4" i="9" l="1"/>
  <c r="BW7" i="9" s="1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BX4" i="9" l="1"/>
  <c r="BX7" i="9" s="1"/>
  <c r="BY4" i="9" l="1"/>
  <c r="BY7" i="9" s="1"/>
  <c r="BZ4" i="9" l="1"/>
  <c r="BZ7" i="9" s="1"/>
  <c r="CA4" i="9" l="1"/>
  <c r="CA7" i="9" s="1"/>
  <c r="CB4" i="9" l="1"/>
  <c r="CB5" i="9" l="1"/>
  <c r="CB7" i="9"/>
  <c r="CB6" i="9"/>
  <c r="CC4" i="9"/>
  <c r="CC7" i="9" s="1"/>
  <c r="CD4" i="9" l="1"/>
  <c r="CD7" i="9" s="1"/>
  <c r="CE4" i="9" l="1"/>
  <c r="CE7" i="9" s="1"/>
  <c r="CF4" i="9" l="1"/>
  <c r="CF7" i="9" s="1"/>
  <c r="CG4" i="9" l="1"/>
  <c r="CG7" i="9" s="1"/>
  <c r="CH4" i="9" l="1"/>
  <c r="CH7" i="9" s="1"/>
</calcChain>
</file>

<file path=xl/sharedStrings.xml><?xml version="1.0" encoding="utf-8"?>
<sst xmlns="http://schemas.openxmlformats.org/spreadsheetml/2006/main" count="65" uniqueCount="29">
  <si>
    <t>Farmacia Villa Luro</t>
  </si>
  <si>
    <t>Settino Germán Edgardo</t>
  </si>
  <si>
    <t>Lider de Proyecto:</t>
  </si>
  <si>
    <t>Fecha Inicio:</t>
  </si>
  <si>
    <t>Diagrama de Gantt</t>
  </si>
  <si>
    <t>Documento Visión</t>
  </si>
  <si>
    <t>Documento de Caso de Uso</t>
  </si>
  <si>
    <t>Diagrama de secuencia</t>
  </si>
  <si>
    <t>Narrativo</t>
  </si>
  <si>
    <t>Pantallas</t>
  </si>
  <si>
    <t>Diccionario de datos</t>
  </si>
  <si>
    <t>Diagrama de clases</t>
  </si>
  <si>
    <t>Diccionario de datos de las clases</t>
  </si>
  <si>
    <t>Documento Final</t>
  </si>
  <si>
    <t>Documento de Entidad Relación</t>
  </si>
  <si>
    <t>Documento de Seguridad</t>
  </si>
  <si>
    <t>Desarrollo del diagrama</t>
  </si>
  <si>
    <t>Desarrollo del documento</t>
  </si>
  <si>
    <t>Diagrama de caso de uso</t>
  </si>
  <si>
    <t>Logico</t>
  </si>
  <si>
    <t>Fisico</t>
  </si>
  <si>
    <t>German Settino</t>
  </si>
  <si>
    <t>Tareas</t>
  </si>
  <si>
    <t>Lider</t>
  </si>
  <si>
    <t>Comienzo</t>
  </si>
  <si>
    <t>Fin</t>
  </si>
  <si>
    <t>Cal. Días</t>
  </si>
  <si>
    <t>%
Term.</t>
  </si>
  <si>
    <t>Días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</si>
</sst>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\ /\ d\ /\ yy"/>
    <numFmt numFmtId="168" formatCode="dd/mm/yyyy\ \(dddd\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indexed="5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Arial"/>
      <family val="2"/>
    </font>
    <font>
      <i/>
      <sz val="8"/>
      <color theme="0" tint="-0.249977111117893"/>
      <name val="Arial"/>
      <family val="2"/>
    </font>
    <font>
      <b/>
      <sz val="14"/>
      <color theme="4" tint="-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6F4D9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5" fillId="5" borderId="7" applyNumberFormat="0" applyFont="0" applyAlignment="0" applyProtection="0"/>
    <xf numFmtId="0" fontId="25" fillId="17" borderId="8" applyNumberFormat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/>
    <xf numFmtId="0" fontId="8" fillId="0" borderId="10" xfId="0" applyFont="1" applyBorder="1" applyAlignment="1" applyProtection="1">
      <alignment horizontal="left" wrapText="1"/>
    </xf>
    <xf numFmtId="0" fontId="0" fillId="0" borderId="0" xfId="0" applyFill="1" applyAlignment="1" applyProtection="1"/>
    <xf numFmtId="0" fontId="0" fillId="0" borderId="0" xfId="0" applyFill="1" applyProtection="1"/>
    <xf numFmtId="166" fontId="11" fillId="21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/>
    <xf numFmtId="0" fontId="0" fillId="0" borderId="0" xfId="0" applyNumberFormat="1" applyProtection="1"/>
    <xf numFmtId="0" fontId="4" fillId="20" borderId="0" xfId="34" applyNumberFormat="1" applyFont="1" applyFill="1" applyAlignment="1" applyProtection="1">
      <alignment horizontal="right"/>
    </xf>
    <xf numFmtId="0" fontId="8" fillId="21" borderId="11" xfId="0" applyNumberFormat="1" applyFont="1" applyFill="1" applyBorder="1" applyAlignment="1" applyProtection="1">
      <alignment horizontal="left"/>
    </xf>
    <xf numFmtId="0" fontId="8" fillId="21" borderId="11" xfId="0" applyFont="1" applyFill="1" applyBorder="1" applyAlignment="1" applyProtection="1">
      <alignment wrapText="1"/>
      <protection locked="0"/>
    </xf>
    <xf numFmtId="0" fontId="8" fillId="0" borderId="10" xfId="0" applyNumberFormat="1" applyFont="1" applyFill="1" applyBorder="1" applyAlignment="1" applyProtection="1"/>
    <xf numFmtId="0" fontId="30" fillId="0" borderId="0" xfId="0" applyFont="1" applyBorder="1" applyAlignment="1">
      <alignment vertical="center"/>
    </xf>
    <xf numFmtId="0" fontId="7" fillId="21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Alignment="1" applyProtection="1">
      <protection locked="0"/>
    </xf>
    <xf numFmtId="0" fontId="9" fillId="0" borderId="13" xfId="0" applyNumberFormat="1" applyFont="1" applyFill="1" applyBorder="1" applyAlignment="1" applyProtection="1">
      <alignment horizontal="center" shrinkToFit="1"/>
    </xf>
    <xf numFmtId="0" fontId="9" fillId="0" borderId="10" xfId="0" applyNumberFormat="1" applyFont="1" applyBorder="1" applyAlignment="1" applyProtection="1">
      <alignment horizontal="center" wrapText="1"/>
    </xf>
    <xf numFmtId="0" fontId="8" fillId="0" borderId="10" xfId="0" applyFont="1" applyBorder="1" applyAlignment="1" applyProtection="1">
      <alignment horizontal="center" wrapText="1"/>
    </xf>
    <xf numFmtId="0" fontId="9" fillId="0" borderId="10" xfId="0" applyFont="1" applyBorder="1" applyAlignment="1" applyProtection="1">
      <alignment horizontal="center" wrapText="1"/>
    </xf>
    <xf numFmtId="0" fontId="6" fillId="0" borderId="10" xfId="0" applyFont="1" applyBorder="1" applyAlignment="1" applyProtection="1">
      <alignment horizontal="left"/>
    </xf>
    <xf numFmtId="0" fontId="9" fillId="0" borderId="11" xfId="0" applyNumberFormat="1" applyFont="1" applyFill="1" applyBorder="1" applyAlignment="1" applyProtection="1">
      <alignment horizontal="center"/>
    </xf>
    <xf numFmtId="1" fontId="9" fillId="0" borderId="11" xfId="40" applyNumberFormat="1" applyFont="1" applyFill="1" applyBorder="1" applyAlignment="1" applyProtection="1">
      <alignment horizontal="center"/>
    </xf>
    <xf numFmtId="0" fontId="9" fillId="0" borderId="11" xfId="0" applyFont="1" applyFill="1" applyBorder="1" applyAlignment="1" applyProtection="1">
      <alignment horizontal="center" vertical="center"/>
    </xf>
    <xf numFmtId="0" fontId="9" fillId="21" borderId="11" xfId="0" applyFont="1" applyFill="1" applyBorder="1" applyProtection="1"/>
    <xf numFmtId="0" fontId="9" fillId="0" borderId="11" xfId="0" applyNumberFormat="1" applyFont="1" applyFill="1" applyBorder="1" applyAlignment="1" applyProtection="1">
      <alignment horizontal="left"/>
    </xf>
    <xf numFmtId="0" fontId="9" fillId="0" borderId="11" xfId="0" applyFont="1" applyFill="1" applyBorder="1" applyAlignment="1" applyProtection="1">
      <alignment wrapText="1"/>
      <protection locked="0"/>
    </xf>
    <xf numFmtId="0" fontId="9" fillId="0" borderId="11" xfId="0" applyFont="1" applyFill="1" applyBorder="1" applyProtection="1">
      <protection locked="0"/>
    </xf>
    <xf numFmtId="0" fontId="29" fillId="0" borderId="12" xfId="0" applyFont="1" applyBorder="1" applyAlignment="1">
      <alignment horizontal="center"/>
    </xf>
    <xf numFmtId="0" fontId="9" fillId="0" borderId="11" xfId="0" applyFont="1" applyBorder="1" applyProtection="1"/>
    <xf numFmtId="1" fontId="29" fillId="0" borderId="12" xfId="0" applyNumberFormat="1" applyFont="1" applyBorder="1" applyAlignment="1">
      <alignment horizontal="center"/>
    </xf>
    <xf numFmtId="1" fontId="29" fillId="23" borderId="12" xfId="0" applyNumberFormat="1" applyFont="1" applyFill="1" applyBorder="1" applyAlignment="1">
      <alignment horizontal="center"/>
    </xf>
    <xf numFmtId="0" fontId="1" fillId="0" borderId="0" xfId="0" applyFont="1" applyFill="1" applyBorder="1" applyProtection="1"/>
    <xf numFmtId="0" fontId="1" fillId="21" borderId="11" xfId="0" applyFont="1" applyFill="1" applyBorder="1" applyProtection="1"/>
    <xf numFmtId="0" fontId="1" fillId="0" borderId="11" xfId="0" applyFont="1" applyBorder="1" applyProtection="1"/>
    <xf numFmtId="0" fontId="9" fillId="24" borderId="11" xfId="0" applyNumberFormat="1" applyFont="1" applyFill="1" applyBorder="1" applyAlignment="1" applyProtection="1">
      <alignment horizontal="left"/>
    </xf>
    <xf numFmtId="0" fontId="9" fillId="24" borderId="11" xfId="0" applyFont="1" applyFill="1" applyBorder="1" applyAlignment="1" applyProtection="1">
      <alignment wrapText="1"/>
      <protection locked="0"/>
    </xf>
    <xf numFmtId="0" fontId="9" fillId="24" borderId="11" xfId="0" applyFont="1" applyFill="1" applyBorder="1" applyProtection="1">
      <protection locked="0"/>
    </xf>
    <xf numFmtId="0" fontId="29" fillId="24" borderId="12" xfId="0" applyFont="1" applyFill="1" applyBorder="1" applyAlignment="1">
      <alignment horizontal="center"/>
    </xf>
    <xf numFmtId="1" fontId="29" fillId="24" borderId="12" xfId="0" applyNumberFormat="1" applyFont="1" applyFill="1" applyBorder="1" applyAlignment="1">
      <alignment horizontal="center"/>
    </xf>
    <xf numFmtId="9" fontId="29" fillId="24" borderId="12" xfId="40" applyFont="1" applyFill="1" applyBorder="1" applyAlignment="1">
      <alignment horizontal="center"/>
    </xf>
    <xf numFmtId="0" fontId="9" fillId="24" borderId="11" xfId="0" applyFont="1" applyFill="1" applyBorder="1" applyAlignment="1" applyProtection="1">
      <alignment horizontal="center" vertical="center"/>
    </xf>
    <xf numFmtId="0" fontId="1" fillId="24" borderId="11" xfId="0" applyFont="1" applyFill="1" applyBorder="1" applyProtection="1"/>
    <xf numFmtId="0" fontId="9" fillId="24" borderId="11" xfId="0" applyFont="1" applyFill="1" applyBorder="1" applyProtection="1"/>
    <xf numFmtId="0" fontId="31" fillId="21" borderId="0" xfId="0" applyNumberFormat="1" applyFont="1" applyFill="1" applyBorder="1" applyAlignment="1" applyProtection="1">
      <alignment vertical="center"/>
    </xf>
    <xf numFmtId="0" fontId="9" fillId="0" borderId="15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9" fillId="0" borderId="16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 applyProtection="1">
      <alignment horizontal="right"/>
    </xf>
    <xf numFmtId="0" fontId="9" fillId="0" borderId="14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14" fontId="9" fillId="0" borderId="14" xfId="0" applyNumberFormat="1" applyFont="1" applyFill="1" applyBorder="1" applyAlignment="1" applyProtection="1">
      <alignment horizontal="left" vertical="center"/>
    </xf>
    <xf numFmtId="14" fontId="0" fillId="0" borderId="0" xfId="0" applyNumberFormat="1" applyFill="1" applyBorder="1" applyProtection="1"/>
    <xf numFmtId="14" fontId="1" fillId="0" borderId="0" xfId="0" applyNumberFormat="1" applyFont="1" applyProtection="1"/>
    <xf numFmtId="14" fontId="0" fillId="0" borderId="0" xfId="0" applyNumberFormat="1" applyProtection="1"/>
    <xf numFmtId="14" fontId="9" fillId="0" borderId="15" xfId="0" applyNumberFormat="1" applyFont="1" applyFill="1" applyBorder="1" applyAlignment="1" applyProtection="1">
      <alignment horizontal="left" vertical="center"/>
    </xf>
    <xf numFmtId="14" fontId="9" fillId="0" borderId="0" xfId="0" applyNumberFormat="1" applyFont="1" applyFill="1" applyBorder="1" applyAlignment="1" applyProtection="1">
      <alignment horizontal="left" vertical="center"/>
    </xf>
    <xf numFmtId="14" fontId="9" fillId="0" borderId="16" xfId="0" applyNumberFormat="1" applyFont="1" applyFill="1" applyBorder="1" applyAlignment="1" applyProtection="1">
      <alignment horizontal="left" vertical="center"/>
    </xf>
    <xf numFmtId="14" fontId="7" fillId="21" borderId="0" xfId="0" applyNumberFormat="1" applyFont="1" applyFill="1" applyBorder="1" applyAlignment="1" applyProtection="1">
      <alignment vertical="center"/>
    </xf>
    <xf numFmtId="14" fontId="6" fillId="0" borderId="10" xfId="0" applyNumberFormat="1" applyFont="1" applyBorder="1" applyAlignment="1" applyProtection="1">
      <alignment horizontal="center"/>
    </xf>
    <xf numFmtId="14" fontId="29" fillId="25" borderId="12" xfId="0" applyNumberFormat="1" applyFont="1" applyFill="1" applyBorder="1" applyAlignment="1">
      <alignment horizontal="right"/>
    </xf>
    <xf numFmtId="14" fontId="9" fillId="0" borderId="11" xfId="0" applyNumberFormat="1" applyFont="1" applyFill="1" applyBorder="1" applyAlignment="1" applyProtection="1">
      <alignment horizontal="right"/>
    </xf>
    <xf numFmtId="14" fontId="29" fillId="22" borderId="12" xfId="0" applyNumberFormat="1" applyFont="1" applyFill="1" applyBorder="1" applyAlignment="1">
      <alignment horizontal="right"/>
    </xf>
    <xf numFmtId="9" fontId="29" fillId="26" borderId="12" xfId="40" applyFont="1" applyFill="1" applyBorder="1" applyAlignment="1">
      <alignment horizontal="center"/>
    </xf>
    <xf numFmtId="14" fontId="29" fillId="24" borderId="12" xfId="0" applyNumberFormat="1" applyFont="1" applyFill="1" applyBorder="1" applyAlignment="1">
      <alignment horizontal="right"/>
    </xf>
    <xf numFmtId="14" fontId="29" fillId="0" borderId="12" xfId="0" applyNumberFormat="1" applyFont="1" applyBorder="1" applyAlignment="1">
      <alignment horizontal="right"/>
    </xf>
    <xf numFmtId="14" fontId="0" fillId="0" borderId="0" xfId="0" applyNumberFormat="1" applyBorder="1" applyAlignment="1" applyProtection="1">
      <alignment horizontal="center"/>
    </xf>
    <xf numFmtId="168" fontId="1" fillId="0" borderId="10" xfId="0" applyNumberFormat="1" applyFont="1" applyFill="1" applyBorder="1" applyAlignment="1" applyProtection="1">
      <alignment horizontal="left"/>
      <protection locked="0"/>
    </xf>
    <xf numFmtId="0" fontId="1" fillId="0" borderId="10" xfId="0" applyFont="1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Porcentaje" xfId="40" builtinId="5"/>
    <cellStyle name="Salida" xfId="39" builtinId="21" customBuiltin="1"/>
    <cellStyle name="Texto de advertencia" xfId="43" builtinId="11" customBuiltin="1"/>
    <cellStyle name="Texto explicativo" xfId="28" builtinId="53" customBuiltin="1"/>
    <cellStyle name="Título" xfId="41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otal" xfId="42" builtinId="25" customBuiltin="1"/>
  </cellStyles>
  <dxfs count="214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O35"/>
  <sheetViews>
    <sheetView showGridLines="0" tabSelected="1" zoomScale="80" zoomScaleNormal="80" workbookViewId="0">
      <pane xSplit="9" ySplit="7" topLeftCell="Q8" activePane="bottomRight" state="frozen"/>
      <selection pane="topRight" activeCell="J1" sqref="J1"/>
      <selection pane="bottomLeft" activeCell="A8" sqref="A8"/>
      <selection pane="bottomRight" activeCell="E18" sqref="E18"/>
    </sheetView>
  </sheetViews>
  <sheetFormatPr baseColWidth="10" defaultColWidth="9.140625" defaultRowHeight="12.75" x14ac:dyDescent="0.2"/>
  <cols>
    <col min="1" max="1" width="4" style="9" customWidth="1"/>
    <col min="2" max="2" width="27" style="1" customWidth="1"/>
    <col min="3" max="3" width="12.140625" style="1" hidden="1" customWidth="1"/>
    <col min="4" max="4" width="3.42578125" style="10" hidden="1" customWidth="1"/>
    <col min="5" max="5" width="12.140625" style="57" bestFit="1" customWidth="1"/>
    <col min="6" max="6" width="10.140625" style="57" customWidth="1"/>
    <col min="7" max="7" width="4.85546875" style="1" customWidth="1"/>
    <col min="8" max="8" width="5.5703125" style="1" hidden="1" customWidth="1"/>
    <col min="9" max="9" width="7.85546875" style="1" hidden="1" customWidth="1"/>
    <col min="10" max="16" width="2.42578125" style="1" hidden="1" customWidth="1"/>
    <col min="17" max="65" width="2.42578125" style="1" customWidth="1"/>
    <col min="66" max="66" width="2.42578125" style="34" customWidth="1"/>
    <col min="67" max="72" width="2.42578125" style="3" customWidth="1"/>
    <col min="73" max="79" width="2.5703125" style="3" customWidth="1"/>
    <col min="80" max="93" width="2.42578125" style="3" customWidth="1"/>
    <col min="94" max="16384" width="9.140625" style="3"/>
  </cols>
  <sheetData>
    <row r="1" spans="1:93" ht="18" x14ac:dyDescent="0.2">
      <c r="A1" s="46" t="s">
        <v>0</v>
      </c>
      <c r="B1" s="16"/>
      <c r="C1" s="16"/>
      <c r="D1" s="16"/>
      <c r="E1" s="61"/>
      <c r="F1" s="61"/>
      <c r="J1" s="15"/>
    </row>
    <row r="2" spans="1:93" hidden="1" x14ac:dyDescent="0.2">
      <c r="A2" s="17"/>
      <c r="B2" s="17"/>
      <c r="C2" s="17"/>
      <c r="D2" s="11"/>
      <c r="E2" s="50"/>
      <c r="F2" s="50"/>
      <c r="H2" s="2"/>
    </row>
    <row r="3" spans="1:93" x14ac:dyDescent="0.2">
      <c r="B3" s="53" t="s">
        <v>2</v>
      </c>
      <c r="C3" s="53"/>
      <c r="D3" s="53"/>
      <c r="E3" s="71" t="s">
        <v>1</v>
      </c>
      <c r="F3" s="72"/>
      <c r="G3" s="6"/>
      <c r="H3" s="6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93" x14ac:dyDescent="0.2">
      <c r="B4" s="53" t="s">
        <v>3</v>
      </c>
      <c r="C4" s="53"/>
      <c r="D4" s="53"/>
      <c r="E4" s="70">
        <v>42093</v>
      </c>
      <c r="F4" s="70"/>
      <c r="J4" s="8">
        <f>E4-WEEKDAY(E4,1)+2+7*(E5-1)</f>
        <v>42086</v>
      </c>
      <c r="K4" s="8">
        <f>J4+1</f>
        <v>42087</v>
      </c>
      <c r="L4" s="8">
        <f t="shared" ref="L4:BM4" si="0">K4+1</f>
        <v>42088</v>
      </c>
      <c r="M4" s="8">
        <f t="shared" si="0"/>
        <v>42089</v>
      </c>
      <c r="N4" s="8">
        <f t="shared" si="0"/>
        <v>42090</v>
      </c>
      <c r="O4" s="8">
        <f t="shared" si="0"/>
        <v>42091</v>
      </c>
      <c r="P4" s="8">
        <f t="shared" si="0"/>
        <v>42092</v>
      </c>
      <c r="Q4" s="8">
        <f t="shared" si="0"/>
        <v>42093</v>
      </c>
      <c r="R4" s="8">
        <f t="shared" si="0"/>
        <v>42094</v>
      </c>
      <c r="S4" s="8">
        <f t="shared" si="0"/>
        <v>42095</v>
      </c>
      <c r="T4" s="8">
        <f t="shared" si="0"/>
        <v>42096</v>
      </c>
      <c r="U4" s="8">
        <f t="shared" si="0"/>
        <v>42097</v>
      </c>
      <c r="V4" s="8">
        <f t="shared" si="0"/>
        <v>42098</v>
      </c>
      <c r="W4" s="8">
        <f t="shared" si="0"/>
        <v>42099</v>
      </c>
      <c r="X4" s="8">
        <f t="shared" si="0"/>
        <v>42100</v>
      </c>
      <c r="Y4" s="8">
        <f t="shared" si="0"/>
        <v>42101</v>
      </c>
      <c r="Z4" s="8">
        <f t="shared" si="0"/>
        <v>42102</v>
      </c>
      <c r="AA4" s="8">
        <f t="shared" si="0"/>
        <v>42103</v>
      </c>
      <c r="AB4" s="8">
        <f t="shared" si="0"/>
        <v>42104</v>
      </c>
      <c r="AC4" s="8">
        <f t="shared" si="0"/>
        <v>42105</v>
      </c>
      <c r="AD4" s="8">
        <f t="shared" si="0"/>
        <v>42106</v>
      </c>
      <c r="AE4" s="8">
        <f t="shared" si="0"/>
        <v>42107</v>
      </c>
      <c r="AF4" s="8">
        <f t="shared" si="0"/>
        <v>42108</v>
      </c>
      <c r="AG4" s="8">
        <f t="shared" si="0"/>
        <v>42109</v>
      </c>
      <c r="AH4" s="8">
        <f t="shared" si="0"/>
        <v>42110</v>
      </c>
      <c r="AI4" s="8">
        <f t="shared" si="0"/>
        <v>42111</v>
      </c>
      <c r="AJ4" s="8">
        <f t="shared" si="0"/>
        <v>42112</v>
      </c>
      <c r="AK4" s="8">
        <f t="shared" si="0"/>
        <v>42113</v>
      </c>
      <c r="AL4" s="8">
        <f t="shared" si="0"/>
        <v>42114</v>
      </c>
      <c r="AM4" s="8">
        <f t="shared" si="0"/>
        <v>42115</v>
      </c>
      <c r="AN4" s="8">
        <f t="shared" si="0"/>
        <v>42116</v>
      </c>
      <c r="AO4" s="8">
        <f t="shared" si="0"/>
        <v>42117</v>
      </c>
      <c r="AP4" s="8">
        <f t="shared" si="0"/>
        <v>42118</v>
      </c>
      <c r="AQ4" s="8">
        <f t="shared" si="0"/>
        <v>42119</v>
      </c>
      <c r="AR4" s="8">
        <f t="shared" si="0"/>
        <v>42120</v>
      </c>
      <c r="AS4" s="8">
        <f t="shared" si="0"/>
        <v>42121</v>
      </c>
      <c r="AT4" s="8">
        <f t="shared" si="0"/>
        <v>42122</v>
      </c>
      <c r="AU4" s="8">
        <f t="shared" si="0"/>
        <v>42123</v>
      </c>
      <c r="AV4" s="8">
        <f t="shared" si="0"/>
        <v>42124</v>
      </c>
      <c r="AW4" s="8">
        <f t="shared" si="0"/>
        <v>42125</v>
      </c>
      <c r="AX4" s="8">
        <f t="shared" si="0"/>
        <v>42126</v>
      </c>
      <c r="AY4" s="8">
        <f t="shared" si="0"/>
        <v>42127</v>
      </c>
      <c r="AZ4" s="8">
        <f t="shared" si="0"/>
        <v>42128</v>
      </c>
      <c r="BA4" s="8">
        <f t="shared" si="0"/>
        <v>42129</v>
      </c>
      <c r="BB4" s="8">
        <f t="shared" si="0"/>
        <v>42130</v>
      </c>
      <c r="BC4" s="8">
        <f t="shared" si="0"/>
        <v>42131</v>
      </c>
      <c r="BD4" s="8">
        <f t="shared" si="0"/>
        <v>42132</v>
      </c>
      <c r="BE4" s="8">
        <f t="shared" si="0"/>
        <v>42133</v>
      </c>
      <c r="BF4" s="8">
        <f t="shared" si="0"/>
        <v>42134</v>
      </c>
      <c r="BG4" s="8">
        <f t="shared" si="0"/>
        <v>42135</v>
      </c>
      <c r="BH4" s="8">
        <f t="shared" si="0"/>
        <v>42136</v>
      </c>
      <c r="BI4" s="8">
        <f t="shared" si="0"/>
        <v>42137</v>
      </c>
      <c r="BJ4" s="8">
        <f t="shared" si="0"/>
        <v>42138</v>
      </c>
      <c r="BK4" s="8">
        <f t="shared" si="0"/>
        <v>42139</v>
      </c>
      <c r="BL4" s="8">
        <f t="shared" si="0"/>
        <v>42140</v>
      </c>
      <c r="BM4" s="8">
        <f t="shared" si="0"/>
        <v>42141</v>
      </c>
      <c r="BN4" s="8">
        <f t="shared" ref="BN4" si="1">BM4+1</f>
        <v>42142</v>
      </c>
      <c r="BO4" s="8">
        <f t="shared" ref="BO4" si="2">BN4+1</f>
        <v>42143</v>
      </c>
      <c r="BP4" s="8">
        <f t="shared" ref="BP4" si="3">BO4+1</f>
        <v>42144</v>
      </c>
      <c r="BQ4" s="8">
        <f t="shared" ref="BQ4" si="4">BP4+1</f>
        <v>42145</v>
      </c>
      <c r="BR4" s="8">
        <f t="shared" ref="BR4" si="5">BQ4+1</f>
        <v>42146</v>
      </c>
      <c r="BS4" s="8">
        <f t="shared" ref="BS4" si="6">BR4+1</f>
        <v>42147</v>
      </c>
      <c r="BT4" s="8">
        <f t="shared" ref="BT4" si="7">BS4+1</f>
        <v>42148</v>
      </c>
      <c r="BU4" s="8">
        <f t="shared" ref="BU4" si="8">BT4+1</f>
        <v>42149</v>
      </c>
      <c r="BV4" s="8">
        <f t="shared" ref="BV4" si="9">BU4+1</f>
        <v>42150</v>
      </c>
      <c r="BW4" s="8">
        <f t="shared" ref="BW4" si="10">BV4+1</f>
        <v>42151</v>
      </c>
      <c r="BX4" s="8">
        <f t="shared" ref="BX4" si="11">BW4+1</f>
        <v>42152</v>
      </c>
      <c r="BY4" s="8">
        <f t="shared" ref="BY4" si="12">BX4+1</f>
        <v>42153</v>
      </c>
      <c r="BZ4" s="8">
        <f t="shared" ref="BZ4" si="13">BY4+1</f>
        <v>42154</v>
      </c>
      <c r="CA4" s="8">
        <f t="shared" ref="CA4" si="14">BZ4+1</f>
        <v>42155</v>
      </c>
      <c r="CB4" s="8">
        <f t="shared" ref="CB4" si="15">CA4+1</f>
        <v>42156</v>
      </c>
      <c r="CC4" s="8">
        <f t="shared" ref="CC4" si="16">CB4+1</f>
        <v>42157</v>
      </c>
      <c r="CD4" s="8">
        <f t="shared" ref="CD4" si="17">CC4+1</f>
        <v>42158</v>
      </c>
      <c r="CE4" s="8">
        <f t="shared" ref="CE4" si="18">CD4+1</f>
        <v>42159</v>
      </c>
      <c r="CF4" s="8">
        <f t="shared" ref="CF4" si="19">CE4+1</f>
        <v>42160</v>
      </c>
      <c r="CG4" s="8">
        <f t="shared" ref="CG4" si="20">CF4+1</f>
        <v>42161</v>
      </c>
      <c r="CH4" s="8">
        <f t="shared" ref="CH4" si="21">CG4+1</f>
        <v>42162</v>
      </c>
      <c r="CI4" s="8">
        <f t="shared" ref="CI4" si="22">CH4+1</f>
        <v>42163</v>
      </c>
      <c r="CJ4" s="8">
        <f t="shared" ref="CJ4" si="23">CI4+1</f>
        <v>42164</v>
      </c>
      <c r="CK4" s="8">
        <f t="shared" ref="CK4" si="24">CJ4+1</f>
        <v>42165</v>
      </c>
      <c r="CL4" s="8">
        <f t="shared" ref="CL4" si="25">CK4+1</f>
        <v>42166</v>
      </c>
      <c r="CM4" s="8">
        <f t="shared" ref="CM4" si="26">CL4+1</f>
        <v>42167</v>
      </c>
      <c r="CN4" s="8">
        <f t="shared" ref="CN4" si="27">CM4+1</f>
        <v>42168</v>
      </c>
      <c r="CO4" s="8">
        <f t="shared" ref="CO4" si="28">CN4+1</f>
        <v>42169</v>
      </c>
    </row>
    <row r="5" spans="1:93" x14ac:dyDescent="0.2">
      <c r="B5" s="52"/>
      <c r="C5" s="53"/>
      <c r="D5" s="53"/>
      <c r="E5" s="69"/>
      <c r="F5" s="69"/>
      <c r="J5" s="51" t="str">
        <f>"Semana "&amp;(J4-($E$4-WEEKDAY($E$4,1)+2))/7+1</f>
        <v>Semana 0</v>
      </c>
      <c r="K5" s="51"/>
      <c r="L5" s="51"/>
      <c r="M5" s="51"/>
      <c r="N5" s="51"/>
      <c r="O5" s="51"/>
      <c r="P5" s="51"/>
      <c r="Q5" s="51" t="str">
        <f>"Semana "&amp;(Q4-($E$4-WEEKDAY($E$4,1)+2))/7+1</f>
        <v>Semana 1</v>
      </c>
      <c r="R5" s="51"/>
      <c r="S5" s="51"/>
      <c r="T5" s="51"/>
      <c r="U5" s="51"/>
      <c r="V5" s="51"/>
      <c r="W5" s="51"/>
      <c r="X5" s="51" t="str">
        <f>"Semana "&amp;(X4-($E$4-WEEKDAY($E$4,1)+2))/7+1</f>
        <v>Semana 2</v>
      </c>
      <c r="Y5" s="51"/>
      <c r="Z5" s="51"/>
      <c r="AA5" s="51"/>
      <c r="AB5" s="51"/>
      <c r="AC5" s="51"/>
      <c r="AD5" s="51"/>
      <c r="AE5" s="51" t="str">
        <f>"Semana"&amp;(AE4-($E$4-WEEKDAY($E$4,1)+2))/7+1</f>
        <v>Semana3</v>
      </c>
      <c r="AF5" s="51"/>
      <c r="AG5" s="51"/>
      <c r="AH5" s="51"/>
      <c r="AI5" s="51"/>
      <c r="AJ5" s="51"/>
      <c r="AK5" s="51"/>
      <c r="AL5" s="51" t="str">
        <f>"Semana "&amp;(AL4-($E$4-WEEKDAY($E$4,1)+2))/7+1</f>
        <v>Semana 4</v>
      </c>
      <c r="AM5" s="51"/>
      <c r="AN5" s="51"/>
      <c r="AO5" s="51"/>
      <c r="AP5" s="51"/>
      <c r="AQ5" s="51"/>
      <c r="AR5" s="51"/>
      <c r="AS5" s="51" t="str">
        <f>"Semana "&amp;(AS4-($E$4-WEEKDAY($E$4,1)+2))/7+1</f>
        <v>Semana 5</v>
      </c>
      <c r="AT5" s="51"/>
      <c r="AU5" s="51"/>
      <c r="AV5" s="51"/>
      <c r="AW5" s="51"/>
      <c r="AX5" s="51"/>
      <c r="AY5" s="51"/>
      <c r="AZ5" s="51" t="str">
        <f>"Semana "&amp;(AZ4-($E$4-WEEKDAY($E$4,1)+2))/7+1</f>
        <v>Semana 6</v>
      </c>
      <c r="BA5" s="51"/>
      <c r="BB5" s="51"/>
      <c r="BC5" s="51"/>
      <c r="BD5" s="51"/>
      <c r="BE5" s="51"/>
      <c r="BF5" s="51"/>
      <c r="BG5" s="47" t="str">
        <f>"Semana "&amp;(BG4-($E$4-WEEKDAY($E$4,1)+2))/7+1</f>
        <v>Semana 7</v>
      </c>
      <c r="BH5" s="48"/>
      <c r="BI5" s="48"/>
      <c r="BJ5" s="48"/>
      <c r="BK5" s="48"/>
      <c r="BL5" s="48"/>
      <c r="BM5" s="49"/>
      <c r="BN5" s="47" t="str">
        <f>"Semana "&amp;(BN4-($E$4-WEEKDAY($E$4,1)+2))/7+1</f>
        <v>Semana 8</v>
      </c>
      <c r="BO5" s="48"/>
      <c r="BP5" s="48"/>
      <c r="BQ5" s="48"/>
      <c r="BR5" s="48"/>
      <c r="BS5" s="48"/>
      <c r="BT5" s="49"/>
      <c r="BU5" s="47" t="str">
        <f>"Semana "&amp;(BU4-($E$4-WEEKDAY($E$4,1)+2))/7+1</f>
        <v>Semana 9</v>
      </c>
      <c r="BV5" s="48"/>
      <c r="BW5" s="48"/>
      <c r="BX5" s="48"/>
      <c r="BY5" s="48"/>
      <c r="BZ5" s="48"/>
      <c r="CA5" s="49"/>
      <c r="CB5" s="47" t="str">
        <f>"Semana"&amp;(CB4-($E$4-WEEKDAY($E$4,1)+2))/7+1</f>
        <v>Semana10</v>
      </c>
      <c r="CC5" s="48"/>
      <c r="CD5" s="48"/>
      <c r="CE5" s="48"/>
      <c r="CF5" s="48"/>
      <c r="CG5" s="48"/>
      <c r="CH5" s="49"/>
      <c r="CI5" s="47" t="str">
        <f>"Semana"&amp;(CI4-($E$4-WEEKDAY($E$4,1)+2))/7+1</f>
        <v>Semana11</v>
      </c>
      <c r="CJ5" s="48"/>
      <c r="CK5" s="48"/>
      <c r="CL5" s="48"/>
      <c r="CM5" s="48"/>
      <c r="CN5" s="48"/>
      <c r="CO5" s="49"/>
    </row>
    <row r="6" spans="1:93" s="55" customFormat="1" x14ac:dyDescent="0.2">
      <c r="B6" s="56"/>
      <c r="C6" s="57"/>
      <c r="D6" s="57"/>
      <c r="E6" s="57"/>
      <c r="F6" s="57"/>
      <c r="G6" s="57"/>
      <c r="H6" s="57"/>
      <c r="I6" s="57"/>
      <c r="J6" s="54">
        <f>J4</f>
        <v>42086</v>
      </c>
      <c r="K6" s="54"/>
      <c r="L6" s="54"/>
      <c r="M6" s="54"/>
      <c r="N6" s="54"/>
      <c r="O6" s="54"/>
      <c r="P6" s="54"/>
      <c r="Q6" s="54">
        <f>Q4</f>
        <v>42093</v>
      </c>
      <c r="R6" s="54"/>
      <c r="S6" s="54"/>
      <c r="T6" s="54"/>
      <c r="U6" s="54"/>
      <c r="V6" s="54"/>
      <c r="W6" s="54"/>
      <c r="X6" s="54">
        <f>X4</f>
        <v>42100</v>
      </c>
      <c r="Y6" s="54"/>
      <c r="Z6" s="54"/>
      <c r="AA6" s="54"/>
      <c r="AB6" s="54"/>
      <c r="AC6" s="54"/>
      <c r="AD6" s="54"/>
      <c r="AE6" s="54">
        <f>AE4</f>
        <v>42107</v>
      </c>
      <c r="AF6" s="54"/>
      <c r="AG6" s="54"/>
      <c r="AH6" s="54"/>
      <c r="AI6" s="54"/>
      <c r="AJ6" s="54"/>
      <c r="AK6" s="54"/>
      <c r="AL6" s="54">
        <f>AL4</f>
        <v>42114</v>
      </c>
      <c r="AM6" s="54"/>
      <c r="AN6" s="54"/>
      <c r="AO6" s="54"/>
      <c r="AP6" s="54"/>
      <c r="AQ6" s="54"/>
      <c r="AR6" s="54"/>
      <c r="AS6" s="54">
        <f>AS4</f>
        <v>42121</v>
      </c>
      <c r="AT6" s="54"/>
      <c r="AU6" s="54"/>
      <c r="AV6" s="54"/>
      <c r="AW6" s="54"/>
      <c r="AX6" s="54"/>
      <c r="AY6" s="54"/>
      <c r="AZ6" s="54">
        <f>AZ4</f>
        <v>42128</v>
      </c>
      <c r="BA6" s="54"/>
      <c r="BB6" s="54"/>
      <c r="BC6" s="54"/>
      <c r="BD6" s="54"/>
      <c r="BE6" s="54"/>
      <c r="BF6" s="54"/>
      <c r="BG6" s="58">
        <f>BG4</f>
        <v>42135</v>
      </c>
      <c r="BH6" s="59"/>
      <c r="BI6" s="59"/>
      <c r="BJ6" s="59"/>
      <c r="BK6" s="59"/>
      <c r="BL6" s="59"/>
      <c r="BM6" s="60"/>
      <c r="BN6" s="58">
        <f>BN4</f>
        <v>42142</v>
      </c>
      <c r="BO6" s="59"/>
      <c r="BP6" s="59"/>
      <c r="BQ6" s="59"/>
      <c r="BR6" s="59"/>
      <c r="BS6" s="59"/>
      <c r="BT6" s="60"/>
      <c r="BU6" s="58">
        <f>BU4</f>
        <v>42149</v>
      </c>
      <c r="BV6" s="59"/>
      <c r="BW6" s="59"/>
      <c r="BX6" s="59"/>
      <c r="BY6" s="59"/>
      <c r="BZ6" s="59"/>
      <c r="CA6" s="60"/>
      <c r="CB6" s="58">
        <f>CB4</f>
        <v>42156</v>
      </c>
      <c r="CC6" s="59"/>
      <c r="CD6" s="59"/>
      <c r="CE6" s="59"/>
      <c r="CF6" s="59"/>
      <c r="CG6" s="59"/>
      <c r="CH6" s="60"/>
      <c r="CI6" s="58">
        <f>CI4</f>
        <v>42163</v>
      </c>
      <c r="CJ6" s="59"/>
      <c r="CK6" s="59"/>
      <c r="CL6" s="59"/>
      <c r="CM6" s="59"/>
      <c r="CN6" s="59"/>
      <c r="CO6" s="60"/>
    </row>
    <row r="7" spans="1:93" s="4" customFormat="1" ht="23.25" customHeight="1" x14ac:dyDescent="0.2">
      <c r="A7" s="14"/>
      <c r="B7" s="22" t="s">
        <v>22</v>
      </c>
      <c r="C7" s="5" t="s">
        <v>23</v>
      </c>
      <c r="D7" s="19"/>
      <c r="E7" s="62" t="s">
        <v>24</v>
      </c>
      <c r="F7" s="62" t="s">
        <v>25</v>
      </c>
      <c r="G7" s="21" t="s">
        <v>26</v>
      </c>
      <c r="H7" s="20" t="s">
        <v>27</v>
      </c>
      <c r="I7" s="20" t="s">
        <v>28</v>
      </c>
      <c r="J7" s="18" t="str">
        <f>CHOOSE(WEEKDAY(J4,1),"D","L","M","M","J","V","S")</f>
        <v>L</v>
      </c>
      <c r="K7" s="18" t="str">
        <f>CHOOSE(WEEKDAY(K4,1),"D","L","M","M","J","V","S")</f>
        <v>M</v>
      </c>
      <c r="L7" s="18" t="str">
        <f>CHOOSE(WEEKDAY(L4,1),"D","L","M","M","J","V","S")</f>
        <v>M</v>
      </c>
      <c r="M7" s="18" t="str">
        <f>CHOOSE(WEEKDAY(M4,1),"D","L","M","M","J","V","S")</f>
        <v>J</v>
      </c>
      <c r="N7" s="18" t="str">
        <f>CHOOSE(WEEKDAY(N4,1),"D","L","M","M","J","V","S")</f>
        <v>V</v>
      </c>
      <c r="O7" s="18" t="str">
        <f>CHOOSE(WEEKDAY(O4,1),"D","L","M","M","J","V","S")</f>
        <v>S</v>
      </c>
      <c r="P7" s="18" t="str">
        <f>CHOOSE(WEEKDAY(P4,1),"D","L","M","M","J","V","S")</f>
        <v>D</v>
      </c>
      <c r="Q7" s="18" t="str">
        <f>CHOOSE(WEEKDAY(Q4,1),"D","L","M","M","J","V","S")</f>
        <v>L</v>
      </c>
      <c r="R7" s="18" t="str">
        <f>CHOOSE(WEEKDAY(R4,1),"D","L","M","M","J","V","S")</f>
        <v>M</v>
      </c>
      <c r="S7" s="18" t="str">
        <f>CHOOSE(WEEKDAY(S4,1),"D","L","M","M","J","V","S")</f>
        <v>M</v>
      </c>
      <c r="T7" s="18" t="str">
        <f>CHOOSE(WEEKDAY(T4,1),"D","L","M","M","J","V","S")</f>
        <v>J</v>
      </c>
      <c r="U7" s="18" t="str">
        <f>CHOOSE(WEEKDAY(U4,1),"D","L","M","M","J","V","S")</f>
        <v>V</v>
      </c>
      <c r="V7" s="18" t="str">
        <f>CHOOSE(WEEKDAY(V4,1),"D","L","M","M","J","V","S")</f>
        <v>S</v>
      </c>
      <c r="W7" s="18" t="str">
        <f>CHOOSE(WEEKDAY(W4,1),"D","L","M","M","J","V","S")</f>
        <v>D</v>
      </c>
      <c r="X7" s="18" t="str">
        <f>CHOOSE(WEEKDAY(X4,1),"D","L","M","M","J","V","S")</f>
        <v>L</v>
      </c>
      <c r="Y7" s="18" t="str">
        <f>CHOOSE(WEEKDAY(Y4,1),"D","L","M","M","J","V","S")</f>
        <v>M</v>
      </c>
      <c r="Z7" s="18" t="str">
        <f>CHOOSE(WEEKDAY(Z4,1),"D","L","M","M","J","V","S")</f>
        <v>M</v>
      </c>
      <c r="AA7" s="18" t="str">
        <f>CHOOSE(WEEKDAY(AA4,1),"D","L","M","M","J","V","S")</f>
        <v>J</v>
      </c>
      <c r="AB7" s="18" t="str">
        <f>CHOOSE(WEEKDAY(AB4,1),"D","L","M","M","J","V","S")</f>
        <v>V</v>
      </c>
      <c r="AC7" s="18" t="str">
        <f>CHOOSE(WEEKDAY(AC4,1),"D","L","M","M","J","V","S")</f>
        <v>S</v>
      </c>
      <c r="AD7" s="18" t="str">
        <f>CHOOSE(WEEKDAY(AD4,1),"D","L","M","M","J","V","S")</f>
        <v>D</v>
      </c>
      <c r="AE7" s="18" t="str">
        <f>CHOOSE(WEEKDAY(AE4,1),"D","L","M","M","J","V","S")</f>
        <v>L</v>
      </c>
      <c r="AF7" s="18" t="str">
        <f>CHOOSE(WEEKDAY(AF4,1),"D","L","M","M","J","V","S")</f>
        <v>M</v>
      </c>
      <c r="AG7" s="18" t="str">
        <f>CHOOSE(WEEKDAY(AG4,1),"D","L","M","M","J","V","S")</f>
        <v>M</v>
      </c>
      <c r="AH7" s="18" t="str">
        <f>CHOOSE(WEEKDAY(AH4,1),"D","L","M","M","J","V","S")</f>
        <v>J</v>
      </c>
      <c r="AI7" s="18" t="str">
        <f>CHOOSE(WEEKDAY(AI4,1),"D","L","M","M","J","V","S")</f>
        <v>V</v>
      </c>
      <c r="AJ7" s="18" t="str">
        <f>CHOOSE(WEEKDAY(AJ4,1),"D","L","M","M","J","V","S")</f>
        <v>S</v>
      </c>
      <c r="AK7" s="18" t="str">
        <f>CHOOSE(WEEKDAY(AK4,1),"D","L","M","M","J","V","S")</f>
        <v>D</v>
      </c>
      <c r="AL7" s="18" t="str">
        <f>CHOOSE(WEEKDAY(AL4,1),"D","L","M","M","J","V","S")</f>
        <v>L</v>
      </c>
      <c r="AM7" s="18" t="str">
        <f>CHOOSE(WEEKDAY(AM4,1),"D","L","M","M","J","V","S")</f>
        <v>M</v>
      </c>
      <c r="AN7" s="18" t="str">
        <f>CHOOSE(WEEKDAY(AN4,1),"D","L","M","M","J","V","S")</f>
        <v>M</v>
      </c>
      <c r="AO7" s="18" t="str">
        <f>CHOOSE(WEEKDAY(AO4,1),"D","L","M","M","J","V","S")</f>
        <v>J</v>
      </c>
      <c r="AP7" s="18" t="str">
        <f>CHOOSE(WEEKDAY(AP4,1),"D","L","M","M","J","V","S")</f>
        <v>V</v>
      </c>
      <c r="AQ7" s="18" t="str">
        <f>CHOOSE(WEEKDAY(AQ4,1),"D","L","M","M","J","V","S")</f>
        <v>S</v>
      </c>
      <c r="AR7" s="18" t="str">
        <f>CHOOSE(WEEKDAY(AR4,1),"D","L","M","M","J","V","S")</f>
        <v>D</v>
      </c>
      <c r="AS7" s="18" t="str">
        <f>CHOOSE(WEEKDAY(AS4,1),"D","L","M","M","J","V","S")</f>
        <v>L</v>
      </c>
      <c r="AT7" s="18" t="str">
        <f>CHOOSE(WEEKDAY(AT4,1),"D","L","M","M","J","V","S")</f>
        <v>M</v>
      </c>
      <c r="AU7" s="18" t="str">
        <f>CHOOSE(WEEKDAY(AU4,1),"D","L","M","M","J","V","S")</f>
        <v>M</v>
      </c>
      <c r="AV7" s="18" t="str">
        <f>CHOOSE(WEEKDAY(AV4,1),"D","L","M","M","J","V","S")</f>
        <v>J</v>
      </c>
      <c r="AW7" s="18" t="str">
        <f>CHOOSE(WEEKDAY(AW4,1),"D","L","M","M","J","V","S")</f>
        <v>V</v>
      </c>
      <c r="AX7" s="18" t="str">
        <f>CHOOSE(WEEKDAY(AX4,1),"D","L","M","M","J","V","S")</f>
        <v>S</v>
      </c>
      <c r="AY7" s="18" t="str">
        <f>CHOOSE(WEEKDAY(AY4,1),"D","L","M","M","J","V","S")</f>
        <v>D</v>
      </c>
      <c r="AZ7" s="18" t="str">
        <f>CHOOSE(WEEKDAY(AZ4,1),"D","L","M","M","J","V","S")</f>
        <v>L</v>
      </c>
      <c r="BA7" s="18" t="str">
        <f>CHOOSE(WEEKDAY(BA4,1),"D","L","M","M","J","V","S")</f>
        <v>M</v>
      </c>
      <c r="BB7" s="18" t="str">
        <f>CHOOSE(WEEKDAY(BB4,1),"D","L","M","M","J","V","S")</f>
        <v>M</v>
      </c>
      <c r="BC7" s="18" t="str">
        <f>CHOOSE(WEEKDAY(BC4,1),"D","L","M","M","J","V","S")</f>
        <v>J</v>
      </c>
      <c r="BD7" s="18" t="str">
        <f>CHOOSE(WEEKDAY(BD4,1),"D","L","M","M","J","V","S")</f>
        <v>V</v>
      </c>
      <c r="BE7" s="18" t="str">
        <f>CHOOSE(WEEKDAY(BE4,1),"D","L","M","M","J","V","S")</f>
        <v>S</v>
      </c>
      <c r="BF7" s="18" t="str">
        <f>CHOOSE(WEEKDAY(BF4,1),"D","L","M","M","J","V","S")</f>
        <v>D</v>
      </c>
      <c r="BG7" s="18" t="str">
        <f>CHOOSE(WEEKDAY(BG4,1),"D","L","M","M","J","V","S")</f>
        <v>L</v>
      </c>
      <c r="BH7" s="18" t="str">
        <f>CHOOSE(WEEKDAY(BH4,1),"D","L","M","M","J","V","S")</f>
        <v>M</v>
      </c>
      <c r="BI7" s="18" t="str">
        <f>CHOOSE(WEEKDAY(BI4,1),"D","L","M","M","J","V","S")</f>
        <v>M</v>
      </c>
      <c r="BJ7" s="18" t="str">
        <f>CHOOSE(WEEKDAY(BJ4,1),"D","L","M","M","J","V","S")</f>
        <v>J</v>
      </c>
      <c r="BK7" s="18" t="str">
        <f>CHOOSE(WEEKDAY(BK4,1),"D","L","M","M","J","V","S")</f>
        <v>V</v>
      </c>
      <c r="BL7" s="18" t="str">
        <f>CHOOSE(WEEKDAY(BL4,1),"D","L","M","M","J","V","S")</f>
        <v>S</v>
      </c>
      <c r="BM7" s="18" t="str">
        <f>CHOOSE(WEEKDAY(BM4,1),"D","L","M","M","J","V","S")</f>
        <v>D</v>
      </c>
      <c r="BN7" s="18" t="str">
        <f>CHOOSE(WEEKDAY(BN4,1),"D","L","M","M","J","V","S")</f>
        <v>L</v>
      </c>
      <c r="BO7" s="18" t="str">
        <f>CHOOSE(WEEKDAY(BO4,1),"D","L","M","M","J","V","S")</f>
        <v>M</v>
      </c>
      <c r="BP7" s="18" t="str">
        <f>CHOOSE(WEEKDAY(BP4,1),"D","L","M","M","J","V","S")</f>
        <v>M</v>
      </c>
      <c r="BQ7" s="18" t="str">
        <f>CHOOSE(WEEKDAY(BQ4,1),"D","L","M","M","J","V","S")</f>
        <v>J</v>
      </c>
      <c r="BR7" s="18" t="str">
        <f>CHOOSE(WEEKDAY(BR4,1),"D","L","M","M","J","V","S")</f>
        <v>V</v>
      </c>
      <c r="BS7" s="18" t="str">
        <f>CHOOSE(WEEKDAY(BS4,1),"D","L","M","M","J","V","S")</f>
        <v>S</v>
      </c>
      <c r="BT7" s="18" t="str">
        <f>CHOOSE(WEEKDAY(BT4,1),"D","L","M","M","J","V","S")</f>
        <v>D</v>
      </c>
      <c r="BU7" s="18" t="str">
        <f>CHOOSE(WEEKDAY(BU4,1),"D","L","M","M","J","V","S")</f>
        <v>L</v>
      </c>
      <c r="BV7" s="18" t="str">
        <f>CHOOSE(WEEKDAY(BV4,1),"D","L","M","M","J","V","S")</f>
        <v>M</v>
      </c>
      <c r="BW7" s="18" t="str">
        <f>CHOOSE(WEEKDAY(BW4,1),"D","L","M","M","J","V","S")</f>
        <v>M</v>
      </c>
      <c r="BX7" s="18" t="str">
        <f>CHOOSE(WEEKDAY(BX4,1),"D","L","M","M","J","V","S")</f>
        <v>J</v>
      </c>
      <c r="BY7" s="18" t="str">
        <f>CHOOSE(WEEKDAY(BY4,1),"D","L","M","M","J","V","S")</f>
        <v>V</v>
      </c>
      <c r="BZ7" s="18" t="str">
        <f>CHOOSE(WEEKDAY(BZ4,1),"D","L","M","M","J","V","S")</f>
        <v>S</v>
      </c>
      <c r="CA7" s="18" t="str">
        <f>CHOOSE(WEEKDAY(CA4,1),"D","L","M","M","J","V","S")</f>
        <v>D</v>
      </c>
      <c r="CB7" s="18" t="str">
        <f>CHOOSE(WEEKDAY(CB4,1),"D","L","M","M","J","V","S")</f>
        <v>L</v>
      </c>
      <c r="CC7" s="18" t="str">
        <f>CHOOSE(WEEKDAY(CC4,1),"D","L","M","M","J","V","S")</f>
        <v>M</v>
      </c>
      <c r="CD7" s="18" t="str">
        <f>CHOOSE(WEEKDAY(CD4,1),"D","L","M","M","J","V","S")</f>
        <v>M</v>
      </c>
      <c r="CE7" s="18" t="str">
        <f>CHOOSE(WEEKDAY(CE4,1),"D","L","M","M","J","V","S")</f>
        <v>J</v>
      </c>
      <c r="CF7" s="18" t="str">
        <f>CHOOSE(WEEKDAY(CF4,1),"D","L","M","M","J","V","S")</f>
        <v>V</v>
      </c>
      <c r="CG7" s="18" t="str">
        <f>CHOOSE(WEEKDAY(CG4,1),"D","L","M","M","J","V","S")</f>
        <v>S</v>
      </c>
      <c r="CH7" s="18" t="str">
        <f>CHOOSE(WEEKDAY(CH4,1),"D","L","M","M","J","V","S")</f>
        <v>D</v>
      </c>
      <c r="CI7" s="18" t="str">
        <f>CHOOSE(WEEKDAY(CI4,1),"D","L","M","M","J","V","S")</f>
        <v>L</v>
      </c>
      <c r="CJ7" s="18" t="str">
        <f>CHOOSE(WEEKDAY(CJ4,1),"D","L","M","M","J","V","S")</f>
        <v>M</v>
      </c>
      <c r="CK7" s="18" t="str">
        <f>CHOOSE(WEEKDAY(CK4,1),"D","L","M","M","J","V","S")</f>
        <v>M</v>
      </c>
      <c r="CL7" s="18" t="str">
        <f>CHOOSE(WEEKDAY(CL4,1),"D","L","M","M","J","V","S")</f>
        <v>J</v>
      </c>
      <c r="CM7" s="18" t="str">
        <f>CHOOSE(WEEKDAY(CM4,1),"D","L","M","M","J","V","S")</f>
        <v>V</v>
      </c>
      <c r="CN7" s="18" t="str">
        <f>CHOOSE(WEEKDAY(CN4,1),"D","L","M","M","J","V","S")</f>
        <v>S</v>
      </c>
      <c r="CO7" s="18" t="str">
        <f>CHOOSE(WEEKDAY(CO4,1),"D","L","M","M","J","V","S")</f>
        <v>D</v>
      </c>
    </row>
    <row r="8" spans="1:93" s="45" customFormat="1" x14ac:dyDescent="0.2">
      <c r="A8" s="37" t="str">
        <f t="shared" ref="A8:A14" ca="1" si="29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0.1</v>
      </c>
      <c r="B8" s="38" t="s">
        <v>4</v>
      </c>
      <c r="C8" s="39" t="s">
        <v>21</v>
      </c>
      <c r="D8" s="40"/>
      <c r="E8" s="63">
        <f>E4</f>
        <v>42093</v>
      </c>
      <c r="F8" s="67">
        <f>IF(G8=0,E8,E8+G8-1)</f>
        <v>42093</v>
      </c>
      <c r="G8" s="41">
        <v>1</v>
      </c>
      <c r="H8" s="42">
        <v>1</v>
      </c>
      <c r="I8" s="41">
        <v>0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4"/>
    </row>
    <row r="9" spans="1:93" s="45" customFormat="1" x14ac:dyDescent="0.2">
      <c r="A9" s="37" t="str">
        <f t="shared" ca="1" si="29"/>
        <v>0.2</v>
      </c>
      <c r="B9" s="38" t="s">
        <v>5</v>
      </c>
      <c r="C9" s="39" t="s">
        <v>21</v>
      </c>
      <c r="D9" s="40"/>
      <c r="E9" s="63">
        <f>F8+1</f>
        <v>42094</v>
      </c>
      <c r="F9" s="67">
        <f t="shared" ref="F9:F14" si="30">IF(G9=0,E9,E9+G9-1)</f>
        <v>42097</v>
      </c>
      <c r="G9" s="41">
        <v>4</v>
      </c>
      <c r="H9" s="42">
        <v>1</v>
      </c>
      <c r="I9" s="41">
        <v>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4"/>
    </row>
    <row r="10" spans="1:93" s="45" customFormat="1" x14ac:dyDescent="0.2">
      <c r="A10" s="37" t="str">
        <f t="shared" ca="1" si="29"/>
        <v>0.3</v>
      </c>
      <c r="B10" s="38" t="s">
        <v>6</v>
      </c>
      <c r="C10" s="39" t="s">
        <v>21</v>
      </c>
      <c r="D10" s="40"/>
      <c r="E10" s="63">
        <f>F9+1</f>
        <v>42098</v>
      </c>
      <c r="F10" s="67">
        <f>IF(G10=0,E10,E10+G10-1)</f>
        <v>42119</v>
      </c>
      <c r="G10" s="41">
        <v>22</v>
      </c>
      <c r="H10" s="42">
        <v>1</v>
      </c>
      <c r="I10" s="41">
        <v>0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4"/>
    </row>
    <row r="11" spans="1:93" s="45" customFormat="1" ht="12.75" customHeight="1" x14ac:dyDescent="0.2">
      <c r="A11" s="37" t="str">
        <f t="shared" ca="1" si="29"/>
        <v>0.4</v>
      </c>
      <c r="B11" s="38" t="s">
        <v>14</v>
      </c>
      <c r="C11" s="39" t="s">
        <v>21</v>
      </c>
      <c r="D11" s="40"/>
      <c r="E11" s="63">
        <v>42120</v>
      </c>
      <c r="F11" s="67">
        <f t="shared" si="30"/>
        <v>42137</v>
      </c>
      <c r="G11" s="41">
        <v>18</v>
      </c>
      <c r="H11" s="42">
        <v>1</v>
      </c>
      <c r="I11" s="41">
        <v>0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4"/>
    </row>
    <row r="12" spans="1:93" s="45" customFormat="1" ht="12" x14ac:dyDescent="0.2">
      <c r="A12" s="37" t="str">
        <f t="shared" ca="1" si="29"/>
        <v>0.5</v>
      </c>
      <c r="B12" s="38" t="s">
        <v>11</v>
      </c>
      <c r="C12" s="39" t="s">
        <v>21</v>
      </c>
      <c r="D12" s="40"/>
      <c r="E12" s="63">
        <v>42138</v>
      </c>
      <c r="F12" s="67">
        <f t="shared" si="30"/>
        <v>42153</v>
      </c>
      <c r="G12" s="41">
        <v>16</v>
      </c>
      <c r="H12" s="42">
        <v>1</v>
      </c>
      <c r="I12" s="41">
        <v>0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</row>
    <row r="13" spans="1:93" s="45" customFormat="1" x14ac:dyDescent="0.2">
      <c r="A13" s="37" t="str">
        <f t="shared" ca="1" si="29"/>
        <v>0.6</v>
      </c>
      <c r="B13" s="38" t="s">
        <v>15</v>
      </c>
      <c r="C13" s="39" t="s">
        <v>21</v>
      </c>
      <c r="D13" s="40"/>
      <c r="E13" s="63">
        <v>42154</v>
      </c>
      <c r="F13" s="67">
        <f t="shared" si="30"/>
        <v>42157</v>
      </c>
      <c r="G13" s="41">
        <v>4</v>
      </c>
      <c r="H13" s="42">
        <v>1</v>
      </c>
      <c r="I13" s="41">
        <v>0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4"/>
      <c r="BS13" s="43"/>
      <c r="BT13" s="43"/>
      <c r="BU13" s="43"/>
      <c r="BV13" s="43"/>
      <c r="BZ13" s="43"/>
      <c r="CA13" s="43"/>
      <c r="CB13" s="43"/>
      <c r="CC13" s="43"/>
      <c r="CI13" s="43"/>
      <c r="CJ13" s="43"/>
    </row>
    <row r="14" spans="1:93" s="45" customFormat="1" x14ac:dyDescent="0.2">
      <c r="A14" s="37" t="str">
        <f t="shared" ca="1" si="29"/>
        <v>0.7</v>
      </c>
      <c r="B14" s="38" t="s">
        <v>13</v>
      </c>
      <c r="C14" s="39" t="s">
        <v>21</v>
      </c>
      <c r="D14" s="40"/>
      <c r="E14" s="63">
        <f>F13+1</f>
        <v>42158</v>
      </c>
      <c r="F14" s="67">
        <f t="shared" si="30"/>
        <v>42163</v>
      </c>
      <c r="G14" s="41">
        <v>6</v>
      </c>
      <c r="H14" s="42">
        <v>1</v>
      </c>
      <c r="I14" s="41">
        <v>0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4"/>
      <c r="BV14" s="43"/>
      <c r="BW14" s="43"/>
      <c r="BX14" s="43"/>
      <c r="BY14" s="43"/>
      <c r="BZ14" s="43"/>
      <c r="CA14" s="43"/>
      <c r="CB14" s="43"/>
      <c r="CD14" s="43"/>
      <c r="CE14" s="43"/>
      <c r="CF14" s="43"/>
      <c r="CG14" s="43"/>
      <c r="CH14" s="43"/>
      <c r="CI14" s="43"/>
      <c r="CK14" s="43"/>
      <c r="CL14" s="43"/>
      <c r="CM14" s="43"/>
      <c r="CN14" s="43"/>
      <c r="CO14" s="43"/>
    </row>
    <row r="15" spans="1:93" s="26" customFormat="1" x14ac:dyDescent="0.2">
      <c r="A15" s="1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1</v>
      </c>
      <c r="B15" s="13" t="s">
        <v>4</v>
      </c>
      <c r="C15" s="29" t="s">
        <v>21</v>
      </c>
      <c r="D15" s="23"/>
      <c r="E15" s="64"/>
      <c r="F15" s="64"/>
      <c r="G15" s="24"/>
      <c r="H15" s="66"/>
      <c r="I15" s="32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35"/>
    </row>
    <row r="16" spans="1:93" s="31" customFormat="1" x14ac:dyDescent="0.2">
      <c r="A16" s="27" t="str">
        <f t="shared" ref="A16" ca="1" si="3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1.1</v>
      </c>
      <c r="B16" s="28" t="s">
        <v>16</v>
      </c>
      <c r="C16" s="29" t="s">
        <v>21</v>
      </c>
      <c r="D16" s="30"/>
      <c r="E16" s="65">
        <f>$E$4</f>
        <v>42093</v>
      </c>
      <c r="F16" s="68">
        <f>IF(G16=0,E16,E16+G16-1)</f>
        <v>42093</v>
      </c>
      <c r="G16" s="33">
        <v>1</v>
      </c>
      <c r="H16" s="42">
        <v>1</v>
      </c>
      <c r="I16" s="32"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36"/>
    </row>
    <row r="17" spans="1:81" s="26" customFormat="1" x14ac:dyDescent="0.2">
      <c r="A17" s="12" t="str">
        <f ca="1">IF(ISERROR(VALUE(SUBSTITUTE(OFFSET(A17,-1,0,1,1),".",""))),"1",IF(ISERROR(FIND("`",SUBSTITUTE(OFFSET(A17,-1,0,1,1),".","`",1))),TEXT(VALUE(OFFSET(A17,-1,0,1,1))+1,"#"),TEXT(VALUE(LEFT(OFFSET(A17,-1,0,1,1),FIND("`",SUBSTITUTE(OFFSET(A17,-1,0,1,1),".","`",1))-1))+1,"#")))</f>
        <v>2</v>
      </c>
      <c r="B17" s="13" t="s">
        <v>5</v>
      </c>
      <c r="C17" s="29" t="s">
        <v>21</v>
      </c>
      <c r="D17" s="23"/>
      <c r="E17" s="64"/>
      <c r="F17" s="64"/>
      <c r="G17" s="24"/>
      <c r="H17" s="66"/>
      <c r="I17" s="32"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35"/>
    </row>
    <row r="18" spans="1:81" s="31" customFormat="1" x14ac:dyDescent="0.2">
      <c r="A18" s="27" t="str">
        <f t="shared" ref="A18" ca="1" si="32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2.1</v>
      </c>
      <c r="B18" s="28" t="s">
        <v>17</v>
      </c>
      <c r="C18" s="29" t="s">
        <v>21</v>
      </c>
      <c r="D18" s="30"/>
      <c r="E18" s="65">
        <f>$E$4+1</f>
        <v>42094</v>
      </c>
      <c r="F18" s="68">
        <f>IF(G18=0,E18,E18+G18-1)</f>
        <v>42097</v>
      </c>
      <c r="G18" s="33">
        <v>4</v>
      </c>
      <c r="H18" s="42">
        <v>1</v>
      </c>
      <c r="I18" s="32"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36"/>
    </row>
    <row r="19" spans="1:81" s="26" customFormat="1" x14ac:dyDescent="0.2">
      <c r="A19" s="12" t="str">
        <f ca="1">IF(ISERROR(VALUE(SUBSTITUTE(OFFSET(A19,-1,0,1,1),".",""))),"1",IF(ISERROR(FIND("`",SUBSTITUTE(OFFSET(A19,-1,0,1,1),".","`",1))),TEXT(VALUE(OFFSET(A19,-1,0,1,1))+1,"#"),TEXT(VALUE(LEFT(OFFSET(A19,-1,0,1,1),FIND("`",SUBSTITUTE(OFFSET(A19,-1,0,1,1),".","`",1))-1))+1,"#")))</f>
        <v>3</v>
      </c>
      <c r="B19" s="13" t="s">
        <v>6</v>
      </c>
      <c r="C19" s="29" t="s">
        <v>21</v>
      </c>
      <c r="D19" s="23"/>
      <c r="E19" s="64"/>
      <c r="F19" s="64"/>
      <c r="G19" s="24"/>
      <c r="H19" s="66"/>
      <c r="I19" s="32"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35"/>
    </row>
    <row r="20" spans="1:81" s="31" customFormat="1" x14ac:dyDescent="0.2">
      <c r="A20" s="27" t="str">
        <f t="shared" ref="A20:A27" ca="1" si="33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3.1</v>
      </c>
      <c r="B20" s="28" t="s">
        <v>8</v>
      </c>
      <c r="C20" s="29" t="s">
        <v>21</v>
      </c>
      <c r="D20" s="30"/>
      <c r="E20" s="65">
        <f>$E$4+5</f>
        <v>42098</v>
      </c>
      <c r="F20" s="68">
        <f>IF(G20=0,E20,E20+G20-1)</f>
        <v>42099</v>
      </c>
      <c r="G20" s="33">
        <v>2</v>
      </c>
      <c r="H20" s="42">
        <v>1</v>
      </c>
      <c r="I20" s="32"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36"/>
    </row>
    <row r="21" spans="1:81" s="31" customFormat="1" x14ac:dyDescent="0.2">
      <c r="A21" s="27" t="str">
        <f t="shared" ca="1" si="33"/>
        <v>3.2</v>
      </c>
      <c r="B21" s="28" t="s">
        <v>18</v>
      </c>
      <c r="C21" s="29" t="s">
        <v>21</v>
      </c>
      <c r="D21" s="30"/>
      <c r="E21" s="65">
        <f>E20+2</f>
        <v>42100</v>
      </c>
      <c r="F21" s="68">
        <f t="shared" ref="F21:F23" si="34">IF(G21=0,E21,E21+G21-1)</f>
        <v>42109</v>
      </c>
      <c r="G21" s="33">
        <v>10</v>
      </c>
      <c r="H21" s="42">
        <v>1</v>
      </c>
      <c r="I21" s="32"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36"/>
    </row>
    <row r="22" spans="1:81" s="31" customFormat="1" x14ac:dyDescent="0.2">
      <c r="A22" s="27" t="str">
        <f t="shared" ca="1" si="33"/>
        <v>3.3</v>
      </c>
      <c r="B22" s="28" t="s">
        <v>7</v>
      </c>
      <c r="C22" s="29" t="s">
        <v>21</v>
      </c>
      <c r="D22" s="30"/>
      <c r="E22" s="65">
        <f>E21+10</f>
        <v>42110</v>
      </c>
      <c r="F22" s="68">
        <f t="shared" si="34"/>
        <v>42117</v>
      </c>
      <c r="G22" s="33">
        <v>8</v>
      </c>
      <c r="H22" s="42">
        <v>1</v>
      </c>
      <c r="I22" s="32"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36"/>
    </row>
    <row r="23" spans="1:81" s="31" customFormat="1" x14ac:dyDescent="0.2">
      <c r="A23" s="27" t="str">
        <f t="shared" ca="1" si="33"/>
        <v>3.4</v>
      </c>
      <c r="B23" s="28" t="s">
        <v>9</v>
      </c>
      <c r="C23" s="29" t="s">
        <v>21</v>
      </c>
      <c r="D23" s="30"/>
      <c r="E23" s="65">
        <f>E22+8</f>
        <v>42118</v>
      </c>
      <c r="F23" s="68">
        <f t="shared" si="34"/>
        <v>42119</v>
      </c>
      <c r="G23" s="33">
        <v>2</v>
      </c>
      <c r="H23" s="42">
        <v>1</v>
      </c>
      <c r="I23" s="32"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36"/>
    </row>
    <row r="24" spans="1:81" s="26" customFormat="1" x14ac:dyDescent="0.2">
      <c r="A24" s="12" t="str">
        <f ca="1"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4</v>
      </c>
      <c r="B24" s="13" t="s">
        <v>14</v>
      </c>
      <c r="C24" s="29" t="s">
        <v>21</v>
      </c>
      <c r="D24" s="23"/>
      <c r="E24" s="64"/>
      <c r="F24" s="64"/>
      <c r="G24" s="24"/>
      <c r="H24" s="66"/>
      <c r="I24" s="3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35"/>
    </row>
    <row r="25" spans="1:81" s="31" customFormat="1" x14ac:dyDescent="0.2">
      <c r="A25" s="27" t="str">
        <f t="shared" ca="1" si="33"/>
        <v>4.1</v>
      </c>
      <c r="B25" s="28" t="s">
        <v>19</v>
      </c>
      <c r="C25" s="29" t="s">
        <v>21</v>
      </c>
      <c r="D25" s="30"/>
      <c r="E25" s="65">
        <f>$E$4+27</f>
        <v>42120</v>
      </c>
      <c r="F25" s="68">
        <f>IF(G25=0,E25,E25+G25-1)</f>
        <v>42128</v>
      </c>
      <c r="G25" s="33">
        <v>9</v>
      </c>
      <c r="H25" s="42">
        <v>1</v>
      </c>
      <c r="I25" s="32"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36"/>
    </row>
    <row r="26" spans="1:81" s="31" customFormat="1" x14ac:dyDescent="0.2">
      <c r="A26" s="27" t="str">
        <f t="shared" ca="1" si="33"/>
        <v>4.2</v>
      </c>
      <c r="B26" s="28" t="s">
        <v>20</v>
      </c>
      <c r="C26" s="29" t="s">
        <v>21</v>
      </c>
      <c r="D26" s="30"/>
      <c r="E26" s="65">
        <f>E25+9</f>
        <v>42129</v>
      </c>
      <c r="F26" s="68">
        <f t="shared" ref="F26:F27" si="35">IF(G26=0,E26,E26+G26-1)</f>
        <v>42136</v>
      </c>
      <c r="G26" s="33">
        <v>8</v>
      </c>
      <c r="H26" s="42">
        <v>1</v>
      </c>
      <c r="I26" s="32"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36"/>
    </row>
    <row r="27" spans="1:81" s="31" customFormat="1" x14ac:dyDescent="0.2">
      <c r="A27" s="27" t="str">
        <f t="shared" ca="1" si="33"/>
        <v>4.3</v>
      </c>
      <c r="B27" s="28" t="s">
        <v>10</v>
      </c>
      <c r="C27" s="29" t="s">
        <v>21</v>
      </c>
      <c r="D27" s="30"/>
      <c r="E27" s="65">
        <f>E26+8</f>
        <v>42137</v>
      </c>
      <c r="F27" s="68">
        <f t="shared" si="35"/>
        <v>42137</v>
      </c>
      <c r="G27" s="33">
        <v>1</v>
      </c>
      <c r="H27" s="42">
        <v>1</v>
      </c>
      <c r="I27" s="32"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36"/>
    </row>
    <row r="28" spans="1:81" s="26" customFormat="1" x14ac:dyDescent="0.2">
      <c r="A28" s="12" t="str">
        <f ca="1">IF(ISERROR(VALUE(SUBSTITUTE(OFFSET(A28,-1,0,1,1),".",""))),"1",IF(ISERROR(FIND("`",SUBSTITUTE(OFFSET(A28,-1,0,1,1),".","`",1))),TEXT(VALUE(OFFSET(A28,-1,0,1,1))+1,"#"),TEXT(VALUE(LEFT(OFFSET(A28,-1,0,1,1),FIND("`",SUBSTITUTE(OFFSET(A28,-1,0,1,1),".","`",1))-1))+1,"#")))</f>
        <v>5</v>
      </c>
      <c r="B28" s="13" t="s">
        <v>11</v>
      </c>
      <c r="C28" s="29" t="s">
        <v>21</v>
      </c>
      <c r="D28" s="23"/>
      <c r="E28" s="64"/>
      <c r="F28" s="64"/>
      <c r="G28" s="24"/>
      <c r="H28" s="66"/>
      <c r="I28" s="32"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35"/>
    </row>
    <row r="29" spans="1:81" s="31" customFormat="1" ht="12" x14ac:dyDescent="0.2">
      <c r="A29" s="27" t="str">
        <f t="shared" ref="A29:A34" ca="1" si="36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5.1</v>
      </c>
      <c r="B29" s="28" t="s">
        <v>11</v>
      </c>
      <c r="C29" s="29" t="s">
        <v>21</v>
      </c>
      <c r="D29" s="30"/>
      <c r="E29" s="65">
        <f>$E$4+45</f>
        <v>42138</v>
      </c>
      <c r="F29" s="68">
        <f>IF(G29=0,E29,E29+G29-1)</f>
        <v>42151</v>
      </c>
      <c r="G29" s="33">
        <v>14</v>
      </c>
      <c r="H29" s="42">
        <v>1</v>
      </c>
      <c r="I29" s="32">
        <v>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</row>
    <row r="30" spans="1:81" s="31" customFormat="1" ht="14.25" customHeight="1" x14ac:dyDescent="0.2">
      <c r="A30" s="27" t="str">
        <f t="shared" ca="1" si="36"/>
        <v>5.2</v>
      </c>
      <c r="B30" s="28" t="s">
        <v>12</v>
      </c>
      <c r="C30" s="29" t="s">
        <v>21</v>
      </c>
      <c r="D30" s="30"/>
      <c r="E30" s="65">
        <f>E29+14</f>
        <v>42152</v>
      </c>
      <c r="F30" s="68">
        <f t="shared" ref="F30" si="37">IF(G30=0,E30,E30+G30-1)</f>
        <v>42153</v>
      </c>
      <c r="G30" s="33">
        <v>2</v>
      </c>
      <c r="H30" s="42">
        <v>1</v>
      </c>
      <c r="I30" s="32">
        <v>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36"/>
      <c r="BQ30" s="25"/>
      <c r="BR30" s="25"/>
      <c r="BS30" s="25"/>
      <c r="BX30" s="25"/>
      <c r="BY30" s="25"/>
    </row>
    <row r="31" spans="1:81" s="26" customFormat="1" x14ac:dyDescent="0.2">
      <c r="A31" s="12" t="str">
        <f ca="1"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6</v>
      </c>
      <c r="B31" s="13" t="s">
        <v>15</v>
      </c>
      <c r="C31" s="29" t="s">
        <v>21</v>
      </c>
      <c r="D31" s="23"/>
      <c r="E31" s="64"/>
      <c r="F31" s="64"/>
      <c r="G31" s="24"/>
      <c r="H31" s="66"/>
      <c r="I31" s="3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35"/>
    </row>
    <row r="32" spans="1:81" s="31" customFormat="1" x14ac:dyDescent="0.2">
      <c r="A32" s="27" t="str">
        <f t="shared" ca="1" si="36"/>
        <v>6.1</v>
      </c>
      <c r="B32" s="28" t="s">
        <v>17</v>
      </c>
      <c r="C32" s="29" t="s">
        <v>21</v>
      </c>
      <c r="D32" s="30"/>
      <c r="E32" s="65">
        <f>$E$4+61</f>
        <v>42154</v>
      </c>
      <c r="F32" s="68">
        <f>IF(G32=0,E32,E32+G32-1)</f>
        <v>42157</v>
      </c>
      <c r="G32" s="33">
        <v>4</v>
      </c>
      <c r="H32" s="42">
        <v>1</v>
      </c>
      <c r="I32" s="32"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36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</row>
    <row r="33" spans="1:87" s="26" customFormat="1" x14ac:dyDescent="0.2">
      <c r="A33" s="12" t="str">
        <f ca="1">IF(ISERROR(VALUE(SUBSTITUTE(OFFSET(A33,-1,0,1,1),".",""))),"1",IF(ISERROR(FIND("`",SUBSTITUTE(OFFSET(A33,-1,0,1,1),".","`",1))),TEXT(VALUE(OFFSET(A33,-1,0,1,1))+1,"#"),TEXT(VALUE(LEFT(OFFSET(A33,-1,0,1,1),FIND("`",SUBSTITUTE(OFFSET(A33,-1,0,1,1),".","`",1))-1))+1,"#")))</f>
        <v>7</v>
      </c>
      <c r="B33" s="13" t="s">
        <v>13</v>
      </c>
      <c r="C33" s="29" t="s">
        <v>21</v>
      </c>
      <c r="D33" s="23"/>
      <c r="E33" s="64"/>
      <c r="F33" s="64"/>
      <c r="G33" s="24"/>
      <c r="H33" s="66"/>
      <c r="I33" s="32"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35"/>
    </row>
    <row r="34" spans="1:87" s="31" customFormat="1" x14ac:dyDescent="0.2">
      <c r="A34" s="27" t="str">
        <f t="shared" ca="1" si="36"/>
        <v>7.1</v>
      </c>
      <c r="B34" s="28" t="s">
        <v>17</v>
      </c>
      <c r="C34" s="29" t="s">
        <v>21</v>
      </c>
      <c r="D34" s="30"/>
      <c r="E34" s="65">
        <f>$E$4+65</f>
        <v>42158</v>
      </c>
      <c r="F34" s="68">
        <f>IF(G34=0,E34,E34+G34-1)</f>
        <v>42163</v>
      </c>
      <c r="G34" s="33">
        <v>6</v>
      </c>
      <c r="H34" s="42">
        <v>1</v>
      </c>
      <c r="I34" s="32"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36"/>
      <c r="BW34" s="25"/>
      <c r="BX34" s="25"/>
      <c r="BY34" s="25"/>
      <c r="BZ34" s="25"/>
      <c r="CA34" s="25"/>
      <c r="CB34" s="25"/>
      <c r="CD34" s="25"/>
      <c r="CE34" s="25"/>
      <c r="CF34" s="25"/>
      <c r="CG34" s="25"/>
      <c r="CH34" s="25"/>
      <c r="CI34" s="25"/>
    </row>
    <row r="35" spans="1:87" x14ac:dyDescent="0.2">
      <c r="BW35" s="25"/>
      <c r="BX35" s="25"/>
      <c r="BY35" s="25"/>
      <c r="BZ35" s="25"/>
      <c r="CA35" s="25"/>
      <c r="CB35" s="25"/>
      <c r="CI35" s="25"/>
    </row>
  </sheetData>
  <mergeCells count="30">
    <mergeCell ref="CI5:CO5"/>
    <mergeCell ref="CI6:CO6"/>
    <mergeCell ref="Q6:W6"/>
    <mergeCell ref="J6:P6"/>
    <mergeCell ref="X5:AD5"/>
    <mergeCell ref="BG5:BM5"/>
    <mergeCell ref="BG6:BM6"/>
    <mergeCell ref="AL6:AR6"/>
    <mergeCell ref="AS5:AY5"/>
    <mergeCell ref="AS6:AY6"/>
    <mergeCell ref="AL5:AR5"/>
    <mergeCell ref="AZ5:BF5"/>
    <mergeCell ref="AZ6:BF6"/>
    <mergeCell ref="X6:AD6"/>
    <mergeCell ref="AE5:AK5"/>
    <mergeCell ref="AE6:AK6"/>
    <mergeCell ref="E2:F2"/>
    <mergeCell ref="Q5:W5"/>
    <mergeCell ref="J5:P5"/>
    <mergeCell ref="B5:D5"/>
    <mergeCell ref="B4:D4"/>
    <mergeCell ref="B3:D3"/>
    <mergeCell ref="E3:F3"/>
    <mergeCell ref="E4:F4"/>
    <mergeCell ref="BN5:BT5"/>
    <mergeCell ref="BU5:CA5"/>
    <mergeCell ref="BN6:BT6"/>
    <mergeCell ref="BU6:CA6"/>
    <mergeCell ref="CB5:CH5"/>
    <mergeCell ref="CB6:CH6"/>
  </mergeCells>
  <phoneticPr fontId="3" type="noConversion"/>
  <conditionalFormatting sqref="H8:H34">
    <cfRule type="dataBar" priority="17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7:BM7">
    <cfRule type="expression" dxfId="213" priority="176">
      <formula>AND(TODAY()&gt;=J4,TODAY()&lt;K4)</formula>
    </cfRule>
  </conditionalFormatting>
  <conditionalFormatting sqref="J8:BM32">
    <cfRule type="expression" dxfId="212" priority="186">
      <formula>J$4=TODAY()</formula>
    </cfRule>
    <cfRule type="expression" dxfId="211" priority="204">
      <formula>AND($E8&lt;K$4,$F8&gt;=J$4)</formula>
    </cfRule>
  </conditionalFormatting>
  <conditionalFormatting sqref="J33:BM34">
    <cfRule type="expression" dxfId="210" priority="160">
      <formula>J$4=TODAY()</formula>
    </cfRule>
    <cfRule type="expression" dxfId="209" priority="161">
      <formula>AND($E33&lt;K$4,$F33&gt;=J$4)</formula>
    </cfRule>
  </conditionalFormatting>
  <conditionalFormatting sqref="BN7:BT7">
    <cfRule type="expression" dxfId="208" priority="158">
      <formula>AND(TODAY()&gt;=BN4,TODAY()&lt;BO4)</formula>
    </cfRule>
  </conditionalFormatting>
  <conditionalFormatting sqref="BU7:CA7">
    <cfRule type="expression" dxfId="207" priority="157">
      <formula>AND(TODAY()&gt;=BU4,TODAY()&lt;BV4)</formula>
    </cfRule>
  </conditionalFormatting>
  <conditionalFormatting sqref="BN12">
    <cfRule type="expression" dxfId="206" priority="155">
      <formula>BN$4=TODAY()</formula>
    </cfRule>
    <cfRule type="expression" dxfId="205" priority="156">
      <formula>AND($E12&lt;BO$4,$F12&gt;=BN$4)</formula>
    </cfRule>
  </conditionalFormatting>
  <conditionalFormatting sqref="BO12">
    <cfRule type="expression" dxfId="204" priority="153">
      <formula>BO$4=TODAY()</formula>
    </cfRule>
    <cfRule type="expression" dxfId="203" priority="154">
      <formula>AND($E12&lt;BP$4,$F12&gt;=BO$4)</formula>
    </cfRule>
  </conditionalFormatting>
  <conditionalFormatting sqref="BP12:BS12">
    <cfRule type="expression" dxfId="202" priority="151">
      <formula>BP$4=TODAY()</formula>
    </cfRule>
    <cfRule type="expression" dxfId="201" priority="152">
      <formula>AND($E12&lt;BQ$4,$F12&gt;=BP$4)</formula>
    </cfRule>
  </conditionalFormatting>
  <conditionalFormatting sqref="BS13:BU13">
    <cfRule type="expression" dxfId="200" priority="133">
      <formula>BS$4=TODAY()</formula>
    </cfRule>
    <cfRule type="expression" dxfId="199" priority="134">
      <formula>AND($E13&lt;BT$4,$F13&gt;=BS$4)</formula>
    </cfRule>
  </conditionalFormatting>
  <conditionalFormatting sqref="BV14:BX14">
    <cfRule type="expression" dxfId="198" priority="131">
      <formula>BV$4=TODAY()</formula>
    </cfRule>
    <cfRule type="expression" dxfId="197" priority="132">
      <formula>AND($E14&lt;BW$4,$F14&gt;=BV$4)</formula>
    </cfRule>
  </conditionalFormatting>
  <conditionalFormatting sqref="BY14:BZ14">
    <cfRule type="expression" dxfId="196" priority="129">
      <formula>BY$4=TODAY()</formula>
    </cfRule>
    <cfRule type="expression" dxfId="195" priority="130">
      <formula>AND($E14&lt;BZ$4,$F14&gt;=BY$4)</formula>
    </cfRule>
  </conditionalFormatting>
  <conditionalFormatting sqref="BV13">
    <cfRule type="expression" dxfId="194" priority="127">
      <formula>BV$4=TODAY()</formula>
    </cfRule>
    <cfRule type="expression" dxfId="193" priority="128">
      <formula>AND($E13&lt;BW$4,$F13&gt;=BV$4)</formula>
    </cfRule>
  </conditionalFormatting>
  <conditionalFormatting sqref="CA14">
    <cfRule type="expression" dxfId="192" priority="125">
      <formula>CA$4=TODAY()</formula>
    </cfRule>
    <cfRule type="expression" dxfId="191" priority="126">
      <formula>AND($E14&lt;CB$4,$F14&gt;=CA$4)</formula>
    </cfRule>
  </conditionalFormatting>
  <conditionalFormatting sqref="CB7:CH7">
    <cfRule type="expression" dxfId="190" priority="124">
      <formula>AND(TODAY()&gt;=CB4,TODAY()&lt;CC4)</formula>
    </cfRule>
  </conditionalFormatting>
  <conditionalFormatting sqref="CB14">
    <cfRule type="expression" dxfId="189" priority="122">
      <formula>CB$4=TODAY()</formula>
    </cfRule>
    <cfRule type="expression" dxfId="188" priority="123">
      <formula>AND($E14&lt;CC$4,$F14&gt;=CB$4)</formula>
    </cfRule>
  </conditionalFormatting>
  <conditionalFormatting sqref="BN29">
    <cfRule type="expression" dxfId="187" priority="120">
      <formula>BN$4=TODAY()</formula>
    </cfRule>
    <cfRule type="expression" dxfId="186" priority="121">
      <formula>AND($E29&lt;BO$4,$F29&gt;=BN$4)</formula>
    </cfRule>
  </conditionalFormatting>
  <conditionalFormatting sqref="BO29">
    <cfRule type="expression" dxfId="185" priority="118">
      <formula>BO$4=TODAY()</formula>
    </cfRule>
    <cfRule type="expression" dxfId="184" priority="119">
      <formula>AND($E29&lt;BP$4,$F29&gt;=BO$4)</formula>
    </cfRule>
  </conditionalFormatting>
  <conditionalFormatting sqref="BP29">
    <cfRule type="expression" dxfId="183" priority="116">
      <formula>BP$4=TODAY()</formula>
    </cfRule>
    <cfRule type="expression" dxfId="182" priority="117">
      <formula>AND($E29&lt;BQ$4,$F29&gt;=BP$4)</formula>
    </cfRule>
  </conditionalFormatting>
  <conditionalFormatting sqref="BQ30">
    <cfRule type="expression" dxfId="181" priority="114">
      <formula>BQ$4=TODAY()</formula>
    </cfRule>
    <cfRule type="expression" dxfId="180" priority="115">
      <formula>AND($E30&lt;BR$4,$F30&gt;=BQ$4)</formula>
    </cfRule>
  </conditionalFormatting>
  <conditionalFormatting sqref="BR30">
    <cfRule type="expression" dxfId="179" priority="112">
      <formula>BR$4=TODAY()</formula>
    </cfRule>
    <cfRule type="expression" dxfId="178" priority="113">
      <formula>AND($E30&lt;BS$4,$F30&gt;=BR$4)</formula>
    </cfRule>
  </conditionalFormatting>
  <conditionalFormatting sqref="BS30">
    <cfRule type="expression" dxfId="177" priority="108">
      <formula>BS$4=TODAY()</formula>
    </cfRule>
    <cfRule type="expression" dxfId="176" priority="109">
      <formula>AND($E30&lt;BT$4,$F30&gt;=BS$4)</formula>
    </cfRule>
  </conditionalFormatting>
  <conditionalFormatting sqref="BS32:BU32">
    <cfRule type="expression" dxfId="175" priority="106">
      <formula>BS$4=TODAY()</formula>
    </cfRule>
    <cfRule type="expression" dxfId="174" priority="107">
      <formula>AND($E32&lt;BT$4,$F32&gt;=BS$4)</formula>
    </cfRule>
  </conditionalFormatting>
  <conditionalFormatting sqref="BV32">
    <cfRule type="expression" dxfId="173" priority="104">
      <formula>BV$4=TODAY()</formula>
    </cfRule>
    <cfRule type="expression" dxfId="172" priority="105">
      <formula>AND($E32&lt;BW$4,$F32&gt;=BV$4)</formula>
    </cfRule>
  </conditionalFormatting>
  <conditionalFormatting sqref="BW32:BY32">
    <cfRule type="expression" dxfId="171" priority="102">
      <formula>BW$4=TODAY()</formula>
    </cfRule>
    <cfRule type="expression" dxfId="170" priority="103">
      <formula>AND($E32&lt;BX$4,$F32&gt;=BW$4)</formula>
    </cfRule>
  </conditionalFormatting>
  <conditionalFormatting sqref="BZ32">
    <cfRule type="expression" dxfId="169" priority="100">
      <formula>BZ$4=TODAY()</formula>
    </cfRule>
    <cfRule type="expression" dxfId="168" priority="101">
      <formula>AND($E32&lt;CA$4,$F32&gt;=BZ$4)</formula>
    </cfRule>
  </conditionalFormatting>
  <conditionalFormatting sqref="BW35:BX35">
    <cfRule type="expression" dxfId="167" priority="90">
      <formula>BW$4=TODAY()</formula>
    </cfRule>
    <cfRule type="expression" dxfId="166" priority="91">
      <formula>AND($E35&lt;BX$4,$F35&gt;=BW$4)</formula>
    </cfRule>
  </conditionalFormatting>
  <conditionalFormatting sqref="BY35:BZ35">
    <cfRule type="expression" dxfId="165" priority="88">
      <formula>BY$4=TODAY()</formula>
    </cfRule>
    <cfRule type="expression" dxfId="164" priority="89">
      <formula>AND($E35&lt;BZ$4,$F35&gt;=BY$4)</formula>
    </cfRule>
  </conditionalFormatting>
  <conditionalFormatting sqref="CA35">
    <cfRule type="expression" dxfId="163" priority="86">
      <formula>CA$4=TODAY()</formula>
    </cfRule>
    <cfRule type="expression" dxfId="162" priority="87">
      <formula>AND($E35&lt;CB$4,$F35&gt;=CA$4)</formula>
    </cfRule>
  </conditionalFormatting>
  <conditionalFormatting sqref="CB35">
    <cfRule type="expression" dxfId="161" priority="84">
      <formula>CB$4=TODAY()</formula>
    </cfRule>
    <cfRule type="expression" dxfId="160" priority="85">
      <formula>AND($E35&lt;CC$4,$F35&gt;=CB$4)</formula>
    </cfRule>
  </conditionalFormatting>
  <conditionalFormatting sqref="BW34:BX34">
    <cfRule type="expression" dxfId="159" priority="82">
      <formula>BW$4=TODAY()</formula>
    </cfRule>
    <cfRule type="expression" dxfId="158" priority="83">
      <formula>AND($E34&lt;BX$4,$F34&gt;=BW$4)</formula>
    </cfRule>
  </conditionalFormatting>
  <conditionalFormatting sqref="BY34:BZ34">
    <cfRule type="expression" dxfId="157" priority="80">
      <formula>BY$4=TODAY()</formula>
    </cfRule>
    <cfRule type="expression" dxfId="156" priority="81">
      <formula>AND($E34&lt;BZ$4,$F34&gt;=BY$4)</formula>
    </cfRule>
  </conditionalFormatting>
  <conditionalFormatting sqref="CA34">
    <cfRule type="expression" dxfId="155" priority="78">
      <formula>CA$4=TODAY()</formula>
    </cfRule>
    <cfRule type="expression" dxfId="154" priority="79">
      <formula>AND($E34&lt;CB$4,$F34&gt;=CA$4)</formula>
    </cfRule>
  </conditionalFormatting>
  <conditionalFormatting sqref="CB34">
    <cfRule type="expression" dxfId="153" priority="76">
      <formula>CB$4=TODAY()</formula>
    </cfRule>
    <cfRule type="expression" dxfId="152" priority="77">
      <formula>AND($E34&lt;CC$4,$F34&gt;=CB$4)</formula>
    </cfRule>
  </conditionalFormatting>
  <conditionalFormatting sqref="BT12">
    <cfRule type="expression" dxfId="151" priority="74">
      <formula>BT$4=TODAY()</formula>
    </cfRule>
    <cfRule type="expression" dxfId="150" priority="75">
      <formula>AND($E12&lt;BU$4,$F12&gt;=BT$4)</formula>
    </cfRule>
  </conditionalFormatting>
  <conditionalFormatting sqref="BU12:BW12">
    <cfRule type="expression" dxfId="147" priority="72">
      <formula>BU$4=TODAY()</formula>
    </cfRule>
    <cfRule type="expression" dxfId="146" priority="73">
      <formula>AND($E12&lt;BV$4,$F12&gt;=BU$4)</formula>
    </cfRule>
  </conditionalFormatting>
  <conditionalFormatting sqref="BX12:BY12">
    <cfRule type="expression" dxfId="143" priority="70">
      <formula>BX$4=TODAY()</formula>
    </cfRule>
    <cfRule type="expression" dxfId="142" priority="71">
      <formula>AND($E12&lt;BY$4,$F12&gt;=BX$4)</formula>
    </cfRule>
  </conditionalFormatting>
  <conditionalFormatting sqref="BZ13">
    <cfRule type="expression" dxfId="137" priority="68">
      <formula>BZ$4=TODAY()</formula>
    </cfRule>
    <cfRule type="expression" dxfId="136" priority="69">
      <formula>AND($E13&lt;CA$4,$F13&gt;=BZ$4)</formula>
    </cfRule>
  </conditionalFormatting>
  <conditionalFormatting sqref="CA13">
    <cfRule type="expression" dxfId="133" priority="66">
      <formula>CA$4=TODAY()</formula>
    </cfRule>
    <cfRule type="expression" dxfId="132" priority="67">
      <formula>AND($E13&lt;CB$4,$F13&gt;=CA$4)</formula>
    </cfRule>
  </conditionalFormatting>
  <conditionalFormatting sqref="CB13">
    <cfRule type="expression" dxfId="129" priority="64">
      <formula>CB$4=TODAY()</formula>
    </cfRule>
    <cfRule type="expression" dxfId="128" priority="65">
      <formula>AND($E13&lt;CC$4,$F13&gt;=CB$4)</formula>
    </cfRule>
  </conditionalFormatting>
  <conditionalFormatting sqref="CC13">
    <cfRule type="expression" dxfId="125" priority="62">
      <formula>CC$4=TODAY()</formula>
    </cfRule>
    <cfRule type="expression" dxfId="124" priority="63">
      <formula>AND($E13&lt;CD$4,$F13&gt;=CC$4)</formula>
    </cfRule>
  </conditionalFormatting>
  <conditionalFormatting sqref="CD14">
    <cfRule type="expression" dxfId="121" priority="60">
      <formula>CD$4=TODAY()</formula>
    </cfRule>
    <cfRule type="expression" dxfId="120" priority="61">
      <formula>AND($E14&lt;CE$4,$F14&gt;=CD$4)</formula>
    </cfRule>
  </conditionalFormatting>
  <conditionalFormatting sqref="CE14">
    <cfRule type="expression" dxfId="117" priority="58">
      <formula>CE$4=TODAY()</formula>
    </cfRule>
    <cfRule type="expression" dxfId="116" priority="59">
      <formula>AND($E14&lt;CF$4,$F14&gt;=CE$4)</formula>
    </cfRule>
  </conditionalFormatting>
  <conditionalFormatting sqref="CF14">
    <cfRule type="expression" dxfId="113" priority="56">
      <formula>CF$4=TODAY()</formula>
    </cfRule>
    <cfRule type="expression" dxfId="112" priority="57">
      <formula>AND($E14&lt;CG$4,$F14&gt;=CF$4)</formula>
    </cfRule>
  </conditionalFormatting>
  <conditionalFormatting sqref="CG14">
    <cfRule type="expression" dxfId="109" priority="54">
      <formula>CG$4=TODAY()</formula>
    </cfRule>
    <cfRule type="expression" dxfId="108" priority="55">
      <formula>AND($E14&lt;CH$4,$F14&gt;=CG$4)</formula>
    </cfRule>
  </conditionalFormatting>
  <conditionalFormatting sqref="CH14">
    <cfRule type="expression" dxfId="101" priority="50">
      <formula>CH$4=TODAY()</formula>
    </cfRule>
    <cfRule type="expression" dxfId="100" priority="51">
      <formula>AND($E14&lt;CI$4,$F14&gt;=CH$4)</formula>
    </cfRule>
  </conditionalFormatting>
  <conditionalFormatting sqref="CI7:CO7">
    <cfRule type="expression" dxfId="97" priority="49">
      <formula>AND(TODAY()&gt;=CI4,TODAY()&lt;CJ4)</formula>
    </cfRule>
  </conditionalFormatting>
  <conditionalFormatting sqref="CI14">
    <cfRule type="expression" dxfId="95" priority="47">
      <formula>CI$4=TODAY()</formula>
    </cfRule>
    <cfRule type="expression" dxfId="94" priority="48">
      <formula>AND($E14&lt;CJ$4,$F14&gt;=CI$4)</formula>
    </cfRule>
  </conditionalFormatting>
  <conditionalFormatting sqref="CI35">
    <cfRule type="expression" dxfId="91" priority="45">
      <formula>CI$4=TODAY()</formula>
    </cfRule>
    <cfRule type="expression" dxfId="90" priority="46">
      <formula>AND($E35&lt;CJ$4,$F35&gt;=CI$4)</formula>
    </cfRule>
  </conditionalFormatting>
  <conditionalFormatting sqref="CI34">
    <cfRule type="expression" dxfId="87" priority="43">
      <formula>CI$4=TODAY()</formula>
    </cfRule>
    <cfRule type="expression" dxfId="86" priority="44">
      <formula>AND($E34&lt;CJ$4,$F34&gt;=CI$4)</formula>
    </cfRule>
  </conditionalFormatting>
  <conditionalFormatting sqref="CI13">
    <cfRule type="expression" dxfId="83" priority="41">
      <formula>CI$4=TODAY()</formula>
    </cfRule>
    <cfRule type="expression" dxfId="82" priority="42">
      <formula>AND($E13&lt;CJ$4,$F13&gt;=CI$4)</formula>
    </cfRule>
  </conditionalFormatting>
  <conditionalFormatting sqref="CJ13">
    <cfRule type="expression" dxfId="79" priority="39">
      <formula>CJ$4=TODAY()</formula>
    </cfRule>
    <cfRule type="expression" dxfId="78" priority="40">
      <formula>AND($E13&lt;CK$4,$F13&gt;=CJ$4)</formula>
    </cfRule>
  </conditionalFormatting>
  <conditionalFormatting sqref="CK14">
    <cfRule type="expression" dxfId="75" priority="37">
      <formula>CK$4=TODAY()</formula>
    </cfRule>
    <cfRule type="expression" dxfId="74" priority="38">
      <formula>AND($E14&lt;CL$4,$F14&gt;=CK$4)</formula>
    </cfRule>
  </conditionalFormatting>
  <conditionalFormatting sqref="CL14">
    <cfRule type="expression" dxfId="71" priority="35">
      <formula>CL$4=TODAY()</formula>
    </cfRule>
    <cfRule type="expression" dxfId="70" priority="36">
      <formula>AND($E14&lt;CM$4,$F14&gt;=CL$4)</formula>
    </cfRule>
  </conditionalFormatting>
  <conditionalFormatting sqref="CM14">
    <cfRule type="expression" dxfId="67" priority="33">
      <formula>CM$4=TODAY()</formula>
    </cfRule>
    <cfRule type="expression" dxfId="66" priority="34">
      <formula>AND($E14&lt;CN$4,$F14&gt;=CM$4)</formula>
    </cfRule>
  </conditionalFormatting>
  <conditionalFormatting sqref="CN14">
    <cfRule type="expression" dxfId="63" priority="31">
      <formula>CN$4=TODAY()</formula>
    </cfRule>
    <cfRule type="expression" dxfId="62" priority="32">
      <formula>AND($E14&lt;CO$4,$F14&gt;=CN$4)</formula>
    </cfRule>
  </conditionalFormatting>
  <conditionalFormatting sqref="CO14">
    <cfRule type="expression" dxfId="59" priority="29">
      <formula>CO$4=TODAY()</formula>
    </cfRule>
    <cfRule type="expression" dxfId="58" priority="30">
      <formula>AND($E14&lt;CP$4,$F14&gt;=CO$4)</formula>
    </cfRule>
  </conditionalFormatting>
  <conditionalFormatting sqref="BQ29:BT29">
    <cfRule type="expression" dxfId="55" priority="27">
      <formula>BQ$4=TODAY()</formula>
    </cfRule>
    <cfRule type="expression" dxfId="54" priority="28">
      <formula>AND($E29&lt;BR$4,$F29&gt;=BQ$4)</formula>
    </cfRule>
  </conditionalFormatting>
  <conditionalFormatting sqref="BU29">
    <cfRule type="expression" dxfId="51" priority="25">
      <formula>BU$4=TODAY()</formula>
    </cfRule>
    <cfRule type="expression" dxfId="50" priority="26">
      <formula>AND($E29&lt;BV$4,$F29&gt;=BU$4)</formula>
    </cfRule>
  </conditionalFormatting>
  <conditionalFormatting sqref="BV29">
    <cfRule type="expression" dxfId="47" priority="23">
      <formula>BV$4=TODAY()</formula>
    </cfRule>
    <cfRule type="expression" dxfId="46" priority="24">
      <formula>AND($E29&lt;BW$4,$F29&gt;=BV$4)</formula>
    </cfRule>
  </conditionalFormatting>
  <conditionalFormatting sqref="BW29">
    <cfRule type="expression" dxfId="43" priority="21">
      <formula>BW$4=TODAY()</formula>
    </cfRule>
    <cfRule type="expression" dxfId="42" priority="22">
      <formula>AND($E29&lt;BX$4,$F29&gt;=BW$4)</formula>
    </cfRule>
  </conditionalFormatting>
  <conditionalFormatting sqref="BX30">
    <cfRule type="expression" dxfId="39" priority="19">
      <formula>BX$4=TODAY()</formula>
    </cfRule>
    <cfRule type="expression" dxfId="38" priority="20">
      <formula>AND($E30&lt;BY$4,$F30&gt;=BX$4)</formula>
    </cfRule>
  </conditionalFormatting>
  <conditionalFormatting sqref="BY30">
    <cfRule type="expression" dxfId="35" priority="17">
      <formula>BY$4=TODAY()</formula>
    </cfRule>
    <cfRule type="expression" dxfId="34" priority="18">
      <formula>AND($E30&lt;BZ$4,$F30&gt;=BY$4)</formula>
    </cfRule>
  </conditionalFormatting>
  <conditionalFormatting sqref="CA32">
    <cfRule type="expression" dxfId="31" priority="15">
      <formula>CA$4=TODAY()</formula>
    </cfRule>
    <cfRule type="expression" dxfId="30" priority="16">
      <formula>AND($E32&lt;CB$4,$F32&gt;=CA$4)</formula>
    </cfRule>
  </conditionalFormatting>
  <conditionalFormatting sqref="CB32">
    <cfRule type="expression" dxfId="27" priority="13">
      <formula>CB$4=TODAY()</formula>
    </cfRule>
    <cfRule type="expression" dxfId="26" priority="14">
      <formula>AND($E32&lt;CC$4,$F32&gt;=CB$4)</formula>
    </cfRule>
  </conditionalFormatting>
  <conditionalFormatting sqref="CC32">
    <cfRule type="expression" dxfId="23" priority="11">
      <formula>CC$4=TODAY()</formula>
    </cfRule>
    <cfRule type="expression" dxfId="22" priority="12">
      <formula>AND($E32&lt;CD$4,$F32&gt;=CC$4)</formula>
    </cfRule>
  </conditionalFormatting>
  <conditionalFormatting sqref="CD34">
    <cfRule type="expression" dxfId="19" priority="9">
      <formula>CD$4=TODAY()</formula>
    </cfRule>
    <cfRule type="expression" dxfId="18" priority="10">
      <formula>AND($E34&lt;CE$4,$F34&gt;=CD$4)</formula>
    </cfRule>
  </conditionalFormatting>
  <conditionalFormatting sqref="CE34">
    <cfRule type="expression" dxfId="15" priority="7">
      <formula>CE$4=TODAY()</formula>
    </cfRule>
    <cfRule type="expression" dxfId="14" priority="8">
      <formula>AND($E34&lt;CF$4,$F34&gt;=CE$4)</formula>
    </cfRule>
  </conditionalFormatting>
  <conditionalFormatting sqref="CF34">
    <cfRule type="expression" dxfId="11" priority="5">
      <formula>CF$4=TODAY()</formula>
    </cfRule>
    <cfRule type="expression" dxfId="10" priority="6">
      <formula>AND($E34&lt;CG$4,$F34&gt;=CF$4)</formula>
    </cfRule>
  </conditionalFormatting>
  <conditionalFormatting sqref="CG34">
    <cfRule type="expression" dxfId="7" priority="3">
      <formula>CG$4=TODAY()</formula>
    </cfRule>
    <cfRule type="expression" dxfId="6" priority="4">
      <formula>AND($E34&lt;CH$4,$F34&gt;=CG$4)</formula>
    </cfRule>
  </conditionalFormatting>
  <conditionalFormatting sqref="CH34">
    <cfRule type="expression" dxfId="3" priority="1">
      <formula>CH$4=TODAY()</formula>
    </cfRule>
    <cfRule type="expression" dxfId="2" priority="2">
      <formula>AND($E34&lt;CI$4,$F34&gt;=CH$4)</formula>
    </cfRule>
  </conditionalFormatting>
  <pageMargins left="0.25" right="0.25" top="0.5" bottom="0.5" header="0.5" footer="0.25"/>
  <pageSetup scale="59" fitToHeight="0" orientation="landscape" r:id="rId1"/>
  <headerFooter alignWithMargins="0"/>
  <ignoredErrors>
    <ignoredError sqref="A28 A33 A24 A19 A17 A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Diagrama de Gantt</vt:lpstr>
      <vt:lpstr>'Diagrama de Gantt'!Área_de_impresión</vt:lpstr>
      <vt:lpstr>'Diagrama de Gantt'!Títulos_a_imprimir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German Settino</dc:creator>
  <dc:description>(c) 2006-2015 Vertex42 LLC. All Rights Reserved.</dc:description>
  <cp:lastModifiedBy>pcgermanxp32</cp:lastModifiedBy>
  <cp:lastPrinted>2011-03-03T22:17:07Z</cp:lastPrinted>
  <dcterms:created xsi:type="dcterms:W3CDTF">2010-06-09T16:05:03Z</dcterms:created>
  <dcterms:modified xsi:type="dcterms:W3CDTF">2015-06-21T01:00:54Z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3.0.2</vt:lpwstr>
  </property>
</Properties>
</file>