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620" windowHeight="14560" tabRatio="500"/>
  </bookViews>
  <sheets>
    <sheet name="Sheet1" sheetId="1" r:id="rId1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7" i="1"/>
  <c r="D11"/>
  <c r="D16"/>
  <c r="D5"/>
  <c r="D10"/>
  <c r="D20"/>
  <c r="D21"/>
  <c r="D22"/>
  <c r="D24"/>
  <c r="C4"/>
  <c r="D4"/>
  <c r="C6"/>
  <c r="D6"/>
  <c r="E28"/>
  <c r="D15"/>
</calcChain>
</file>

<file path=xl/sharedStrings.xml><?xml version="1.0" encoding="utf-8"?>
<sst xmlns="http://schemas.openxmlformats.org/spreadsheetml/2006/main" count="36" uniqueCount="31">
  <si>
    <t>L1 &lt;- L2 Bus</t>
    <phoneticPr fontId="1" type="noConversion"/>
  </si>
  <si>
    <t>L2 &lt;- Main Mem Bus</t>
    <phoneticPr fontId="1" type="noConversion"/>
  </si>
  <si>
    <t>L2 Initial Access</t>
    <phoneticPr fontId="1" type="noConversion"/>
  </si>
  <si>
    <t>Main Mem Init Access</t>
    <phoneticPr fontId="1" type="noConversion"/>
  </si>
  <si>
    <t>MHz</t>
    <phoneticPr fontId="1" type="noConversion"/>
  </si>
  <si>
    <t>Seconds</t>
    <phoneticPr fontId="1" type="noConversion"/>
  </si>
  <si>
    <t>Cycles</t>
    <phoneticPr fontId="1" type="noConversion"/>
  </si>
  <si>
    <t>HitTime_L1</t>
    <phoneticPr fontId="1" type="noConversion"/>
  </si>
  <si>
    <t>HitTime_L2</t>
    <phoneticPr fontId="1" type="noConversion"/>
  </si>
  <si>
    <t>HitTime_L3</t>
    <phoneticPr fontId="1" type="noConversion"/>
  </si>
  <si>
    <t>MissRate_L1</t>
    <phoneticPr fontId="1" type="noConversion"/>
  </si>
  <si>
    <t>Percentage</t>
    <phoneticPr fontId="1" type="noConversion"/>
  </si>
  <si>
    <t>MissRate_L2</t>
    <phoneticPr fontId="1" type="noConversion"/>
  </si>
  <si>
    <t>DirtyTransPenalty</t>
    <phoneticPr fontId="1" type="noConversion"/>
  </si>
  <si>
    <t>MissPen_L2</t>
    <phoneticPr fontId="1" type="noConversion"/>
  </si>
  <si>
    <t>Formulas</t>
    <phoneticPr fontId="1" type="noConversion"/>
  </si>
  <si>
    <t>InstructionFetch</t>
    <phoneticPr fontId="1" type="noConversion"/>
  </si>
  <si>
    <t>DataFetch</t>
    <phoneticPr fontId="1" type="noConversion"/>
  </si>
  <si>
    <t>DataWrite</t>
    <phoneticPr fontId="1" type="noConversion"/>
  </si>
  <si>
    <t>OverallCPI</t>
    <phoneticPr fontId="1" type="noConversion"/>
  </si>
  <si>
    <t>Speedup</t>
    <phoneticPr fontId="1" type="noConversion"/>
  </si>
  <si>
    <t>Increase Bus Speed</t>
    <phoneticPr fontId="1" type="noConversion"/>
  </si>
  <si>
    <t>Increase Bus Speed</t>
    <phoneticPr fontId="1" type="noConversion"/>
  </si>
  <si>
    <t>L2 &lt;- Main Mem Bus</t>
    <phoneticPr fontId="1" type="noConversion"/>
  </si>
  <si>
    <t>Decrease Initial Access</t>
    <phoneticPr fontId="1" type="noConversion"/>
  </si>
  <si>
    <t>Main Mem Init Access</t>
    <phoneticPr fontId="1" type="noConversion"/>
  </si>
  <si>
    <t>Speedup %</t>
    <phoneticPr fontId="1" type="noConversion"/>
  </si>
  <si>
    <t>Derease Initial Access</t>
    <phoneticPr fontId="1" type="noConversion"/>
  </si>
  <si>
    <t>Decrease Miss Rate</t>
    <phoneticPr fontId="1" type="noConversion"/>
  </si>
  <si>
    <t>MissRate_L2</t>
    <phoneticPr fontId="1" type="noConversion"/>
  </si>
  <si>
    <t>Speedup %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</si>
</sst>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0"/>
          <c:order val="0"/>
          <c:tx>
            <c:v>L2 Bus Speed (MHz)</c:v>
          </c:tx>
          <c:cat>
            <c:numRef>
              <c:f>Sheet1!$H$3:$H$9</c:f>
              <c:numCache>
                <c:formatCode>General</c:formatCode>
                <c:ptCount val="7"/>
                <c:pt idx="0">
                  <c:v>0.0</c:v>
                </c:pt>
                <c:pt idx="1">
                  <c:v>1.15</c:v>
                </c:pt>
                <c:pt idx="2">
                  <c:v>5.0</c:v>
                </c:pt>
                <c:pt idx="3">
                  <c:v>6.05</c:v>
                </c:pt>
                <c:pt idx="4">
                  <c:v>6.75</c:v>
                </c:pt>
                <c:pt idx="5">
                  <c:v>7.64</c:v>
                </c:pt>
                <c:pt idx="6">
                  <c:v>8.2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266.0</c:v>
                </c:pt>
                <c:pt idx="1">
                  <c:v>300.0</c:v>
                </c:pt>
                <c:pt idx="2">
                  <c:v>533.0</c:v>
                </c:pt>
                <c:pt idx="3">
                  <c:v>667.0</c:v>
                </c:pt>
                <c:pt idx="4">
                  <c:v>800.0</c:v>
                </c:pt>
                <c:pt idx="5">
                  <c:v>1066.0</c:v>
                </c:pt>
                <c:pt idx="6">
                  <c:v>1333.0</c:v>
                </c:pt>
              </c:numCache>
            </c:numRef>
          </c:val>
        </c:ser>
        <c:marker val="1"/>
        <c:axId val="530916104"/>
        <c:axId val="452140024"/>
      </c:lineChart>
      <c:catAx>
        <c:axId val="530916104"/>
        <c:scaling>
          <c:orientation val="minMax"/>
        </c:scaling>
        <c:axPos val="b"/>
        <c:numFmt formatCode="General" sourceLinked="1"/>
        <c:tickLblPos val="nextTo"/>
        <c:crossAx val="452140024"/>
        <c:crosses val="autoZero"/>
        <c:auto val="1"/>
        <c:lblAlgn val="ctr"/>
        <c:lblOffset val="100"/>
      </c:catAx>
      <c:valAx>
        <c:axId val="452140024"/>
        <c:scaling>
          <c:orientation val="minMax"/>
        </c:scaling>
        <c:axPos val="l"/>
        <c:majorGridlines/>
        <c:numFmt formatCode="General" sourceLinked="1"/>
        <c:tickLblPos val="nextTo"/>
        <c:crossAx val="530916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0"/>
          <c:order val="0"/>
          <c:tx>
            <c:v>Main Mem Bus Speed (MHz)</c:v>
          </c:tx>
          <c:cat>
            <c:numRef>
              <c:f>Sheet1!$H$13:$H$19</c:f>
              <c:numCache>
                <c:formatCode>General</c:formatCode>
                <c:ptCount val="7"/>
                <c:pt idx="0">
                  <c:v>0.0</c:v>
                </c:pt>
                <c:pt idx="1">
                  <c:v>7.0</c:v>
                </c:pt>
                <c:pt idx="2">
                  <c:v>9.0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</c:numCache>
            </c:numRef>
          </c:cat>
          <c:val>
            <c:numRef>
              <c:f>Sheet1!$G$13:$G$19</c:f>
              <c:numCache>
                <c:formatCode>General</c:formatCode>
                <c:ptCount val="7"/>
                <c:pt idx="0">
                  <c:v>133.0</c:v>
                </c:pt>
                <c:pt idx="1">
                  <c:v>266.0</c:v>
                </c:pt>
                <c:pt idx="2">
                  <c:v>333.0</c:v>
                </c:pt>
                <c:pt idx="3">
                  <c:v>533.0</c:v>
                </c:pt>
                <c:pt idx="4">
                  <c:v>600.0</c:v>
                </c:pt>
                <c:pt idx="5">
                  <c:v>1066.0</c:v>
                </c:pt>
                <c:pt idx="6">
                  <c:v>1333.0</c:v>
                </c:pt>
              </c:numCache>
            </c:numRef>
          </c:val>
        </c:ser>
        <c:marker val="1"/>
        <c:axId val="453367864"/>
        <c:axId val="452535832"/>
      </c:lineChart>
      <c:catAx>
        <c:axId val="453367864"/>
        <c:scaling>
          <c:orientation val="minMax"/>
        </c:scaling>
        <c:axPos val="b"/>
        <c:numFmt formatCode="General" sourceLinked="1"/>
        <c:tickLblPos val="nextTo"/>
        <c:crossAx val="452535832"/>
        <c:crosses val="autoZero"/>
        <c:auto val="1"/>
        <c:lblAlgn val="ctr"/>
        <c:lblOffset val="100"/>
      </c:catAx>
      <c:valAx>
        <c:axId val="452535832"/>
        <c:scaling>
          <c:orientation val="minMax"/>
        </c:scaling>
        <c:axPos val="l"/>
        <c:majorGridlines/>
        <c:numFmt formatCode="General" sourceLinked="1"/>
        <c:tickLblPos val="nextTo"/>
        <c:crossAx val="453367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0"/>
          <c:order val="0"/>
          <c:tx>
            <c:v>Main Mem Init Access (sec)</c:v>
          </c:tx>
          <c:cat>
            <c:numRef>
              <c:f>Sheet1!$H$24:$H$29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22.0</c:v>
                </c:pt>
                <c:pt idx="5">
                  <c:v>29.0</c:v>
                </c:pt>
              </c:numCache>
            </c:numRef>
          </c:cat>
          <c:val>
            <c:numRef>
              <c:f>Sheet1!$G$24:$G$29</c:f>
              <c:numCache>
                <c:formatCode>0.00E+00</c:formatCode>
                <c:ptCount val="6"/>
                <c:pt idx="0">
                  <c:v>6E-8</c:v>
                </c:pt>
                <c:pt idx="1">
                  <c:v>5E-8</c:v>
                </c:pt>
                <c:pt idx="2">
                  <c:v>4E-8</c:v>
                </c:pt>
                <c:pt idx="3">
                  <c:v>3E-8</c:v>
                </c:pt>
                <c:pt idx="4">
                  <c:v>2E-8</c:v>
                </c:pt>
                <c:pt idx="5">
                  <c:v>1.0E-8</c:v>
                </c:pt>
              </c:numCache>
            </c:numRef>
          </c:val>
        </c:ser>
        <c:marker val="1"/>
        <c:axId val="530780712"/>
        <c:axId val="452526824"/>
      </c:lineChart>
      <c:catAx>
        <c:axId val="530780712"/>
        <c:scaling>
          <c:orientation val="minMax"/>
        </c:scaling>
        <c:axPos val="b"/>
        <c:numFmt formatCode="General" sourceLinked="1"/>
        <c:tickLblPos val="nextTo"/>
        <c:crossAx val="452526824"/>
        <c:crosses val="autoZero"/>
        <c:auto val="1"/>
        <c:lblAlgn val="ctr"/>
        <c:lblOffset val="100"/>
      </c:catAx>
      <c:valAx>
        <c:axId val="452526824"/>
        <c:scaling>
          <c:orientation val="minMax"/>
        </c:scaling>
        <c:axPos val="l"/>
        <c:majorGridlines/>
        <c:numFmt formatCode="0.00E+00" sourceLinked="1"/>
        <c:tickLblPos val="nextTo"/>
        <c:crossAx val="530780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0"/>
          <c:order val="0"/>
          <c:tx>
            <c:v>L2 Initial Access</c:v>
          </c:tx>
          <c:marker>
            <c:symbol val="none"/>
          </c:marker>
          <c:cat>
            <c:numRef>
              <c:f>Sheet1!$H$33:$H$38</c:f>
              <c:numCache>
                <c:formatCode>General</c:formatCode>
                <c:ptCount val="6"/>
                <c:pt idx="0">
                  <c:v>0.0</c:v>
                </c:pt>
                <c:pt idx="1">
                  <c:v>8.03</c:v>
                </c:pt>
                <c:pt idx="2">
                  <c:v>13.43</c:v>
                </c:pt>
                <c:pt idx="3">
                  <c:v>17.34</c:v>
                </c:pt>
                <c:pt idx="4">
                  <c:v>21.53</c:v>
                </c:pt>
                <c:pt idx="5">
                  <c:v>26.04</c:v>
                </c:pt>
              </c:numCache>
            </c:numRef>
          </c:cat>
          <c:val>
            <c:numRef>
              <c:f>Sheet1!$G$33:$G$38</c:f>
              <c:numCache>
                <c:formatCode>0.00E+00</c:formatCode>
                <c:ptCount val="6"/>
                <c:pt idx="0">
                  <c:v>1.5E-8</c:v>
                </c:pt>
                <c:pt idx="1">
                  <c:v>1.0E-8</c:v>
                </c:pt>
                <c:pt idx="2">
                  <c:v>7E-9</c:v>
                </c:pt>
                <c:pt idx="3">
                  <c:v>5E-9</c:v>
                </c:pt>
                <c:pt idx="4">
                  <c:v>3E-9</c:v>
                </c:pt>
                <c:pt idx="5">
                  <c:v>1.0E-9</c:v>
                </c:pt>
              </c:numCache>
            </c:numRef>
          </c:val>
        </c:ser>
        <c:marker val="1"/>
        <c:axId val="453247160"/>
        <c:axId val="452210520"/>
      </c:lineChart>
      <c:catAx>
        <c:axId val="453247160"/>
        <c:scaling>
          <c:orientation val="minMax"/>
        </c:scaling>
        <c:axPos val="b"/>
        <c:numFmt formatCode="General" sourceLinked="1"/>
        <c:tickLblPos val="nextTo"/>
        <c:crossAx val="452210520"/>
        <c:crosses val="autoZero"/>
        <c:auto val="1"/>
        <c:lblAlgn val="ctr"/>
        <c:lblOffset val="100"/>
      </c:catAx>
      <c:valAx>
        <c:axId val="452210520"/>
        <c:scaling>
          <c:orientation val="minMax"/>
        </c:scaling>
        <c:axPos val="l"/>
        <c:majorGridlines/>
        <c:numFmt formatCode="0.00E+00" sourceLinked="1"/>
        <c:tickLblPos val="nextTo"/>
        <c:crossAx val="453247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layout/>
    </c:title>
    <c:plotArea>
      <c:layout/>
      <c:lineChart>
        <c:grouping val="standard"/>
        <c:ser>
          <c:idx val="0"/>
          <c:order val="0"/>
          <c:tx>
            <c:v>L2 Miss Rate %</c:v>
          </c:tx>
          <c:cat>
            <c:numRef>
              <c:f>Sheet1!$H$42:$H$47</c:f>
              <c:numCache>
                <c:formatCode>General</c:formatCode>
                <c:ptCount val="6"/>
                <c:pt idx="0">
                  <c:v>0.0</c:v>
                </c:pt>
                <c:pt idx="1">
                  <c:v>11.12</c:v>
                </c:pt>
                <c:pt idx="2">
                  <c:v>24.91</c:v>
                </c:pt>
                <c:pt idx="3">
                  <c:v>42.59</c:v>
                </c:pt>
                <c:pt idx="4">
                  <c:v>51.15</c:v>
                </c:pt>
                <c:pt idx="5">
                  <c:v>60.8</c:v>
                </c:pt>
              </c:numCache>
            </c:numRef>
          </c:cat>
          <c:val>
            <c:numRef>
              <c:f>Sheet1!$G$42:$G$47</c:f>
              <c:numCache>
                <c:formatCode>General</c:formatCode>
                <c:ptCount val="6"/>
                <c:pt idx="0">
                  <c:v>20.0</c:v>
                </c:pt>
                <c:pt idx="1">
                  <c:v>15.0</c:v>
                </c:pt>
                <c:pt idx="2">
                  <c:v>10.0</c:v>
                </c:pt>
                <c:pt idx="3">
                  <c:v>5.0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</c:ser>
        <c:marker val="1"/>
        <c:axId val="527831400"/>
        <c:axId val="466072088"/>
      </c:lineChart>
      <c:catAx>
        <c:axId val="527831400"/>
        <c:scaling>
          <c:orientation val="minMax"/>
        </c:scaling>
        <c:axPos val="b"/>
        <c:numFmt formatCode="General" sourceLinked="1"/>
        <c:tickLblPos val="nextTo"/>
        <c:crossAx val="466072088"/>
        <c:crosses val="autoZero"/>
        <c:auto val="1"/>
        <c:lblAlgn val="ctr"/>
        <c:lblOffset val="100"/>
      </c:catAx>
      <c:valAx>
        <c:axId val="466072088"/>
        <c:scaling>
          <c:orientation val="minMax"/>
        </c:scaling>
        <c:axPos val="l"/>
        <c:majorGridlines/>
        <c:numFmt formatCode="General" sourceLinked="1"/>
        <c:tickLblPos val="nextTo"/>
        <c:crossAx val="527831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139700</xdr:colOff>
      <xdr:row>0</xdr:row>
      <xdr:rowOff>63500</xdr:rowOff>
    </xdr:from>
    <xdr:to>
      <xdr:col>16</xdr:col>
      <xdr:colOff>901700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101600</xdr:colOff>
      <xdr:row>0</xdr:row>
      <xdr:rowOff>50800</xdr:rowOff>
    </xdr:from>
    <xdr:to>
      <xdr:col>22</xdr:col>
      <xdr:colOff>863600</xdr:colOff>
      <xdr:row>16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152400</xdr:colOff>
      <xdr:row>18</xdr:row>
      <xdr:rowOff>25400</xdr:rowOff>
    </xdr:from>
    <xdr:to>
      <xdr:col>16</xdr:col>
      <xdr:colOff>914400</xdr:colOff>
      <xdr:row>34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139700</xdr:colOff>
      <xdr:row>17</xdr:row>
      <xdr:rowOff>139700</xdr:rowOff>
    </xdr:from>
    <xdr:to>
      <xdr:col>22</xdr:col>
      <xdr:colOff>901700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127000</xdr:colOff>
      <xdr:row>35</xdr:row>
      <xdr:rowOff>76200</xdr:rowOff>
    </xdr:from>
    <xdr:to>
      <xdr:col>16</xdr:col>
      <xdr:colOff>889000</xdr:colOff>
      <xdr:row>52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47"/>
  <sheetViews>
    <sheetView tabSelected="1" view="pageLayout" topLeftCell="J23" workbookViewId="0">
      <selection activeCell="G48" sqref="G48"/>
    </sheetView>
  </sheetViews>
  <sheetFormatPr baseColWidth="10" defaultRowHeight="13"/>
  <cols>
    <col min="1" max="1" width="16.7109375" bestFit="1" customWidth="1"/>
    <col min="3" max="3" width="12" bestFit="1" customWidth="1"/>
  </cols>
  <sheetData>
    <row r="1" spans="1:8">
      <c r="G1" t="s">
        <v>21</v>
      </c>
    </row>
    <row r="2" spans="1:8">
      <c r="G2" t="s">
        <v>0</v>
      </c>
      <c r="H2" t="s">
        <v>26</v>
      </c>
    </row>
    <row r="3" spans="1:8">
      <c r="B3" t="s">
        <v>4</v>
      </c>
      <c r="C3" t="s">
        <v>5</v>
      </c>
      <c r="D3" t="s">
        <v>6</v>
      </c>
      <c r="E3" t="s">
        <v>11</v>
      </c>
      <c r="G3">
        <v>266</v>
      </c>
      <c r="H3">
        <v>0</v>
      </c>
    </row>
    <row r="4" spans="1:8">
      <c r="A4" t="s">
        <v>0</v>
      </c>
      <c r="B4">
        <v>266</v>
      </c>
      <c r="C4">
        <f>1/(B4*1000000)</f>
        <v>3.7593984962406018E-9</v>
      </c>
      <c r="D4">
        <f>C4/0.00000000091</f>
        <v>4.1312071387259364</v>
      </c>
      <c r="G4">
        <v>300</v>
      </c>
      <c r="H4" s="2">
        <v>1.1499999999999999</v>
      </c>
    </row>
    <row r="5" spans="1:8">
      <c r="A5" t="s">
        <v>2</v>
      </c>
      <c r="C5" s="1">
        <v>1.4999999999999999E-8</v>
      </c>
      <c r="D5">
        <f>C5/0.00000000091</f>
        <v>16.483516483516482</v>
      </c>
      <c r="G5">
        <v>533</v>
      </c>
      <c r="H5">
        <v>5</v>
      </c>
    </row>
    <row r="6" spans="1:8">
      <c r="A6" t="s">
        <v>1</v>
      </c>
      <c r="B6">
        <v>133</v>
      </c>
      <c r="C6">
        <f>1/(B6*1000000)</f>
        <v>7.5187969924812037E-9</v>
      </c>
      <c r="D6">
        <f>C6/0.00000000091</f>
        <v>8.2624142774518727</v>
      </c>
      <c r="G6">
        <v>667</v>
      </c>
      <c r="H6">
        <v>6.05</v>
      </c>
    </row>
    <row r="7" spans="1:8">
      <c r="A7" t="s">
        <v>3</v>
      </c>
      <c r="C7" s="1">
        <v>5.9999999999999995E-8</v>
      </c>
      <c r="D7" s="1">
        <f>C7/0.00000000091</f>
        <v>65.934065934065927</v>
      </c>
      <c r="G7">
        <v>800</v>
      </c>
      <c r="H7">
        <v>6.75</v>
      </c>
    </row>
    <row r="8" spans="1:8">
      <c r="G8">
        <v>1066</v>
      </c>
      <c r="H8">
        <v>7.64</v>
      </c>
    </row>
    <row r="9" spans="1:8">
      <c r="A9" t="s">
        <v>7</v>
      </c>
      <c r="D9">
        <v>1</v>
      </c>
      <c r="G9">
        <v>1333</v>
      </c>
      <c r="H9">
        <v>8.1999999999999993</v>
      </c>
    </row>
    <row r="10" spans="1:8">
      <c r="A10" t="s">
        <v>8</v>
      </c>
      <c r="D10">
        <f>D5+(2*D4)</f>
        <v>24.745930760968356</v>
      </c>
    </row>
    <row r="11" spans="1:8">
      <c r="A11" t="s">
        <v>9</v>
      </c>
      <c r="D11">
        <f>D7+(4*D6)</f>
        <v>98.983723043873425</v>
      </c>
      <c r="G11" t="s">
        <v>22</v>
      </c>
    </row>
    <row r="12" spans="1:8">
      <c r="G12" t="s">
        <v>23</v>
      </c>
      <c r="H12" t="s">
        <v>26</v>
      </c>
    </row>
    <row r="13" spans="1:8">
      <c r="A13" t="s">
        <v>10</v>
      </c>
      <c r="E13">
        <v>0.02</v>
      </c>
      <c r="G13">
        <v>133</v>
      </c>
      <c r="H13">
        <v>0</v>
      </c>
    </row>
    <row r="14" spans="1:8">
      <c r="A14" t="s">
        <v>12</v>
      </c>
      <c r="E14">
        <v>0.2</v>
      </c>
      <c r="G14">
        <v>266</v>
      </c>
      <c r="H14">
        <v>7</v>
      </c>
    </row>
    <row r="15" spans="1:8">
      <c r="A15" t="s">
        <v>13</v>
      </c>
      <c r="D15">
        <f>D11</f>
        <v>98.983723043873425</v>
      </c>
      <c r="G15">
        <v>333</v>
      </c>
      <c r="H15">
        <v>9</v>
      </c>
    </row>
    <row r="16" spans="1:8">
      <c r="A16" t="s">
        <v>14</v>
      </c>
      <c r="D16">
        <f>1.5*D11</f>
        <v>148.47558456581015</v>
      </c>
      <c r="G16">
        <v>533</v>
      </c>
      <c r="H16">
        <v>11</v>
      </c>
    </row>
    <row r="17" spans="1:8">
      <c r="G17">
        <v>600</v>
      </c>
      <c r="H17">
        <v>12</v>
      </c>
    </row>
    <row r="18" spans="1:8">
      <c r="A18" t="s">
        <v>15</v>
      </c>
      <c r="G18">
        <v>1066</v>
      </c>
      <c r="H18">
        <v>13</v>
      </c>
    </row>
    <row r="19" spans="1:8">
      <c r="G19">
        <v>1333</v>
      </c>
      <c r="H19">
        <v>14</v>
      </c>
    </row>
    <row r="20" spans="1:8">
      <c r="A20" t="s">
        <v>16</v>
      </c>
      <c r="D20">
        <f>1+E13*(D10+(E14*D16))</f>
        <v>2.0888209534826077</v>
      </c>
    </row>
    <row r="21" spans="1:8">
      <c r="A21" t="s">
        <v>17</v>
      </c>
      <c r="D21">
        <f>1+0.05*(D5+D4+(E14*D16))</f>
        <v>3.5154920267702225</v>
      </c>
    </row>
    <row r="22" spans="1:8">
      <c r="A22" t="s">
        <v>18</v>
      </c>
      <c r="D22">
        <f>1+0.05*(D10+(E14*D16))</f>
        <v>3.7220523837065196</v>
      </c>
      <c r="G22" t="s">
        <v>24</v>
      </c>
    </row>
    <row r="23" spans="1:8">
      <c r="G23" t="s">
        <v>25</v>
      </c>
      <c r="H23" t="s">
        <v>26</v>
      </c>
    </row>
    <row r="24" spans="1:8">
      <c r="A24" t="s">
        <v>19</v>
      </c>
      <c r="D24">
        <f>0.7+(D20-1)+(0.2*(D21-1))+(0.05*(D22-1))</f>
        <v>2.4280219780219778</v>
      </c>
      <c r="F24">
        <v>2.4300000000000002</v>
      </c>
      <c r="G24" s="1">
        <v>5.9999999999999995E-8</v>
      </c>
      <c r="H24">
        <v>0</v>
      </c>
    </row>
    <row r="25" spans="1:8">
      <c r="G25" s="1">
        <v>4.9999999999999998E-8</v>
      </c>
      <c r="H25">
        <v>5</v>
      </c>
    </row>
    <row r="26" spans="1:8">
      <c r="G26" s="1">
        <v>4.0000000000000001E-8</v>
      </c>
      <c r="H26">
        <v>10</v>
      </c>
    </row>
    <row r="27" spans="1:8">
      <c r="G27" s="1">
        <v>2.9999999999999997E-8</v>
      </c>
      <c r="H27">
        <v>15</v>
      </c>
    </row>
    <row r="28" spans="1:8">
      <c r="A28" t="s">
        <v>20</v>
      </c>
      <c r="E28">
        <f>((F24/D24)-1)*100</f>
        <v>8.1466395112039791E-2</v>
      </c>
      <c r="G28" s="1">
        <v>2E-8</v>
      </c>
      <c r="H28">
        <v>22</v>
      </c>
    </row>
    <row r="29" spans="1:8">
      <c r="G29" s="1">
        <v>1E-8</v>
      </c>
      <c r="H29">
        <v>29</v>
      </c>
    </row>
    <row r="31" spans="1:8">
      <c r="G31" t="s">
        <v>27</v>
      </c>
    </row>
    <row r="32" spans="1:8">
      <c r="G32" t="s">
        <v>2</v>
      </c>
      <c r="H32" t="s">
        <v>26</v>
      </c>
    </row>
    <row r="33" spans="7:8">
      <c r="G33" s="1">
        <v>1.4999999999999999E-8</v>
      </c>
      <c r="H33">
        <v>0</v>
      </c>
    </row>
    <row r="34" spans="7:8">
      <c r="G34" s="1">
        <v>1E-8</v>
      </c>
      <c r="H34">
        <v>8.0299999999999994</v>
      </c>
    </row>
    <row r="35" spans="7:8">
      <c r="G35" s="1">
        <v>6.9999999999999998E-9</v>
      </c>
      <c r="H35">
        <v>13.43</v>
      </c>
    </row>
    <row r="36" spans="7:8">
      <c r="G36" s="1">
        <v>5.0000000000000001E-9</v>
      </c>
      <c r="H36">
        <v>17.34</v>
      </c>
    </row>
    <row r="37" spans="7:8">
      <c r="G37" s="1">
        <v>3E-9</v>
      </c>
      <c r="H37">
        <v>21.53</v>
      </c>
    </row>
    <row r="38" spans="7:8">
      <c r="G38" s="1">
        <v>1.0000000000000001E-9</v>
      </c>
      <c r="H38">
        <v>26.04</v>
      </c>
    </row>
    <row r="40" spans="7:8">
      <c r="G40" t="s">
        <v>28</v>
      </c>
    </row>
    <row r="41" spans="7:8">
      <c r="G41" t="s">
        <v>29</v>
      </c>
      <c r="H41" t="s">
        <v>30</v>
      </c>
    </row>
    <row r="42" spans="7:8">
      <c r="G42">
        <v>20</v>
      </c>
      <c r="H42">
        <v>0</v>
      </c>
    </row>
    <row r="43" spans="7:8">
      <c r="G43">
        <v>15</v>
      </c>
      <c r="H43">
        <v>11.12</v>
      </c>
    </row>
    <row r="44" spans="7:8">
      <c r="G44">
        <v>10</v>
      </c>
      <c r="H44">
        <v>24.91</v>
      </c>
    </row>
    <row r="45" spans="7:8">
      <c r="G45">
        <v>5</v>
      </c>
      <c r="H45">
        <v>42.59</v>
      </c>
    </row>
    <row r="46" spans="7:8">
      <c r="G46">
        <v>3</v>
      </c>
      <c r="H46">
        <v>51.15</v>
      </c>
    </row>
    <row r="47" spans="7:8">
      <c r="G47">
        <v>1</v>
      </c>
      <c r="H47">
        <v>60.8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Trinkle</dc:creator>
  <cp:lastModifiedBy>Patrick Trinkle</cp:lastModifiedBy>
  <dcterms:created xsi:type="dcterms:W3CDTF">2008-11-05T00:34:07Z</dcterms:created>
  <dcterms:modified xsi:type="dcterms:W3CDTF">2008-11-05T01:49:12Z</dcterms:modified>
</cp:coreProperties>
</file>