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ml-my.sharepoint.com/personal/peter_sullivan1_student_uml_edu/Documents/"/>
    </mc:Choice>
  </mc:AlternateContent>
  <xr:revisionPtr revIDLastSave="118520" documentId="8_{6CFB348C-83EC-461F-993B-51003484CB88}" xr6:coauthVersionLast="47" xr6:coauthVersionMax="47" xr10:uidLastSave="{1159D2D1-29FE-4D0E-B2FD-DB5A6BA27D10}"/>
  <bookViews>
    <workbookView xWindow="-110" yWindow="-110" windowWidth="19420" windowHeight="10300" firstSheet="2" activeTab="6" xr2:uid="{BF4AD6EE-7093-4D78-8942-91E04AE50E72}"/>
  </bookViews>
  <sheets>
    <sheet name="Sinofert" sheetId="1" state="hidden" r:id="rId1"/>
    <sheet name="Background" sheetId="2" state="hidden" r:id="rId2"/>
    <sheet name="All Data" sheetId="4" r:id="rId3"/>
    <sheet name="Solution Data" sheetId="27" r:id="rId4"/>
    <sheet name="Answer Report 1" sheetId="28" r:id="rId5"/>
    <sheet name="Sensitivity Report 1" sheetId="29" r:id="rId6"/>
    <sheet name="Limits Report 1" sheetId="30" r:id="rId7"/>
    <sheet name="Quantities 2009" sheetId="19" r:id="rId8"/>
  </sheets>
  <definedNames>
    <definedName name="_xlnm._FilterDatabase" localSheetId="5" hidden="1">'Sensitivity Report 1'!$H$209:$K$209</definedName>
    <definedName name="solver_adj" localSheetId="2" hidden="1">'All Data'!$B$120:$N$133</definedName>
    <definedName name="solver_adj" localSheetId="3" hidden="1">'Solution Data'!$B$68:$N$81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'All Data'!$C$192:$C$205</definedName>
    <definedName name="solver_lhs1" localSheetId="3" hidden="1">'Solution Data'!$C$197:$C$210</definedName>
    <definedName name="solver_lhs2" localSheetId="2" hidden="1">'All Data'!$C$206:$C$219</definedName>
    <definedName name="solver_lhs2" localSheetId="3" hidden="1">'Solution Data'!$C$211:$C$224</definedName>
    <definedName name="solver_lhs3" localSheetId="2" hidden="1">'All Data'!$C$220:$C$232</definedName>
    <definedName name="solver_lhs3" localSheetId="3" hidden="1">'Solution Data'!$C$225:$C$237</definedName>
    <definedName name="solver_lhs4" localSheetId="2" hidden="1">'All Data'!$C$233:$C$245</definedName>
    <definedName name="solver_lhs4" localSheetId="3" hidden="1">'Solution Data'!$C$238:$C$250</definedName>
    <definedName name="solver_lhs5" localSheetId="2" hidden="1">'All Data'!$C$233:$C$245</definedName>
    <definedName name="solver_lhs5" localSheetId="3" hidden="1">'Solution Data'!$C$238:$C$250</definedName>
    <definedName name="solver_lin" localSheetId="2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4</definedName>
    <definedName name="solver_num" localSheetId="0" hidden="1">0</definedName>
    <definedName name="solver_num" localSheetId="3" hidden="1">4</definedName>
    <definedName name="solver_nwt" localSheetId="2" hidden="1">1</definedName>
    <definedName name="solver_nwt" localSheetId="3" hidden="1">1</definedName>
    <definedName name="solver_opt" localSheetId="2" hidden="1">'All Data'!$B$23</definedName>
    <definedName name="solver_opt" localSheetId="0" hidden="1">Sinofert!$G$3</definedName>
    <definedName name="solver_opt" localSheetId="3" hidden="1">'Solution Data'!$B$23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el3" localSheetId="2" hidden="1">1</definedName>
    <definedName name="solver_rel3" localSheetId="3" hidden="1">1</definedName>
    <definedName name="solver_rel4" localSheetId="2" hidden="1">3</definedName>
    <definedName name="solver_rel4" localSheetId="3" hidden="1">3</definedName>
    <definedName name="solver_rel5" localSheetId="2" hidden="1">3</definedName>
    <definedName name="solver_rel5" localSheetId="3" hidden="1">3</definedName>
    <definedName name="solver_rhs1" localSheetId="2" hidden="1">'All Data'!$E$192:$E$205</definedName>
    <definedName name="solver_rhs1" localSheetId="3" hidden="1">'Solution Data'!$E$197:$E$210</definedName>
    <definedName name="solver_rhs2" localSheetId="2" hidden="1">'All Data'!$E$206:$E$219</definedName>
    <definedName name="solver_rhs2" localSheetId="3" hidden="1">'Solution Data'!$E$211:$E$224</definedName>
    <definedName name="solver_rhs3" localSheetId="2" hidden="1">'All Data'!$E$220:$E$232</definedName>
    <definedName name="solver_rhs3" localSheetId="3" hidden="1">'Solution Data'!$E$225:$E$237</definedName>
    <definedName name="solver_rhs4" localSheetId="2" hidden="1">'All Data'!$E$233:$E$245</definedName>
    <definedName name="solver_rhs4" localSheetId="3" hidden="1">'Solution Data'!$E$238:$E$250</definedName>
    <definedName name="solver_rhs5" localSheetId="2" hidden="1">'All Data'!$E$233:$E$245</definedName>
    <definedName name="solver_rhs5" localSheetId="3" hidden="1">'Solution Data'!$E$238:$E$250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6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0" hidden="1">1</definedName>
    <definedName name="solver_typ" localSheetId="3" hidden="1">1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0" i="27" l="1"/>
  <c r="B250" i="27"/>
  <c r="E249" i="27"/>
  <c r="B249" i="27"/>
  <c r="E248" i="27"/>
  <c r="B248" i="27"/>
  <c r="E247" i="27"/>
  <c r="B247" i="27"/>
  <c r="E246" i="27"/>
  <c r="B246" i="27"/>
  <c r="E245" i="27"/>
  <c r="B245" i="27"/>
  <c r="E244" i="27"/>
  <c r="B244" i="27"/>
  <c r="E243" i="27"/>
  <c r="B243" i="27"/>
  <c r="E242" i="27"/>
  <c r="B242" i="27"/>
  <c r="E241" i="27"/>
  <c r="B241" i="27"/>
  <c r="E240" i="27"/>
  <c r="B240" i="27"/>
  <c r="E239" i="27"/>
  <c r="B239" i="27"/>
  <c r="E238" i="27"/>
  <c r="B238" i="27"/>
  <c r="E237" i="27"/>
  <c r="B237" i="27"/>
  <c r="E236" i="27"/>
  <c r="B236" i="27"/>
  <c r="E235" i="27"/>
  <c r="B235" i="27"/>
  <c r="E234" i="27"/>
  <c r="B234" i="27"/>
  <c r="E233" i="27"/>
  <c r="B233" i="27"/>
  <c r="E232" i="27"/>
  <c r="B232" i="27"/>
  <c r="E231" i="27"/>
  <c r="B231" i="27"/>
  <c r="E230" i="27"/>
  <c r="B230" i="27"/>
  <c r="E229" i="27"/>
  <c r="B229" i="27"/>
  <c r="E228" i="27"/>
  <c r="B228" i="27"/>
  <c r="E227" i="27"/>
  <c r="B227" i="27"/>
  <c r="E226" i="27"/>
  <c r="B226" i="27"/>
  <c r="E225" i="27"/>
  <c r="B225" i="27"/>
  <c r="E224" i="27"/>
  <c r="B224" i="27"/>
  <c r="E223" i="27"/>
  <c r="B223" i="27"/>
  <c r="E222" i="27"/>
  <c r="B222" i="27"/>
  <c r="E221" i="27"/>
  <c r="B221" i="27"/>
  <c r="E220" i="27"/>
  <c r="B220" i="27"/>
  <c r="E219" i="27"/>
  <c r="B219" i="27"/>
  <c r="E218" i="27"/>
  <c r="B218" i="27"/>
  <c r="E217" i="27"/>
  <c r="B217" i="27"/>
  <c r="E216" i="27"/>
  <c r="B216" i="27"/>
  <c r="E215" i="27"/>
  <c r="B215" i="27"/>
  <c r="E214" i="27"/>
  <c r="B214" i="27"/>
  <c r="E213" i="27"/>
  <c r="B213" i="27"/>
  <c r="E212" i="27"/>
  <c r="B212" i="27"/>
  <c r="E211" i="27"/>
  <c r="B211" i="27"/>
  <c r="E210" i="27"/>
  <c r="B210" i="27"/>
  <c r="E209" i="27"/>
  <c r="B209" i="27"/>
  <c r="E208" i="27"/>
  <c r="B208" i="27"/>
  <c r="E207" i="27"/>
  <c r="B207" i="27"/>
  <c r="E206" i="27"/>
  <c r="B206" i="27"/>
  <c r="E205" i="27"/>
  <c r="B205" i="27"/>
  <c r="E204" i="27"/>
  <c r="B204" i="27"/>
  <c r="E203" i="27"/>
  <c r="B203" i="27"/>
  <c r="E202" i="27"/>
  <c r="B202" i="27"/>
  <c r="E201" i="27"/>
  <c r="B201" i="27"/>
  <c r="E200" i="27"/>
  <c r="B200" i="27"/>
  <c r="E199" i="27"/>
  <c r="B199" i="27"/>
  <c r="E198" i="27"/>
  <c r="B198" i="27"/>
  <c r="E197" i="27"/>
  <c r="B197" i="27"/>
  <c r="N155" i="27"/>
  <c r="N172" i="27" s="1"/>
  <c r="M155" i="27"/>
  <c r="M172" i="27" s="1"/>
  <c r="L155" i="27"/>
  <c r="L172" i="27" s="1"/>
  <c r="K155" i="27"/>
  <c r="K172" i="27" s="1"/>
  <c r="J155" i="27"/>
  <c r="J172" i="27" s="1"/>
  <c r="I155" i="27"/>
  <c r="I172" i="27" s="1"/>
  <c r="H155" i="27"/>
  <c r="H172" i="27" s="1"/>
  <c r="G155" i="27"/>
  <c r="G172" i="27" s="1"/>
  <c r="F155" i="27"/>
  <c r="F172" i="27" s="1"/>
  <c r="E155" i="27"/>
  <c r="E172" i="27" s="1"/>
  <c r="D155" i="27"/>
  <c r="D172" i="27" s="1"/>
  <c r="C155" i="27"/>
  <c r="C172" i="27" s="1"/>
  <c r="B155" i="27"/>
  <c r="B172" i="27" s="1"/>
  <c r="N154" i="27"/>
  <c r="N171" i="27" s="1"/>
  <c r="M154" i="27"/>
  <c r="M171" i="27" s="1"/>
  <c r="L154" i="27"/>
  <c r="L171" i="27" s="1"/>
  <c r="K154" i="27"/>
  <c r="K171" i="27" s="1"/>
  <c r="J154" i="27"/>
  <c r="J171" i="27" s="1"/>
  <c r="I154" i="27"/>
  <c r="I171" i="27" s="1"/>
  <c r="H154" i="27"/>
  <c r="H171" i="27" s="1"/>
  <c r="G154" i="27"/>
  <c r="G171" i="27" s="1"/>
  <c r="F154" i="27"/>
  <c r="F171" i="27" s="1"/>
  <c r="E154" i="27"/>
  <c r="E171" i="27" s="1"/>
  <c r="D154" i="27"/>
  <c r="D171" i="27" s="1"/>
  <c r="C154" i="27"/>
  <c r="C171" i="27" s="1"/>
  <c r="B154" i="27"/>
  <c r="B171" i="27" s="1"/>
  <c r="N153" i="27"/>
  <c r="N170" i="27" s="1"/>
  <c r="M153" i="27"/>
  <c r="M170" i="27" s="1"/>
  <c r="L153" i="27"/>
  <c r="L170" i="27" s="1"/>
  <c r="K153" i="27"/>
  <c r="K170" i="27" s="1"/>
  <c r="J153" i="27"/>
  <c r="J170" i="27" s="1"/>
  <c r="I153" i="27"/>
  <c r="I170" i="27" s="1"/>
  <c r="H153" i="27"/>
  <c r="H170" i="27" s="1"/>
  <c r="G153" i="27"/>
  <c r="G170" i="27" s="1"/>
  <c r="F153" i="27"/>
  <c r="F170" i="27" s="1"/>
  <c r="E153" i="27"/>
  <c r="E170" i="27" s="1"/>
  <c r="D153" i="27"/>
  <c r="D170" i="27" s="1"/>
  <c r="C153" i="27"/>
  <c r="C170" i="27" s="1"/>
  <c r="B153" i="27"/>
  <c r="B170" i="27" s="1"/>
  <c r="N152" i="27"/>
  <c r="N169" i="27" s="1"/>
  <c r="M152" i="27"/>
  <c r="M169" i="27" s="1"/>
  <c r="L152" i="27"/>
  <c r="L169" i="27" s="1"/>
  <c r="K152" i="27"/>
  <c r="K169" i="27" s="1"/>
  <c r="J152" i="27"/>
  <c r="J169" i="27" s="1"/>
  <c r="I152" i="27"/>
  <c r="I169" i="27" s="1"/>
  <c r="H152" i="27"/>
  <c r="H169" i="27" s="1"/>
  <c r="G152" i="27"/>
  <c r="G169" i="27" s="1"/>
  <c r="F152" i="27"/>
  <c r="F169" i="27" s="1"/>
  <c r="E152" i="27"/>
  <c r="E169" i="27" s="1"/>
  <c r="D152" i="27"/>
  <c r="D169" i="27" s="1"/>
  <c r="C152" i="27"/>
  <c r="C169" i="27" s="1"/>
  <c r="B152" i="27"/>
  <c r="B169" i="27" s="1"/>
  <c r="N151" i="27"/>
  <c r="N168" i="27" s="1"/>
  <c r="M151" i="27"/>
  <c r="M168" i="27" s="1"/>
  <c r="L151" i="27"/>
  <c r="L168" i="27" s="1"/>
  <c r="K151" i="27"/>
  <c r="K168" i="27" s="1"/>
  <c r="J151" i="27"/>
  <c r="J168" i="27" s="1"/>
  <c r="I151" i="27"/>
  <c r="I168" i="27" s="1"/>
  <c r="H151" i="27"/>
  <c r="H168" i="27" s="1"/>
  <c r="G151" i="27"/>
  <c r="G168" i="27" s="1"/>
  <c r="F151" i="27"/>
  <c r="F168" i="27" s="1"/>
  <c r="E151" i="27"/>
  <c r="E168" i="27" s="1"/>
  <c r="D151" i="27"/>
  <c r="D168" i="27" s="1"/>
  <c r="C151" i="27"/>
  <c r="C168" i="27" s="1"/>
  <c r="B151" i="27"/>
  <c r="B168" i="27" s="1"/>
  <c r="N150" i="27"/>
  <c r="N167" i="27" s="1"/>
  <c r="M150" i="27"/>
  <c r="M167" i="27" s="1"/>
  <c r="L150" i="27"/>
  <c r="L167" i="27" s="1"/>
  <c r="K150" i="27"/>
  <c r="K167" i="27" s="1"/>
  <c r="J150" i="27"/>
  <c r="J167" i="27" s="1"/>
  <c r="I150" i="27"/>
  <c r="I167" i="27" s="1"/>
  <c r="H150" i="27"/>
  <c r="H167" i="27" s="1"/>
  <c r="G150" i="27"/>
  <c r="G167" i="27" s="1"/>
  <c r="F150" i="27"/>
  <c r="F167" i="27" s="1"/>
  <c r="E150" i="27"/>
  <c r="E167" i="27" s="1"/>
  <c r="D150" i="27"/>
  <c r="D167" i="27" s="1"/>
  <c r="C150" i="27"/>
  <c r="C167" i="27" s="1"/>
  <c r="B150" i="27"/>
  <c r="B167" i="27" s="1"/>
  <c r="N149" i="27"/>
  <c r="N166" i="27" s="1"/>
  <c r="M149" i="27"/>
  <c r="M166" i="27" s="1"/>
  <c r="L149" i="27"/>
  <c r="L166" i="27" s="1"/>
  <c r="K149" i="27"/>
  <c r="K166" i="27" s="1"/>
  <c r="J149" i="27"/>
  <c r="J166" i="27" s="1"/>
  <c r="I149" i="27"/>
  <c r="I166" i="27" s="1"/>
  <c r="H149" i="27"/>
  <c r="H166" i="27" s="1"/>
  <c r="G149" i="27"/>
  <c r="G166" i="27" s="1"/>
  <c r="F149" i="27"/>
  <c r="F166" i="27" s="1"/>
  <c r="E149" i="27"/>
  <c r="E166" i="27" s="1"/>
  <c r="D149" i="27"/>
  <c r="D166" i="27" s="1"/>
  <c r="C149" i="27"/>
  <c r="C166" i="27" s="1"/>
  <c r="B149" i="27"/>
  <c r="B166" i="27" s="1"/>
  <c r="N148" i="27"/>
  <c r="N165" i="27" s="1"/>
  <c r="M148" i="27"/>
  <c r="M165" i="27" s="1"/>
  <c r="L148" i="27"/>
  <c r="L165" i="27" s="1"/>
  <c r="K148" i="27"/>
  <c r="K165" i="27" s="1"/>
  <c r="J148" i="27"/>
  <c r="J165" i="27" s="1"/>
  <c r="I148" i="27"/>
  <c r="I165" i="27" s="1"/>
  <c r="H148" i="27"/>
  <c r="H165" i="27" s="1"/>
  <c r="G148" i="27"/>
  <c r="G165" i="27" s="1"/>
  <c r="F148" i="27"/>
  <c r="F165" i="27" s="1"/>
  <c r="E148" i="27"/>
  <c r="E165" i="27" s="1"/>
  <c r="D148" i="27"/>
  <c r="D165" i="27" s="1"/>
  <c r="C148" i="27"/>
  <c r="C165" i="27" s="1"/>
  <c r="B148" i="27"/>
  <c r="B165" i="27" s="1"/>
  <c r="N147" i="27"/>
  <c r="N164" i="27" s="1"/>
  <c r="M147" i="27"/>
  <c r="M164" i="27" s="1"/>
  <c r="L147" i="27"/>
  <c r="L164" i="27" s="1"/>
  <c r="K147" i="27"/>
  <c r="K164" i="27" s="1"/>
  <c r="J147" i="27"/>
  <c r="J164" i="27" s="1"/>
  <c r="I147" i="27"/>
  <c r="I164" i="27" s="1"/>
  <c r="H147" i="27"/>
  <c r="H164" i="27" s="1"/>
  <c r="G147" i="27"/>
  <c r="G164" i="27" s="1"/>
  <c r="F147" i="27"/>
  <c r="F164" i="27" s="1"/>
  <c r="E147" i="27"/>
  <c r="E164" i="27" s="1"/>
  <c r="D147" i="27"/>
  <c r="D164" i="27" s="1"/>
  <c r="C147" i="27"/>
  <c r="C164" i="27" s="1"/>
  <c r="B147" i="27"/>
  <c r="B164" i="27" s="1"/>
  <c r="N146" i="27"/>
  <c r="N163" i="27" s="1"/>
  <c r="M146" i="27"/>
  <c r="M163" i="27" s="1"/>
  <c r="L146" i="27"/>
  <c r="L163" i="27" s="1"/>
  <c r="K146" i="27"/>
  <c r="K163" i="27" s="1"/>
  <c r="J146" i="27"/>
  <c r="J163" i="27" s="1"/>
  <c r="I146" i="27"/>
  <c r="I163" i="27" s="1"/>
  <c r="H146" i="27"/>
  <c r="H163" i="27" s="1"/>
  <c r="G146" i="27"/>
  <c r="G163" i="27" s="1"/>
  <c r="F146" i="27"/>
  <c r="F163" i="27" s="1"/>
  <c r="E146" i="27"/>
  <c r="E163" i="27" s="1"/>
  <c r="D146" i="27"/>
  <c r="D163" i="27" s="1"/>
  <c r="C146" i="27"/>
  <c r="C163" i="27" s="1"/>
  <c r="B146" i="27"/>
  <c r="B163" i="27" s="1"/>
  <c r="N145" i="27"/>
  <c r="N162" i="27" s="1"/>
  <c r="M145" i="27"/>
  <c r="M162" i="27" s="1"/>
  <c r="L145" i="27"/>
  <c r="L162" i="27" s="1"/>
  <c r="K145" i="27"/>
  <c r="K162" i="27" s="1"/>
  <c r="J145" i="27"/>
  <c r="J162" i="27" s="1"/>
  <c r="I145" i="27"/>
  <c r="I162" i="27" s="1"/>
  <c r="H145" i="27"/>
  <c r="H162" i="27" s="1"/>
  <c r="G145" i="27"/>
  <c r="G162" i="27" s="1"/>
  <c r="F145" i="27"/>
  <c r="F162" i="27" s="1"/>
  <c r="E145" i="27"/>
  <c r="E162" i="27" s="1"/>
  <c r="D145" i="27"/>
  <c r="D162" i="27" s="1"/>
  <c r="C145" i="27"/>
  <c r="C162" i="27" s="1"/>
  <c r="B145" i="27"/>
  <c r="B162" i="27" s="1"/>
  <c r="N144" i="27"/>
  <c r="N161" i="27" s="1"/>
  <c r="M144" i="27"/>
  <c r="M161" i="27" s="1"/>
  <c r="L144" i="27"/>
  <c r="L161" i="27" s="1"/>
  <c r="K144" i="27"/>
  <c r="K161" i="27" s="1"/>
  <c r="J144" i="27"/>
  <c r="J161" i="27" s="1"/>
  <c r="I144" i="27"/>
  <c r="I161" i="27" s="1"/>
  <c r="H144" i="27"/>
  <c r="H161" i="27" s="1"/>
  <c r="G144" i="27"/>
  <c r="G161" i="27" s="1"/>
  <c r="F144" i="27"/>
  <c r="F161" i="27" s="1"/>
  <c r="E144" i="27"/>
  <c r="E161" i="27" s="1"/>
  <c r="D144" i="27"/>
  <c r="D161" i="27" s="1"/>
  <c r="C144" i="27"/>
  <c r="C161" i="27" s="1"/>
  <c r="B144" i="27"/>
  <c r="B161" i="27" s="1"/>
  <c r="N143" i="27"/>
  <c r="N160" i="27" s="1"/>
  <c r="M143" i="27"/>
  <c r="M160" i="27" s="1"/>
  <c r="L143" i="27"/>
  <c r="L160" i="27" s="1"/>
  <c r="K143" i="27"/>
  <c r="K160" i="27" s="1"/>
  <c r="J143" i="27"/>
  <c r="J160" i="27" s="1"/>
  <c r="I143" i="27"/>
  <c r="I160" i="27" s="1"/>
  <c r="H143" i="27"/>
  <c r="H160" i="27" s="1"/>
  <c r="G143" i="27"/>
  <c r="G160" i="27" s="1"/>
  <c r="F143" i="27"/>
  <c r="F160" i="27" s="1"/>
  <c r="E143" i="27"/>
  <c r="E160" i="27" s="1"/>
  <c r="D143" i="27"/>
  <c r="D160" i="27" s="1"/>
  <c r="C143" i="27"/>
  <c r="C160" i="27" s="1"/>
  <c r="B143" i="27"/>
  <c r="B160" i="27" s="1"/>
  <c r="N142" i="27"/>
  <c r="N159" i="27" s="1"/>
  <c r="M142" i="27"/>
  <c r="M159" i="27" s="1"/>
  <c r="L142" i="27"/>
  <c r="L159" i="27" s="1"/>
  <c r="K142" i="27"/>
  <c r="K159" i="27" s="1"/>
  <c r="J142" i="27"/>
  <c r="J159" i="27" s="1"/>
  <c r="I142" i="27"/>
  <c r="I159" i="27" s="1"/>
  <c r="H142" i="27"/>
  <c r="H159" i="27" s="1"/>
  <c r="G142" i="27"/>
  <c r="G159" i="27" s="1"/>
  <c r="F142" i="27"/>
  <c r="F159" i="27" s="1"/>
  <c r="E142" i="27"/>
  <c r="E159" i="27" s="1"/>
  <c r="D142" i="27"/>
  <c r="D159" i="27" s="1"/>
  <c r="C142" i="27"/>
  <c r="C159" i="27" s="1"/>
  <c r="B142" i="27"/>
  <c r="B159" i="27" s="1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N119" i="27"/>
  <c r="M119" i="27"/>
  <c r="L119" i="27"/>
  <c r="K119" i="27"/>
  <c r="J119" i="27"/>
  <c r="I119" i="27"/>
  <c r="H119" i="27"/>
  <c r="G119" i="27"/>
  <c r="F119" i="27"/>
  <c r="E119" i="27"/>
  <c r="D119" i="27"/>
  <c r="C119" i="27"/>
  <c r="B119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N116" i="27"/>
  <c r="M116" i="27"/>
  <c r="L116" i="27"/>
  <c r="K116" i="27"/>
  <c r="J116" i="27"/>
  <c r="I116" i="27"/>
  <c r="H116" i="27"/>
  <c r="G116" i="27"/>
  <c r="F116" i="27"/>
  <c r="E116" i="27"/>
  <c r="D116" i="27"/>
  <c r="C116" i="27"/>
  <c r="B116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N114" i="27"/>
  <c r="M114" i="27"/>
  <c r="L114" i="27"/>
  <c r="K114" i="27"/>
  <c r="J114" i="27"/>
  <c r="I114" i="27"/>
  <c r="H114" i="27"/>
  <c r="G114" i="27"/>
  <c r="F114" i="27"/>
  <c r="E114" i="27"/>
  <c r="D114" i="27"/>
  <c r="C114" i="27"/>
  <c r="B114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B113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N110" i="27"/>
  <c r="M110" i="27"/>
  <c r="L110" i="27"/>
  <c r="K110" i="27"/>
  <c r="J110" i="27"/>
  <c r="I110" i="27"/>
  <c r="H110" i="27"/>
  <c r="G110" i="27"/>
  <c r="F110" i="27"/>
  <c r="E110" i="27"/>
  <c r="D110" i="27"/>
  <c r="C110" i="27"/>
  <c r="B110" i="27"/>
  <c r="N109" i="27"/>
  <c r="M109" i="27"/>
  <c r="L109" i="27"/>
  <c r="K109" i="27"/>
  <c r="J109" i="27"/>
  <c r="I109" i="27"/>
  <c r="H109" i="27"/>
  <c r="G109" i="27"/>
  <c r="F109" i="27"/>
  <c r="E109" i="27"/>
  <c r="D109" i="27"/>
  <c r="C109" i="27"/>
  <c r="B109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N105" i="27"/>
  <c r="M105" i="27"/>
  <c r="L105" i="27"/>
  <c r="K105" i="27"/>
  <c r="J105" i="27"/>
  <c r="I105" i="27"/>
  <c r="H105" i="27"/>
  <c r="G105" i="27"/>
  <c r="F105" i="27"/>
  <c r="E105" i="27"/>
  <c r="D105" i="27"/>
  <c r="C105" i="27"/>
  <c r="B105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Q99" i="27"/>
  <c r="P99" i="27"/>
  <c r="N99" i="27"/>
  <c r="N137" i="27" s="1"/>
  <c r="M99" i="27"/>
  <c r="L99" i="27"/>
  <c r="K99" i="27"/>
  <c r="K137" i="27" s="1"/>
  <c r="J99" i="27"/>
  <c r="I99" i="27"/>
  <c r="H99" i="27"/>
  <c r="G99" i="27"/>
  <c r="G137" i="27" s="1"/>
  <c r="F99" i="27"/>
  <c r="F137" i="27" s="1"/>
  <c r="E99" i="27"/>
  <c r="E137" i="27" s="1"/>
  <c r="D99" i="27"/>
  <c r="C99" i="27"/>
  <c r="B99" i="27"/>
  <c r="B137" i="27" s="1"/>
  <c r="Q98" i="27"/>
  <c r="P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Q97" i="27"/>
  <c r="P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B97" i="27"/>
  <c r="Q96" i="27"/>
  <c r="P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Q95" i="27"/>
  <c r="P95" i="27"/>
  <c r="N95" i="27"/>
  <c r="N133" i="27" s="1"/>
  <c r="M95" i="27"/>
  <c r="M133" i="27" s="1"/>
  <c r="L95" i="27"/>
  <c r="K95" i="27"/>
  <c r="J95" i="27"/>
  <c r="I95" i="27"/>
  <c r="I133" i="27" s="1"/>
  <c r="H95" i="27"/>
  <c r="G95" i="27"/>
  <c r="F95" i="27"/>
  <c r="F133" i="27" s="1"/>
  <c r="E95" i="27"/>
  <c r="D95" i="27"/>
  <c r="C95" i="27"/>
  <c r="B95" i="27"/>
  <c r="Q94" i="27"/>
  <c r="P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Q93" i="27"/>
  <c r="P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Q92" i="27"/>
  <c r="P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Q91" i="27"/>
  <c r="P91" i="27"/>
  <c r="N91" i="27"/>
  <c r="M91" i="27"/>
  <c r="M129" i="27" s="1"/>
  <c r="L91" i="27"/>
  <c r="K91" i="27"/>
  <c r="K129" i="27" s="1"/>
  <c r="J91" i="27"/>
  <c r="J129" i="27" s="1"/>
  <c r="I91" i="27"/>
  <c r="H91" i="27"/>
  <c r="H129" i="27" s="1"/>
  <c r="G91" i="27"/>
  <c r="F91" i="27"/>
  <c r="E91" i="27"/>
  <c r="E129" i="27" s="1"/>
  <c r="D91" i="27"/>
  <c r="C91" i="27"/>
  <c r="C129" i="27" s="1"/>
  <c r="B91" i="27"/>
  <c r="Q90" i="27"/>
  <c r="P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Q89" i="27"/>
  <c r="P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Q88" i="27"/>
  <c r="P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Q87" i="27"/>
  <c r="P87" i="27"/>
  <c r="N87" i="27"/>
  <c r="M87" i="27"/>
  <c r="L87" i="27"/>
  <c r="K87" i="27"/>
  <c r="J87" i="27"/>
  <c r="I87" i="27"/>
  <c r="I125" i="27" s="1"/>
  <c r="H87" i="27"/>
  <c r="G87" i="27"/>
  <c r="F87" i="27"/>
  <c r="E87" i="27"/>
  <c r="D87" i="27"/>
  <c r="D125" i="27" s="1"/>
  <c r="C87" i="27"/>
  <c r="B87" i="27"/>
  <c r="Q86" i="27"/>
  <c r="P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D62" i="27"/>
  <c r="C62" i="27"/>
  <c r="B62" i="27"/>
  <c r="D44" i="27"/>
  <c r="C44" i="27"/>
  <c r="B44" i="27"/>
  <c r="O18" i="19"/>
  <c r="H138" i="4"/>
  <c r="H155" i="4" s="1"/>
  <c r="B100" i="4"/>
  <c r="D138" i="4"/>
  <c r="D155" i="4" s="1"/>
  <c r="E138" i="4"/>
  <c r="E155" i="4" s="1"/>
  <c r="F138" i="4"/>
  <c r="F155" i="4" s="1"/>
  <c r="G138" i="4"/>
  <c r="G155" i="4" s="1"/>
  <c r="I138" i="4"/>
  <c r="I155" i="4" s="1"/>
  <c r="J138" i="4"/>
  <c r="J155" i="4" s="1"/>
  <c r="K138" i="4"/>
  <c r="K155" i="4" s="1"/>
  <c r="L138" i="4"/>
  <c r="L155" i="4" s="1"/>
  <c r="M138" i="4"/>
  <c r="M155" i="4" s="1"/>
  <c r="N138" i="4"/>
  <c r="N155" i="4" s="1"/>
  <c r="D139" i="4"/>
  <c r="D156" i="4" s="1"/>
  <c r="E139" i="4"/>
  <c r="E156" i="4" s="1"/>
  <c r="F139" i="4"/>
  <c r="F156" i="4" s="1"/>
  <c r="G139" i="4"/>
  <c r="G156" i="4" s="1"/>
  <c r="H139" i="4"/>
  <c r="H156" i="4" s="1"/>
  <c r="I139" i="4"/>
  <c r="I156" i="4" s="1"/>
  <c r="J139" i="4"/>
  <c r="J156" i="4" s="1"/>
  <c r="K139" i="4"/>
  <c r="K156" i="4" s="1"/>
  <c r="L139" i="4"/>
  <c r="L156" i="4" s="1"/>
  <c r="M139" i="4"/>
  <c r="M156" i="4" s="1"/>
  <c r="N139" i="4"/>
  <c r="N156" i="4" s="1"/>
  <c r="D140" i="4"/>
  <c r="D157" i="4" s="1"/>
  <c r="E140" i="4"/>
  <c r="E157" i="4" s="1"/>
  <c r="F140" i="4"/>
  <c r="F157" i="4" s="1"/>
  <c r="G140" i="4"/>
  <c r="G157" i="4" s="1"/>
  <c r="H140" i="4"/>
  <c r="H157" i="4" s="1"/>
  <c r="I140" i="4"/>
  <c r="I157" i="4" s="1"/>
  <c r="J140" i="4"/>
  <c r="J157" i="4" s="1"/>
  <c r="K140" i="4"/>
  <c r="K157" i="4" s="1"/>
  <c r="L140" i="4"/>
  <c r="L157" i="4" s="1"/>
  <c r="M140" i="4"/>
  <c r="M157" i="4" s="1"/>
  <c r="N140" i="4"/>
  <c r="N157" i="4" s="1"/>
  <c r="D141" i="4"/>
  <c r="D158" i="4" s="1"/>
  <c r="E141" i="4"/>
  <c r="E158" i="4" s="1"/>
  <c r="F141" i="4"/>
  <c r="F158" i="4" s="1"/>
  <c r="G141" i="4"/>
  <c r="G158" i="4" s="1"/>
  <c r="H141" i="4"/>
  <c r="H158" i="4" s="1"/>
  <c r="I141" i="4"/>
  <c r="I158" i="4" s="1"/>
  <c r="J141" i="4"/>
  <c r="J158" i="4" s="1"/>
  <c r="K141" i="4"/>
  <c r="K158" i="4" s="1"/>
  <c r="L141" i="4"/>
  <c r="L158" i="4" s="1"/>
  <c r="M141" i="4"/>
  <c r="M158" i="4" s="1"/>
  <c r="N141" i="4"/>
  <c r="N158" i="4" s="1"/>
  <c r="D142" i="4"/>
  <c r="D159" i="4" s="1"/>
  <c r="E142" i="4"/>
  <c r="E159" i="4" s="1"/>
  <c r="F142" i="4"/>
  <c r="F159" i="4" s="1"/>
  <c r="G142" i="4"/>
  <c r="G159" i="4" s="1"/>
  <c r="H142" i="4"/>
  <c r="H159" i="4" s="1"/>
  <c r="I142" i="4"/>
  <c r="I159" i="4" s="1"/>
  <c r="J142" i="4"/>
  <c r="J159" i="4" s="1"/>
  <c r="K142" i="4"/>
  <c r="K159" i="4" s="1"/>
  <c r="L142" i="4"/>
  <c r="L159" i="4" s="1"/>
  <c r="M142" i="4"/>
  <c r="M159" i="4" s="1"/>
  <c r="N142" i="4"/>
  <c r="N159" i="4" s="1"/>
  <c r="D143" i="4"/>
  <c r="D160" i="4" s="1"/>
  <c r="E143" i="4"/>
  <c r="E160" i="4" s="1"/>
  <c r="F143" i="4"/>
  <c r="F160" i="4" s="1"/>
  <c r="G143" i="4"/>
  <c r="G160" i="4" s="1"/>
  <c r="H143" i="4"/>
  <c r="H160" i="4" s="1"/>
  <c r="I143" i="4"/>
  <c r="I160" i="4" s="1"/>
  <c r="J143" i="4"/>
  <c r="J160" i="4" s="1"/>
  <c r="K143" i="4"/>
  <c r="K160" i="4" s="1"/>
  <c r="L143" i="4"/>
  <c r="L160" i="4" s="1"/>
  <c r="M143" i="4"/>
  <c r="M160" i="4" s="1"/>
  <c r="N143" i="4"/>
  <c r="N160" i="4" s="1"/>
  <c r="D144" i="4"/>
  <c r="D161" i="4" s="1"/>
  <c r="E144" i="4"/>
  <c r="E161" i="4" s="1"/>
  <c r="F144" i="4"/>
  <c r="F161" i="4" s="1"/>
  <c r="G144" i="4"/>
  <c r="G161" i="4" s="1"/>
  <c r="H144" i="4"/>
  <c r="H161" i="4" s="1"/>
  <c r="I144" i="4"/>
  <c r="I161" i="4" s="1"/>
  <c r="J144" i="4"/>
  <c r="J161" i="4" s="1"/>
  <c r="K144" i="4"/>
  <c r="K161" i="4" s="1"/>
  <c r="L144" i="4"/>
  <c r="L161" i="4" s="1"/>
  <c r="M144" i="4"/>
  <c r="M161" i="4" s="1"/>
  <c r="N144" i="4"/>
  <c r="N161" i="4" s="1"/>
  <c r="D145" i="4"/>
  <c r="D162" i="4" s="1"/>
  <c r="E145" i="4"/>
  <c r="E162" i="4" s="1"/>
  <c r="F145" i="4"/>
  <c r="F162" i="4" s="1"/>
  <c r="G145" i="4"/>
  <c r="G162" i="4" s="1"/>
  <c r="H145" i="4"/>
  <c r="H162" i="4" s="1"/>
  <c r="I145" i="4"/>
  <c r="I162" i="4" s="1"/>
  <c r="J145" i="4"/>
  <c r="J162" i="4" s="1"/>
  <c r="K145" i="4"/>
  <c r="K162" i="4" s="1"/>
  <c r="L145" i="4"/>
  <c r="L162" i="4" s="1"/>
  <c r="M145" i="4"/>
  <c r="M162" i="4" s="1"/>
  <c r="N145" i="4"/>
  <c r="N162" i="4" s="1"/>
  <c r="D146" i="4"/>
  <c r="D163" i="4" s="1"/>
  <c r="E146" i="4"/>
  <c r="E163" i="4" s="1"/>
  <c r="F146" i="4"/>
  <c r="F163" i="4" s="1"/>
  <c r="G146" i="4"/>
  <c r="G163" i="4" s="1"/>
  <c r="H146" i="4"/>
  <c r="H163" i="4" s="1"/>
  <c r="I146" i="4"/>
  <c r="I163" i="4" s="1"/>
  <c r="J146" i="4"/>
  <c r="J163" i="4" s="1"/>
  <c r="K146" i="4"/>
  <c r="K163" i="4" s="1"/>
  <c r="L146" i="4"/>
  <c r="L163" i="4" s="1"/>
  <c r="M146" i="4"/>
  <c r="M163" i="4" s="1"/>
  <c r="N146" i="4"/>
  <c r="N163" i="4" s="1"/>
  <c r="D147" i="4"/>
  <c r="D164" i="4" s="1"/>
  <c r="E147" i="4"/>
  <c r="E164" i="4" s="1"/>
  <c r="F147" i="4"/>
  <c r="F164" i="4" s="1"/>
  <c r="G147" i="4"/>
  <c r="G164" i="4" s="1"/>
  <c r="H147" i="4"/>
  <c r="H164" i="4" s="1"/>
  <c r="I147" i="4"/>
  <c r="I164" i="4" s="1"/>
  <c r="J147" i="4"/>
  <c r="J164" i="4" s="1"/>
  <c r="K147" i="4"/>
  <c r="K164" i="4" s="1"/>
  <c r="L147" i="4"/>
  <c r="L164" i="4" s="1"/>
  <c r="M147" i="4"/>
  <c r="M164" i="4" s="1"/>
  <c r="N147" i="4"/>
  <c r="N164" i="4" s="1"/>
  <c r="D148" i="4"/>
  <c r="D165" i="4" s="1"/>
  <c r="E148" i="4"/>
  <c r="E165" i="4" s="1"/>
  <c r="F148" i="4"/>
  <c r="F165" i="4" s="1"/>
  <c r="G148" i="4"/>
  <c r="G165" i="4" s="1"/>
  <c r="H148" i="4"/>
  <c r="H165" i="4" s="1"/>
  <c r="I148" i="4"/>
  <c r="I165" i="4" s="1"/>
  <c r="J148" i="4"/>
  <c r="J165" i="4" s="1"/>
  <c r="K148" i="4"/>
  <c r="K165" i="4" s="1"/>
  <c r="L148" i="4"/>
  <c r="L165" i="4" s="1"/>
  <c r="M148" i="4"/>
  <c r="M165" i="4" s="1"/>
  <c r="N148" i="4"/>
  <c r="N165" i="4" s="1"/>
  <c r="D149" i="4"/>
  <c r="D166" i="4" s="1"/>
  <c r="E149" i="4"/>
  <c r="E166" i="4" s="1"/>
  <c r="F149" i="4"/>
  <c r="F166" i="4" s="1"/>
  <c r="G149" i="4"/>
  <c r="G166" i="4" s="1"/>
  <c r="H149" i="4"/>
  <c r="H166" i="4" s="1"/>
  <c r="I149" i="4"/>
  <c r="I166" i="4" s="1"/>
  <c r="J149" i="4"/>
  <c r="J166" i="4" s="1"/>
  <c r="K149" i="4"/>
  <c r="K166" i="4" s="1"/>
  <c r="L149" i="4"/>
  <c r="L166" i="4" s="1"/>
  <c r="M149" i="4"/>
  <c r="M166" i="4" s="1"/>
  <c r="N149" i="4"/>
  <c r="N166" i="4" s="1"/>
  <c r="D150" i="4"/>
  <c r="D167" i="4" s="1"/>
  <c r="E150" i="4"/>
  <c r="E167" i="4" s="1"/>
  <c r="F150" i="4"/>
  <c r="F167" i="4" s="1"/>
  <c r="G150" i="4"/>
  <c r="G167" i="4" s="1"/>
  <c r="H150" i="4"/>
  <c r="H167" i="4" s="1"/>
  <c r="I150" i="4"/>
  <c r="I167" i="4" s="1"/>
  <c r="J150" i="4"/>
  <c r="J167" i="4" s="1"/>
  <c r="K150" i="4"/>
  <c r="K167" i="4" s="1"/>
  <c r="L150" i="4"/>
  <c r="L167" i="4" s="1"/>
  <c r="M150" i="4"/>
  <c r="M167" i="4" s="1"/>
  <c r="N150" i="4"/>
  <c r="N167" i="4" s="1"/>
  <c r="D151" i="4"/>
  <c r="D168" i="4" s="1"/>
  <c r="E151" i="4"/>
  <c r="E168" i="4" s="1"/>
  <c r="F151" i="4"/>
  <c r="F168" i="4" s="1"/>
  <c r="G151" i="4"/>
  <c r="G168" i="4" s="1"/>
  <c r="H151" i="4"/>
  <c r="H168" i="4" s="1"/>
  <c r="I151" i="4"/>
  <c r="I168" i="4" s="1"/>
  <c r="J151" i="4"/>
  <c r="J168" i="4" s="1"/>
  <c r="K151" i="4"/>
  <c r="K168" i="4" s="1"/>
  <c r="L151" i="4"/>
  <c r="L168" i="4" s="1"/>
  <c r="M151" i="4"/>
  <c r="M168" i="4" s="1"/>
  <c r="N151" i="4"/>
  <c r="N168" i="4" s="1"/>
  <c r="C138" i="4"/>
  <c r="C155" i="4" s="1"/>
  <c r="C139" i="4"/>
  <c r="C156" i="4" s="1"/>
  <c r="C140" i="4"/>
  <c r="C157" i="4" s="1"/>
  <c r="C141" i="4"/>
  <c r="C158" i="4" s="1"/>
  <c r="C142" i="4"/>
  <c r="C159" i="4" s="1"/>
  <c r="C143" i="4"/>
  <c r="C160" i="4" s="1"/>
  <c r="C144" i="4"/>
  <c r="C161" i="4" s="1"/>
  <c r="C145" i="4"/>
  <c r="C162" i="4" s="1"/>
  <c r="C146" i="4"/>
  <c r="C163" i="4" s="1"/>
  <c r="C147" i="4"/>
  <c r="C164" i="4" s="1"/>
  <c r="C148" i="4"/>
  <c r="C165" i="4" s="1"/>
  <c r="C149" i="4"/>
  <c r="C166" i="4" s="1"/>
  <c r="C150" i="4"/>
  <c r="C167" i="4" s="1"/>
  <c r="C151" i="4"/>
  <c r="C168" i="4" s="1"/>
  <c r="B139" i="4"/>
  <c r="B156" i="4" s="1"/>
  <c r="B140" i="4"/>
  <c r="B157" i="4" s="1"/>
  <c r="B141" i="4"/>
  <c r="B158" i="4" s="1"/>
  <c r="B142" i="4"/>
  <c r="B159" i="4" s="1"/>
  <c r="B143" i="4"/>
  <c r="B160" i="4" s="1"/>
  <c r="B144" i="4"/>
  <c r="B161" i="4" s="1"/>
  <c r="B145" i="4"/>
  <c r="B162" i="4" s="1"/>
  <c r="B146" i="4"/>
  <c r="B163" i="4" s="1"/>
  <c r="B147" i="4"/>
  <c r="B164" i="4" s="1"/>
  <c r="B148" i="4"/>
  <c r="B165" i="4" s="1"/>
  <c r="B149" i="4"/>
  <c r="B166" i="4" s="1"/>
  <c r="B150" i="4"/>
  <c r="B167" i="4" s="1"/>
  <c r="B151" i="4"/>
  <c r="B168" i="4" s="1"/>
  <c r="B138" i="4"/>
  <c r="B155" i="4" s="1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G100" i="4"/>
  <c r="B88" i="4"/>
  <c r="B84" i="4"/>
  <c r="E111" i="4"/>
  <c r="B106" i="4"/>
  <c r="B83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00" i="4"/>
  <c r="E100" i="4"/>
  <c r="E101" i="4"/>
  <c r="E102" i="4"/>
  <c r="E103" i="4"/>
  <c r="E104" i="4"/>
  <c r="E105" i="4"/>
  <c r="E106" i="4"/>
  <c r="E107" i="4"/>
  <c r="E108" i="4"/>
  <c r="E109" i="4"/>
  <c r="E110" i="4"/>
  <c r="E112" i="4"/>
  <c r="E113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5" i="4"/>
  <c r="D116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00" i="4"/>
  <c r="B103" i="4"/>
  <c r="B104" i="4"/>
  <c r="B105" i="4"/>
  <c r="B107" i="4"/>
  <c r="B108" i="4"/>
  <c r="B109" i="4"/>
  <c r="B110" i="4"/>
  <c r="B111" i="4"/>
  <c r="B112" i="4"/>
  <c r="B113" i="4"/>
  <c r="B102" i="4"/>
  <c r="B101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83" i="4"/>
  <c r="N116" i="4"/>
  <c r="M116" i="4"/>
  <c r="L116" i="4"/>
  <c r="K116" i="4"/>
  <c r="J116" i="4"/>
  <c r="I116" i="4"/>
  <c r="H116" i="4"/>
  <c r="G116" i="4"/>
  <c r="F116" i="4"/>
  <c r="E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C115" i="4"/>
  <c r="B115" i="4"/>
  <c r="C83" i="4"/>
  <c r="D83" i="4"/>
  <c r="E83" i="4"/>
  <c r="F83" i="4"/>
  <c r="G83" i="4"/>
  <c r="H83" i="4"/>
  <c r="I83" i="4"/>
  <c r="J83" i="4"/>
  <c r="K83" i="4"/>
  <c r="L83" i="4"/>
  <c r="M83" i="4"/>
  <c r="N83" i="4"/>
  <c r="C84" i="4"/>
  <c r="D84" i="4"/>
  <c r="E84" i="4"/>
  <c r="F84" i="4"/>
  <c r="G84" i="4"/>
  <c r="H84" i="4"/>
  <c r="I84" i="4"/>
  <c r="J84" i="4"/>
  <c r="K84" i="4"/>
  <c r="L84" i="4"/>
  <c r="M84" i="4"/>
  <c r="N84" i="4"/>
  <c r="C85" i="4"/>
  <c r="D85" i="4"/>
  <c r="E85" i="4"/>
  <c r="F85" i="4"/>
  <c r="G85" i="4"/>
  <c r="H85" i="4"/>
  <c r="I85" i="4"/>
  <c r="J85" i="4"/>
  <c r="K85" i="4"/>
  <c r="L85" i="4"/>
  <c r="M85" i="4"/>
  <c r="N85" i="4"/>
  <c r="C86" i="4"/>
  <c r="D86" i="4"/>
  <c r="E86" i="4"/>
  <c r="F86" i="4"/>
  <c r="G86" i="4"/>
  <c r="H86" i="4"/>
  <c r="I86" i="4"/>
  <c r="J86" i="4"/>
  <c r="K86" i="4"/>
  <c r="L86" i="4"/>
  <c r="M86" i="4"/>
  <c r="N86" i="4"/>
  <c r="C87" i="4"/>
  <c r="D87" i="4"/>
  <c r="E87" i="4"/>
  <c r="F87" i="4"/>
  <c r="G87" i="4"/>
  <c r="H87" i="4"/>
  <c r="I87" i="4"/>
  <c r="J87" i="4"/>
  <c r="K87" i="4"/>
  <c r="L87" i="4"/>
  <c r="M87" i="4"/>
  <c r="N87" i="4"/>
  <c r="C88" i="4"/>
  <c r="D88" i="4"/>
  <c r="E88" i="4"/>
  <c r="F88" i="4"/>
  <c r="G88" i="4"/>
  <c r="H88" i="4"/>
  <c r="I88" i="4"/>
  <c r="J88" i="4"/>
  <c r="K88" i="4"/>
  <c r="L88" i="4"/>
  <c r="M88" i="4"/>
  <c r="N88" i="4"/>
  <c r="C89" i="4"/>
  <c r="D89" i="4"/>
  <c r="E89" i="4"/>
  <c r="F89" i="4"/>
  <c r="G89" i="4"/>
  <c r="H89" i="4"/>
  <c r="I89" i="4"/>
  <c r="J89" i="4"/>
  <c r="K89" i="4"/>
  <c r="L89" i="4"/>
  <c r="M89" i="4"/>
  <c r="N89" i="4"/>
  <c r="C90" i="4"/>
  <c r="D90" i="4"/>
  <c r="E90" i="4"/>
  <c r="F90" i="4"/>
  <c r="G90" i="4"/>
  <c r="H90" i="4"/>
  <c r="I90" i="4"/>
  <c r="J90" i="4"/>
  <c r="K90" i="4"/>
  <c r="L90" i="4"/>
  <c r="M90" i="4"/>
  <c r="N90" i="4"/>
  <c r="C91" i="4"/>
  <c r="D91" i="4"/>
  <c r="E91" i="4"/>
  <c r="F91" i="4"/>
  <c r="G91" i="4"/>
  <c r="H91" i="4"/>
  <c r="I91" i="4"/>
  <c r="J91" i="4"/>
  <c r="K91" i="4"/>
  <c r="L91" i="4"/>
  <c r="M91" i="4"/>
  <c r="N91" i="4"/>
  <c r="C92" i="4"/>
  <c r="D92" i="4"/>
  <c r="E92" i="4"/>
  <c r="F92" i="4"/>
  <c r="G92" i="4"/>
  <c r="H92" i="4"/>
  <c r="I92" i="4"/>
  <c r="J92" i="4"/>
  <c r="K92" i="4"/>
  <c r="L92" i="4"/>
  <c r="M92" i="4"/>
  <c r="N92" i="4"/>
  <c r="C93" i="4"/>
  <c r="D93" i="4"/>
  <c r="E93" i="4"/>
  <c r="F93" i="4"/>
  <c r="G93" i="4"/>
  <c r="H93" i="4"/>
  <c r="I93" i="4"/>
  <c r="J93" i="4"/>
  <c r="K93" i="4"/>
  <c r="L93" i="4"/>
  <c r="M93" i="4"/>
  <c r="N93" i="4"/>
  <c r="C94" i="4"/>
  <c r="D94" i="4"/>
  <c r="E94" i="4"/>
  <c r="F94" i="4"/>
  <c r="G94" i="4"/>
  <c r="H94" i="4"/>
  <c r="I94" i="4"/>
  <c r="J94" i="4"/>
  <c r="K94" i="4"/>
  <c r="L94" i="4"/>
  <c r="M94" i="4"/>
  <c r="N94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B85" i="4"/>
  <c r="B86" i="4"/>
  <c r="B87" i="4"/>
  <c r="B89" i="4"/>
  <c r="B90" i="4"/>
  <c r="B91" i="4"/>
  <c r="B92" i="4"/>
  <c r="B93" i="4"/>
  <c r="B94" i="4"/>
  <c r="B95" i="4"/>
  <c r="B96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192" i="4"/>
  <c r="D3" i="1"/>
  <c r="E234" i="4"/>
  <c r="E235" i="4"/>
  <c r="E236" i="4"/>
  <c r="E237" i="4"/>
  <c r="E238" i="4"/>
  <c r="E239" i="4"/>
  <c r="E240" i="4"/>
  <c r="E241" i="4"/>
  <c r="E242" i="4"/>
  <c r="E243" i="4"/>
  <c r="E244" i="4"/>
  <c r="E245" i="4"/>
  <c r="E233" i="4"/>
  <c r="B244" i="4"/>
  <c r="B245" i="4"/>
  <c r="B234" i="4"/>
  <c r="B235" i="4"/>
  <c r="B236" i="4"/>
  <c r="B237" i="4"/>
  <c r="B238" i="4"/>
  <c r="B239" i="4"/>
  <c r="B240" i="4"/>
  <c r="B241" i="4"/>
  <c r="B242" i="4"/>
  <c r="B243" i="4"/>
  <c r="B233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20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06" i="4"/>
  <c r="B216" i="4"/>
  <c r="B217" i="4"/>
  <c r="B218" i="4"/>
  <c r="B219" i="4"/>
  <c r="B208" i="4"/>
  <c r="B209" i="4"/>
  <c r="B210" i="4"/>
  <c r="B211" i="4"/>
  <c r="B212" i="4"/>
  <c r="B213" i="4"/>
  <c r="B214" i="4"/>
  <c r="B215" i="4"/>
  <c r="B207" i="4"/>
  <c r="B206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192" i="4"/>
  <c r="K134" i="4"/>
  <c r="C134" i="4"/>
  <c r="D134" i="4"/>
  <c r="E134" i="4"/>
  <c r="F134" i="4"/>
  <c r="G134" i="4"/>
  <c r="H134" i="4"/>
  <c r="I134" i="4"/>
  <c r="J134" i="4"/>
  <c r="L134" i="4"/>
  <c r="M134" i="4"/>
  <c r="N134" i="4"/>
  <c r="B134" i="4"/>
  <c r="D62" i="4"/>
  <c r="C62" i="4"/>
  <c r="B62" i="4"/>
  <c r="D44" i="4"/>
  <c r="C44" i="4"/>
  <c r="B44" i="4"/>
  <c r="E3" i="1"/>
  <c r="G17" i="1"/>
  <c r="L127" i="27" l="1"/>
  <c r="J137" i="27"/>
  <c r="H137" i="27"/>
  <c r="C137" i="27"/>
  <c r="L135" i="27"/>
  <c r="L133" i="27"/>
  <c r="B133" i="27"/>
  <c r="H131" i="27"/>
  <c r="M130" i="27"/>
  <c r="G130" i="27"/>
  <c r="E130" i="27"/>
  <c r="N129" i="27"/>
  <c r="G129" i="27"/>
  <c r="B129" i="27"/>
  <c r="K128" i="27"/>
  <c r="C128" i="27"/>
  <c r="J126" i="27"/>
  <c r="I126" i="27"/>
  <c r="L125" i="27"/>
  <c r="J125" i="27"/>
  <c r="B125" i="27"/>
  <c r="J136" i="27"/>
  <c r="K126" i="27"/>
  <c r="M137" i="27"/>
  <c r="I137" i="27"/>
  <c r="K136" i="27"/>
  <c r="C136" i="27"/>
  <c r="H135" i="27"/>
  <c r="G135" i="27"/>
  <c r="D135" i="27"/>
  <c r="K134" i="27"/>
  <c r="I134" i="27"/>
  <c r="C134" i="27"/>
  <c r="J133" i="27"/>
  <c r="K133" i="27"/>
  <c r="E133" i="27"/>
  <c r="D133" i="27"/>
  <c r="C133" i="27"/>
  <c r="G132" i="27"/>
  <c r="L131" i="27"/>
  <c r="D131" i="27"/>
  <c r="D130" i="27"/>
  <c r="I129" i="27"/>
  <c r="F129" i="27"/>
  <c r="N128" i="27"/>
  <c r="F128" i="27"/>
  <c r="H127" i="27"/>
  <c r="D127" i="27"/>
  <c r="C126" i="27"/>
  <c r="N125" i="27"/>
  <c r="M125" i="27"/>
  <c r="K125" i="27"/>
  <c r="F125" i="27"/>
  <c r="E125" i="27"/>
  <c r="C125" i="27"/>
  <c r="J124" i="27"/>
  <c r="G124" i="27"/>
  <c r="D126" i="27"/>
  <c r="L126" i="27"/>
  <c r="E127" i="27"/>
  <c r="M127" i="27"/>
  <c r="H130" i="27"/>
  <c r="I131" i="27"/>
  <c r="D134" i="27"/>
  <c r="L134" i="27"/>
  <c r="E135" i="27"/>
  <c r="M135" i="27"/>
  <c r="H124" i="27"/>
  <c r="M131" i="27"/>
  <c r="H132" i="27"/>
  <c r="I135" i="27"/>
  <c r="C124" i="27"/>
  <c r="K124" i="27"/>
  <c r="M126" i="27"/>
  <c r="F127" i="27"/>
  <c r="N127" i="27"/>
  <c r="G128" i="27"/>
  <c r="I130" i="27"/>
  <c r="J131" i="27"/>
  <c r="C132" i="27"/>
  <c r="K132" i="27"/>
  <c r="E134" i="27"/>
  <c r="M134" i="27"/>
  <c r="F135" i="27"/>
  <c r="N135" i="27"/>
  <c r="G136" i="27"/>
  <c r="G126" i="27"/>
  <c r="C130" i="27"/>
  <c r="K130" i="27"/>
  <c r="F131" i="27"/>
  <c r="N131" i="27"/>
  <c r="I132" i="27"/>
  <c r="G134" i="27"/>
  <c r="E126" i="27"/>
  <c r="D124" i="27"/>
  <c r="L124" i="27"/>
  <c r="G127" i="27"/>
  <c r="H128" i="27"/>
  <c r="C131" i="27"/>
  <c r="K131" i="27"/>
  <c r="D132" i="27"/>
  <c r="L132" i="27"/>
  <c r="H136" i="27"/>
  <c r="H134" i="27"/>
  <c r="E124" i="27"/>
  <c r="M124" i="27"/>
  <c r="E132" i="27"/>
  <c r="M132" i="27"/>
  <c r="F124" i="27"/>
  <c r="N124" i="27"/>
  <c r="I127" i="27"/>
  <c r="J128" i="27"/>
  <c r="L130" i="27"/>
  <c r="E131" i="27"/>
  <c r="F132" i="27"/>
  <c r="N132" i="27"/>
  <c r="B136" i="27"/>
  <c r="F126" i="27"/>
  <c r="N134" i="27"/>
  <c r="B130" i="27"/>
  <c r="N126" i="27"/>
  <c r="C245" i="27"/>
  <c r="C127" i="27"/>
  <c r="K127" i="27"/>
  <c r="D128" i="27"/>
  <c r="L128" i="27"/>
  <c r="F130" i="27"/>
  <c r="N130" i="27"/>
  <c r="J134" i="27"/>
  <c r="C135" i="27"/>
  <c r="D136" i="27"/>
  <c r="L136" i="27"/>
  <c r="C218" i="27"/>
  <c r="J130" i="27"/>
  <c r="F134" i="27"/>
  <c r="C197" i="27"/>
  <c r="C205" i="27"/>
  <c r="J132" i="27"/>
  <c r="F136" i="27"/>
  <c r="N136" i="27"/>
  <c r="C231" i="27"/>
  <c r="B117" i="27"/>
  <c r="J117" i="27"/>
  <c r="H126" i="27"/>
  <c r="G131" i="27"/>
  <c r="C202" i="27"/>
  <c r="O99" i="27"/>
  <c r="C239" i="27"/>
  <c r="C247" i="27"/>
  <c r="C215" i="27"/>
  <c r="C223" i="27"/>
  <c r="C240" i="27"/>
  <c r="C248" i="27"/>
  <c r="G125" i="27"/>
  <c r="G133" i="27"/>
  <c r="C214" i="27"/>
  <c r="J127" i="27"/>
  <c r="C222" i="27"/>
  <c r="J135" i="27"/>
  <c r="E117" i="27"/>
  <c r="M117" i="27"/>
  <c r="H125" i="27"/>
  <c r="C226" i="27"/>
  <c r="C234" i="27"/>
  <c r="C242" i="27"/>
  <c r="C250" i="27"/>
  <c r="I128" i="27"/>
  <c r="D117" i="27"/>
  <c r="L117" i="27"/>
  <c r="G117" i="27"/>
  <c r="H133" i="27"/>
  <c r="I136" i="27"/>
  <c r="D137" i="27"/>
  <c r="L137" i="27"/>
  <c r="C213" i="27"/>
  <c r="C221" i="27"/>
  <c r="K135" i="27"/>
  <c r="C229" i="27"/>
  <c r="C237" i="27"/>
  <c r="C212" i="27"/>
  <c r="E128" i="27"/>
  <c r="M128" i="27"/>
  <c r="C220" i="27"/>
  <c r="E136" i="27"/>
  <c r="M136" i="27"/>
  <c r="C230" i="27"/>
  <c r="O170" i="27"/>
  <c r="B124" i="27"/>
  <c r="B128" i="27"/>
  <c r="D129" i="27"/>
  <c r="L129" i="27"/>
  <c r="B132" i="27"/>
  <c r="F117" i="27"/>
  <c r="N117" i="27"/>
  <c r="C200" i="27"/>
  <c r="C208" i="27"/>
  <c r="C216" i="27"/>
  <c r="C224" i="27"/>
  <c r="C232" i="27"/>
  <c r="C243" i="27"/>
  <c r="C219" i="27"/>
  <c r="B127" i="27"/>
  <c r="B131" i="27"/>
  <c r="B13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H117" i="27"/>
  <c r="C198" i="27"/>
  <c r="C206" i="27"/>
  <c r="C238" i="27"/>
  <c r="C246" i="27"/>
  <c r="C211" i="27"/>
  <c r="C227" i="27"/>
  <c r="I117" i="27"/>
  <c r="C201" i="27"/>
  <c r="C209" i="27"/>
  <c r="C217" i="27"/>
  <c r="C225" i="27"/>
  <c r="C233" i="27"/>
  <c r="C241" i="27"/>
  <c r="C249" i="27"/>
  <c r="C203" i="27"/>
  <c r="C235" i="27"/>
  <c r="B126" i="27"/>
  <c r="B134" i="27"/>
  <c r="C204" i="27"/>
  <c r="C228" i="27"/>
  <c r="C236" i="27"/>
  <c r="C244" i="27"/>
  <c r="C117" i="27"/>
  <c r="K117" i="27"/>
  <c r="C199" i="27"/>
  <c r="C207" i="27"/>
  <c r="C210" i="27"/>
  <c r="I124" i="27"/>
  <c r="P167" i="4"/>
  <c r="C230" i="4"/>
  <c r="C239" i="4"/>
  <c r="C236" i="4"/>
  <c r="C233" i="4"/>
  <c r="C229" i="4"/>
  <c r="C245" i="4"/>
  <c r="C244" i="4"/>
  <c r="C241" i="4"/>
  <c r="C227" i="4"/>
  <c r="C225" i="4"/>
  <c r="C224" i="4"/>
  <c r="C223" i="4"/>
  <c r="C235" i="4"/>
  <c r="C243" i="4"/>
  <c r="C228" i="4"/>
  <c r="C226" i="4"/>
  <c r="C234" i="4"/>
  <c r="C222" i="4"/>
  <c r="C237" i="4"/>
  <c r="C231" i="4"/>
  <c r="C238" i="4"/>
  <c r="C221" i="4"/>
  <c r="C232" i="4"/>
  <c r="C220" i="4"/>
  <c r="C240" i="4"/>
  <c r="C242" i="4"/>
  <c r="L114" i="4"/>
  <c r="B114" i="4"/>
  <c r="B66" i="4"/>
  <c r="N114" i="4"/>
  <c r="M114" i="4"/>
  <c r="K114" i="4"/>
  <c r="J114" i="4"/>
  <c r="I114" i="4"/>
  <c r="H114" i="4"/>
  <c r="G114" i="4"/>
  <c r="F114" i="4"/>
  <c r="E114" i="4"/>
  <c r="D114" i="4"/>
  <c r="C114" i="4"/>
  <c r="H73" i="4"/>
  <c r="C200" i="4"/>
  <c r="H67" i="4"/>
  <c r="C219" i="4"/>
  <c r="H79" i="4"/>
  <c r="G79" i="4"/>
  <c r="C205" i="4"/>
  <c r="K78" i="4"/>
  <c r="C204" i="4"/>
  <c r="C78" i="4"/>
  <c r="G77" i="4"/>
  <c r="C203" i="4"/>
  <c r="K76" i="4"/>
  <c r="C76" i="4"/>
  <c r="B76" i="4"/>
  <c r="G75" i="4"/>
  <c r="B75" i="4"/>
  <c r="K74" i="4"/>
  <c r="C74" i="4"/>
  <c r="C213" i="4"/>
  <c r="G73" i="4"/>
  <c r="C199" i="4"/>
  <c r="K72" i="4"/>
  <c r="C72" i="4"/>
  <c r="G71" i="4"/>
  <c r="C211" i="4"/>
  <c r="B71" i="4"/>
  <c r="K70" i="4"/>
  <c r="C196" i="4"/>
  <c r="C70" i="4"/>
  <c r="G69" i="4"/>
  <c r="C195" i="4"/>
  <c r="C68" i="4"/>
  <c r="B68" i="4"/>
  <c r="G67" i="4"/>
  <c r="C193" i="4"/>
  <c r="C207" i="4"/>
  <c r="L66" i="4"/>
  <c r="C192" i="4"/>
  <c r="B72" i="4"/>
  <c r="K79" i="4"/>
  <c r="C79" i="4"/>
  <c r="G78" i="4"/>
  <c r="K77" i="4"/>
  <c r="C77" i="4"/>
  <c r="G76" i="4"/>
  <c r="K75" i="4"/>
  <c r="C75" i="4"/>
  <c r="G74" i="4"/>
  <c r="K73" i="4"/>
  <c r="C73" i="4"/>
  <c r="G72" i="4"/>
  <c r="K71" i="4"/>
  <c r="C71" i="4"/>
  <c r="G70" i="4"/>
  <c r="K69" i="4"/>
  <c r="C69" i="4"/>
  <c r="G68" i="4"/>
  <c r="K67" i="4"/>
  <c r="C67" i="4"/>
  <c r="C198" i="4"/>
  <c r="C218" i="4"/>
  <c r="C210" i="4"/>
  <c r="H66" i="4"/>
  <c r="J79" i="4"/>
  <c r="N78" i="4"/>
  <c r="F78" i="4"/>
  <c r="J77" i="4"/>
  <c r="N76" i="4"/>
  <c r="F76" i="4"/>
  <c r="J75" i="4"/>
  <c r="N74" i="4"/>
  <c r="F74" i="4"/>
  <c r="J73" i="4"/>
  <c r="N72" i="4"/>
  <c r="J71" i="4"/>
  <c r="N70" i="4"/>
  <c r="F70" i="4"/>
  <c r="J69" i="4"/>
  <c r="N68" i="4"/>
  <c r="F68" i="4"/>
  <c r="J67" i="4"/>
  <c r="C197" i="4"/>
  <c r="C217" i="4"/>
  <c r="C209" i="4"/>
  <c r="C216" i="4"/>
  <c r="C208" i="4"/>
  <c r="L78" i="4"/>
  <c r="L76" i="4"/>
  <c r="D76" i="4"/>
  <c r="D74" i="4"/>
  <c r="H71" i="4"/>
  <c r="L70" i="4"/>
  <c r="D68" i="4"/>
  <c r="C215" i="4"/>
  <c r="C202" i="4"/>
  <c r="C194" i="4"/>
  <c r="C214" i="4"/>
  <c r="C201" i="4"/>
  <c r="C206" i="4"/>
  <c r="C212" i="4"/>
  <c r="B73" i="4"/>
  <c r="K68" i="4"/>
  <c r="G66" i="4"/>
  <c r="K66" i="4"/>
  <c r="N79" i="4"/>
  <c r="F79" i="4"/>
  <c r="J78" i="4"/>
  <c r="N77" i="4"/>
  <c r="F77" i="4"/>
  <c r="J76" i="4"/>
  <c r="N75" i="4"/>
  <c r="F75" i="4"/>
  <c r="J74" i="4"/>
  <c r="N73" i="4"/>
  <c r="F73" i="4"/>
  <c r="B74" i="4"/>
  <c r="N66" i="4"/>
  <c r="F66" i="4"/>
  <c r="I79" i="4"/>
  <c r="M78" i="4"/>
  <c r="E78" i="4"/>
  <c r="I77" i="4"/>
  <c r="M76" i="4"/>
  <c r="E76" i="4"/>
  <c r="I75" i="4"/>
  <c r="M74" i="4"/>
  <c r="E74" i="4"/>
  <c r="I73" i="4"/>
  <c r="M72" i="4"/>
  <c r="E72" i="4"/>
  <c r="I71" i="4"/>
  <c r="M70" i="4"/>
  <c r="E70" i="4"/>
  <c r="I69" i="4"/>
  <c r="M68" i="4"/>
  <c r="E68" i="4"/>
  <c r="I67" i="4"/>
  <c r="M66" i="4"/>
  <c r="E66" i="4"/>
  <c r="D78" i="4"/>
  <c r="H77" i="4"/>
  <c r="H75" i="4"/>
  <c r="L74" i="4"/>
  <c r="L72" i="4"/>
  <c r="D72" i="4"/>
  <c r="D70" i="4"/>
  <c r="H69" i="4"/>
  <c r="L68" i="4"/>
  <c r="B78" i="4"/>
  <c r="D66" i="4"/>
  <c r="B70" i="4"/>
  <c r="J72" i="4"/>
  <c r="N71" i="4"/>
  <c r="F71" i="4"/>
  <c r="J70" i="4"/>
  <c r="N69" i="4"/>
  <c r="F69" i="4"/>
  <c r="J68" i="4"/>
  <c r="N67" i="4"/>
  <c r="F67" i="4"/>
  <c r="J66" i="4"/>
  <c r="I78" i="4"/>
  <c r="I76" i="4"/>
  <c r="E75" i="4"/>
  <c r="E73" i="4"/>
  <c r="E71" i="4"/>
  <c r="E69" i="4"/>
  <c r="I68" i="4"/>
  <c r="M67" i="4"/>
  <c r="E67" i="4"/>
  <c r="I66" i="4"/>
  <c r="M79" i="4"/>
  <c r="E79" i="4"/>
  <c r="M77" i="4"/>
  <c r="E77" i="4"/>
  <c r="M75" i="4"/>
  <c r="I74" i="4"/>
  <c r="M73" i="4"/>
  <c r="I72" i="4"/>
  <c r="M71" i="4"/>
  <c r="I70" i="4"/>
  <c r="M69" i="4"/>
  <c r="L79" i="4"/>
  <c r="D79" i="4"/>
  <c r="H78" i="4"/>
  <c r="L77" i="4"/>
  <c r="D77" i="4"/>
  <c r="H76" i="4"/>
  <c r="L75" i="4"/>
  <c r="D75" i="4"/>
  <c r="H74" i="4"/>
  <c r="L73" i="4"/>
  <c r="D73" i="4"/>
  <c r="H72" i="4"/>
  <c r="L71" i="4"/>
  <c r="D71" i="4"/>
  <c r="H70" i="4"/>
  <c r="L69" i="4"/>
  <c r="D69" i="4"/>
  <c r="H68" i="4"/>
  <c r="L67" i="4"/>
  <c r="D67" i="4"/>
  <c r="O84" i="4"/>
  <c r="F72" i="4"/>
  <c r="B67" i="4"/>
  <c r="O94" i="4"/>
  <c r="O86" i="4"/>
  <c r="O93" i="4"/>
  <c r="O85" i="4"/>
  <c r="O90" i="4"/>
  <c r="O89" i="4"/>
  <c r="O83" i="4"/>
  <c r="O96" i="4"/>
  <c r="O92" i="4"/>
  <c r="B79" i="4"/>
  <c r="B77" i="4"/>
  <c r="B69" i="4"/>
  <c r="C66" i="4"/>
  <c r="O88" i="4"/>
  <c r="O95" i="4"/>
  <c r="O87" i="4"/>
  <c r="O91" i="4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H17" i="1"/>
  <c r="I17" i="1"/>
  <c r="J17" i="1"/>
  <c r="K17" i="1"/>
  <c r="L17" i="1"/>
  <c r="M17" i="1"/>
  <c r="N17" i="1"/>
  <c r="O17" i="1"/>
  <c r="P17" i="1"/>
  <c r="Q17" i="1"/>
  <c r="R17" i="1"/>
  <c r="S17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O131" i="27" l="1"/>
  <c r="O132" i="27"/>
  <c r="O130" i="27"/>
  <c r="O136" i="27"/>
  <c r="O134" i="27"/>
  <c r="O133" i="27"/>
  <c r="O125" i="27"/>
  <c r="O117" i="27"/>
  <c r="O127" i="27"/>
  <c r="O126" i="27"/>
  <c r="O137" i="27"/>
  <c r="O128" i="27"/>
  <c r="O129" i="27"/>
  <c r="O135" i="27"/>
  <c r="O124" i="27"/>
  <c r="O100" i="27"/>
  <c r="O97" i="4"/>
  <c r="O114" i="4"/>
  <c r="O73" i="4"/>
  <c r="O75" i="4"/>
  <c r="O71" i="4"/>
  <c r="O69" i="4"/>
  <c r="O76" i="4"/>
  <c r="O68" i="4"/>
  <c r="O66" i="4"/>
  <c r="O77" i="4"/>
  <c r="O70" i="4"/>
  <c r="O78" i="4"/>
  <c r="O79" i="4"/>
  <c r="O74" i="4"/>
  <c r="O67" i="4"/>
  <c r="O72" i="4"/>
  <c r="P137" i="27" l="1"/>
  <c r="B23" i="27" s="1"/>
  <c r="P79" i="4"/>
  <c r="B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tc={5500401E-0B0F-4CF8-BDD1-C4D2142BD5BF}</author>
    <author>tc={FDAD5A56-B174-4448-8908-AF6A01D04F12}</author>
  </authors>
  <commentList>
    <comment ref="C48" authorId="0" shapeId="0" xr:uid="{5500401E-0B0F-4CF8-BDD1-C4D2142BD5B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Estimates, not guaranteed amts, except for Sinofert Pingyuan and Sinofert Changshan</t>
      </text>
    </comment>
    <comment ref="D48" authorId="1" shapeId="0" xr:uid="{FDAD5A56-B174-4448-8908-AF6A01D04F12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constraint</t>
      </text>
    </comment>
  </commentList>
</comments>
</file>

<file path=xl/sharedStrings.xml><?xml version="1.0" encoding="utf-8"?>
<sst xmlns="http://schemas.openxmlformats.org/spreadsheetml/2006/main" count="2847" uniqueCount="770">
  <si>
    <t>Province</t>
  </si>
  <si>
    <t>Sign</t>
  </si>
  <si>
    <t>Heilongjiang</t>
  </si>
  <si>
    <t>&lt;=</t>
  </si>
  <si>
    <t>Jilin</t>
  </si>
  <si>
    <t>Liaoning</t>
  </si>
  <si>
    <t>Hebel</t>
  </si>
  <si>
    <t>Henan</t>
  </si>
  <si>
    <t>Shandong</t>
  </si>
  <si>
    <t>Jiangsu</t>
  </si>
  <si>
    <t>Anhul</t>
  </si>
  <si>
    <t>Hunan</t>
  </si>
  <si>
    <t>Jiangxi</t>
  </si>
  <si>
    <t>Fujian</t>
  </si>
  <si>
    <t>Guangdong</t>
  </si>
  <si>
    <t>Guangxi</t>
  </si>
  <si>
    <t>Supplier: Sinofert Pingyuan</t>
  </si>
  <si>
    <t>Total Average Freight (Factory to Province)</t>
  </si>
  <si>
    <t>Supplier: Shanxi Fengxi</t>
  </si>
  <si>
    <t>Supplier: Shandong Lianmeng</t>
  </si>
  <si>
    <t>Supplier: Shandong Ruixing</t>
  </si>
  <si>
    <t>Supplier: Shandong Lunan</t>
  </si>
  <si>
    <t>Supplier: Henan Xinlianxin</t>
  </si>
  <si>
    <t>Supplier: Henan Pingdingshan</t>
  </si>
  <si>
    <t>Hubei</t>
  </si>
  <si>
    <t>Supplier: Jiangsu Linggu</t>
  </si>
  <si>
    <t>Supplier: Hebei Zhengyuan</t>
  </si>
  <si>
    <t>Supplier: Hebei Jinghua</t>
  </si>
  <si>
    <t>Supplier: Anhui Haoyuan</t>
  </si>
  <si>
    <t>Supplier: Neimeng Erduosi</t>
  </si>
  <si>
    <t>Supplier: Sinofert Changshan</t>
  </si>
  <si>
    <t>Freight Difference</t>
  </si>
  <si>
    <t>Total</t>
  </si>
  <si>
    <t>Max Capacity (ton/year)</t>
  </si>
  <si>
    <t>Yearly Min Contract Qty (ton/year)</t>
  </si>
  <si>
    <t>Exact Contract Qty (ton/year)</t>
  </si>
  <si>
    <t>Average Manufacturing Cost (RMB)</t>
  </si>
  <si>
    <t>2009 Market Size (in tons)</t>
  </si>
  <si>
    <t>Average Selling Prices (RMB/ton)</t>
  </si>
  <si>
    <t>Potential Average Profit (RMB)</t>
  </si>
  <si>
    <t>Sales Budget (ton/year)</t>
  </si>
  <si>
    <t>Min Sal Qty (ton/year)</t>
  </si>
  <si>
    <t>Constraints</t>
  </si>
  <si>
    <t>Sales Budget</t>
  </si>
  <si>
    <t>Market Size</t>
  </si>
  <si>
    <t>Contracted Amount for Plant-owned purchase</t>
  </si>
  <si>
    <t>No guarantee on contract amount from other non-owned plant</t>
  </si>
  <si>
    <t>Supply and Demand fluctuation so price varies</t>
  </si>
  <si>
    <t>Minimum sales Quantity</t>
  </si>
  <si>
    <t>Background</t>
  </si>
  <si>
    <t>Sinofert's urea business</t>
  </si>
  <si>
    <t>needs a change in way of doing business to be profitable</t>
  </si>
  <si>
    <t>largest comprehensive fertilizer enterprise in China</t>
  </si>
  <si>
    <t>supply and demand varies</t>
  </si>
  <si>
    <t>in many cases, urea had to be shipped from over-supplied to under-supplied province, resulting in long transportation times and high freight costs</t>
  </si>
  <si>
    <t>China has a total of 190 urea plants based in 14 agricultural provinces</t>
  </si>
  <si>
    <t>Among 70 suppliers, 13 plants were key large-capacity suppliers who were willing to supply and transport their products outside their own provinces</t>
  </si>
  <si>
    <t>Every year, Sinofert set an annual (one-year) quantity contract with these suppliers, but the contract quantities were estimates and not guaranteed amounts</t>
  </si>
  <si>
    <t>Sinofert had to purchase a minimum quantity in order to sustain its strong relationship with key suppliers</t>
  </si>
  <si>
    <t>Sinofert also had to purchase the exact contract quantity from its owned production plants regardless of market demand</t>
  </si>
  <si>
    <t>Historically, Sinofert Changshan supplied a minimum 250,000 tons to Jilin province</t>
  </si>
  <si>
    <t>Jisngsu Linggu had supplied a minimum of 200,000 tons to Jiangsu province annually</t>
  </si>
  <si>
    <t>market share of Sinofert in the urea business was increasing as a result of efforts and investment in the business over the last 10 years, but it didn't see expected financial results</t>
  </si>
  <si>
    <t>In 2007 and 2009, Sinofert lost money in the urea business, and in 2008 it made negligible profit</t>
  </si>
  <si>
    <t>Lee Jun's ideas to tackle Sinofert's challenges include increasing sales budgets, evaluating strategic planning for production and transportation and perform a scenario analysis to determine the best future course of action</t>
  </si>
  <si>
    <t>Exhibit 1</t>
  </si>
  <si>
    <t>Province/Quantity</t>
  </si>
  <si>
    <t>Market Size
(ton/year)</t>
  </si>
  <si>
    <t>Exhibit 2</t>
  </si>
  <si>
    <t>Exhibit 3</t>
  </si>
  <si>
    <t>Exhibit 2: 2010 Yearly Contract with Key Suppliers (Including Sinofert Factory Production</t>
  </si>
  <si>
    <t>Exhibit 4: Average Freight from Factory to Each Provincial Market</t>
  </si>
  <si>
    <t>Exhibit 1: Market Capacity and Sinofret's Budget in China of Major Agriculture Provinces</t>
  </si>
  <si>
    <t>Exhibit 3: Planned Shipment Quantities 2009</t>
  </si>
  <si>
    <t>They can supply 4 million tons of urea from 70 plants in China</t>
  </si>
  <si>
    <r>
      <t xml:space="preserve">In order to plan and monitor the new year's sales and production, Sinofert would set a yearly sales budget for each province according to market size and sales ability </t>
    </r>
    <r>
      <rPr>
        <b/>
        <sz val="11"/>
        <color theme="1"/>
        <rFont val="Aptos Narrow"/>
        <family val="2"/>
        <scheme val="minor"/>
      </rPr>
      <t>(Exhibit 1)</t>
    </r>
  </si>
  <si>
    <t>Sinofert had its own production plants (with total capacity of 2 million tons) and outsourcing partners</t>
  </si>
  <si>
    <r>
      <t xml:space="preserve">Sinofret had a established long-term relationships with key suppliers through contracts </t>
    </r>
    <r>
      <rPr>
        <b/>
        <sz val="11"/>
        <color theme="1"/>
        <rFont val="Aptos Narrow"/>
        <family val="2"/>
        <scheme val="minor"/>
      </rPr>
      <t>(Exhibit 2)</t>
    </r>
  </si>
  <si>
    <r>
      <t xml:space="preserve">2009 realized supply quantities are in </t>
    </r>
    <r>
      <rPr>
        <b/>
        <sz val="11"/>
        <color theme="1"/>
        <rFont val="Aptos Narrow"/>
        <family val="2"/>
        <scheme val="minor"/>
      </rPr>
      <t>Exhibit 3</t>
    </r>
  </si>
  <si>
    <r>
      <t xml:space="preserve">Lee Jun thought stiff competition, market volatility, high transportation costs </t>
    </r>
    <r>
      <rPr>
        <b/>
        <sz val="11"/>
        <color theme="1"/>
        <rFont val="Aptos Narrow"/>
        <family val="2"/>
        <scheme val="minor"/>
      </rPr>
      <t>(Exhibit 4)</t>
    </r>
    <r>
      <rPr>
        <sz val="11"/>
        <color theme="1"/>
        <rFont val="Aptos Narrow"/>
        <family val="2"/>
        <scheme val="minor"/>
      </rPr>
      <t>, seasonality of urea consumption, and lack of appropriate production and inventory policies were the reasons why Sinofert had not made the profits it had hoped for from urea</t>
    </r>
  </si>
  <si>
    <t>Suppliers/
Supplied province</t>
  </si>
  <si>
    <t>Sinofert Pingyuan</t>
  </si>
  <si>
    <t>Sinofert Changshan</t>
  </si>
  <si>
    <t>Shanxi Fengxi</t>
  </si>
  <si>
    <t>Shandong Lianmeng</t>
  </si>
  <si>
    <t>Shandong Ruixing</t>
  </si>
  <si>
    <t>Shandong Lunan</t>
  </si>
  <si>
    <t>Henan Xinlianxin</t>
  </si>
  <si>
    <t>Henan Pingdingshan</t>
  </si>
  <si>
    <t xml:space="preserve">Jiangsu Linggu </t>
  </si>
  <si>
    <t>Hebei Zhengyuan</t>
  </si>
  <si>
    <t>Hebei Jinghua</t>
  </si>
  <si>
    <t>Anhui Haoyuan</t>
  </si>
  <si>
    <t>Neimeng Erduosi</t>
  </si>
  <si>
    <t>Hebei</t>
  </si>
  <si>
    <t>Anhui</t>
  </si>
  <si>
    <t>Remark</t>
  </si>
  <si>
    <t>self production</t>
  </si>
  <si>
    <t>Out sourcing</t>
  </si>
  <si>
    <t>outsourcing</t>
  </si>
  <si>
    <t>Totals</t>
  </si>
  <si>
    <t>Market Capacity and Sinofert's Budget in China
 of Major Agriculture Provinces</t>
    <phoneticPr fontId="0" type="noConversion"/>
  </si>
  <si>
    <t>Province\Quantity</t>
    <phoneticPr fontId="0" type="noConversion"/>
  </si>
  <si>
    <t>Market size (ton/year)</t>
    <phoneticPr fontId="0" type="noConversion"/>
  </si>
  <si>
    <t>Sales Budget (ton/year)</t>
    <phoneticPr fontId="0" type="noConversion"/>
  </si>
  <si>
    <t>Min Sales Qty (ton year)</t>
    <phoneticPr fontId="0" type="noConversion"/>
  </si>
  <si>
    <t>Average Selling Prices (RMB)</t>
    <phoneticPr fontId="0" type="noConversion"/>
  </si>
  <si>
    <t>Heilongjiang</t>
    <phoneticPr fontId="0" type="noConversion"/>
  </si>
  <si>
    <t>Jilin</t>
    <phoneticPr fontId="0" type="noConversion"/>
  </si>
  <si>
    <t>Liaoning</t>
    <phoneticPr fontId="0" type="noConversion"/>
  </si>
  <si>
    <t>Hebei</t>
    <phoneticPr fontId="0" type="noConversion"/>
  </si>
  <si>
    <t>Henan</t>
    <phoneticPr fontId="0" type="noConversion"/>
  </si>
  <si>
    <t>Shandong</t>
    <phoneticPr fontId="0" type="noConversion"/>
  </si>
  <si>
    <t>Jiangsu</t>
    <phoneticPr fontId="0" type="noConversion"/>
  </si>
  <si>
    <t>Anhui</t>
    <phoneticPr fontId="0" type="noConversion"/>
  </si>
  <si>
    <t>Hubei</t>
    <phoneticPr fontId="0" type="noConversion"/>
  </si>
  <si>
    <t>Hunan</t>
    <phoneticPr fontId="0" type="noConversion"/>
  </si>
  <si>
    <t>Jiangxi</t>
    <phoneticPr fontId="0" type="noConversion"/>
  </si>
  <si>
    <t>Fujian</t>
    <phoneticPr fontId="0" type="noConversion"/>
  </si>
  <si>
    <t>Guangdong</t>
    <phoneticPr fontId="0" type="noConversion"/>
  </si>
  <si>
    <t>Guangxi</t>
    <phoneticPr fontId="0" type="noConversion"/>
  </si>
  <si>
    <t>2010 Yearly Contract with Key Suppliers (include own factories production)</t>
  </si>
  <si>
    <t>Supplier\quantity</t>
    <phoneticPr fontId="0" type="noConversion"/>
  </si>
  <si>
    <t>Maximum Capacity (ton/year)</t>
    <phoneticPr fontId="0" type="noConversion"/>
  </si>
  <si>
    <t>Contract Qty (ton/year)</t>
    <phoneticPr fontId="0" type="noConversion"/>
  </si>
  <si>
    <t>Minimum Qty (ton/year)</t>
    <phoneticPr fontId="0" type="noConversion"/>
  </si>
  <si>
    <t>Remark</t>
    <phoneticPr fontId="0" type="noConversion"/>
  </si>
  <si>
    <t>Average Manufacturing Price (RMB)</t>
    <phoneticPr fontId="0" type="noConversion"/>
  </si>
  <si>
    <t>Sinofert Pingyuan</t>
    <phoneticPr fontId="0" type="noConversion"/>
  </si>
  <si>
    <t>self production</t>
    <phoneticPr fontId="0" type="noConversion"/>
  </si>
  <si>
    <t>Sinofert Changshan</t>
    <phoneticPr fontId="0" type="noConversion"/>
  </si>
  <si>
    <t xml:space="preserve">Shanxi Fengxi </t>
    <phoneticPr fontId="0" type="noConversion"/>
  </si>
  <si>
    <t>Out sourcing</t>
    <phoneticPr fontId="0" type="noConversion"/>
  </si>
  <si>
    <t>Shandong Lian meng</t>
    <phoneticPr fontId="0" type="noConversion"/>
  </si>
  <si>
    <t>Shandong Ruixing</t>
    <phoneticPr fontId="0" type="noConversion"/>
  </si>
  <si>
    <t>Shandong Lunan</t>
    <phoneticPr fontId="0" type="noConversion"/>
  </si>
  <si>
    <t>Henan Xinlianxin</t>
    <phoneticPr fontId="0" type="noConversion"/>
  </si>
  <si>
    <t>Henan Pingdingshan</t>
    <phoneticPr fontId="0" type="noConversion"/>
  </si>
  <si>
    <t xml:space="preserve">Jiangsu Linggu </t>
    <phoneticPr fontId="0" type="noConversion"/>
  </si>
  <si>
    <t>Hebei Zhengyuan</t>
    <phoneticPr fontId="0" type="noConversion"/>
  </si>
  <si>
    <t>Hebei Jinghua</t>
    <phoneticPr fontId="0" type="noConversion"/>
  </si>
  <si>
    <t>Anhui Haoyuan</t>
    <phoneticPr fontId="0" type="noConversion"/>
  </si>
  <si>
    <t>Neimenggu Erduosi</t>
    <phoneticPr fontId="0" type="noConversion"/>
  </si>
  <si>
    <t>Quantities 2009</t>
  </si>
  <si>
    <t>Suppliers/
Supplied province</t>
    <phoneticPr fontId="0" type="noConversion"/>
  </si>
  <si>
    <t>Shanxi Fengxi</t>
    <phoneticPr fontId="0" type="noConversion"/>
  </si>
  <si>
    <t>Manuf Qty</t>
    <phoneticPr fontId="0" type="noConversion"/>
  </si>
  <si>
    <t>Exhibit 4</t>
  </si>
  <si>
    <t>Average Freight Cost From Factory to Each Provincial Market</t>
  </si>
  <si>
    <t>Supplier</t>
    <phoneticPr fontId="0" type="noConversion"/>
  </si>
  <si>
    <t>Shandong Lianmeng</t>
    <phoneticPr fontId="0" type="noConversion"/>
  </si>
  <si>
    <t>Neimeng Erduosi</t>
    <phoneticPr fontId="0" type="noConversion"/>
  </si>
  <si>
    <t>The freight from factory to specific province is average freight because there are different rate to different points in the province.</t>
    <phoneticPr fontId="0" type="noConversion"/>
  </si>
  <si>
    <t>Profit = Revenue - Expenses</t>
  </si>
  <si>
    <t>Decision Variables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</si>
  <si>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</si>
  <si>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</si>
  <si>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</si>
  <si>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</si>
  <si>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</si>
  <si>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</si>
  <si>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</si>
  <si>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</si>
  <si>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</si>
  <si>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</si>
  <si>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</si>
  <si>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</si>
  <si>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</si>
  <si>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</si>
  <si>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</si>
  <si>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</si>
  <si>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</si>
  <si>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</si>
  <si>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</si>
  <si>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</si>
  <si>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</si>
  <si>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</si>
  <si>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</si>
  <si>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</si>
  <si>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</si>
  <si>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</si>
  <si>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</si>
  <si>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mRMBz = manufacturing RMB for supplier z</t>
  </si>
  <si>
    <t>sRMBy = selling price RMB for province y</t>
  </si>
  <si>
    <t>Xyzf = average freight cost for province y and supplier z</t>
  </si>
  <si>
    <t>Objective Function</t>
  </si>
  <si>
    <t>left side</t>
  </si>
  <si>
    <t>sign</t>
  </si>
  <si>
    <t>right side</t>
  </si>
  <si>
    <t>description</t>
  </si>
  <si>
    <t>subject</t>
  </si>
  <si>
    <t>&gt;=</t>
  </si>
  <si>
    <t>min sell qty</t>
  </si>
  <si>
    <t>max manufacture qty</t>
  </si>
  <si>
    <t>min manufacture qty</t>
  </si>
  <si>
    <t>units</t>
  </si>
  <si>
    <t>sales budget (max sell)</t>
  </si>
  <si>
    <t>Sales 2010</t>
  </si>
  <si>
    <t>Max Capacity</t>
  </si>
  <si>
    <t>Min Capacity</t>
  </si>
  <si>
    <t>Min Sales</t>
  </si>
  <si>
    <t>Sum</t>
  </si>
  <si>
    <t>Cell</t>
  </si>
  <si>
    <t>Name</t>
  </si>
  <si>
    <t>Cell Value</t>
  </si>
  <si>
    <t>Formula</t>
  </si>
  <si>
    <t>Status</t>
  </si>
  <si>
    <t>Slack</t>
  </si>
  <si>
    <t>Microsoft Excel 16.0 Answer Report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</si>
  <si>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</si>
  <si>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</si>
  <si>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</si>
  <si>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</si>
  <si>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</si>
  <si>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</si>
  <si>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</si>
  <si>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</si>
  <si>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Original Value</t>
  </si>
  <si>
    <t>Final Value</t>
  </si>
  <si>
    <t>Variable Cells</t>
  </si>
  <si>
    <t>Integer</t>
  </si>
  <si>
    <t>Heilongjiang Sinofert Pingyuan</t>
  </si>
  <si>
    <t>Contin</t>
  </si>
  <si>
    <t>Heilongjiang Sinofert Changshan</t>
  </si>
  <si>
    <t>Heilongjiang Shanxi Fengxi</t>
  </si>
  <si>
    <t>Heilongjiang Shandong Lianmeng</t>
  </si>
  <si>
    <t>Heilongjiang Shandong Ruixing</t>
  </si>
  <si>
    <t>Heilongjiang Shandong Lunan</t>
  </si>
  <si>
    <t>Heilongjiang Henan Xinlianxin</t>
  </si>
  <si>
    <t>Heilongjiang Henan Pingdingshan</t>
  </si>
  <si>
    <t xml:space="preserve">Heilongjiang Jiangsu Linggu </t>
  </si>
  <si>
    <t>Heilongjiang Hebei Zhengyuan</t>
  </si>
  <si>
    <t>Heilongjiang Hebei Jinghua</t>
  </si>
  <si>
    <t>Heilongjiang Anhui Haoyuan</t>
  </si>
  <si>
    <t>Heilongjiang Neimeng Erduosi</t>
  </si>
  <si>
    <t>Jilin Sinofert Pingyuan</t>
  </si>
  <si>
    <t>Jilin Sinofert Changshan</t>
  </si>
  <si>
    <t>Jilin Shanxi Fengxi</t>
  </si>
  <si>
    <t>Jilin Shandong Lianmeng</t>
  </si>
  <si>
    <t>Jilin Shandong Ruixing</t>
  </si>
  <si>
    <t>Jilin Shandong Lunan</t>
  </si>
  <si>
    <t>Jilin Henan Xinlianxin</t>
  </si>
  <si>
    <t>Jilin Henan Pingdingshan</t>
  </si>
  <si>
    <t xml:space="preserve">Jilin Jiangsu Linggu </t>
  </si>
  <si>
    <t>Jilin Hebei Zhengyuan</t>
  </si>
  <si>
    <t>Jilin Hebei Jinghua</t>
  </si>
  <si>
    <t>Jilin Anhui Haoyuan</t>
  </si>
  <si>
    <t>Jilin Neimeng Erduosi</t>
  </si>
  <si>
    <t>Liaoning Sinofert Pingyuan</t>
  </si>
  <si>
    <t>Liaoning Sinofert Changshan</t>
  </si>
  <si>
    <t>Liaoning Shanxi Fengxi</t>
  </si>
  <si>
    <t>Liaoning Shandong Lianmeng</t>
  </si>
  <si>
    <t>Liaoning Shandong Ruixing</t>
  </si>
  <si>
    <t>Liaoning Shandong Lunan</t>
  </si>
  <si>
    <t>Liaoning Henan Xinlianxin</t>
  </si>
  <si>
    <t>Liaoning Henan Pingdingshan</t>
  </si>
  <si>
    <t xml:space="preserve">Liaoning Jiangsu Linggu </t>
  </si>
  <si>
    <t>Liaoning Hebei Zhengyuan</t>
  </si>
  <si>
    <t>Liaoning Hebei Jinghua</t>
  </si>
  <si>
    <t>Liaoning Anhui Haoyuan</t>
  </si>
  <si>
    <t>Liaoning Neimeng Erduosi</t>
  </si>
  <si>
    <t>Hebei Sinofert Pingyuan</t>
  </si>
  <si>
    <t>Hebei Sinofert Changshan</t>
  </si>
  <si>
    <t>Hebei Shanxi Fengxi</t>
  </si>
  <si>
    <t>Hebei Shandong Lianmeng</t>
  </si>
  <si>
    <t>Hebei Shandong Ruixing</t>
  </si>
  <si>
    <t>Hebei Shandong Lunan</t>
  </si>
  <si>
    <t>Hebei Henan Xinlianxin</t>
  </si>
  <si>
    <t>Hebei Henan Pingdingshan</t>
  </si>
  <si>
    <t xml:space="preserve">Hebei Jiangsu Linggu </t>
  </si>
  <si>
    <t>Hebei Hebei Zhengyuan</t>
  </si>
  <si>
    <t>Hebei Hebei Jinghua</t>
  </si>
  <si>
    <t>Hebei Anhui Haoyuan</t>
  </si>
  <si>
    <t>Hebei Neimeng Erduosi</t>
  </si>
  <si>
    <t>Henan Sinofert Pingyuan</t>
  </si>
  <si>
    <t>Henan Sinofert Changshan</t>
  </si>
  <si>
    <t>Henan Shanxi Fengxi</t>
  </si>
  <si>
    <t>Henan Shandong Lianmeng</t>
  </si>
  <si>
    <t>Henan Shandong Ruixing</t>
  </si>
  <si>
    <t>Henan Shandong Lunan</t>
  </si>
  <si>
    <t>Henan Henan Xinlianxin</t>
  </si>
  <si>
    <t>Henan Henan Pingdingshan</t>
  </si>
  <si>
    <t xml:space="preserve">Henan Jiangsu Linggu </t>
  </si>
  <si>
    <t>Henan Hebei Zhengyuan</t>
  </si>
  <si>
    <t>Henan Hebei Jinghua</t>
  </si>
  <si>
    <t>Henan Anhui Haoyuan</t>
  </si>
  <si>
    <t>Henan Neimeng Erduosi</t>
  </si>
  <si>
    <t>Shandong Sinofert Pingyuan</t>
  </si>
  <si>
    <t>Shandong Sinofert Changshan</t>
  </si>
  <si>
    <t>Shandong Shanxi Fengxi</t>
  </si>
  <si>
    <t>Shandong Shandong Lianmeng</t>
  </si>
  <si>
    <t>Shandong Shandong Ruixing</t>
  </si>
  <si>
    <t>Shandong Shandong Lunan</t>
  </si>
  <si>
    <t>Shandong Henan Xinlianxin</t>
  </si>
  <si>
    <t>Shandong Henan Pingdingshan</t>
  </si>
  <si>
    <t xml:space="preserve">Shandong Jiangsu Linggu </t>
  </si>
  <si>
    <t>Shandong Hebei Zhengyuan</t>
  </si>
  <si>
    <t>Shandong Hebei Jinghua</t>
  </si>
  <si>
    <t>Shandong Anhui Haoyuan</t>
  </si>
  <si>
    <t>Shandong Neimeng Erduosi</t>
  </si>
  <si>
    <t>Jiangsu Sinofert Pingyuan</t>
  </si>
  <si>
    <t>Jiangsu Sinofert Changshan</t>
  </si>
  <si>
    <t>Jiangsu Shanxi Fengxi</t>
  </si>
  <si>
    <t>Jiangsu Shandong Lianmeng</t>
  </si>
  <si>
    <t>Jiangsu Shandong Ruixing</t>
  </si>
  <si>
    <t>Jiangsu Shandong Lunan</t>
  </si>
  <si>
    <t>Jiangsu Henan Xinlianxin</t>
  </si>
  <si>
    <t>Jiangsu Henan Pingdingshan</t>
  </si>
  <si>
    <t xml:space="preserve">Jiangsu Jiangsu Linggu </t>
  </si>
  <si>
    <t>Jiangsu Hebei Zhengyuan</t>
  </si>
  <si>
    <t>Jiangsu Hebei Jinghua</t>
  </si>
  <si>
    <t>Jiangsu Anhui Haoyuan</t>
  </si>
  <si>
    <t>Jiangsu Neimeng Erduosi</t>
  </si>
  <si>
    <t>Anhui Sinofert Pingyuan</t>
  </si>
  <si>
    <t>Anhui Sinofert Changshan</t>
  </si>
  <si>
    <t>Anhui Shanxi Fengxi</t>
  </si>
  <si>
    <t>Anhui Shandong Lianmeng</t>
  </si>
  <si>
    <t>Anhui Shandong Ruixing</t>
  </si>
  <si>
    <t>Anhui Shandong Lunan</t>
  </si>
  <si>
    <t>Anhui Henan Xinlianxin</t>
  </si>
  <si>
    <t>Anhui Henan Pingdingshan</t>
  </si>
  <si>
    <t xml:space="preserve">Anhui Jiangsu Linggu </t>
  </si>
  <si>
    <t>Anhui Hebei Zhengyuan</t>
  </si>
  <si>
    <t>Anhui Hebei Jinghua</t>
  </si>
  <si>
    <t>Anhui Anhui Haoyuan</t>
  </si>
  <si>
    <t>Anhui Neimeng Erduosi</t>
  </si>
  <si>
    <t>Hubei Sinofert Pingyuan</t>
  </si>
  <si>
    <t>Hubei Sinofert Changshan</t>
  </si>
  <si>
    <t>Hubei Shanxi Fengxi</t>
  </si>
  <si>
    <t>Hubei Shandong Lianmeng</t>
  </si>
  <si>
    <t>Hubei Shandong Ruixing</t>
  </si>
  <si>
    <t>Hubei Shandong Lunan</t>
  </si>
  <si>
    <t>Hubei Henan Xinlianxin</t>
  </si>
  <si>
    <t>Hubei Henan Pingdingshan</t>
  </si>
  <si>
    <t xml:space="preserve">Hubei Jiangsu Linggu </t>
  </si>
  <si>
    <t>Hubei Hebei Zhengyuan</t>
  </si>
  <si>
    <t>Hubei Hebei Jinghua</t>
  </si>
  <si>
    <t>Hubei Anhui Haoyuan</t>
  </si>
  <si>
    <t>Hubei Neimeng Erduosi</t>
  </si>
  <si>
    <t>Hunan Sinofert Pingyuan</t>
  </si>
  <si>
    <t>Hunan Sinofert Changshan</t>
  </si>
  <si>
    <t>Hunan Shanxi Fengxi</t>
  </si>
  <si>
    <t>Hunan Shandong Lianmeng</t>
  </si>
  <si>
    <t>Hunan Shandong Ruixing</t>
  </si>
  <si>
    <t>Hunan Shandong Lunan</t>
  </si>
  <si>
    <t>Hunan Henan Xinlianxin</t>
  </si>
  <si>
    <t>Hunan Henan Pingdingshan</t>
  </si>
  <si>
    <t xml:space="preserve">Hunan Jiangsu Linggu </t>
  </si>
  <si>
    <t>Hunan Hebei Zhengyuan</t>
  </si>
  <si>
    <t>Hunan Hebei Jinghua</t>
  </si>
  <si>
    <t>Hunan Anhui Haoyuan</t>
  </si>
  <si>
    <t>Hunan Neimeng Erduosi</t>
  </si>
  <si>
    <t>Jiangxi Sinofert Pingyuan</t>
  </si>
  <si>
    <t>Jiangxi Sinofert Changshan</t>
  </si>
  <si>
    <t>Jiangxi Shanxi Fengxi</t>
  </si>
  <si>
    <t>Jiangxi Shandong Lianmeng</t>
  </si>
  <si>
    <t>Jiangxi Shandong Ruixing</t>
  </si>
  <si>
    <t>Jiangxi Shandong Lunan</t>
  </si>
  <si>
    <t>Jiangxi Henan Xinlianxin</t>
  </si>
  <si>
    <t>Jiangxi Henan Pingdingshan</t>
  </si>
  <si>
    <t xml:space="preserve">Jiangxi Jiangsu Linggu </t>
  </si>
  <si>
    <t>Jiangxi Hebei Zhengyuan</t>
  </si>
  <si>
    <t>Jiangxi Hebei Jinghua</t>
  </si>
  <si>
    <t>Jiangxi Anhui Haoyuan</t>
  </si>
  <si>
    <t>Jiangxi Neimeng Erduosi</t>
  </si>
  <si>
    <t>Fujian Sinofert Pingyuan</t>
  </si>
  <si>
    <t>Fujian Sinofert Changshan</t>
  </si>
  <si>
    <t>Fujian Shanxi Fengxi</t>
  </si>
  <si>
    <t>Fujian Shandong Lianmeng</t>
  </si>
  <si>
    <t>Fujian Shandong Ruixing</t>
  </si>
  <si>
    <t>Fujian Shandong Lunan</t>
  </si>
  <si>
    <t>Fujian Henan Xinlianxin</t>
  </si>
  <si>
    <t>Fujian Henan Pingdingshan</t>
  </si>
  <si>
    <t xml:space="preserve">Fujian Jiangsu Linggu </t>
  </si>
  <si>
    <t>Fujian Hebei Zhengyuan</t>
  </si>
  <si>
    <t>Fujian Hebei Jinghua</t>
  </si>
  <si>
    <t>Fujian Anhui Haoyuan</t>
  </si>
  <si>
    <t>Fujian Neimeng Erduosi</t>
  </si>
  <si>
    <t>Guangdong Sinofert Pingyuan</t>
  </si>
  <si>
    <t>Guangdong Sinofert Changshan</t>
  </si>
  <si>
    <t>Guangdong Shanxi Fengxi</t>
  </si>
  <si>
    <t>Guangdong Shandong Lianmeng</t>
  </si>
  <si>
    <t>Guangdong Shandong Ruixing</t>
  </si>
  <si>
    <t>Guangdong Shandong Lunan</t>
  </si>
  <si>
    <t>Guangdong Henan Xinlianxin</t>
  </si>
  <si>
    <t>Guangdong Henan Pingdingshan</t>
  </si>
  <si>
    <t xml:space="preserve">Guangdong Jiangsu Linggu </t>
  </si>
  <si>
    <t>Guangdong Hebei Zhengyuan</t>
  </si>
  <si>
    <t>Guangdong Hebei Jinghua</t>
  </si>
  <si>
    <t>Guangdong Anhui Haoyuan</t>
  </si>
  <si>
    <t>Guangdong Neimeng Erduosi</t>
  </si>
  <si>
    <t>Guangxi Sinofert Pingyuan</t>
  </si>
  <si>
    <t>Guangxi Sinofert Changshan</t>
  </si>
  <si>
    <t>Guangxi Shanxi Fengxi</t>
  </si>
  <si>
    <t>Guangxi Shandong Lianmeng</t>
  </si>
  <si>
    <t>Guangxi Shandong Ruixing</t>
  </si>
  <si>
    <t>Guangxi Shandong Lunan</t>
  </si>
  <si>
    <t>Guangxi Henan Xinlianxin</t>
  </si>
  <si>
    <t>Guangxi Henan Pingdingshan</t>
  </si>
  <si>
    <t xml:space="preserve">Guangxi Jiangsu Linggu </t>
  </si>
  <si>
    <t>Guangxi Hebei Zhengyuan</t>
  </si>
  <si>
    <t>Guangxi Hebei Jinghua</t>
  </si>
  <si>
    <t>Guangxi Anhui Haoyuan</t>
  </si>
  <si>
    <t>Guangxi Neimeng Erduosi</t>
  </si>
  <si>
    <t>Heilongjiang left side</t>
  </si>
  <si>
    <t>Not Binding</t>
  </si>
  <si>
    <t>Jilin left side</t>
  </si>
  <si>
    <t>Liaoning left side</t>
  </si>
  <si>
    <t>Hebei left side</t>
  </si>
  <si>
    <t>Henan left side</t>
  </si>
  <si>
    <t>Shandong left side</t>
  </si>
  <si>
    <t>Jiangsu left side</t>
  </si>
  <si>
    <t>Anhui left side</t>
  </si>
  <si>
    <t>Hubei left side</t>
  </si>
  <si>
    <t>Hunan left side</t>
  </si>
  <si>
    <t>Jiangxi left side</t>
  </si>
  <si>
    <t>Fujian left side</t>
  </si>
  <si>
    <t>Guangdong left side</t>
  </si>
  <si>
    <t>Guangxi left side</t>
  </si>
  <si>
    <t>Binding</t>
  </si>
  <si>
    <t>Sinofert Pingyuan left side</t>
  </si>
  <si>
    <t>Sinofert Changshan left side</t>
  </si>
  <si>
    <t>Shanxi Fengxi  left side</t>
  </si>
  <si>
    <t>Shandong Lian meng left side</t>
  </si>
  <si>
    <t>Shandong Ruixing left side</t>
  </si>
  <si>
    <t>Shandong Lunan left side</t>
  </si>
  <si>
    <t>Henan Xinlianxin left side</t>
  </si>
  <si>
    <t>Henan Pingdingshan left side</t>
  </si>
  <si>
    <t>Jiangsu Linggu  left side</t>
  </si>
  <si>
    <t>Hebei Zhengyuan left side</t>
  </si>
  <si>
    <t>Hebei Jinghua left side</t>
  </si>
  <si>
    <t>Anhui Haoyuan left side</t>
  </si>
  <si>
    <t>Neimenggu Erduosi left side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</si>
  <si>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</si>
  <si>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</si>
  <si>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</si>
  <si>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</si>
  <si>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</si>
  <si>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</si>
  <si>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</si>
  <si>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</si>
  <si>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</si>
  <si>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</si>
  <si>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</si>
  <si>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</si>
  <si>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</si>
  <si>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</si>
  <si>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 xml:space="preserve">Total </t>
  </si>
  <si>
    <t>Freight Binary Variables</t>
  </si>
  <si>
    <t>$C$193</t>
  </si>
  <si>
    <t>$C$194</t>
  </si>
  <si>
    <t>$C$194&lt;=$E$194</t>
  </si>
  <si>
    <t>$C$195</t>
  </si>
  <si>
    <t>$C$195&lt;=$E$195</t>
  </si>
  <si>
    <t>$C$196</t>
  </si>
  <si>
    <t>$C$196&lt;=$E$196</t>
  </si>
  <si>
    <t>$C$197</t>
  </si>
  <si>
    <t>$C$197&lt;=$E$197</t>
  </si>
  <si>
    <t>$C$198</t>
  </si>
  <si>
    <t>$C$198&lt;=$E$198</t>
  </si>
  <si>
    <t>$C$199</t>
  </si>
  <si>
    <t>$C$199&lt;=$E$199</t>
  </si>
  <si>
    <t>$C$200</t>
  </si>
  <si>
    <t>$C$200&lt;=$E$200</t>
  </si>
  <si>
    <t>$C$201</t>
  </si>
  <si>
    <t>$C$201&lt;=$E$201</t>
  </si>
  <si>
    <t>$C$202</t>
  </si>
  <si>
    <t>$C$202&lt;=$E$202</t>
  </si>
  <si>
    <t>$C$203</t>
  </si>
  <si>
    <t>$C$203&lt;=$E$203</t>
  </si>
  <si>
    <t>$C$204</t>
  </si>
  <si>
    <t>$C$204&lt;=$E$204</t>
  </si>
  <si>
    <t>$C$205</t>
  </si>
  <si>
    <t>$C$205&lt;=$E$205</t>
  </si>
  <si>
    <t>$C$206</t>
  </si>
  <si>
    <t>$C$206&lt;=$E$206</t>
  </si>
  <si>
    <t>$C$207</t>
  </si>
  <si>
    <t>$C$207&gt;=$E$207</t>
  </si>
  <si>
    <t>$C$208</t>
  </si>
  <si>
    <t>$C$208&gt;=$E$208</t>
  </si>
  <si>
    <t>$C$209</t>
  </si>
  <si>
    <t>$C$209&gt;=$E$209</t>
  </si>
  <si>
    <t>$C$210</t>
  </si>
  <si>
    <t>$C$210&gt;=$E$210</t>
  </si>
  <si>
    <t>$C$211</t>
  </si>
  <si>
    <t>$C$211&gt;=$E$211</t>
  </si>
  <si>
    <t>$C$212</t>
  </si>
  <si>
    <t>$C$212&gt;=$E$212</t>
  </si>
  <si>
    <t>$C$213</t>
  </si>
  <si>
    <t>$C$213&gt;=$E$213</t>
  </si>
  <si>
    <t>$C$214</t>
  </si>
  <si>
    <t>$C$214&gt;=$E$214</t>
  </si>
  <si>
    <t>$C$215</t>
  </si>
  <si>
    <t>$C$215&gt;=$E$215</t>
  </si>
  <si>
    <t>$C$216</t>
  </si>
  <si>
    <t>$C$216&gt;=$E$216</t>
  </si>
  <si>
    <t>$C$217</t>
  </si>
  <si>
    <t>$C$217&gt;=$E$217</t>
  </si>
  <si>
    <t>$C$218</t>
  </si>
  <si>
    <t>$C$218&gt;=$E$218</t>
  </si>
  <si>
    <t>$C$219</t>
  </si>
  <si>
    <t>$C$219&gt;=$E$219</t>
  </si>
  <si>
    <t>Total Freight Costs</t>
  </si>
  <si>
    <t>tons/year</t>
  </si>
  <si>
    <t>Worksheet: [Presentation-1.xlsx]Solution</t>
  </si>
  <si>
    <t>Iterations: 0 Subproblems: 0</t>
  </si>
  <si>
    <t>$B$120</t>
  </si>
  <si>
    <t>$C$120</t>
  </si>
  <si>
    <t>$D$120</t>
  </si>
  <si>
    <t>$E$120</t>
  </si>
  <si>
    <t>$F$120</t>
  </si>
  <si>
    <t>$G$120</t>
  </si>
  <si>
    <t>$H$120</t>
  </si>
  <si>
    <t>$I$120</t>
  </si>
  <si>
    <t>$J$120</t>
  </si>
  <si>
    <t>$K$120</t>
  </si>
  <si>
    <t>$L$120</t>
  </si>
  <si>
    <t>$M$120</t>
  </si>
  <si>
    <t>$N$120</t>
  </si>
  <si>
    <t>$B$121</t>
  </si>
  <si>
    <t>$C$121</t>
  </si>
  <si>
    <t>$D$121</t>
  </si>
  <si>
    <t>$E$121</t>
  </si>
  <si>
    <t>$F$121</t>
  </si>
  <si>
    <t>$G$121</t>
  </si>
  <si>
    <t>$H$121</t>
  </si>
  <si>
    <t>$I$121</t>
  </si>
  <si>
    <t>$J$121</t>
  </si>
  <si>
    <t>$K$121</t>
  </si>
  <si>
    <t>$L$121</t>
  </si>
  <si>
    <t>$M$121</t>
  </si>
  <si>
    <t>$N$121</t>
  </si>
  <si>
    <t>$B$122</t>
  </si>
  <si>
    <t>$C$122</t>
  </si>
  <si>
    <t>$D$122</t>
  </si>
  <si>
    <t>$E$122</t>
  </si>
  <si>
    <t>$F$122</t>
  </si>
  <si>
    <t>$G$122</t>
  </si>
  <si>
    <t>$H$122</t>
  </si>
  <si>
    <t>$I$122</t>
  </si>
  <si>
    <t>$J$122</t>
  </si>
  <si>
    <t>$K$122</t>
  </si>
  <si>
    <t>$L$122</t>
  </si>
  <si>
    <t>$M$122</t>
  </si>
  <si>
    <t>$N$122</t>
  </si>
  <si>
    <t>$B$123</t>
  </si>
  <si>
    <t>$C$123</t>
  </si>
  <si>
    <t>$D$123</t>
  </si>
  <si>
    <t>$E$123</t>
  </si>
  <si>
    <t>$F$123</t>
  </si>
  <si>
    <t>$G$123</t>
  </si>
  <si>
    <t>$H$123</t>
  </si>
  <si>
    <t>$I$123</t>
  </si>
  <si>
    <t>$J$123</t>
  </si>
  <si>
    <t>$K$123</t>
  </si>
  <si>
    <t>$L$123</t>
  </si>
  <si>
    <t>$M$123</t>
  </si>
  <si>
    <t>$N$123</t>
  </si>
  <si>
    <t>$B$124</t>
  </si>
  <si>
    <t>$C$124</t>
  </si>
  <si>
    <t>$D$124</t>
  </si>
  <si>
    <t>$E$124</t>
  </si>
  <si>
    <t>$F$124</t>
  </si>
  <si>
    <t>$G$124</t>
  </si>
  <si>
    <t>$H$124</t>
  </si>
  <si>
    <t>$I$124</t>
  </si>
  <si>
    <t>$J$124</t>
  </si>
  <si>
    <t>$K$124</t>
  </si>
  <si>
    <t>$L$124</t>
  </si>
  <si>
    <t>$M$124</t>
  </si>
  <si>
    <t>$N$124</t>
  </si>
  <si>
    <t>$B$125</t>
  </si>
  <si>
    <t>$C$125</t>
  </si>
  <si>
    <t>$D$125</t>
  </si>
  <si>
    <t>$E$125</t>
  </si>
  <si>
    <t>$F$125</t>
  </si>
  <si>
    <t>$G$125</t>
  </si>
  <si>
    <t>$H$125</t>
  </si>
  <si>
    <t>$I$125</t>
  </si>
  <si>
    <t>$J$125</t>
  </si>
  <si>
    <t>$K$125</t>
  </si>
  <si>
    <t>$L$125</t>
  </si>
  <si>
    <t>$M$125</t>
  </si>
  <si>
    <t>$N$125</t>
  </si>
  <si>
    <t>$B$126</t>
  </si>
  <si>
    <t>$C$126</t>
  </si>
  <si>
    <t>$D$126</t>
  </si>
  <si>
    <t>$E$126</t>
  </si>
  <si>
    <t>$F$126</t>
  </si>
  <si>
    <t>$G$126</t>
  </si>
  <si>
    <t>$H$126</t>
  </si>
  <si>
    <t>$I$126</t>
  </si>
  <si>
    <t>$J$126</t>
  </si>
  <si>
    <t>$K$126</t>
  </si>
  <si>
    <t>$L$126</t>
  </si>
  <si>
    <t>$M$126</t>
  </si>
  <si>
    <t>$N$126</t>
  </si>
  <si>
    <t>$B$127</t>
  </si>
  <si>
    <t>$C$127</t>
  </si>
  <si>
    <t>$D$127</t>
  </si>
  <si>
    <t>$E$127</t>
  </si>
  <si>
    <t>$F$127</t>
  </si>
  <si>
    <t>$G$127</t>
  </si>
  <si>
    <t>$H$127</t>
  </si>
  <si>
    <t>$I$127</t>
  </si>
  <si>
    <t>$J$127</t>
  </si>
  <si>
    <t>$K$127</t>
  </si>
  <si>
    <t>$L$127</t>
  </si>
  <si>
    <t>$M$127</t>
  </si>
  <si>
    <t>$N$127</t>
  </si>
  <si>
    <t>$B$128</t>
  </si>
  <si>
    <t>$C$128</t>
  </si>
  <si>
    <t>$D$128</t>
  </si>
  <si>
    <t>$E$128</t>
  </si>
  <si>
    <t>$F$128</t>
  </si>
  <si>
    <t>$G$128</t>
  </si>
  <si>
    <t>$H$128</t>
  </si>
  <si>
    <t>$I$128</t>
  </si>
  <si>
    <t>$J$128</t>
  </si>
  <si>
    <t>$K$128</t>
  </si>
  <si>
    <t>$L$128</t>
  </si>
  <si>
    <t>$M$128</t>
  </si>
  <si>
    <t>$N$128</t>
  </si>
  <si>
    <t>$B$129</t>
  </si>
  <si>
    <t>$C$129</t>
  </si>
  <si>
    <t>$D$129</t>
  </si>
  <si>
    <t>$E$129</t>
  </si>
  <si>
    <t>$F$129</t>
  </si>
  <si>
    <t>$G$129</t>
  </si>
  <si>
    <t>$H$129</t>
  </si>
  <si>
    <t>$I$129</t>
  </si>
  <si>
    <t>$J$129</t>
  </si>
  <si>
    <t>$K$129</t>
  </si>
  <si>
    <t>$L$129</t>
  </si>
  <si>
    <t>$M$129</t>
  </si>
  <si>
    <t>$N$129</t>
  </si>
  <si>
    <t>$B$130</t>
  </si>
  <si>
    <t>$C$130</t>
  </si>
  <si>
    <t>$D$130</t>
  </si>
  <si>
    <t>$E$130</t>
  </si>
  <si>
    <t>$F$130</t>
  </si>
  <si>
    <t>$G$130</t>
  </si>
  <si>
    <t>$H$130</t>
  </si>
  <si>
    <t>$I$130</t>
  </si>
  <si>
    <t>$J$130</t>
  </si>
  <si>
    <t>$K$130</t>
  </si>
  <si>
    <t>$L$130</t>
  </si>
  <si>
    <t>$M$130</t>
  </si>
  <si>
    <t>$N$130</t>
  </si>
  <si>
    <t>$B$131</t>
  </si>
  <si>
    <t>$C$131</t>
  </si>
  <si>
    <t>$D$131</t>
  </si>
  <si>
    <t>$E$131</t>
  </si>
  <si>
    <t>$F$131</t>
  </si>
  <si>
    <t>$G$131</t>
  </si>
  <si>
    <t>$H$131</t>
  </si>
  <si>
    <t>$I$131</t>
  </si>
  <si>
    <t>$J$131</t>
  </si>
  <si>
    <t>$K$131</t>
  </si>
  <si>
    <t>$L$131</t>
  </si>
  <si>
    <t>$M$131</t>
  </si>
  <si>
    <t>$N$131</t>
  </si>
  <si>
    <t>$C$193&lt;=$E$193</t>
  </si>
  <si>
    <t>$C$220</t>
  </si>
  <si>
    <t>$C$220&gt;=$E$220</t>
  </si>
  <si>
    <t>$C$221</t>
  </si>
  <si>
    <t>$C$221&lt;=$E$221</t>
  </si>
  <si>
    <t>$C$222</t>
  </si>
  <si>
    <t>$C$222&lt;=$E$222</t>
  </si>
  <si>
    <t>$C$223</t>
  </si>
  <si>
    <t>$C$223&lt;=$E$223</t>
  </si>
  <si>
    <t>$C$224</t>
  </si>
  <si>
    <t>$C$224&lt;=$E$224</t>
  </si>
  <si>
    <t>$C$225</t>
  </si>
  <si>
    <t>$C$225&lt;=$E$225</t>
  </si>
  <si>
    <t>$C$226</t>
  </si>
  <si>
    <t>$C$226&lt;=$E$226</t>
  </si>
  <si>
    <t>$C$227</t>
  </si>
  <si>
    <t>$C$227&lt;=$E$227</t>
  </si>
  <si>
    <t>$C$228</t>
  </si>
  <si>
    <t>$C$228&lt;=$E$228</t>
  </si>
  <si>
    <t>$C$229</t>
  </si>
  <si>
    <t>$C$229&lt;=$E$229</t>
  </si>
  <si>
    <t>$C$230</t>
  </si>
  <si>
    <t>$C$230&lt;=$E$230</t>
  </si>
  <si>
    <t>$C$231</t>
  </si>
  <si>
    <t>$C$231&lt;=$E$231</t>
  </si>
  <si>
    <t>$C$232</t>
  </si>
  <si>
    <t>$C$232&lt;=$E$232</t>
  </si>
  <si>
    <t>$C$233</t>
  </si>
  <si>
    <t>$C$233&lt;=$E$233</t>
  </si>
  <si>
    <t>$C$234</t>
  </si>
  <si>
    <t>$C$234&gt;=$E$234</t>
  </si>
  <si>
    <t>$C$235</t>
  </si>
  <si>
    <t>$C$235&gt;=$E$235</t>
  </si>
  <si>
    <t>$C$236</t>
  </si>
  <si>
    <t>$C$236&gt;=$E$236</t>
  </si>
  <si>
    <t>$C$237</t>
  </si>
  <si>
    <t>$C$237&gt;=$E$237</t>
  </si>
  <si>
    <t>$C$238</t>
  </si>
  <si>
    <t>$C$238&gt;=$E$238</t>
  </si>
  <si>
    <t>$C$239</t>
  </si>
  <si>
    <t>$C$239&gt;=$E$239</t>
  </si>
  <si>
    <t>$C$240</t>
  </si>
  <si>
    <t>$C$240&gt;=$E$240</t>
  </si>
  <si>
    <t>$C$241</t>
  </si>
  <si>
    <t>$C$241&gt;=$E$241</t>
  </si>
  <si>
    <t>$C$242</t>
  </si>
  <si>
    <t>$C$242&gt;=$E$242</t>
  </si>
  <si>
    <t>$C$243</t>
  </si>
  <si>
    <t>$C$243&gt;=$E$243</t>
  </si>
  <si>
    <t>$C$244</t>
  </si>
  <si>
    <t>$C$244&gt;=$E$244</t>
  </si>
  <si>
    <t>$C$245</t>
  </si>
  <si>
    <t>$C$245&gt;=$E$245</t>
  </si>
  <si>
    <t>$C$246</t>
  </si>
  <si>
    <t>$C$246&gt;=$E$246</t>
  </si>
  <si>
    <t>profit=revenue-expenses</t>
  </si>
  <si>
    <t xml:space="preserve">∑Xyz*∑mRMBz </t>
  </si>
  <si>
    <t>∑Xyz</t>
  </si>
  <si>
    <t>∑Xyz*∑sRMBy</t>
  </si>
  <si>
    <t>∑Xyz*∑sRMBy - ∑Xyz*∑mRMBz</t>
  </si>
  <si>
    <t>green cells indicate variable cells</t>
  </si>
  <si>
    <t>Manufacturing Costs (Quantities) 2010</t>
  </si>
  <si>
    <t># of tons/year manufactured 2010</t>
  </si>
  <si>
    <t>Xyz = Quantity of tons/year by Province and Supplier</t>
  </si>
  <si>
    <t>#of tons/year manufactured*average sales price - # of tons/year manufactured*average manufacturing price - freight cost</t>
  </si>
  <si>
    <t>Sales - Manufacturing (Profit) 2010</t>
  </si>
  <si>
    <t>Cyz = binary variable for whether there is freight cost for province y and supplier z</t>
  </si>
  <si>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Xyz*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sRMBy - ∑Xyz*∑mRMBz - ∑Xyzf * ∑Cyz</t>
    </r>
  </si>
  <si>
    <t>∑Cyz</t>
  </si>
  <si>
    <t>∑Xyzf * ∑Cyz</t>
  </si>
  <si>
    <t>blue cell is objective function</t>
  </si>
  <si>
    <t>Report Created: 6/28/2025 9:20:56 PM</t>
  </si>
  <si>
    <t>Solution Time: 1.766 Seconds.</t>
  </si>
  <si>
    <t>$B$23</t>
  </si>
  <si>
    <t>Objective Function profit=revenue-expenses</t>
  </si>
  <si>
    <t>$B$132</t>
  </si>
  <si>
    <t>$C$132</t>
  </si>
  <si>
    <t>$D$132</t>
  </si>
  <si>
    <t>$E$132</t>
  </si>
  <si>
    <t>$F$132</t>
  </si>
  <si>
    <t>$G$132</t>
  </si>
  <si>
    <t>$H$132</t>
  </si>
  <si>
    <t>$I$132</t>
  </si>
  <si>
    <t>$J$132</t>
  </si>
  <si>
    <t>$K$132</t>
  </si>
  <si>
    <t>$L$132</t>
  </si>
  <si>
    <t>$M$132</t>
  </si>
  <si>
    <t>$N$132</t>
  </si>
  <si>
    <t>$B$133</t>
  </si>
  <si>
    <t>$C$133</t>
  </si>
  <si>
    <t>$D$133</t>
  </si>
  <si>
    <t>$E$133</t>
  </si>
  <si>
    <t>$F$133</t>
  </si>
  <si>
    <t>$G$133</t>
  </si>
  <si>
    <t>$H$133</t>
  </si>
  <si>
    <t>$I$133</t>
  </si>
  <si>
    <t>$J$133</t>
  </si>
  <si>
    <t>$K$133</t>
  </si>
  <si>
    <t>$L$133</t>
  </si>
  <si>
    <t>$M$133</t>
  </si>
  <si>
    <t>$N$133</t>
  </si>
  <si>
    <t>Report Created: 6/28/2025 9:21:23 PM</t>
  </si>
  <si>
    <t>Report Created: 6/28/2025 9:21:43 PM</t>
  </si>
  <si>
    <t>Data</t>
  </si>
  <si>
    <t>Provinces to Increase Sales Budgets In</t>
  </si>
  <si>
    <t>Manufacturers to Decrease Manufacturing Minimum Constraints In</t>
  </si>
  <si>
    <t>#of tons/year to manufacture*average sales price - # of tons/year to manufacture*average manufacturing price - freight cost</t>
  </si>
  <si>
    <t>green cells indicate decision 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</si>
</sst>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_ "/>
    <numFmt numFmtId="168" formatCode="#,##0.00_ "/>
  </numFmts>
  <fonts count="32">
    <font>
      <sz val="11"/>
      <color theme="1"/>
      <name val="Aptos Narrow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9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6" tint="0.39997558519241921"/>
      <name val="Times New Roman"/>
      <family val="1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i/>
      <u/>
      <sz val="11"/>
      <color theme="1"/>
      <name val="Aptos Narrow"/>
      <family val="2"/>
      <scheme val="minor"/>
    </font>
    <font>
      <i/>
      <u/>
      <sz val="11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2"/>
      <name val="宋体"/>
      <charset val="134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2"/>
      <color indexed="8"/>
      <name val="宋体"/>
      <charset val="134"/>
    </font>
    <font>
      <sz val="13"/>
      <name val="Aptos Narrow"/>
      <family val="2"/>
      <scheme val="minor"/>
    </font>
    <font>
      <b/>
      <sz val="1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charset val="1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15"/>
      <color theme="1"/>
      <name val="Adobe Gothic Std B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9" fillId="0" borderId="0" applyFont="0" applyFill="0" applyBorder="0" applyAlignment="0" applyProtection="0"/>
    <xf numFmtId="0" fontId="14" fillId="0" borderId="0"/>
    <xf numFmtId="0" fontId="15" fillId="0" borderId="0" applyBorder="0"/>
    <xf numFmtId="0" fontId="14" fillId="0" borderId="0">
      <alignment vertical="center"/>
    </xf>
    <xf numFmtId="0" fontId="14" fillId="0" borderId="0">
      <alignment vertical="center"/>
    </xf>
    <xf numFmtId="44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9" fillId="0" borderId="0"/>
    <xf numFmtId="44" fontId="9" fillId="0" borderId="0" applyFont="0" applyFill="0" applyBorder="0" applyAlignment="0" applyProtection="0"/>
  </cellStyleXfs>
  <cellXfs count="146">
    <xf numFmtId="0" fontId="0" fillId="0" borderId="0" xfId="0"/>
    <xf numFmtId="0" fontId="2" fillId="0" borderId="2" xfId="0" applyFont="1" applyBorder="1" applyAlignment="1">
      <alignment horizontal="center"/>
    </xf>
    <xf numFmtId="3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3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0" fontId="1" fillId="0" borderId="2" xfId="0" applyFont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 wrapText="1"/>
    </xf>
    <xf numFmtId="0" fontId="4" fillId="0" borderId="4" xfId="0" applyFont="1" applyBorder="1"/>
    <xf numFmtId="0" fontId="4" fillId="0" borderId="6" xfId="0" applyFont="1" applyBorder="1"/>
    <xf numFmtId="0" fontId="0" fillId="0" borderId="9" xfId="0" applyBorder="1"/>
    <xf numFmtId="3" fontId="0" fillId="0" borderId="9" xfId="0" applyNumberFormat="1" applyBorder="1"/>
    <xf numFmtId="0" fontId="8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2" fillId="0" borderId="4" xfId="0" applyFont="1" applyBorder="1"/>
    <xf numFmtId="0" fontId="2" fillId="0" borderId="6" xfId="0" applyFont="1" applyBorder="1"/>
    <xf numFmtId="0" fontId="10" fillId="0" borderId="0" xfId="0" applyFont="1"/>
    <xf numFmtId="0" fontId="1" fillId="0" borderId="2" xfId="0" applyFont="1" applyBorder="1" applyAlignment="1">
      <alignment vertical="center" wrapText="1"/>
    </xf>
    <xf numFmtId="3" fontId="0" fillId="0" borderId="0" xfId="0" applyNumberFormat="1"/>
    <xf numFmtId="0" fontId="4" fillId="0" borderId="13" xfId="0" applyFont="1" applyBorder="1"/>
    <xf numFmtId="0" fontId="0" fillId="0" borderId="14" xfId="0" applyBorder="1"/>
    <xf numFmtId="0" fontId="0" fillId="0" borderId="8" xfId="0" applyBorder="1" applyAlignment="1">
      <alignment wrapText="1"/>
    </xf>
    <xf numFmtId="3" fontId="0" fillId="0" borderId="14" xfId="0" applyNumberFormat="1" applyBorder="1"/>
    <xf numFmtId="0" fontId="11" fillId="0" borderId="3" xfId="0" applyFont="1" applyBorder="1" applyAlignment="1">
      <alignment horizontal="right" vertical="top" wrapText="1"/>
    </xf>
    <xf numFmtId="3" fontId="11" fillId="0" borderId="5" xfId="0" applyNumberFormat="1" applyFont="1" applyBorder="1"/>
    <xf numFmtId="0" fontId="11" fillId="0" borderId="15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0" fontId="2" fillId="0" borderId="0" xfId="0" applyFont="1"/>
    <xf numFmtId="0" fontId="2" fillId="0" borderId="5" xfId="0" applyFont="1" applyBorder="1"/>
    <xf numFmtId="3" fontId="7" fillId="0" borderId="0" xfId="0" applyNumberFormat="1" applyFont="1"/>
    <xf numFmtId="3" fontId="0" fillId="2" borderId="16" xfId="0" applyNumberFormat="1" applyFill="1" applyBorder="1"/>
    <xf numFmtId="3" fontId="0" fillId="2" borderId="17" xfId="0" applyNumberFormat="1" applyFill="1" applyBorder="1"/>
    <xf numFmtId="0" fontId="4" fillId="0" borderId="2" xfId="0" applyFont="1" applyBorder="1" applyAlignment="1">
      <alignment wrapText="1"/>
    </xf>
    <xf numFmtId="3" fontId="0" fillId="0" borderId="8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4" fillId="0" borderId="4" xfId="0" applyFont="1" applyBorder="1" applyAlignment="1">
      <alignment wrapText="1"/>
    </xf>
    <xf numFmtId="3" fontId="0" fillId="0" borderId="0" xfId="0" applyNumberFormat="1" applyAlignment="1">
      <alignment vertical="center"/>
    </xf>
    <xf numFmtId="3" fontId="0" fillId="0" borderId="5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0" fontId="4" fillId="2" borderId="18" xfId="0" applyFont="1" applyFill="1" applyBorder="1" applyAlignment="1">
      <alignment wrapText="1"/>
    </xf>
    <xf numFmtId="164" fontId="0" fillId="2" borderId="16" xfId="0" applyNumberFormat="1" applyFill="1" applyBorder="1"/>
    <xf numFmtId="164" fontId="0" fillId="2" borderId="17" xfId="0" applyNumberFormat="1" applyFill="1" applyBorder="1"/>
    <xf numFmtId="3" fontId="11" fillId="0" borderId="7" xfId="0" applyNumberFormat="1" applyFont="1" applyBorder="1"/>
    <xf numFmtId="0" fontId="12" fillId="0" borderId="0" xfId="0" applyFont="1"/>
    <xf numFmtId="0" fontId="13" fillId="0" borderId="4" xfId="0" applyFont="1" applyBorder="1"/>
    <xf numFmtId="0" fontId="19" fillId="0" borderId="0" xfId="3" applyFont="1" applyBorder="1" applyAlignment="1">
      <alignment horizontal="left" vertical="center"/>
    </xf>
    <xf numFmtId="0" fontId="17" fillId="3" borderId="1" xfId="3" applyFont="1" applyFill="1" applyBorder="1" applyAlignment="1">
      <alignment horizontal="right" vertical="center"/>
    </xf>
    <xf numFmtId="165" fontId="16" fillId="3" borderId="1" xfId="3" applyNumberFormat="1" applyFont="1" applyFill="1" applyBorder="1" applyAlignment="1">
      <alignment horizontal="right" vertical="center"/>
    </xf>
    <xf numFmtId="0" fontId="16" fillId="3" borderId="0" xfId="3" applyFont="1" applyFill="1" applyBorder="1" applyAlignment="1">
      <alignment horizontal="left" vertical="center"/>
    </xf>
    <xf numFmtId="0" fontId="17" fillId="3" borderId="0" xfId="3" applyFont="1" applyFill="1" applyAlignment="1">
      <alignment vertical="center"/>
    </xf>
    <xf numFmtId="0" fontId="16" fillId="3" borderId="1" xfId="3" applyFont="1" applyFill="1" applyBorder="1" applyAlignment="1">
      <alignment vertical="center"/>
    </xf>
    <xf numFmtId="0" fontId="16" fillId="3" borderId="1" xfId="3" applyFont="1" applyFill="1" applyBorder="1" applyAlignment="1">
      <alignment horizontal="center" vertical="center" wrapText="1"/>
    </xf>
    <xf numFmtId="165" fontId="16" fillId="3" borderId="1" xfId="3" applyNumberFormat="1" applyFont="1" applyFill="1" applyBorder="1" applyAlignment="1">
      <alignment horizontal="center" vertical="center" wrapText="1"/>
    </xf>
    <xf numFmtId="0" fontId="16" fillId="3" borderId="1" xfId="3" applyFont="1" applyFill="1" applyBorder="1" applyAlignment="1">
      <alignment horizontal="left" vertical="center" wrapText="1"/>
    </xf>
    <xf numFmtId="165" fontId="17" fillId="3" borderId="1" xfId="3" applyNumberFormat="1" applyFont="1" applyFill="1" applyBorder="1" applyAlignment="1">
      <alignment horizontal="center" vertical="center"/>
    </xf>
    <xf numFmtId="38" fontId="17" fillId="3" borderId="1" xfId="3" applyNumberFormat="1" applyFont="1" applyFill="1" applyBorder="1" applyAlignment="1">
      <alignment horizontal="center" vertical="center" wrapText="1"/>
    </xf>
    <xf numFmtId="0" fontId="16" fillId="3" borderId="1" xfId="3" applyFont="1" applyFill="1" applyBorder="1" applyAlignment="1">
      <alignment horizontal="left" vertical="center"/>
    </xf>
    <xf numFmtId="38" fontId="17" fillId="3" borderId="1" xfId="3" applyNumberFormat="1" applyFont="1" applyFill="1" applyBorder="1" applyAlignment="1">
      <alignment horizontal="center" vertical="center"/>
    </xf>
    <xf numFmtId="38" fontId="17" fillId="3" borderId="1" xfId="3" applyNumberFormat="1" applyFont="1" applyFill="1" applyBorder="1" applyAlignment="1">
      <alignment horizontal="center"/>
    </xf>
    <xf numFmtId="165" fontId="16" fillId="3" borderId="1" xfId="3" applyNumberFormat="1" applyFont="1" applyFill="1" applyBorder="1" applyAlignment="1">
      <alignment horizontal="center" vertical="center"/>
    </xf>
    <xf numFmtId="165" fontId="17" fillId="3" borderId="1" xfId="3" applyNumberFormat="1" applyFont="1" applyFill="1" applyBorder="1" applyAlignment="1">
      <alignment horizontal="right" vertical="center"/>
    </xf>
    <xf numFmtId="0" fontId="17" fillId="3" borderId="1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vertical="center" wrapText="1"/>
    </xf>
    <xf numFmtId="0" fontId="17" fillId="3" borderId="1" xfId="3" applyFont="1" applyFill="1" applyBorder="1" applyAlignment="1">
      <alignment horizontal="left" vertical="center" wrapText="1"/>
    </xf>
    <xf numFmtId="1" fontId="17" fillId="3" borderId="1" xfId="3" applyNumberFormat="1" applyFont="1" applyFill="1" applyBorder="1" applyAlignment="1">
      <alignment horizontal="left" vertical="center" wrapText="1"/>
    </xf>
    <xf numFmtId="0" fontId="17" fillId="3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vertical="center" wrapText="1"/>
    </xf>
    <xf numFmtId="0" fontId="19" fillId="0" borderId="10" xfId="3" applyFont="1" applyBorder="1" applyAlignment="1">
      <alignment horizontal="left" vertical="center" wrapText="1"/>
    </xf>
    <xf numFmtId="0" fontId="19" fillId="0" borderId="10" xfId="3" applyFont="1" applyBorder="1" applyAlignment="1">
      <alignment horizontal="left" vertical="center"/>
    </xf>
    <xf numFmtId="0" fontId="16" fillId="3" borderId="21" xfId="3" applyFont="1" applyFill="1" applyBorder="1" applyAlignment="1">
      <alignment horizontal="center" vertical="center" wrapText="1"/>
    </xf>
    <xf numFmtId="165" fontId="0" fillId="0" borderId="0" xfId="0" applyNumberFormat="1"/>
    <xf numFmtId="38" fontId="10" fillId="0" borderId="0" xfId="0" applyNumberFormat="1" applyFont="1"/>
    <xf numFmtId="0" fontId="19" fillId="0" borderId="1" xfId="3" applyFont="1" applyBorder="1" applyAlignment="1">
      <alignment vertical="center"/>
    </xf>
    <xf numFmtId="0" fontId="20" fillId="0" borderId="0" xfId="3" applyFont="1" applyBorder="1" applyAlignment="1">
      <alignment horizontal="left" vertical="center"/>
    </xf>
    <xf numFmtId="0" fontId="0" fillId="4" borderId="0" xfId="0" applyFill="1"/>
    <xf numFmtId="38" fontId="0" fillId="0" borderId="0" xfId="0" applyNumberFormat="1"/>
    <xf numFmtId="165" fontId="16" fillId="3" borderId="0" xfId="3" applyNumberFormat="1" applyFont="1" applyFill="1" applyBorder="1" applyAlignment="1">
      <alignment horizontal="right" vertical="center"/>
    </xf>
    <xf numFmtId="0" fontId="20" fillId="0" borderId="22" xfId="3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9" fillId="0" borderId="21" xfId="3" applyFont="1" applyBorder="1" applyAlignment="1">
      <alignment horizontal="center" vertical="center" wrapText="1"/>
    </xf>
    <xf numFmtId="165" fontId="10" fillId="0" borderId="0" xfId="0" applyNumberFormat="1" applyFont="1"/>
    <xf numFmtId="43" fontId="0" fillId="0" borderId="0" xfId="1" applyFont="1"/>
    <xf numFmtId="38" fontId="19" fillId="0" borderId="22" xfId="3" applyNumberFormat="1" applyFont="1" applyBorder="1" applyAlignment="1">
      <alignment vertical="center"/>
    </xf>
    <xf numFmtId="0" fontId="16" fillId="3" borderId="10" xfId="3" applyFont="1" applyFill="1" applyBorder="1" applyAlignment="1">
      <alignment horizontal="center" vertical="center" wrapText="1"/>
    </xf>
    <xf numFmtId="0" fontId="16" fillId="3" borderId="11" xfId="3" applyFont="1" applyFill="1" applyBorder="1" applyAlignment="1">
      <alignment horizontal="center" vertical="center" wrapText="1"/>
    </xf>
    <xf numFmtId="0" fontId="16" fillId="3" borderId="12" xfId="3" applyFont="1" applyFill="1" applyBorder="1" applyAlignment="1">
      <alignment horizontal="center" vertical="center" wrapText="1"/>
    </xf>
    <xf numFmtId="0" fontId="16" fillId="3" borderId="19" xfId="3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8" applyFont="1">
      <alignment vertical="center"/>
    </xf>
    <xf numFmtId="0" fontId="23" fillId="0" borderId="0" xfId="8" applyFont="1">
      <alignment vertical="center"/>
    </xf>
    <xf numFmtId="0" fontId="25" fillId="0" borderId="1" xfId="3" applyFont="1" applyBorder="1" applyAlignment="1">
      <alignment horizontal="center" vertical="center" wrapText="1"/>
    </xf>
    <xf numFmtId="0" fontId="25" fillId="0" borderId="1" xfId="3" applyFont="1" applyBorder="1" applyAlignment="1">
      <alignment vertical="center" wrapText="1"/>
    </xf>
    <xf numFmtId="0" fontId="25" fillId="0" borderId="10" xfId="3" applyFont="1" applyBorder="1" applyAlignment="1">
      <alignment horizontal="left" vertical="center" wrapText="1"/>
    </xf>
    <xf numFmtId="38" fontId="25" fillId="0" borderId="1" xfId="3" applyNumberFormat="1" applyFont="1" applyBorder="1" applyAlignment="1">
      <alignment vertical="center"/>
    </xf>
    <xf numFmtId="38" fontId="25" fillId="0" borderId="1" xfId="3" applyNumberFormat="1" applyFont="1" applyBorder="1" applyAlignment="1">
      <alignment vertical="center" wrapText="1"/>
    </xf>
    <xf numFmtId="0" fontId="25" fillId="0" borderId="10" xfId="3" applyFont="1" applyBorder="1" applyAlignment="1">
      <alignment horizontal="left" vertical="center"/>
    </xf>
    <xf numFmtId="0" fontId="26" fillId="0" borderId="20" xfId="3" applyFont="1" applyBorder="1" applyAlignment="1">
      <alignment horizontal="left" vertical="center"/>
    </xf>
    <xf numFmtId="38" fontId="26" fillId="0" borderId="20" xfId="3" applyNumberFormat="1" applyFont="1" applyBorder="1" applyAlignment="1">
      <alignment vertical="center"/>
    </xf>
    <xf numFmtId="0" fontId="0" fillId="4" borderId="0" xfId="0" applyFill="1" applyAlignment="1">
      <alignment horizontal="right"/>
    </xf>
    <xf numFmtId="38" fontId="19" fillId="5" borderId="1" xfId="3" applyNumberFormat="1" applyFont="1" applyFill="1" applyBorder="1" applyAlignment="1">
      <alignment vertical="center"/>
    </xf>
    <xf numFmtId="38" fontId="19" fillId="0" borderId="1" xfId="3" applyNumberFormat="1" applyFont="1" applyFill="1" applyBorder="1" applyAlignment="1">
      <alignment vertical="center"/>
    </xf>
    <xf numFmtId="38" fontId="19" fillId="0" borderId="22" xfId="3" applyNumberFormat="1" applyFont="1" applyFill="1" applyBorder="1" applyAlignment="1">
      <alignment vertical="center"/>
    </xf>
    <xf numFmtId="0" fontId="0" fillId="0" borderId="26" xfId="0" applyFill="1" applyBorder="1" applyAlignment="1"/>
    <xf numFmtId="0" fontId="22" fillId="0" borderId="23" xfId="0" applyFont="1" applyFill="1" applyBorder="1" applyAlignment="1">
      <alignment horizontal="center"/>
    </xf>
    <xf numFmtId="0" fontId="0" fillId="0" borderId="27" xfId="0" applyFill="1" applyBorder="1" applyAlignment="1"/>
    <xf numFmtId="43" fontId="0" fillId="0" borderId="27" xfId="0" applyNumberFormat="1" applyFill="1" applyBorder="1" applyAlignment="1"/>
    <xf numFmtId="43" fontId="0" fillId="0" borderId="26" xfId="0" applyNumberFormat="1" applyFill="1" applyBorder="1" applyAlignment="1"/>
    <xf numFmtId="0" fontId="22" fillId="0" borderId="24" xfId="0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6" fillId="3" borderId="0" xfId="3" applyNumberFormat="1" applyFont="1" applyFill="1" applyBorder="1" applyAlignment="1">
      <alignment horizontal="left" vertical="center"/>
    </xf>
    <xf numFmtId="0" fontId="0" fillId="5" borderId="0" xfId="0" applyFill="1"/>
    <xf numFmtId="168" fontId="19" fillId="0" borderId="1" xfId="3" applyNumberFormat="1" applyFont="1" applyBorder="1" applyAlignment="1">
      <alignment vertical="center"/>
    </xf>
    <xf numFmtId="168" fontId="19" fillId="0" borderId="0" xfId="3" applyNumberFormat="1" applyFont="1" applyBorder="1" applyAlignment="1">
      <alignment vertical="center"/>
    </xf>
    <xf numFmtId="40" fontId="19" fillId="5" borderId="1" xfId="3" applyNumberFormat="1" applyFont="1" applyFill="1" applyBorder="1" applyAlignment="1">
      <alignment vertical="center"/>
    </xf>
    <xf numFmtId="40" fontId="19" fillId="5" borderId="1" xfId="3" applyNumberFormat="1" applyFont="1" applyFill="1" applyBorder="1" applyAlignment="1">
      <alignment vertical="center" wrapText="1"/>
    </xf>
    <xf numFmtId="40" fontId="10" fillId="0" borderId="0" xfId="0" applyNumberFormat="1" applyFont="1"/>
    <xf numFmtId="168" fontId="0" fillId="0" borderId="0" xfId="0" applyNumberFormat="1"/>
    <xf numFmtId="0" fontId="29" fillId="0" borderId="0" xfId="0" applyFont="1"/>
    <xf numFmtId="0" fontId="29" fillId="4" borderId="0" xfId="0" applyFont="1" applyFill="1"/>
    <xf numFmtId="0" fontId="29" fillId="4" borderId="0" xfId="0" applyFont="1" applyFill="1" applyAlignment="1">
      <alignment horizontal="right"/>
    </xf>
    <xf numFmtId="0" fontId="30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vertical="center" wrapText="1"/>
    </xf>
    <xf numFmtId="0" fontId="30" fillId="0" borderId="10" xfId="3" applyFont="1" applyBorder="1" applyAlignment="1">
      <alignment horizontal="left" vertical="center" wrapText="1"/>
    </xf>
    <xf numFmtId="0" fontId="30" fillId="0" borderId="1" xfId="3" applyFont="1" applyBorder="1" applyAlignment="1">
      <alignment vertical="center"/>
    </xf>
    <xf numFmtId="0" fontId="30" fillId="0" borderId="10" xfId="3" applyFont="1" applyBorder="1" applyAlignment="1">
      <alignment horizontal="left" vertical="center"/>
    </xf>
    <xf numFmtId="165" fontId="17" fillId="6" borderId="0" xfId="3" applyNumberFormat="1" applyFont="1" applyFill="1" applyBorder="1" applyAlignment="1">
      <alignment horizontal="right" vertical="center"/>
    </xf>
    <xf numFmtId="168" fontId="0" fillId="0" borderId="26" xfId="0" applyNumberFormat="1" applyFill="1" applyBorder="1" applyAlignment="1"/>
    <xf numFmtId="40" fontId="0" fillId="0" borderId="27" xfId="0" applyNumberFormat="1" applyFill="1" applyBorder="1" applyAlignment="1"/>
    <xf numFmtId="40" fontId="0" fillId="0" borderId="26" xfId="0" applyNumberFormat="1" applyFill="1" applyBorder="1" applyAlignment="1"/>
    <xf numFmtId="0" fontId="31" fillId="2" borderId="28" xfId="0" applyFont="1" applyFill="1" applyBorder="1"/>
    <xf numFmtId="44" fontId="0" fillId="6" borderId="0" xfId="10" applyFont="1" applyFill="1"/>
    <xf numFmtId="0" fontId="10" fillId="0" borderId="0" xfId="0" applyFont="1" applyAlignment="1">
      <alignment horizontal="center"/>
    </xf>
    <xf numFmtId="44" fontId="10" fillId="6" borderId="0" xfId="10" applyFont="1" applyFill="1"/>
  </cellXfs>
  <cellStyles count="11">
    <cellStyle name="Comma" xfId="1" builtinId="3"/>
    <cellStyle name="Currency" xfId="10" builtinId="4"/>
    <cellStyle name="Normal" xfId="0" builtinId="0"/>
    <cellStyle name="Normal 2" xfId="8" xr:uid="{EDDD49B6-DDDA-4E70-86E3-A2EDC33E8287}"/>
    <cellStyle name="Normal 3" xfId="9" xr:uid="{3049A629-BD41-4A61-B46D-6E4BA224EC0B}"/>
    <cellStyle name="Normal 4" xfId="2" xr:uid="{567810B8-E355-4F6B-99A6-5D8C425F6372}"/>
    <cellStyle name="一般 2" xfId="3" xr:uid="{FD831CDB-4C6E-4380-B3F7-4143063B7C8C}"/>
    <cellStyle name="一般 3" xfId="4" xr:uid="{8B68931E-40C3-4A75-91E7-9799327BCDF3}"/>
    <cellStyle name="一般 3 2" xfId="5" xr:uid="{B2CBDD79-D687-4612-AF32-E6AF530AEB7F}"/>
    <cellStyle name="貨幣 2" xfId="6" xr:uid="{D2C3B6C1-6677-4A34-B7D8-221AFA7C2A90}"/>
    <cellStyle name="貨幣 2 2" xfId="7" xr:uid="{09BE28E9-6BD3-420B-B26F-7992894CC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136979</xdr:colOff>
      <xdr:row>244</xdr:row>
      <xdr:rowOff>155121</xdr:rowOff>
    </xdr:from>
    <xdr:ext cx="443594" cy="125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1586E7-B48B-4D94-1B6B-AFA50AFD601C}"/>
            </a:ext>
          </a:extLst>
        </xdr:cNvPr>
        <xdr:cNvSpPr txBox="1"/>
      </xdr:nvSpPr>
      <xdr:spPr>
        <a:xfrm>
          <a:off x="2123622" y="53250192"/>
          <a:ext cx="443594" cy="125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136979</xdr:colOff>
      <xdr:row>249</xdr:row>
      <xdr:rowOff>155121</xdr:rowOff>
    </xdr:from>
    <xdr:ext cx="443594" cy="125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AFB518-56A5-4DB6-96B2-3E998B80C284}"/>
            </a:ext>
          </a:extLst>
        </xdr:cNvPr>
        <xdr:cNvSpPr txBox="1"/>
      </xdr:nvSpPr>
      <xdr:spPr>
        <a:xfrm>
          <a:off x="2124529" y="53450671"/>
          <a:ext cx="443594" cy="125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8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llivan1, Peter" id="{5241D579-EA4D-44FC-A4B5-8560219451DD}" userId="S::Peter_Sullivan1@student.uml.edu::3e636c90-28d7-4c47-bd88-b5f4aea6ec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8" dT="2025-06-26T21:17:49.94" personId="{5241D579-EA4D-44FC-A4B5-8560219451DD}" id="{5500401E-0B0F-4CF8-BDD1-C4D2142BD5BF}">
    <text>Estimates, not guaranteed amts, except for Sinofert Pingyuan and Sinofert Changshan</text>
  </threadedComment>
  <threadedComment ref="D48" dT="2025-06-26T21:18:59.15" personId="{5241D579-EA4D-44FC-A4B5-8560219451DD}" id="{FDAD5A56-B174-4448-8908-AF6A01D04F12}">
    <text>Minimum constraint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C09B-D15E-420F-9A51-DFF087473104}">
  <dimension ref="A1:T77"/>
  <sheetViews>
    <sheetView zoomScaleNormal="100" workbookViewId="0">
      <pane ySplit="2" topLeftCell="A3" activePane="bottomLeft" state="frozen"/>
      <selection pane="bottomLeft" activeCell="N3" sqref="N3"/>
    </sheetView>
  </sheetViews>
  <sheetFormatPr defaultRowHeight="14.5"/>
  <cols>
    <col min="1" max="1" width="14.1796875" customWidth="1"/>
    <col min="2" max="2" width="5" customWidth="1"/>
    <col min="3" max="3" width="10.453125" customWidth="1"/>
    <col min="4" max="4" width="14.1796875" customWidth="1"/>
    <col min="5" max="6" width="10.1796875" customWidth="1"/>
    <col min="7" max="7" width="16.453125" bestFit="1" customWidth="1"/>
    <col min="8" max="8" width="18.453125" bestFit="1" customWidth="1"/>
    <col min="9" max="9" width="21.453125" customWidth="1"/>
    <col min="10" max="10" width="19.1796875" bestFit="1" customWidth="1"/>
    <col min="11" max="11" width="16.81640625" bestFit="1" customWidth="1"/>
    <col min="12" max="12" width="15.81640625" bestFit="1" customWidth="1"/>
    <col min="13" max="13" width="16.1796875" bestFit="1" customWidth="1"/>
    <col min="14" max="14" width="14.54296875" customWidth="1"/>
    <col min="15" max="15" width="14.453125" bestFit="1" customWidth="1"/>
    <col min="16" max="16" width="16.1796875" bestFit="1" customWidth="1"/>
    <col min="17" max="17" width="13.453125" bestFit="1" customWidth="1"/>
    <col min="18" max="18" width="14.54296875" bestFit="1" customWidth="1"/>
    <col min="19" max="19" width="16.1796875" bestFit="1" customWidth="1"/>
    <col min="20" max="20" width="9.7265625" customWidth="1"/>
  </cols>
  <sheetData>
    <row r="1" spans="1:19" ht="15" thickBot="1">
      <c r="A1" s="56" t="s">
        <v>71</v>
      </c>
      <c r="B1" s="55"/>
      <c r="C1" s="55"/>
      <c r="D1" s="55"/>
      <c r="E1" s="55"/>
    </row>
    <row r="2" spans="1:19" ht="43" thickBot="1">
      <c r="A2" s="7" t="s">
        <v>0</v>
      </c>
      <c r="B2" s="31" t="s">
        <v>1</v>
      </c>
      <c r="C2" s="32" t="s">
        <v>37</v>
      </c>
      <c r="D2" s="33" t="s">
        <v>17</v>
      </c>
      <c r="E2" s="34" t="s">
        <v>31</v>
      </c>
      <c r="F2" s="34"/>
      <c r="G2" s="33" t="s">
        <v>16</v>
      </c>
      <c r="H2" s="33" t="s">
        <v>30</v>
      </c>
      <c r="I2" s="33" t="s">
        <v>18</v>
      </c>
      <c r="J2" s="33" t="s">
        <v>19</v>
      </c>
      <c r="K2" s="33" t="s">
        <v>20</v>
      </c>
      <c r="L2" s="33" t="s">
        <v>21</v>
      </c>
      <c r="M2" s="33" t="s">
        <v>22</v>
      </c>
      <c r="N2" s="33" t="s">
        <v>23</v>
      </c>
      <c r="O2" s="33" t="s">
        <v>25</v>
      </c>
      <c r="P2" s="33" t="s">
        <v>26</v>
      </c>
      <c r="Q2" s="33" t="s">
        <v>27</v>
      </c>
      <c r="R2" s="33" t="s">
        <v>28</v>
      </c>
      <c r="S2" s="35" t="s">
        <v>29</v>
      </c>
    </row>
    <row r="3" spans="1:19">
      <c r="A3" s="10" t="s">
        <v>2</v>
      </c>
      <c r="B3" s="1" t="s">
        <v>3</v>
      </c>
      <c r="C3" s="2">
        <v>1300000</v>
      </c>
      <c r="D3" s="36">
        <f>SUM(G3:S3) * 1000</f>
        <v>1744000</v>
      </c>
      <c r="E3" s="37">
        <f>C3-D3</f>
        <v>-444000</v>
      </c>
      <c r="F3" s="37"/>
      <c r="G3" s="38">
        <v>119</v>
      </c>
      <c r="H3" s="38">
        <v>70</v>
      </c>
      <c r="I3" s="38">
        <v>129</v>
      </c>
      <c r="J3" s="38">
        <v>136</v>
      </c>
      <c r="K3" s="38">
        <v>145</v>
      </c>
      <c r="L3" s="38">
        <v>119</v>
      </c>
      <c r="M3" s="38">
        <v>185</v>
      </c>
      <c r="N3" s="38">
        <v>143</v>
      </c>
      <c r="O3" s="38">
        <v>164</v>
      </c>
      <c r="P3" s="38">
        <v>120</v>
      </c>
      <c r="Q3" s="38">
        <v>108</v>
      </c>
      <c r="R3" s="38">
        <v>151</v>
      </c>
      <c r="S3" s="39">
        <v>155</v>
      </c>
    </row>
    <row r="4" spans="1:19">
      <c r="A4" s="10" t="s">
        <v>4</v>
      </c>
      <c r="B4" s="3" t="s">
        <v>3</v>
      </c>
      <c r="C4" s="4">
        <v>1200000</v>
      </c>
      <c r="D4" s="36">
        <f t="shared" ref="D4:D16" si="0">SUM(G4:S4) * 1000</f>
        <v>1498000</v>
      </c>
      <c r="E4" s="37">
        <f t="shared" ref="E4:E16" si="1">C4-D4</f>
        <v>-298000</v>
      </c>
      <c r="F4" s="37"/>
      <c r="G4" s="38">
        <v>101</v>
      </c>
      <c r="H4" s="38">
        <v>40</v>
      </c>
      <c r="I4" s="38">
        <v>110</v>
      </c>
      <c r="J4" s="38">
        <v>119</v>
      </c>
      <c r="K4" s="38">
        <v>128</v>
      </c>
      <c r="L4" s="38">
        <v>102</v>
      </c>
      <c r="M4" s="38">
        <v>167</v>
      </c>
      <c r="N4" s="38">
        <v>123</v>
      </c>
      <c r="O4" s="38">
        <v>147</v>
      </c>
      <c r="P4" s="38">
        <v>101</v>
      </c>
      <c r="Q4" s="38">
        <v>90</v>
      </c>
      <c r="R4" s="38">
        <v>133</v>
      </c>
      <c r="S4" s="39">
        <v>137</v>
      </c>
    </row>
    <row r="5" spans="1:19">
      <c r="A5" s="10" t="s">
        <v>5</v>
      </c>
      <c r="B5" s="3" t="s">
        <v>3</v>
      </c>
      <c r="C5" s="4">
        <v>1100000</v>
      </c>
      <c r="D5" s="36">
        <f t="shared" si="0"/>
        <v>1279000</v>
      </c>
      <c r="E5" s="37">
        <f t="shared" si="1"/>
        <v>-179000</v>
      </c>
      <c r="F5" s="37"/>
      <c r="G5" s="38">
        <v>81</v>
      </c>
      <c r="H5" s="38">
        <v>60</v>
      </c>
      <c r="I5" s="38">
        <v>91</v>
      </c>
      <c r="J5" s="38">
        <v>98</v>
      </c>
      <c r="K5" s="38">
        <v>107</v>
      </c>
      <c r="L5" s="38">
        <v>82</v>
      </c>
      <c r="M5" s="38">
        <v>148</v>
      </c>
      <c r="N5" s="38">
        <v>105</v>
      </c>
      <c r="O5" s="38">
        <v>126</v>
      </c>
      <c r="P5" s="38">
        <v>82</v>
      </c>
      <c r="Q5" s="38">
        <v>69</v>
      </c>
      <c r="R5" s="38">
        <v>112</v>
      </c>
      <c r="S5" s="39">
        <v>118</v>
      </c>
    </row>
    <row r="6" spans="1:19">
      <c r="A6" s="10" t="s">
        <v>6</v>
      </c>
      <c r="B6" s="3" t="s">
        <v>3</v>
      </c>
      <c r="C6" s="4">
        <v>3000000</v>
      </c>
      <c r="D6" s="36">
        <f t="shared" si="0"/>
        <v>845000</v>
      </c>
      <c r="E6" s="40">
        <f>C6-D6</f>
        <v>2155000</v>
      </c>
      <c r="F6" s="40"/>
      <c r="G6" s="38">
        <v>45</v>
      </c>
      <c r="H6" s="38">
        <v>100</v>
      </c>
      <c r="I6" s="38">
        <v>45</v>
      </c>
      <c r="J6" s="38">
        <v>64</v>
      </c>
      <c r="K6" s="38">
        <v>73</v>
      </c>
      <c r="L6" s="38">
        <v>47</v>
      </c>
      <c r="M6" s="38">
        <v>105</v>
      </c>
      <c r="N6" s="38">
        <v>58</v>
      </c>
      <c r="O6" s="38">
        <v>92</v>
      </c>
      <c r="P6" s="38">
        <v>40</v>
      </c>
      <c r="Q6" s="38">
        <v>32</v>
      </c>
      <c r="R6" s="38">
        <v>69</v>
      </c>
      <c r="S6" s="39">
        <v>75</v>
      </c>
    </row>
    <row r="7" spans="1:19">
      <c r="A7" s="10" t="s">
        <v>7</v>
      </c>
      <c r="B7" s="3" t="s">
        <v>3</v>
      </c>
      <c r="C7" s="4">
        <v>6000000</v>
      </c>
      <c r="D7" s="36">
        <f t="shared" si="0"/>
        <v>894000</v>
      </c>
      <c r="E7" s="40">
        <f t="shared" si="1"/>
        <v>5106000</v>
      </c>
      <c r="F7" s="40"/>
      <c r="G7" s="38">
        <v>83</v>
      </c>
      <c r="H7" s="38">
        <v>130</v>
      </c>
      <c r="I7" s="38">
        <v>39</v>
      </c>
      <c r="J7" s="38">
        <v>85</v>
      </c>
      <c r="K7" s="38">
        <v>77</v>
      </c>
      <c r="L7" s="38">
        <v>49</v>
      </c>
      <c r="M7" s="38">
        <v>84</v>
      </c>
      <c r="N7" s="38">
        <v>22</v>
      </c>
      <c r="O7" s="38">
        <v>81</v>
      </c>
      <c r="P7" s="38">
        <v>70</v>
      </c>
      <c r="Q7" s="38">
        <v>69</v>
      </c>
      <c r="R7" s="38">
        <v>46</v>
      </c>
      <c r="S7" s="39">
        <v>59</v>
      </c>
    </row>
    <row r="8" spans="1:19">
      <c r="A8" s="10" t="s">
        <v>8</v>
      </c>
      <c r="B8" s="3" t="s">
        <v>3</v>
      </c>
      <c r="C8" s="4">
        <v>4500000</v>
      </c>
      <c r="D8" s="36">
        <f t="shared" si="0"/>
        <v>883000</v>
      </c>
      <c r="E8" s="40">
        <f t="shared" si="1"/>
        <v>3617000</v>
      </c>
      <c r="F8" s="40"/>
      <c r="G8" s="38">
        <v>58</v>
      </c>
      <c r="H8" s="38">
        <v>110</v>
      </c>
      <c r="I8" s="38">
        <v>50</v>
      </c>
      <c r="J8" s="38">
        <v>53</v>
      </c>
      <c r="K8" s="38">
        <v>61</v>
      </c>
      <c r="L8" s="38">
        <v>36</v>
      </c>
      <c r="M8" s="38">
        <v>119</v>
      </c>
      <c r="N8" s="38">
        <v>64</v>
      </c>
      <c r="O8" s="38">
        <v>77</v>
      </c>
      <c r="P8" s="38">
        <v>62</v>
      </c>
      <c r="Q8" s="38">
        <v>46</v>
      </c>
      <c r="R8" s="38">
        <v>58</v>
      </c>
      <c r="S8" s="39">
        <v>89</v>
      </c>
    </row>
    <row r="9" spans="1:19">
      <c r="A9" s="10" t="s">
        <v>9</v>
      </c>
      <c r="B9" s="3" t="s">
        <v>3</v>
      </c>
      <c r="C9" s="4">
        <v>4500000</v>
      </c>
      <c r="D9" s="36">
        <f t="shared" si="0"/>
        <v>917000</v>
      </c>
      <c r="E9" s="40">
        <f t="shared" si="1"/>
        <v>3583000</v>
      </c>
      <c r="F9" s="40"/>
      <c r="G9" s="38">
        <v>67</v>
      </c>
      <c r="H9" s="38">
        <v>150</v>
      </c>
      <c r="I9" s="38">
        <v>56</v>
      </c>
      <c r="J9" s="38">
        <v>72</v>
      </c>
      <c r="K9" s="38">
        <v>65</v>
      </c>
      <c r="L9" s="38">
        <v>31</v>
      </c>
      <c r="M9" s="38">
        <v>117</v>
      </c>
      <c r="N9" s="38">
        <v>54</v>
      </c>
      <c r="O9" s="38">
        <v>44</v>
      </c>
      <c r="P9" s="38">
        <v>74</v>
      </c>
      <c r="Q9" s="38">
        <v>57</v>
      </c>
      <c r="R9" s="38">
        <v>46</v>
      </c>
      <c r="S9" s="39">
        <v>84</v>
      </c>
    </row>
    <row r="10" spans="1:19">
      <c r="A10" s="10" t="s">
        <v>10</v>
      </c>
      <c r="B10" s="3" t="s">
        <v>3</v>
      </c>
      <c r="C10" s="4">
        <v>2200000</v>
      </c>
      <c r="D10" s="36">
        <f t="shared" si="0"/>
        <v>879000</v>
      </c>
      <c r="E10" s="40">
        <f t="shared" si="1"/>
        <v>1321000</v>
      </c>
      <c r="F10" s="40"/>
      <c r="G10" s="38">
        <v>69</v>
      </c>
      <c r="H10" s="38">
        <v>140</v>
      </c>
      <c r="I10" s="38">
        <v>53</v>
      </c>
      <c r="J10" s="38">
        <v>73</v>
      </c>
      <c r="K10" s="38">
        <v>65</v>
      </c>
      <c r="L10" s="38">
        <v>31</v>
      </c>
      <c r="M10" s="38">
        <v>114</v>
      </c>
      <c r="N10" s="38">
        <v>41</v>
      </c>
      <c r="O10" s="38">
        <v>43</v>
      </c>
      <c r="P10" s="38">
        <v>75</v>
      </c>
      <c r="Q10" s="38">
        <v>58</v>
      </c>
      <c r="R10" s="38">
        <v>36</v>
      </c>
      <c r="S10" s="39">
        <v>81</v>
      </c>
    </row>
    <row r="11" spans="1:19">
      <c r="A11" s="10" t="s">
        <v>24</v>
      </c>
      <c r="B11" s="3" t="s">
        <v>3</v>
      </c>
      <c r="C11" s="4">
        <v>2600000</v>
      </c>
      <c r="D11" s="36">
        <f t="shared" si="0"/>
        <v>1089000</v>
      </c>
      <c r="E11" s="40">
        <f t="shared" si="1"/>
        <v>1511000</v>
      </c>
      <c r="F11" s="40"/>
      <c r="G11" s="38">
        <v>96</v>
      </c>
      <c r="H11" s="38">
        <v>150</v>
      </c>
      <c r="I11" s="38">
        <v>56</v>
      </c>
      <c r="J11" s="38">
        <v>98</v>
      </c>
      <c r="K11" s="38">
        <v>90</v>
      </c>
      <c r="L11" s="38">
        <v>60</v>
      </c>
      <c r="M11" s="38">
        <v>109</v>
      </c>
      <c r="N11" s="38">
        <v>39</v>
      </c>
      <c r="O11" s="38">
        <v>77</v>
      </c>
      <c r="P11" s="38">
        <v>86</v>
      </c>
      <c r="Q11" s="38">
        <v>82</v>
      </c>
      <c r="R11" s="38">
        <v>61</v>
      </c>
      <c r="S11" s="39">
        <v>85</v>
      </c>
    </row>
    <row r="12" spans="1:19">
      <c r="A12" s="10" t="s">
        <v>11</v>
      </c>
      <c r="B12" s="3" t="s">
        <v>3</v>
      </c>
      <c r="C12" s="4">
        <v>2300000</v>
      </c>
      <c r="D12" s="36">
        <f t="shared" si="0"/>
        <v>1396000</v>
      </c>
      <c r="E12" s="40">
        <f t="shared" si="1"/>
        <v>904000</v>
      </c>
      <c r="F12" s="40"/>
      <c r="G12" s="38">
        <v>122</v>
      </c>
      <c r="H12" s="38">
        <v>160</v>
      </c>
      <c r="I12" s="38">
        <v>86</v>
      </c>
      <c r="J12" s="38">
        <v>122</v>
      </c>
      <c r="K12" s="38">
        <v>114</v>
      </c>
      <c r="L12" s="38">
        <v>81</v>
      </c>
      <c r="M12" s="38">
        <v>141</v>
      </c>
      <c r="N12" s="38">
        <v>74</v>
      </c>
      <c r="O12" s="38">
        <v>85</v>
      </c>
      <c r="P12" s="38">
        <v>114</v>
      </c>
      <c r="Q12" s="38">
        <v>107</v>
      </c>
      <c r="R12" s="38">
        <v>80</v>
      </c>
      <c r="S12" s="39">
        <v>110</v>
      </c>
    </row>
    <row r="13" spans="1:19">
      <c r="A13" s="10" t="s">
        <v>12</v>
      </c>
      <c r="B13" s="3" t="s">
        <v>3</v>
      </c>
      <c r="C13" s="4">
        <v>1500000</v>
      </c>
      <c r="D13" s="36">
        <f t="shared" si="0"/>
        <v>1340000</v>
      </c>
      <c r="E13" s="40">
        <f t="shared" si="1"/>
        <v>160000</v>
      </c>
      <c r="F13" s="40"/>
      <c r="G13" s="38">
        <v>114</v>
      </c>
      <c r="H13" s="38">
        <v>160</v>
      </c>
      <c r="I13" s="38">
        <v>88</v>
      </c>
      <c r="J13" s="38">
        <v>115</v>
      </c>
      <c r="K13" s="38">
        <v>107</v>
      </c>
      <c r="L13" s="38">
        <v>72</v>
      </c>
      <c r="M13" s="38">
        <v>153</v>
      </c>
      <c r="N13" s="38">
        <v>70</v>
      </c>
      <c r="O13" s="38">
        <v>66</v>
      </c>
      <c r="P13" s="38">
        <v>114</v>
      </c>
      <c r="Q13" s="38">
        <v>100</v>
      </c>
      <c r="R13" s="38">
        <v>71</v>
      </c>
      <c r="S13" s="39">
        <v>110</v>
      </c>
    </row>
    <row r="14" spans="1:19">
      <c r="A14" s="10" t="s">
        <v>13</v>
      </c>
      <c r="B14" s="3" t="s">
        <v>3</v>
      </c>
      <c r="C14" s="4">
        <v>1200000</v>
      </c>
      <c r="D14" s="36">
        <f t="shared" si="0"/>
        <v>1512000</v>
      </c>
      <c r="E14" s="37">
        <f t="shared" si="1"/>
        <v>-312000</v>
      </c>
      <c r="F14" s="37"/>
      <c r="G14" s="38">
        <v>129</v>
      </c>
      <c r="H14" s="38">
        <v>170</v>
      </c>
      <c r="I14" s="38">
        <v>102</v>
      </c>
      <c r="J14" s="38">
        <v>129</v>
      </c>
      <c r="K14" s="38">
        <v>124</v>
      </c>
      <c r="L14" s="38">
        <v>86</v>
      </c>
      <c r="M14" s="38">
        <v>171</v>
      </c>
      <c r="N14" s="38">
        <v>84</v>
      </c>
      <c r="O14" s="38">
        <v>66</v>
      </c>
      <c r="P14" s="38">
        <v>128</v>
      </c>
      <c r="Q14" s="38">
        <v>114</v>
      </c>
      <c r="R14" s="38">
        <v>85</v>
      </c>
      <c r="S14" s="39">
        <v>124</v>
      </c>
    </row>
    <row r="15" spans="1:19">
      <c r="A15" s="10" t="s">
        <v>14</v>
      </c>
      <c r="B15" s="3" t="s">
        <v>3</v>
      </c>
      <c r="C15" s="4">
        <v>1200000</v>
      </c>
      <c r="D15" s="36">
        <f t="shared" si="0"/>
        <v>1892000</v>
      </c>
      <c r="E15" s="37">
        <f t="shared" si="1"/>
        <v>-692000</v>
      </c>
      <c r="F15" s="37"/>
      <c r="G15" s="38">
        <v>164</v>
      </c>
      <c r="H15" s="38">
        <v>170</v>
      </c>
      <c r="I15" s="38">
        <v>126</v>
      </c>
      <c r="J15" s="38">
        <v>164</v>
      </c>
      <c r="K15" s="38">
        <v>161</v>
      </c>
      <c r="L15" s="38">
        <v>126</v>
      </c>
      <c r="M15" s="38">
        <v>162</v>
      </c>
      <c r="N15" s="38">
        <v>119</v>
      </c>
      <c r="O15" s="38">
        <v>117</v>
      </c>
      <c r="P15" s="38">
        <v>158</v>
      </c>
      <c r="Q15" s="38">
        <v>149</v>
      </c>
      <c r="R15" s="38">
        <v>125</v>
      </c>
      <c r="S15" s="39">
        <v>151</v>
      </c>
    </row>
    <row r="16" spans="1:19" ht="15" thickBot="1">
      <c r="A16" s="10" t="s">
        <v>15</v>
      </c>
      <c r="B16" s="5" t="s">
        <v>3</v>
      </c>
      <c r="C16" s="6">
        <v>1600000</v>
      </c>
      <c r="D16" s="36">
        <f t="shared" si="0"/>
        <v>1821000</v>
      </c>
      <c r="E16" s="37">
        <f t="shared" si="1"/>
        <v>-221000</v>
      </c>
      <c r="F16" s="37"/>
      <c r="G16" s="38">
        <v>156</v>
      </c>
      <c r="H16" s="38">
        <v>160</v>
      </c>
      <c r="I16" s="38">
        <v>109</v>
      </c>
      <c r="J16" s="38">
        <v>157</v>
      </c>
      <c r="K16" s="38">
        <v>168</v>
      </c>
      <c r="L16" s="38">
        <v>133</v>
      </c>
      <c r="M16" s="38">
        <v>152</v>
      </c>
      <c r="N16" s="38">
        <v>93</v>
      </c>
      <c r="O16" s="38">
        <v>127</v>
      </c>
      <c r="P16" s="38">
        <v>148</v>
      </c>
      <c r="Q16" s="38">
        <v>142</v>
      </c>
      <c r="R16" s="38">
        <v>132</v>
      </c>
      <c r="S16" s="39">
        <v>144</v>
      </c>
    </row>
    <row r="17" spans="1:19" ht="15" thickBot="1">
      <c r="A17" s="11" t="s">
        <v>32</v>
      </c>
      <c r="B17" s="12"/>
      <c r="C17" s="12"/>
      <c r="D17" s="12"/>
      <c r="E17" s="12"/>
      <c r="F17" s="12"/>
      <c r="G17" s="41">
        <f>SUM(G3:G16) * 1000</f>
        <v>1404000</v>
      </c>
      <c r="H17" s="41">
        <f t="shared" ref="H17:S17" si="2">SUM(H3:H16) * 1000</f>
        <v>1770000</v>
      </c>
      <c r="I17" s="41">
        <f t="shared" si="2"/>
        <v>1140000</v>
      </c>
      <c r="J17" s="41">
        <f t="shared" si="2"/>
        <v>1485000</v>
      </c>
      <c r="K17" s="41">
        <f t="shared" si="2"/>
        <v>1485000</v>
      </c>
      <c r="L17" s="41">
        <f t="shared" si="2"/>
        <v>1055000</v>
      </c>
      <c r="M17" s="41">
        <f t="shared" si="2"/>
        <v>1927000</v>
      </c>
      <c r="N17" s="41">
        <f t="shared" si="2"/>
        <v>1089000</v>
      </c>
      <c r="O17" s="41">
        <f t="shared" si="2"/>
        <v>1312000</v>
      </c>
      <c r="P17" s="41">
        <f t="shared" si="2"/>
        <v>1372000</v>
      </c>
      <c r="Q17" s="41">
        <f t="shared" si="2"/>
        <v>1223000</v>
      </c>
      <c r="R17" s="41">
        <f t="shared" si="2"/>
        <v>1205000</v>
      </c>
      <c r="S17" s="42">
        <f t="shared" si="2"/>
        <v>1522000</v>
      </c>
    </row>
    <row r="18" spans="1:19">
      <c r="A18" s="56" t="s">
        <v>73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ht="42.5">
      <c r="A19" s="46" t="s">
        <v>80</v>
      </c>
      <c r="G19" t="s">
        <v>81</v>
      </c>
      <c r="H19" t="s">
        <v>82</v>
      </c>
      <c r="I19" t="s">
        <v>83</v>
      </c>
      <c r="J19" t="s">
        <v>84</v>
      </c>
      <c r="K19" t="s">
        <v>85</v>
      </c>
      <c r="L19" s="23" t="s">
        <v>86</v>
      </c>
      <c r="M19" s="23" t="s">
        <v>87</v>
      </c>
      <c r="N19" s="23" t="s">
        <v>88</v>
      </c>
      <c r="O19" s="23" t="s">
        <v>89</v>
      </c>
      <c r="P19" s="23" t="s">
        <v>90</v>
      </c>
      <c r="Q19" s="23" t="s">
        <v>91</v>
      </c>
      <c r="R19" s="23" t="s">
        <v>92</v>
      </c>
      <c r="S19" s="23" t="s">
        <v>93</v>
      </c>
    </row>
    <row r="20" spans="1:19">
      <c r="A20" s="10" t="s">
        <v>2</v>
      </c>
      <c r="G20" s="23">
        <v>54171</v>
      </c>
      <c r="H20">
        <v>0</v>
      </c>
      <c r="I20" s="23">
        <v>13533</v>
      </c>
      <c r="J20" s="23">
        <v>14610</v>
      </c>
      <c r="K20" s="23">
        <v>30000</v>
      </c>
      <c r="L20" s="23">
        <v>30000</v>
      </c>
      <c r="M20" s="23">
        <v>13920</v>
      </c>
      <c r="N20" s="23">
        <v>0</v>
      </c>
      <c r="O20" s="23">
        <v>0</v>
      </c>
      <c r="P20" s="23">
        <v>13920</v>
      </c>
      <c r="Q20" s="23">
        <v>0</v>
      </c>
      <c r="R20" s="23">
        <v>0</v>
      </c>
      <c r="S20" s="23">
        <v>50456</v>
      </c>
    </row>
    <row r="21" spans="1:19">
      <c r="A21" s="10" t="s">
        <v>4</v>
      </c>
      <c r="G21" s="23">
        <v>44143</v>
      </c>
      <c r="H21" s="23">
        <v>292479</v>
      </c>
      <c r="I21" s="23">
        <v>6189</v>
      </c>
      <c r="J21" s="23">
        <v>3780</v>
      </c>
      <c r="K21" s="23">
        <v>20000</v>
      </c>
      <c r="L21" s="23">
        <v>10000</v>
      </c>
      <c r="M21" s="23">
        <v>16080</v>
      </c>
      <c r="N21" s="23">
        <v>0</v>
      </c>
      <c r="O21" s="23">
        <v>0</v>
      </c>
      <c r="P21" s="23">
        <v>14640</v>
      </c>
      <c r="Q21" s="23">
        <v>4860</v>
      </c>
      <c r="R21" s="23">
        <v>0</v>
      </c>
      <c r="S21" s="23">
        <v>14280</v>
      </c>
    </row>
    <row r="22" spans="1:19">
      <c r="A22" s="10" t="s">
        <v>5</v>
      </c>
      <c r="G22" s="23">
        <v>49886</v>
      </c>
      <c r="H22">
        <v>0</v>
      </c>
      <c r="I22" s="23">
        <v>9344</v>
      </c>
      <c r="J22" s="23">
        <v>9900</v>
      </c>
      <c r="K22" s="23">
        <v>12000</v>
      </c>
      <c r="L22" s="23">
        <v>0</v>
      </c>
      <c r="M22" s="23">
        <v>25920</v>
      </c>
      <c r="N22" s="23">
        <v>0</v>
      </c>
      <c r="O22" s="23">
        <v>0</v>
      </c>
      <c r="P22" s="23">
        <v>18004</v>
      </c>
      <c r="Q22" s="23">
        <v>4500</v>
      </c>
      <c r="R22" s="23">
        <v>0</v>
      </c>
      <c r="S22" s="23">
        <v>28140</v>
      </c>
    </row>
    <row r="23" spans="1:19">
      <c r="A23" s="10" t="s">
        <v>94</v>
      </c>
      <c r="G23" s="23">
        <v>15574</v>
      </c>
      <c r="H23">
        <v>0</v>
      </c>
      <c r="I23" s="23">
        <v>31291</v>
      </c>
      <c r="J23">
        <v>0</v>
      </c>
      <c r="K23" s="23">
        <v>10000</v>
      </c>
      <c r="L23" s="23">
        <v>20000</v>
      </c>
      <c r="M23" s="23">
        <v>0</v>
      </c>
      <c r="N23" s="23">
        <v>0</v>
      </c>
      <c r="O23" s="23">
        <v>0</v>
      </c>
      <c r="P23" s="23">
        <v>30132</v>
      </c>
      <c r="Q23" s="23">
        <v>47892</v>
      </c>
      <c r="R23" s="23">
        <v>0</v>
      </c>
      <c r="S23" s="23">
        <v>39060</v>
      </c>
    </row>
    <row r="24" spans="1:19">
      <c r="A24" s="10" t="s">
        <v>7</v>
      </c>
      <c r="G24" s="23">
        <v>18926</v>
      </c>
      <c r="H24">
        <v>0</v>
      </c>
      <c r="I24" s="23">
        <v>67792</v>
      </c>
      <c r="J24">
        <v>0</v>
      </c>
      <c r="K24" s="23">
        <v>10000</v>
      </c>
      <c r="L24" s="23">
        <v>10000</v>
      </c>
      <c r="M24" s="23">
        <v>24360</v>
      </c>
      <c r="N24" s="23">
        <v>50000</v>
      </c>
      <c r="O24" s="23">
        <v>0</v>
      </c>
      <c r="P24" s="23">
        <v>0</v>
      </c>
      <c r="Q24" s="23">
        <v>0</v>
      </c>
      <c r="R24" s="23">
        <v>0</v>
      </c>
      <c r="S24" s="23">
        <v>18032</v>
      </c>
    </row>
    <row r="25" spans="1:19">
      <c r="A25" s="10" t="s">
        <v>8</v>
      </c>
      <c r="G25" s="23">
        <v>498726</v>
      </c>
      <c r="H25">
        <v>0</v>
      </c>
      <c r="I25" s="23">
        <v>5000</v>
      </c>
      <c r="J25" s="23">
        <v>103860</v>
      </c>
      <c r="K25" s="23">
        <v>20000</v>
      </c>
      <c r="L25" s="23">
        <v>10000</v>
      </c>
      <c r="M25" s="23">
        <v>0</v>
      </c>
      <c r="N25" s="23">
        <v>0</v>
      </c>
      <c r="O25" s="23">
        <v>0</v>
      </c>
      <c r="P25" s="23">
        <v>0</v>
      </c>
      <c r="Q25" s="23">
        <v>5754</v>
      </c>
      <c r="R25" s="23">
        <v>0</v>
      </c>
      <c r="S25" s="23">
        <v>47880</v>
      </c>
    </row>
    <row r="26" spans="1:19">
      <c r="A26" s="10" t="s">
        <v>9</v>
      </c>
      <c r="G26" s="23">
        <v>76900</v>
      </c>
      <c r="H26">
        <v>0</v>
      </c>
      <c r="I26" s="23">
        <v>19920</v>
      </c>
      <c r="J26" s="23">
        <v>44280</v>
      </c>
      <c r="K26" s="23">
        <v>10000</v>
      </c>
      <c r="L26" s="23">
        <v>0</v>
      </c>
      <c r="M26" s="23">
        <v>27000</v>
      </c>
      <c r="N26" s="23">
        <v>0</v>
      </c>
      <c r="O26" s="23">
        <v>248024</v>
      </c>
      <c r="P26" s="23">
        <v>0</v>
      </c>
      <c r="Q26" s="23">
        <v>4848</v>
      </c>
      <c r="R26" s="23">
        <v>0</v>
      </c>
      <c r="S26" s="23">
        <v>0</v>
      </c>
    </row>
    <row r="27" spans="1:19">
      <c r="A27" s="10" t="s">
        <v>95</v>
      </c>
      <c r="G27" s="23">
        <v>84857</v>
      </c>
      <c r="H27">
        <v>0</v>
      </c>
      <c r="I27" s="23">
        <v>21351</v>
      </c>
      <c r="J27" s="23">
        <v>36360</v>
      </c>
      <c r="K27" s="23">
        <v>5000</v>
      </c>
      <c r="L27" s="23">
        <v>5000</v>
      </c>
      <c r="M27" s="23">
        <v>0</v>
      </c>
      <c r="N27" s="23">
        <v>0</v>
      </c>
      <c r="O27" s="23">
        <v>0</v>
      </c>
      <c r="P27" s="23">
        <v>0</v>
      </c>
      <c r="Q27" s="23">
        <v>4500</v>
      </c>
      <c r="R27" s="23">
        <v>31410</v>
      </c>
      <c r="S27" s="23">
        <v>21000</v>
      </c>
    </row>
    <row r="28" spans="1:19">
      <c r="A28" s="10" t="s">
        <v>24</v>
      </c>
      <c r="G28" s="23">
        <v>6886</v>
      </c>
      <c r="H28">
        <v>0</v>
      </c>
      <c r="I28" s="23">
        <v>51656</v>
      </c>
      <c r="J28">
        <v>0</v>
      </c>
      <c r="K28" s="23">
        <v>30000</v>
      </c>
      <c r="L28" s="23">
        <v>0</v>
      </c>
      <c r="M28" s="23">
        <v>600</v>
      </c>
      <c r="N28" s="23">
        <v>20000</v>
      </c>
      <c r="O28" s="23">
        <v>0</v>
      </c>
      <c r="P28" s="23">
        <v>2192</v>
      </c>
      <c r="Q28" s="23">
        <v>0</v>
      </c>
      <c r="R28" s="23">
        <v>0</v>
      </c>
      <c r="S28" s="23">
        <v>0</v>
      </c>
    </row>
    <row r="29" spans="1:19">
      <c r="A29" s="10" t="s">
        <v>11</v>
      </c>
      <c r="G29" s="23">
        <v>17634</v>
      </c>
      <c r="H29">
        <v>0</v>
      </c>
      <c r="I29" s="23">
        <v>51440</v>
      </c>
      <c r="J29" s="23">
        <v>8100</v>
      </c>
      <c r="K29" s="23">
        <v>20000</v>
      </c>
      <c r="L29" s="23">
        <v>0</v>
      </c>
      <c r="M29" s="23">
        <v>7000</v>
      </c>
      <c r="N29" s="23">
        <v>0</v>
      </c>
      <c r="O29" s="23">
        <v>0</v>
      </c>
      <c r="P29" s="23">
        <v>10560</v>
      </c>
      <c r="Q29" s="23">
        <v>0</v>
      </c>
      <c r="R29" s="23">
        <v>0</v>
      </c>
      <c r="S29" s="23">
        <v>0</v>
      </c>
    </row>
    <row r="30" spans="1:19">
      <c r="A30" s="10" t="s">
        <v>12</v>
      </c>
      <c r="G30" s="23">
        <v>17426</v>
      </c>
      <c r="H30">
        <v>0</v>
      </c>
      <c r="I30" s="23">
        <v>12960</v>
      </c>
      <c r="J30" s="23">
        <v>5040</v>
      </c>
      <c r="K30" s="23">
        <v>10000</v>
      </c>
      <c r="L30" s="23">
        <v>0</v>
      </c>
      <c r="M30" s="23">
        <v>29260</v>
      </c>
      <c r="N30" s="23">
        <v>0</v>
      </c>
      <c r="O30" s="23">
        <v>0</v>
      </c>
      <c r="P30" s="23">
        <v>14160</v>
      </c>
      <c r="Q30" s="23">
        <v>0</v>
      </c>
      <c r="R30" s="23">
        <v>0</v>
      </c>
      <c r="S30" s="23">
        <v>0</v>
      </c>
    </row>
    <row r="31" spans="1:19">
      <c r="A31" s="10" t="s">
        <v>13</v>
      </c>
      <c r="G31" s="23">
        <v>33600</v>
      </c>
      <c r="H31">
        <v>0</v>
      </c>
      <c r="I31">
        <v>726</v>
      </c>
      <c r="J31" s="23">
        <v>7020</v>
      </c>
      <c r="K31">
        <v>0</v>
      </c>
      <c r="L31" s="23">
        <v>40000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42750</v>
      </c>
      <c r="S31" s="23">
        <v>31080</v>
      </c>
    </row>
    <row r="32" spans="1:19">
      <c r="A32" s="10" t="s">
        <v>14</v>
      </c>
      <c r="G32" s="23">
        <v>22229</v>
      </c>
      <c r="H32">
        <v>0</v>
      </c>
      <c r="I32" s="23">
        <v>4152</v>
      </c>
      <c r="J32" s="23">
        <v>6498</v>
      </c>
      <c r="K32">
        <v>0</v>
      </c>
      <c r="L32" s="23">
        <v>0</v>
      </c>
      <c r="M32" s="23">
        <v>14652</v>
      </c>
      <c r="N32" s="23">
        <v>0</v>
      </c>
      <c r="O32" s="23">
        <v>0</v>
      </c>
      <c r="P32" s="23">
        <v>15200</v>
      </c>
      <c r="Q32" s="23">
        <v>0</v>
      </c>
      <c r="R32" s="23">
        <v>8700</v>
      </c>
      <c r="S32" s="23">
        <v>52983</v>
      </c>
    </row>
    <row r="33" spans="1:20">
      <c r="A33" s="10" t="s">
        <v>15</v>
      </c>
      <c r="G33" s="23">
        <v>9514</v>
      </c>
      <c r="H33">
        <v>0</v>
      </c>
      <c r="I33">
        <v>0</v>
      </c>
      <c r="J33" s="23">
        <v>5220</v>
      </c>
      <c r="K33">
        <v>0</v>
      </c>
      <c r="L33" s="23">
        <v>0</v>
      </c>
      <c r="M33" s="23">
        <v>2400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8400</v>
      </c>
    </row>
    <row r="34" spans="1:20" ht="15" thickBot="1">
      <c r="A34" s="11" t="s">
        <v>32</v>
      </c>
      <c r="L34" s="23"/>
      <c r="M34" s="23"/>
      <c r="N34" s="23"/>
      <c r="O34" s="23"/>
      <c r="P34" s="23"/>
      <c r="Q34" s="23"/>
      <c r="R34" s="23"/>
      <c r="S34" s="23"/>
    </row>
    <row r="35" spans="1:20" ht="15" thickBot="1">
      <c r="A35" s="56" t="s">
        <v>70</v>
      </c>
      <c r="T35" s="21" t="s">
        <v>100</v>
      </c>
    </row>
    <row r="36" spans="1:20" ht="28.5">
      <c r="A36" s="43" t="s">
        <v>33</v>
      </c>
      <c r="B36" s="8"/>
      <c r="C36" s="8"/>
      <c r="D36" s="8"/>
      <c r="E36" s="8"/>
      <c r="F36" s="8"/>
      <c r="G36" s="44">
        <v>980000</v>
      </c>
      <c r="H36" s="44">
        <v>300000</v>
      </c>
      <c r="I36" s="44">
        <v>900000</v>
      </c>
      <c r="J36" s="44">
        <v>1000000</v>
      </c>
      <c r="K36" s="44">
        <v>1000000</v>
      </c>
      <c r="L36" s="44">
        <v>600000</v>
      </c>
      <c r="M36" s="44">
        <v>1000000</v>
      </c>
      <c r="N36" s="44">
        <v>400000</v>
      </c>
      <c r="O36" s="44">
        <v>1000000</v>
      </c>
      <c r="P36" s="44">
        <v>600000</v>
      </c>
      <c r="Q36" s="44">
        <v>300000</v>
      </c>
      <c r="R36" s="44">
        <v>300000</v>
      </c>
      <c r="S36" s="45">
        <v>1000000</v>
      </c>
    </row>
    <row r="37" spans="1:20" ht="42.5">
      <c r="A37" s="46" t="s">
        <v>34</v>
      </c>
      <c r="G37" s="47">
        <v>980000</v>
      </c>
      <c r="H37" s="47">
        <v>300000</v>
      </c>
      <c r="I37" s="47">
        <v>100000</v>
      </c>
      <c r="J37" s="47">
        <v>200000</v>
      </c>
      <c r="K37" s="47">
        <v>200000</v>
      </c>
      <c r="L37" s="47">
        <v>50000</v>
      </c>
      <c r="M37" s="47">
        <v>200000</v>
      </c>
      <c r="N37" s="47">
        <v>30000</v>
      </c>
      <c r="O37" s="47">
        <v>300000</v>
      </c>
      <c r="P37" s="47">
        <v>60000</v>
      </c>
      <c r="Q37" s="47">
        <v>60000</v>
      </c>
      <c r="R37" s="47">
        <v>80000</v>
      </c>
      <c r="S37" s="48">
        <v>200000</v>
      </c>
    </row>
    <row r="38" spans="1:20" ht="28.5">
      <c r="A38" s="46" t="s">
        <v>35</v>
      </c>
      <c r="G38" s="47">
        <v>980000</v>
      </c>
      <c r="H38" s="47">
        <v>300000</v>
      </c>
      <c r="I38" s="47">
        <v>300000</v>
      </c>
      <c r="J38" s="47">
        <v>350000</v>
      </c>
      <c r="K38" s="47">
        <v>300000</v>
      </c>
      <c r="L38" s="47">
        <v>120000</v>
      </c>
      <c r="M38" s="47">
        <v>300000</v>
      </c>
      <c r="N38" s="47">
        <v>100000</v>
      </c>
      <c r="O38" s="47">
        <v>450000</v>
      </c>
      <c r="P38" s="47">
        <v>120000</v>
      </c>
      <c r="Q38" s="47">
        <v>120000</v>
      </c>
      <c r="R38" s="47">
        <v>100000</v>
      </c>
      <c r="S38" s="48">
        <v>350000</v>
      </c>
    </row>
    <row r="39" spans="1:20" ht="16">
      <c r="A39" s="46" t="s">
        <v>96</v>
      </c>
      <c r="G39" s="58" t="s">
        <v>97</v>
      </c>
      <c r="H39" s="58" t="s">
        <v>97</v>
      </c>
      <c r="I39" s="47" t="s">
        <v>99</v>
      </c>
      <c r="J39" s="47" t="s">
        <v>99</v>
      </c>
      <c r="K39" s="47" t="s">
        <v>99</v>
      </c>
      <c r="L39" s="47" t="s">
        <v>99</v>
      </c>
      <c r="M39" s="47" t="s">
        <v>99</v>
      </c>
      <c r="N39" s="47" t="s">
        <v>99</v>
      </c>
      <c r="O39" s="47" t="s">
        <v>99</v>
      </c>
      <c r="P39" s="47" t="s">
        <v>99</v>
      </c>
      <c r="Q39" s="47" t="s">
        <v>99</v>
      </c>
      <c r="R39" s="47" t="s">
        <v>99</v>
      </c>
      <c r="S39" s="47" t="s">
        <v>99</v>
      </c>
    </row>
    <row r="40" spans="1:20" ht="42.5">
      <c r="A40" s="46" t="s">
        <v>36</v>
      </c>
      <c r="G40" s="49">
        <v>1700</v>
      </c>
      <c r="H40" s="49">
        <v>1750</v>
      </c>
      <c r="I40" s="49">
        <v>1650</v>
      </c>
      <c r="J40" s="49">
        <v>1720</v>
      </c>
      <c r="K40" s="49">
        <v>1700</v>
      </c>
      <c r="L40" s="49">
        <v>1700</v>
      </c>
      <c r="M40" s="49">
        <v>1700</v>
      </c>
      <c r="N40" s="49">
        <v>1700</v>
      </c>
      <c r="O40" s="49">
        <v>1750</v>
      </c>
      <c r="P40" s="49">
        <v>1700</v>
      </c>
      <c r="Q40" s="49">
        <v>1700</v>
      </c>
      <c r="R40" s="49">
        <v>1750</v>
      </c>
      <c r="S40" s="50">
        <v>1650</v>
      </c>
    </row>
    <row r="41" spans="1:20" ht="43" thickBot="1">
      <c r="A41" s="51" t="s">
        <v>39</v>
      </c>
      <c r="B41" s="12"/>
      <c r="C41" s="12"/>
      <c r="D41" s="12"/>
      <c r="E41" s="12"/>
      <c r="F41" s="12"/>
      <c r="G41" s="52">
        <f>E46-G40</f>
        <v>148300</v>
      </c>
      <c r="H41" s="52">
        <f>E47-H40</f>
        <v>298250</v>
      </c>
      <c r="I41" s="52">
        <f>E48-I40</f>
        <v>118350</v>
      </c>
      <c r="J41" s="52">
        <f>E49-J40</f>
        <v>98280</v>
      </c>
      <c r="K41" s="52">
        <f>E50-K40</f>
        <v>198300</v>
      </c>
      <c r="L41" s="52">
        <f>E51-L40</f>
        <v>268300</v>
      </c>
      <c r="M41" s="52">
        <f>E52-M40</f>
        <v>198300</v>
      </c>
      <c r="N41" s="52">
        <f>E53-N40</f>
        <v>108300</v>
      </c>
      <c r="O41" s="52">
        <f>E54-O40</f>
        <v>98250</v>
      </c>
      <c r="P41" s="52">
        <f>E55-P40</f>
        <v>78300</v>
      </c>
      <c r="Q41" s="52">
        <f>E56-Q40</f>
        <v>178300</v>
      </c>
      <c r="R41" s="52">
        <f>E57-R40</f>
        <v>88250</v>
      </c>
      <c r="S41" s="53">
        <f>E58-S40</f>
        <v>168350</v>
      </c>
    </row>
    <row r="44" spans="1:20" ht="15" thickBot="1">
      <c r="A44" s="56" t="s">
        <v>72</v>
      </c>
    </row>
    <row r="45" spans="1:20" ht="58">
      <c r="A45" s="22" t="s">
        <v>66</v>
      </c>
      <c r="B45" s="8"/>
      <c r="C45" s="26" t="s">
        <v>67</v>
      </c>
      <c r="D45" s="9" t="s">
        <v>40</v>
      </c>
      <c r="E45" s="9" t="s">
        <v>41</v>
      </c>
      <c r="F45" s="28" t="s">
        <v>38</v>
      </c>
      <c r="I45" s="14" t="s">
        <v>42</v>
      </c>
      <c r="J45" s="8"/>
      <c r="K45" s="8"/>
      <c r="L45" s="8"/>
      <c r="M45" s="8"/>
      <c r="N45" s="8"/>
      <c r="O45" s="8"/>
      <c r="P45" s="15"/>
    </row>
    <row r="46" spans="1:20">
      <c r="A46" s="10" t="s">
        <v>2</v>
      </c>
      <c r="C46" s="23">
        <v>1300000</v>
      </c>
      <c r="D46" s="23">
        <v>220000</v>
      </c>
      <c r="E46" s="23">
        <v>150000</v>
      </c>
      <c r="F46" s="29">
        <v>1917</v>
      </c>
      <c r="I46" s="16" t="s">
        <v>43</v>
      </c>
      <c r="P46" s="17"/>
    </row>
    <row r="47" spans="1:20">
      <c r="A47" s="10" t="s">
        <v>4</v>
      </c>
      <c r="C47" s="23">
        <v>1200000</v>
      </c>
      <c r="D47" s="23">
        <v>400000</v>
      </c>
      <c r="E47" s="23">
        <v>300000</v>
      </c>
      <c r="F47" s="29">
        <v>1864</v>
      </c>
      <c r="I47" s="16" t="s">
        <v>44</v>
      </c>
      <c r="P47" s="17"/>
    </row>
    <row r="48" spans="1:20">
      <c r="A48" s="10" t="s">
        <v>5</v>
      </c>
      <c r="C48" s="23">
        <v>1100000</v>
      </c>
      <c r="D48" s="23">
        <v>180000</v>
      </c>
      <c r="E48" s="23">
        <v>120000</v>
      </c>
      <c r="F48" s="29">
        <v>1880</v>
      </c>
      <c r="I48" s="16" t="s">
        <v>45</v>
      </c>
      <c r="P48" s="17"/>
    </row>
    <row r="49" spans="1:16">
      <c r="A49" s="10" t="s">
        <v>6</v>
      </c>
      <c r="C49" s="23">
        <v>3000000</v>
      </c>
      <c r="D49" s="23">
        <v>200000</v>
      </c>
      <c r="E49" s="23">
        <v>100000</v>
      </c>
      <c r="F49" s="29">
        <v>1798</v>
      </c>
      <c r="I49" s="16" t="s">
        <v>46</v>
      </c>
      <c r="P49" s="17"/>
    </row>
    <row r="50" spans="1:16">
      <c r="A50" s="10" t="s">
        <v>7</v>
      </c>
      <c r="C50" s="23">
        <v>6000000</v>
      </c>
      <c r="D50" s="23">
        <v>210000</v>
      </c>
      <c r="E50" s="23">
        <v>200000</v>
      </c>
      <c r="F50" s="29">
        <v>1787</v>
      </c>
      <c r="I50" s="16" t="s">
        <v>47</v>
      </c>
      <c r="P50" s="17"/>
    </row>
    <row r="51" spans="1:16">
      <c r="A51" s="10" t="s">
        <v>8</v>
      </c>
      <c r="C51" s="23">
        <v>4500000</v>
      </c>
      <c r="D51" s="23">
        <v>500000</v>
      </c>
      <c r="E51" s="23">
        <v>270000</v>
      </c>
      <c r="F51" s="29">
        <v>1812</v>
      </c>
      <c r="I51" s="16" t="s">
        <v>48</v>
      </c>
      <c r="P51" s="17"/>
    </row>
    <row r="52" spans="1:16">
      <c r="A52" s="10" t="s">
        <v>9</v>
      </c>
      <c r="C52" s="23">
        <v>4500000</v>
      </c>
      <c r="D52" s="23">
        <v>450000</v>
      </c>
      <c r="E52" s="23">
        <v>200000</v>
      </c>
      <c r="F52" s="29">
        <v>1866</v>
      </c>
      <c r="I52" s="19"/>
      <c r="P52" s="17"/>
    </row>
    <row r="53" spans="1:16">
      <c r="A53" s="10" t="s">
        <v>10</v>
      </c>
      <c r="C53" s="23">
        <v>2200000</v>
      </c>
      <c r="D53" s="23">
        <v>230000</v>
      </c>
      <c r="E53" s="23">
        <v>110000</v>
      </c>
      <c r="F53" s="29">
        <v>1842</v>
      </c>
      <c r="I53" s="19"/>
      <c r="P53" s="17"/>
    </row>
    <row r="54" spans="1:16">
      <c r="A54" s="10" t="s">
        <v>24</v>
      </c>
      <c r="C54" s="23">
        <v>2600000</v>
      </c>
      <c r="D54" s="23">
        <v>200000</v>
      </c>
      <c r="E54" s="23">
        <v>100000</v>
      </c>
      <c r="F54" s="29">
        <v>1837</v>
      </c>
      <c r="I54" s="19"/>
      <c r="P54" s="17"/>
    </row>
    <row r="55" spans="1:16">
      <c r="A55" s="10" t="s">
        <v>11</v>
      </c>
      <c r="C55" s="23">
        <v>2300000</v>
      </c>
      <c r="D55" s="23">
        <v>200000</v>
      </c>
      <c r="E55" s="23">
        <v>80000</v>
      </c>
      <c r="F55" s="29">
        <v>1901</v>
      </c>
      <c r="I55" s="19"/>
      <c r="P55" s="17"/>
    </row>
    <row r="56" spans="1:16">
      <c r="A56" s="10" t="s">
        <v>12</v>
      </c>
      <c r="C56" s="23">
        <v>1500000</v>
      </c>
      <c r="D56" s="23">
        <v>270000</v>
      </c>
      <c r="E56" s="23">
        <v>180000</v>
      </c>
      <c r="F56" s="29">
        <v>1915</v>
      </c>
      <c r="I56" s="19"/>
      <c r="P56" s="17"/>
    </row>
    <row r="57" spans="1:16">
      <c r="A57" s="10" t="s">
        <v>13</v>
      </c>
      <c r="C57" s="23">
        <v>1200000</v>
      </c>
      <c r="D57" s="23">
        <v>180000</v>
      </c>
      <c r="E57" s="23">
        <v>90000</v>
      </c>
      <c r="F57" s="29">
        <v>1960</v>
      </c>
      <c r="I57" s="19"/>
      <c r="P57" s="17"/>
    </row>
    <row r="58" spans="1:16">
      <c r="A58" s="10" t="s">
        <v>14</v>
      </c>
      <c r="C58" s="23">
        <v>1200000</v>
      </c>
      <c r="D58" s="23">
        <v>230000</v>
      </c>
      <c r="E58" s="23">
        <v>170000</v>
      </c>
      <c r="F58" s="29">
        <v>1930</v>
      </c>
      <c r="I58" s="19"/>
      <c r="P58" s="17"/>
    </row>
    <row r="59" spans="1:16" ht="15" thickBot="1">
      <c r="A59" s="11" t="s">
        <v>15</v>
      </c>
      <c r="B59" s="12"/>
      <c r="C59" s="13">
        <v>1600000</v>
      </c>
      <c r="D59" s="13">
        <v>100000</v>
      </c>
      <c r="E59" s="13">
        <v>18000</v>
      </c>
      <c r="F59" s="54">
        <v>1917</v>
      </c>
      <c r="I59" s="20"/>
      <c r="J59" s="12"/>
      <c r="K59" s="12"/>
      <c r="L59" s="12"/>
      <c r="M59" s="12"/>
      <c r="N59" s="12"/>
      <c r="O59" s="12"/>
      <c r="P59" s="18"/>
    </row>
    <row r="60" spans="1:16" ht="15" thickBot="1">
      <c r="A60" s="24" t="s">
        <v>32</v>
      </c>
      <c r="B60" s="25"/>
      <c r="C60" s="27">
        <v>34200000</v>
      </c>
      <c r="D60" s="27">
        <v>3570000</v>
      </c>
      <c r="E60" s="27">
        <v>2088000</v>
      </c>
      <c r="F60" s="30"/>
    </row>
    <row r="66" spans="1:1" ht="16">
      <c r="A66" s="58" t="s">
        <v>98</v>
      </c>
    </row>
    <row r="67" spans="1:1" ht="16">
      <c r="A67" s="58" t="s">
        <v>98</v>
      </c>
    </row>
    <row r="68" spans="1:1" ht="16">
      <c r="A68" s="58" t="s">
        <v>98</v>
      </c>
    </row>
    <row r="69" spans="1:1" ht="16">
      <c r="A69" s="58" t="s">
        <v>98</v>
      </c>
    </row>
    <row r="70" spans="1:1" ht="16">
      <c r="A70" s="58" t="s">
        <v>98</v>
      </c>
    </row>
    <row r="71" spans="1:1" ht="16">
      <c r="A71" s="58" t="s">
        <v>98</v>
      </c>
    </row>
    <row r="72" spans="1:1" ht="16">
      <c r="A72" s="58" t="s">
        <v>98</v>
      </c>
    </row>
    <row r="73" spans="1:1" ht="16">
      <c r="A73" s="58" t="s">
        <v>98</v>
      </c>
    </row>
    <row r="74" spans="1:1" ht="16">
      <c r="A74" s="58" t="s">
        <v>98</v>
      </c>
    </row>
    <row r="75" spans="1:1" ht="16">
      <c r="A75" s="58" t="s">
        <v>98</v>
      </c>
    </row>
    <row r="76" spans="1:1" ht="16">
      <c r="A76" s="58" t="s">
        <v>98</v>
      </c>
    </row>
    <row r="77" spans="1:1" ht="16">
      <c r="A77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3B0C-A978-40E9-85E7-16A4CB6B9662}">
  <dimension ref="A1:A22"/>
  <sheetViews>
    <sheetView zoomScale="88" zoomScaleNormal="85" workbookViewId="0">
      <selection activeCell="D17" sqref="D17"/>
    </sheetView>
  </sheetViews>
  <sheetFormatPr defaultRowHeight="14.5"/>
  <sheetData>
    <row r="1" spans="1:1">
      <c r="A1" s="21" t="s">
        <v>49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75</v>
      </c>
    </row>
    <row r="6" spans="1:1">
      <c r="A6" t="s">
        <v>55</v>
      </c>
    </row>
    <row r="7" spans="1:1">
      <c r="A7" t="s">
        <v>53</v>
      </c>
    </row>
    <row r="8" spans="1:1">
      <c r="A8" t="s">
        <v>54</v>
      </c>
    </row>
    <row r="9" spans="1:1">
      <c r="A9" t="s">
        <v>76</v>
      </c>
    </row>
    <row r="10" spans="1:1">
      <c r="A10" t="s">
        <v>74</v>
      </c>
    </row>
    <row r="11" spans="1:1">
      <c r="A11" t="s">
        <v>56</v>
      </c>
    </row>
    <row r="12" spans="1:1">
      <c r="A12" t="s">
        <v>77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78</v>
      </c>
    </row>
    <row r="19" spans="1:1">
      <c r="A19" t="s">
        <v>62</v>
      </c>
    </row>
    <row r="20" spans="1:1">
      <c r="A20" t="s">
        <v>63</v>
      </c>
    </row>
    <row r="21" spans="1:1">
      <c r="A21" t="s">
        <v>79</v>
      </c>
    </row>
    <row r="22" spans="1:1">
      <c r="A2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6517-32A8-484D-967F-F4CDA4BE0134}">
  <dimension ref="A1:Q245"/>
  <sheetViews>
    <sheetView topLeftCell="A69" zoomScale="76" zoomScaleNormal="70" workbookViewId="0">
      <selection activeCell="O83" sqref="O83"/>
    </sheetView>
  </sheetViews>
  <sheetFormatPr defaultRowHeight="14.5"/>
  <cols>
    <col min="1" max="1" width="28.453125" customWidth="1"/>
    <col min="2" max="2" width="30" customWidth="1"/>
    <col min="3" max="3" width="14.81640625" bestFit="1" customWidth="1"/>
    <col min="4" max="4" width="12.6328125" bestFit="1" customWidth="1"/>
    <col min="5" max="5" width="22.6328125" bestFit="1" customWidth="1"/>
    <col min="6" max="6" width="12.453125" customWidth="1"/>
    <col min="7" max="7" width="15.453125" customWidth="1"/>
    <col min="8" max="8" width="27.54296875" customWidth="1"/>
    <col min="9" max="9" width="22.08984375" bestFit="1" customWidth="1"/>
    <col min="10" max="10" width="12.6328125" bestFit="1" customWidth="1"/>
    <col min="11" max="11" width="12.08984375" bestFit="1" customWidth="1"/>
    <col min="12" max="12" width="21.81640625" bestFit="1" customWidth="1"/>
    <col min="13" max="13" width="11.36328125" bestFit="1" customWidth="1"/>
    <col min="14" max="14" width="12.26953125" bestFit="1" customWidth="1"/>
    <col min="15" max="15" width="21.453125" customWidth="1"/>
    <col min="16" max="16" width="30" customWidth="1"/>
    <col min="17" max="17" width="12.81640625" bestFit="1" customWidth="1"/>
    <col min="18" max="18" width="12.26953125" customWidth="1"/>
    <col min="19" max="19" width="22.54296875" bestFit="1" customWidth="1"/>
    <col min="20" max="21" width="12.26953125" customWidth="1"/>
    <col min="23" max="23" width="12.81640625" customWidth="1"/>
    <col min="24" max="24" width="11.54296875" customWidth="1"/>
  </cols>
  <sheetData>
    <row r="1" spans="1:15">
      <c r="A1" s="21" t="s">
        <v>154</v>
      </c>
    </row>
    <row r="2" spans="1:15">
      <c r="A2" t="s">
        <v>725</v>
      </c>
      <c r="C2" s="87" t="s">
        <v>169</v>
      </c>
      <c r="D2" s="87" t="s">
        <v>170</v>
      </c>
      <c r="E2" s="87" t="s">
        <v>171</v>
      </c>
      <c r="F2" s="87" t="s">
        <v>172</v>
      </c>
      <c r="G2" s="87" t="s">
        <v>173</v>
      </c>
      <c r="H2" s="87" t="s">
        <v>174</v>
      </c>
      <c r="I2" s="87" t="s">
        <v>175</v>
      </c>
      <c r="J2" s="87" t="s">
        <v>176</v>
      </c>
      <c r="K2" s="87" t="s">
        <v>177</v>
      </c>
      <c r="L2" s="87" t="s">
        <v>178</v>
      </c>
      <c r="M2" s="87" t="s">
        <v>179</v>
      </c>
      <c r="N2" s="87" t="s">
        <v>180</v>
      </c>
      <c r="O2" s="87" t="s">
        <v>181</v>
      </c>
    </row>
    <row r="3" spans="1:15" ht="51">
      <c r="A3" s="111"/>
      <c r="B3" s="78" t="s">
        <v>144</v>
      </c>
      <c r="C3" s="78" t="s">
        <v>81</v>
      </c>
      <c r="D3" s="78" t="s">
        <v>130</v>
      </c>
      <c r="E3" s="78" t="s">
        <v>145</v>
      </c>
      <c r="F3" s="78" t="s">
        <v>84</v>
      </c>
      <c r="G3" s="78" t="s">
        <v>85</v>
      </c>
      <c r="H3" s="79" t="s">
        <v>86</v>
      </c>
      <c r="I3" s="78" t="s">
        <v>87</v>
      </c>
      <c r="J3" s="78" t="s">
        <v>88</v>
      </c>
      <c r="K3" s="78" t="s">
        <v>89</v>
      </c>
      <c r="L3" s="78" t="s">
        <v>90</v>
      </c>
      <c r="M3" s="78" t="s">
        <v>91</v>
      </c>
      <c r="N3" s="78" t="s">
        <v>92</v>
      </c>
      <c r="O3" s="78" t="s">
        <v>93</v>
      </c>
    </row>
    <row r="4" spans="1:15" ht="17">
      <c r="A4" s="111" t="s">
        <v>155</v>
      </c>
      <c r="B4" s="80" t="s">
        <v>2</v>
      </c>
      <c r="C4" s="85">
        <v>11</v>
      </c>
      <c r="D4" s="85">
        <v>12</v>
      </c>
      <c r="E4" s="85">
        <v>13</v>
      </c>
      <c r="F4" s="85">
        <v>14</v>
      </c>
      <c r="G4" s="85">
        <v>15</v>
      </c>
      <c r="H4" s="85">
        <v>16</v>
      </c>
      <c r="I4" s="85">
        <v>17</v>
      </c>
      <c r="J4" s="85">
        <v>18</v>
      </c>
      <c r="K4" s="85">
        <v>19</v>
      </c>
      <c r="L4" s="85">
        <v>110</v>
      </c>
      <c r="M4" s="85">
        <v>111</v>
      </c>
      <c r="N4" s="85">
        <v>112</v>
      </c>
      <c r="O4" s="85">
        <v>113</v>
      </c>
    </row>
    <row r="5" spans="1:15" ht="17">
      <c r="A5" s="111" t="s">
        <v>156</v>
      </c>
      <c r="B5" s="80" t="s">
        <v>4</v>
      </c>
      <c r="C5" s="85">
        <v>21</v>
      </c>
      <c r="D5" s="85">
        <v>22</v>
      </c>
      <c r="E5" s="85">
        <v>23</v>
      </c>
      <c r="F5" s="85">
        <v>24</v>
      </c>
      <c r="G5" s="85">
        <v>25</v>
      </c>
      <c r="H5" s="85">
        <v>26</v>
      </c>
      <c r="I5" s="85">
        <v>27</v>
      </c>
      <c r="J5" s="85">
        <v>28</v>
      </c>
      <c r="K5" s="85">
        <v>29</v>
      </c>
      <c r="L5" s="85">
        <v>210</v>
      </c>
      <c r="M5" s="85">
        <v>211</v>
      </c>
      <c r="N5" s="85">
        <v>212</v>
      </c>
      <c r="O5" s="85">
        <v>213</v>
      </c>
    </row>
    <row r="6" spans="1:15" ht="17">
      <c r="A6" s="111" t="s">
        <v>157</v>
      </c>
      <c r="B6" s="80" t="s">
        <v>5</v>
      </c>
      <c r="C6" s="85">
        <v>31</v>
      </c>
      <c r="D6" s="85">
        <v>32</v>
      </c>
      <c r="E6" s="85">
        <v>33</v>
      </c>
      <c r="F6" s="85">
        <v>34</v>
      </c>
      <c r="G6" s="85">
        <v>35</v>
      </c>
      <c r="H6" s="85">
        <v>36</v>
      </c>
      <c r="I6" s="85">
        <v>37</v>
      </c>
      <c r="J6" s="85">
        <v>38</v>
      </c>
      <c r="K6" s="85">
        <v>39</v>
      </c>
      <c r="L6" s="85">
        <v>310</v>
      </c>
      <c r="M6" s="85">
        <v>311</v>
      </c>
      <c r="N6" s="85">
        <v>312</v>
      </c>
      <c r="O6" s="85">
        <v>313</v>
      </c>
    </row>
    <row r="7" spans="1:15" ht="17">
      <c r="A7" s="111" t="s">
        <v>158</v>
      </c>
      <c r="B7" s="81" t="s">
        <v>94</v>
      </c>
      <c r="C7" s="85">
        <v>41</v>
      </c>
      <c r="D7" s="85">
        <v>42</v>
      </c>
      <c r="E7" s="85">
        <v>43</v>
      </c>
      <c r="F7" s="85">
        <v>44</v>
      </c>
      <c r="G7" s="85">
        <v>45</v>
      </c>
      <c r="H7" s="85">
        <v>46</v>
      </c>
      <c r="I7" s="85">
        <v>47</v>
      </c>
      <c r="J7" s="85">
        <v>48</v>
      </c>
      <c r="K7" s="85">
        <v>49</v>
      </c>
      <c r="L7" s="85">
        <v>410</v>
      </c>
      <c r="M7" s="85">
        <v>411</v>
      </c>
      <c r="N7" s="85">
        <v>412</v>
      </c>
      <c r="O7" s="85">
        <v>413</v>
      </c>
    </row>
    <row r="8" spans="1:15" ht="17">
      <c r="A8" s="111" t="s">
        <v>159</v>
      </c>
      <c r="B8" s="81" t="s">
        <v>7</v>
      </c>
      <c r="C8" s="85">
        <v>51</v>
      </c>
      <c r="D8" s="85">
        <v>52</v>
      </c>
      <c r="E8" s="85">
        <v>53</v>
      </c>
      <c r="F8" s="85">
        <v>54</v>
      </c>
      <c r="G8" s="85">
        <v>55</v>
      </c>
      <c r="H8" s="85">
        <v>56</v>
      </c>
      <c r="I8" s="85">
        <v>57</v>
      </c>
      <c r="J8" s="85">
        <v>58</v>
      </c>
      <c r="K8" s="85">
        <v>59</v>
      </c>
      <c r="L8" s="85">
        <v>510</v>
      </c>
      <c r="M8" s="85">
        <v>511</v>
      </c>
      <c r="N8" s="85">
        <v>512</v>
      </c>
      <c r="O8" s="85">
        <v>513</v>
      </c>
    </row>
    <row r="9" spans="1:15" ht="17">
      <c r="A9" s="111" t="s">
        <v>160</v>
      </c>
      <c r="B9" s="81" t="s">
        <v>8</v>
      </c>
      <c r="C9" s="85">
        <v>61</v>
      </c>
      <c r="D9" s="85">
        <v>62</v>
      </c>
      <c r="E9" s="85">
        <v>63</v>
      </c>
      <c r="F9" s="85">
        <v>64</v>
      </c>
      <c r="G9" s="85">
        <v>65</v>
      </c>
      <c r="H9" s="85">
        <v>66</v>
      </c>
      <c r="I9" s="85">
        <v>67</v>
      </c>
      <c r="J9" s="85">
        <v>68</v>
      </c>
      <c r="K9" s="85">
        <v>69</v>
      </c>
      <c r="L9" s="85">
        <v>610</v>
      </c>
      <c r="M9" s="85">
        <v>611</v>
      </c>
      <c r="N9" s="85">
        <v>612</v>
      </c>
      <c r="O9" s="85">
        <v>613</v>
      </c>
    </row>
    <row r="10" spans="1:15" ht="17">
      <c r="A10" s="111" t="s">
        <v>161</v>
      </c>
      <c r="B10" s="80" t="s">
        <v>9</v>
      </c>
      <c r="C10" s="85">
        <v>71</v>
      </c>
      <c r="D10" s="85">
        <v>72</v>
      </c>
      <c r="E10" s="85">
        <v>73</v>
      </c>
      <c r="F10" s="85">
        <v>74</v>
      </c>
      <c r="G10" s="85">
        <v>75</v>
      </c>
      <c r="H10" s="85">
        <v>76</v>
      </c>
      <c r="I10" s="85">
        <v>77</v>
      </c>
      <c r="J10" s="85">
        <v>78</v>
      </c>
      <c r="K10" s="85">
        <v>79</v>
      </c>
      <c r="L10" s="85">
        <v>710</v>
      </c>
      <c r="M10" s="85">
        <v>711</v>
      </c>
      <c r="N10" s="85">
        <v>712</v>
      </c>
      <c r="O10" s="85">
        <v>713</v>
      </c>
    </row>
    <row r="11" spans="1:15" ht="17">
      <c r="A11" s="111" t="s">
        <v>162</v>
      </c>
      <c r="B11" s="80" t="s">
        <v>95</v>
      </c>
      <c r="C11" s="85">
        <v>81</v>
      </c>
      <c r="D11" s="85">
        <v>82</v>
      </c>
      <c r="E11" s="85">
        <v>83</v>
      </c>
      <c r="F11" s="85">
        <v>84</v>
      </c>
      <c r="G11" s="85">
        <v>85</v>
      </c>
      <c r="H11" s="85">
        <v>86</v>
      </c>
      <c r="I11" s="85">
        <v>87</v>
      </c>
      <c r="J11" s="85">
        <v>88</v>
      </c>
      <c r="K11" s="85">
        <v>89</v>
      </c>
      <c r="L11" s="85">
        <v>810</v>
      </c>
      <c r="M11" s="85">
        <v>811</v>
      </c>
      <c r="N11" s="85">
        <v>812</v>
      </c>
      <c r="O11" s="85">
        <v>813</v>
      </c>
    </row>
    <row r="12" spans="1:15" ht="17">
      <c r="A12" s="111" t="s">
        <v>163</v>
      </c>
      <c r="B12" s="81" t="s">
        <v>24</v>
      </c>
      <c r="C12" s="85">
        <v>91</v>
      </c>
      <c r="D12" s="85">
        <v>92</v>
      </c>
      <c r="E12" s="85">
        <v>93</v>
      </c>
      <c r="F12" s="85">
        <v>94</v>
      </c>
      <c r="G12" s="85">
        <v>95</v>
      </c>
      <c r="H12" s="85">
        <v>96</v>
      </c>
      <c r="I12" s="85">
        <v>97</v>
      </c>
      <c r="J12" s="85">
        <v>98</v>
      </c>
      <c r="K12" s="85">
        <v>99</v>
      </c>
      <c r="L12" s="85">
        <v>910</v>
      </c>
      <c r="M12" s="85">
        <v>911</v>
      </c>
      <c r="N12" s="85">
        <v>912</v>
      </c>
      <c r="O12" s="85">
        <v>913</v>
      </c>
    </row>
    <row r="13" spans="1:15" ht="17">
      <c r="A13" s="111" t="s">
        <v>164</v>
      </c>
      <c r="B13" s="81" t="s">
        <v>11</v>
      </c>
      <c r="C13" s="85">
        <v>101</v>
      </c>
      <c r="D13" s="85">
        <v>102</v>
      </c>
      <c r="E13" s="85">
        <v>103</v>
      </c>
      <c r="F13" s="85">
        <v>104</v>
      </c>
      <c r="G13" s="85">
        <v>105</v>
      </c>
      <c r="H13" s="85">
        <v>106</v>
      </c>
      <c r="I13" s="85">
        <v>107</v>
      </c>
      <c r="J13" s="85">
        <v>108</v>
      </c>
      <c r="K13" s="85">
        <v>109</v>
      </c>
      <c r="L13" s="85">
        <v>1010</v>
      </c>
      <c r="M13" s="85">
        <v>1011</v>
      </c>
      <c r="N13" s="85">
        <v>1012</v>
      </c>
      <c r="O13" s="85">
        <v>1013</v>
      </c>
    </row>
    <row r="14" spans="1:15" ht="17">
      <c r="A14" s="111" t="s">
        <v>165</v>
      </c>
      <c r="B14" s="81" t="s">
        <v>12</v>
      </c>
      <c r="C14" s="85">
        <v>111</v>
      </c>
      <c r="D14" s="85">
        <v>112</v>
      </c>
      <c r="E14" s="85">
        <v>113</v>
      </c>
      <c r="F14" s="85">
        <v>114</v>
      </c>
      <c r="G14" s="85">
        <v>115</v>
      </c>
      <c r="H14" s="85">
        <v>116</v>
      </c>
      <c r="I14" s="85">
        <v>117</v>
      </c>
      <c r="J14" s="85">
        <v>118</v>
      </c>
      <c r="K14" s="85">
        <v>119</v>
      </c>
      <c r="L14" s="85">
        <v>1110</v>
      </c>
      <c r="M14" s="85">
        <v>1111</v>
      </c>
      <c r="N14" s="85">
        <v>1112</v>
      </c>
      <c r="O14" s="85">
        <v>1113</v>
      </c>
    </row>
    <row r="15" spans="1:15" ht="17">
      <c r="A15" s="111" t="s">
        <v>166</v>
      </c>
      <c r="B15" s="81" t="s">
        <v>13</v>
      </c>
      <c r="C15" s="85">
        <v>121</v>
      </c>
      <c r="D15" s="85">
        <v>122</v>
      </c>
      <c r="E15" s="85">
        <v>123</v>
      </c>
      <c r="F15" s="85">
        <v>124</v>
      </c>
      <c r="G15" s="85">
        <v>125</v>
      </c>
      <c r="H15" s="85">
        <v>126</v>
      </c>
      <c r="I15" s="85">
        <v>127</v>
      </c>
      <c r="J15" s="85">
        <v>128</v>
      </c>
      <c r="K15" s="85">
        <v>129</v>
      </c>
      <c r="L15" s="85">
        <v>1210</v>
      </c>
      <c r="M15" s="85">
        <v>1211</v>
      </c>
      <c r="N15" s="85">
        <v>1212</v>
      </c>
      <c r="O15" s="85">
        <v>1213</v>
      </c>
    </row>
    <row r="16" spans="1:15" ht="17">
      <c r="A16" s="111" t="s">
        <v>167</v>
      </c>
      <c r="B16" s="81" t="s">
        <v>14</v>
      </c>
      <c r="C16" s="85">
        <v>131</v>
      </c>
      <c r="D16" s="85">
        <v>132</v>
      </c>
      <c r="E16" s="85">
        <v>133</v>
      </c>
      <c r="F16" s="85">
        <v>134</v>
      </c>
      <c r="G16" s="85">
        <v>135</v>
      </c>
      <c r="H16" s="85">
        <v>136</v>
      </c>
      <c r="I16" s="85">
        <v>137</v>
      </c>
      <c r="J16" s="85">
        <v>138</v>
      </c>
      <c r="K16" s="85">
        <v>139</v>
      </c>
      <c r="L16" s="85">
        <v>1310</v>
      </c>
      <c r="M16" s="85">
        <v>1311</v>
      </c>
      <c r="N16" s="85">
        <v>1312</v>
      </c>
      <c r="O16" s="85">
        <v>1313</v>
      </c>
    </row>
    <row r="17" spans="1:15" ht="17">
      <c r="A17" s="111" t="s">
        <v>168</v>
      </c>
      <c r="B17" s="81" t="s">
        <v>15</v>
      </c>
      <c r="C17" s="85">
        <v>141</v>
      </c>
      <c r="D17" s="85">
        <v>142</v>
      </c>
      <c r="E17" s="85">
        <v>143</v>
      </c>
      <c r="F17" s="85">
        <v>144</v>
      </c>
      <c r="G17" s="85">
        <v>145</v>
      </c>
      <c r="H17" s="85">
        <v>146</v>
      </c>
      <c r="I17" s="85">
        <v>147</v>
      </c>
      <c r="J17" s="85">
        <v>148</v>
      </c>
      <c r="K17" s="85">
        <v>149</v>
      </c>
      <c r="L17" s="85">
        <v>1410</v>
      </c>
      <c r="M17" s="85">
        <v>1411</v>
      </c>
      <c r="N17" s="85">
        <v>1412</v>
      </c>
      <c r="O17" s="85">
        <v>1413</v>
      </c>
    </row>
    <row r="18" spans="1:15">
      <c r="A18" t="s">
        <v>184</v>
      </c>
    </row>
    <row r="19" spans="1:15">
      <c r="A19" t="s">
        <v>183</v>
      </c>
    </row>
    <row r="20" spans="1:15">
      <c r="A20" t="s">
        <v>182</v>
      </c>
    </row>
    <row r="21" spans="1:15">
      <c r="A21" t="s">
        <v>728</v>
      </c>
    </row>
    <row r="22" spans="1:15">
      <c r="B22" t="s">
        <v>717</v>
      </c>
    </row>
    <row r="23" spans="1:15">
      <c r="A23" s="21" t="s">
        <v>185</v>
      </c>
      <c r="B23" s="143">
        <f>P79+P167</f>
        <v>303931.2427297199</v>
      </c>
    </row>
    <row r="24" spans="1:15">
      <c r="B24" t="s">
        <v>729</v>
      </c>
    </row>
    <row r="25" spans="1:15">
      <c r="B25" t="s">
        <v>726</v>
      </c>
    </row>
    <row r="26" spans="1:15">
      <c r="B26" s="123" t="s">
        <v>722</v>
      </c>
    </row>
    <row r="27" spans="1:15">
      <c r="A27" t="s">
        <v>65</v>
      </c>
    </row>
    <row r="28" spans="1:15" ht="16">
      <c r="A28" s="96" t="s">
        <v>101</v>
      </c>
      <c r="B28" s="97"/>
      <c r="C28" s="97"/>
      <c r="D28" s="97"/>
      <c r="E28" s="98"/>
    </row>
    <row r="29" spans="1:15" ht="48">
      <c r="A29" s="62" t="s">
        <v>102</v>
      </c>
      <c r="B29" s="63" t="s">
        <v>103</v>
      </c>
      <c r="C29" s="63" t="s">
        <v>104</v>
      </c>
      <c r="D29" s="63" t="s">
        <v>105</v>
      </c>
      <c r="E29" s="64" t="s">
        <v>106</v>
      </c>
    </row>
    <row r="30" spans="1:15" ht="16">
      <c r="A30" s="65" t="s">
        <v>107</v>
      </c>
      <c r="B30" s="66">
        <v>1300000</v>
      </c>
      <c r="C30" s="67">
        <v>220000</v>
      </c>
      <c r="D30" s="66">
        <v>150000</v>
      </c>
      <c r="E30" s="66">
        <v>1916.6396855177343</v>
      </c>
      <c r="F30" s="83"/>
    </row>
    <row r="31" spans="1:15" ht="16">
      <c r="A31" s="65" t="s">
        <v>108</v>
      </c>
      <c r="B31" s="66">
        <v>1200000</v>
      </c>
      <c r="C31" s="67">
        <v>400000</v>
      </c>
      <c r="D31" s="66">
        <v>300000</v>
      </c>
      <c r="E31" s="66">
        <v>1864.3819607553032</v>
      </c>
    </row>
    <row r="32" spans="1:15" ht="16">
      <c r="A32" s="65" t="s">
        <v>109</v>
      </c>
      <c r="B32" s="66">
        <v>1100000</v>
      </c>
      <c r="C32" s="67">
        <v>180000</v>
      </c>
      <c r="D32" s="66">
        <v>120000</v>
      </c>
      <c r="E32" s="66">
        <v>1880.0204970343118</v>
      </c>
    </row>
    <row r="33" spans="1:6" ht="16">
      <c r="A33" s="68" t="s">
        <v>110</v>
      </c>
      <c r="B33" s="66">
        <v>3000000</v>
      </c>
      <c r="C33" s="69">
        <v>200000</v>
      </c>
      <c r="D33" s="66">
        <v>100000</v>
      </c>
      <c r="E33" s="66">
        <v>1798.1394594594594</v>
      </c>
    </row>
    <row r="34" spans="1:6" ht="16">
      <c r="A34" s="68" t="s">
        <v>111</v>
      </c>
      <c r="B34" s="66">
        <v>6000000</v>
      </c>
      <c r="C34" s="69">
        <v>210000</v>
      </c>
      <c r="D34" s="66">
        <v>200000</v>
      </c>
      <c r="E34" s="66">
        <v>1787.3270025839793</v>
      </c>
    </row>
    <row r="35" spans="1:6" ht="16">
      <c r="A35" s="68" t="s">
        <v>112</v>
      </c>
      <c r="B35" s="66">
        <v>4500000</v>
      </c>
      <c r="C35" s="67">
        <v>500000</v>
      </c>
      <c r="D35" s="66">
        <v>270000</v>
      </c>
      <c r="E35" s="66">
        <v>1812.2667030068103</v>
      </c>
    </row>
    <row r="36" spans="1:6" ht="16">
      <c r="A36" s="65" t="s">
        <v>113</v>
      </c>
      <c r="B36" s="66">
        <v>4500000</v>
      </c>
      <c r="C36" s="67">
        <v>450000</v>
      </c>
      <c r="D36" s="66">
        <v>200000</v>
      </c>
      <c r="E36" s="66">
        <v>1865.8768271711092</v>
      </c>
    </row>
    <row r="37" spans="1:6" ht="16">
      <c r="A37" s="65" t="s">
        <v>114</v>
      </c>
      <c r="B37" s="66">
        <v>2200000</v>
      </c>
      <c r="C37" s="67">
        <v>230000</v>
      </c>
      <c r="D37" s="66">
        <v>110000</v>
      </c>
      <c r="E37" s="66">
        <v>1842.2896425297893</v>
      </c>
    </row>
    <row r="38" spans="1:6" ht="16">
      <c r="A38" s="68" t="s">
        <v>115</v>
      </c>
      <c r="B38" s="66">
        <v>2600000</v>
      </c>
      <c r="C38" s="69">
        <v>200000</v>
      </c>
      <c r="D38" s="66">
        <v>100000</v>
      </c>
      <c r="E38" s="66">
        <v>1837.124135375494</v>
      </c>
    </row>
    <row r="39" spans="1:6" ht="16">
      <c r="A39" s="68" t="s">
        <v>116</v>
      </c>
      <c r="B39" s="66">
        <v>2300000</v>
      </c>
      <c r="C39" s="69">
        <v>200000</v>
      </c>
      <c r="D39" s="66">
        <v>80000</v>
      </c>
      <c r="E39" s="66">
        <v>1901.3205630791163</v>
      </c>
    </row>
    <row r="40" spans="1:6" ht="16">
      <c r="A40" s="68" t="s">
        <v>117</v>
      </c>
      <c r="B40" s="66">
        <v>1500000</v>
      </c>
      <c r="C40" s="70">
        <v>270000</v>
      </c>
      <c r="D40" s="66">
        <v>180000</v>
      </c>
      <c r="E40" s="66">
        <v>1914.8032337089662</v>
      </c>
    </row>
    <row r="41" spans="1:6" ht="16">
      <c r="A41" s="68" t="s">
        <v>118</v>
      </c>
      <c r="B41" s="66">
        <v>1200000</v>
      </c>
      <c r="C41" s="70">
        <v>180000</v>
      </c>
      <c r="D41" s="66">
        <v>90000</v>
      </c>
      <c r="E41" s="66">
        <v>1959.571084801232</v>
      </c>
    </row>
    <row r="42" spans="1:6" ht="16">
      <c r="A42" s="68" t="s">
        <v>119</v>
      </c>
      <c r="B42" s="66">
        <v>1200000</v>
      </c>
      <c r="C42" s="69">
        <v>230000</v>
      </c>
      <c r="D42" s="66">
        <v>170000</v>
      </c>
      <c r="E42" s="66">
        <v>1930.2997369409995</v>
      </c>
    </row>
    <row r="43" spans="1:6" ht="16">
      <c r="A43" s="68" t="s">
        <v>120</v>
      </c>
      <c r="B43" s="66">
        <v>1600000</v>
      </c>
      <c r="C43" s="69">
        <v>100000</v>
      </c>
      <c r="D43" s="66">
        <v>18000</v>
      </c>
      <c r="E43" s="66">
        <v>1917.0126829268293</v>
      </c>
    </row>
    <row r="44" spans="1:6" ht="16">
      <c r="A44" s="68" t="s">
        <v>32</v>
      </c>
      <c r="B44" s="71">
        <f>SUM(B30:B43)</f>
        <v>34200000</v>
      </c>
      <c r="C44" s="71">
        <f>SUM(C30:C43)</f>
        <v>3570000</v>
      </c>
      <c r="D44" s="71">
        <f>SUM(D30:D43)</f>
        <v>2088000</v>
      </c>
      <c r="E44" s="71"/>
    </row>
    <row r="46" spans="1:6">
      <c r="A46" t="s">
        <v>68</v>
      </c>
    </row>
    <row r="47" spans="1:6" ht="16">
      <c r="A47" s="97" t="s">
        <v>121</v>
      </c>
      <c r="B47" s="97"/>
      <c r="C47" s="97"/>
      <c r="D47" s="97"/>
      <c r="E47" s="97"/>
      <c r="F47" s="98"/>
    </row>
    <row r="48" spans="1:6" ht="64">
      <c r="A48" s="65" t="s">
        <v>122</v>
      </c>
      <c r="B48" s="63" t="s">
        <v>123</v>
      </c>
      <c r="C48" s="63" t="s">
        <v>124</v>
      </c>
      <c r="D48" s="63" t="s">
        <v>125</v>
      </c>
      <c r="E48" s="63" t="s">
        <v>126</v>
      </c>
      <c r="F48" s="63" t="s">
        <v>127</v>
      </c>
    </row>
    <row r="49" spans="1:6" ht="16">
      <c r="A49" s="68" t="s">
        <v>128</v>
      </c>
      <c r="B49" s="72">
        <v>980000</v>
      </c>
      <c r="C49" s="72">
        <v>980000</v>
      </c>
      <c r="D49" s="72">
        <v>980000</v>
      </c>
      <c r="E49" s="58" t="s">
        <v>129</v>
      </c>
      <c r="F49" s="58">
        <v>1700</v>
      </c>
    </row>
    <row r="50" spans="1:6" ht="16">
      <c r="A50" s="68" t="s">
        <v>130</v>
      </c>
      <c r="B50" s="72">
        <v>300000</v>
      </c>
      <c r="C50" s="72">
        <v>300000</v>
      </c>
      <c r="D50" s="72">
        <v>300000</v>
      </c>
      <c r="E50" s="58" t="s">
        <v>129</v>
      </c>
      <c r="F50" s="58">
        <v>1750</v>
      </c>
    </row>
    <row r="51" spans="1:6" ht="16">
      <c r="A51" s="68" t="s">
        <v>131</v>
      </c>
      <c r="B51" s="72">
        <v>900000</v>
      </c>
      <c r="C51" s="72">
        <v>300000</v>
      </c>
      <c r="D51" s="72">
        <v>100000</v>
      </c>
      <c r="E51" s="58" t="s">
        <v>132</v>
      </c>
      <c r="F51" s="58">
        <v>1650</v>
      </c>
    </row>
    <row r="52" spans="1:6" ht="16">
      <c r="A52" s="68" t="s">
        <v>133</v>
      </c>
      <c r="B52" s="72">
        <v>1000000</v>
      </c>
      <c r="C52" s="72">
        <v>350000</v>
      </c>
      <c r="D52" s="72">
        <v>200000</v>
      </c>
      <c r="E52" s="58" t="s">
        <v>132</v>
      </c>
      <c r="F52" s="58">
        <v>1720</v>
      </c>
    </row>
    <row r="53" spans="1:6" ht="16">
      <c r="A53" s="68" t="s">
        <v>134</v>
      </c>
      <c r="B53" s="72">
        <v>1000000</v>
      </c>
      <c r="C53" s="72">
        <v>300000</v>
      </c>
      <c r="D53" s="72">
        <v>200000</v>
      </c>
      <c r="E53" s="58" t="s">
        <v>132</v>
      </c>
      <c r="F53" s="58">
        <v>1700</v>
      </c>
    </row>
    <row r="54" spans="1:6" ht="16">
      <c r="A54" s="65" t="s">
        <v>135</v>
      </c>
      <c r="B54" s="72">
        <v>600000</v>
      </c>
      <c r="C54" s="72">
        <v>120000</v>
      </c>
      <c r="D54" s="72">
        <v>50000</v>
      </c>
      <c r="E54" s="58" t="s">
        <v>132</v>
      </c>
      <c r="F54" s="58">
        <v>1700</v>
      </c>
    </row>
    <row r="55" spans="1:6" ht="16">
      <c r="A55" s="68" t="s">
        <v>136</v>
      </c>
      <c r="B55" s="72">
        <v>1000000</v>
      </c>
      <c r="C55" s="72">
        <v>300000</v>
      </c>
      <c r="D55" s="72">
        <v>200000</v>
      </c>
      <c r="E55" s="58" t="s">
        <v>132</v>
      </c>
      <c r="F55" s="58">
        <v>1700</v>
      </c>
    </row>
    <row r="56" spans="1:6" ht="16">
      <c r="A56" s="65" t="s">
        <v>137</v>
      </c>
      <c r="B56" s="72">
        <v>400000</v>
      </c>
      <c r="C56" s="72">
        <v>100000</v>
      </c>
      <c r="D56" s="72">
        <v>30000</v>
      </c>
      <c r="E56" s="58" t="s">
        <v>132</v>
      </c>
      <c r="F56" s="58">
        <v>1700</v>
      </c>
    </row>
    <row r="57" spans="1:6" ht="16">
      <c r="A57" s="68" t="s">
        <v>138</v>
      </c>
      <c r="B57" s="72">
        <v>1000000</v>
      </c>
      <c r="C57" s="72">
        <v>450000</v>
      </c>
      <c r="D57" s="72">
        <v>300000</v>
      </c>
      <c r="E57" s="58" t="s">
        <v>132</v>
      </c>
      <c r="F57" s="58">
        <v>1750</v>
      </c>
    </row>
    <row r="58" spans="1:6" ht="16">
      <c r="A58" s="68" t="s">
        <v>139</v>
      </c>
      <c r="B58" s="72">
        <v>600000</v>
      </c>
      <c r="C58" s="72">
        <v>120000</v>
      </c>
      <c r="D58" s="72">
        <v>60000</v>
      </c>
      <c r="E58" s="58" t="s">
        <v>132</v>
      </c>
      <c r="F58" s="58">
        <v>1700</v>
      </c>
    </row>
    <row r="59" spans="1:6" ht="16">
      <c r="A59" s="68" t="s">
        <v>140</v>
      </c>
      <c r="B59" s="72">
        <v>300000</v>
      </c>
      <c r="C59" s="72">
        <v>120000</v>
      </c>
      <c r="D59" s="72">
        <v>60000</v>
      </c>
      <c r="E59" s="58" t="s">
        <v>132</v>
      </c>
      <c r="F59" s="58">
        <v>1700</v>
      </c>
    </row>
    <row r="60" spans="1:6" ht="16">
      <c r="A60" s="68" t="s">
        <v>141</v>
      </c>
      <c r="B60" s="72">
        <v>300000</v>
      </c>
      <c r="C60" s="72">
        <v>100000</v>
      </c>
      <c r="D60" s="72">
        <v>80000</v>
      </c>
      <c r="E60" s="58" t="s">
        <v>132</v>
      </c>
      <c r="F60" s="58">
        <v>1750</v>
      </c>
    </row>
    <row r="61" spans="1:6" ht="16">
      <c r="A61" s="68" t="s">
        <v>142</v>
      </c>
      <c r="B61" s="72">
        <v>1000000</v>
      </c>
      <c r="C61" s="72">
        <v>350000</v>
      </c>
      <c r="D61" s="72">
        <v>200000</v>
      </c>
      <c r="E61" s="58" t="s">
        <v>132</v>
      </c>
      <c r="F61" s="58">
        <v>1650</v>
      </c>
    </row>
    <row r="62" spans="1:6" ht="16">
      <c r="A62" s="68" t="s">
        <v>100</v>
      </c>
      <c r="B62" s="59">
        <f>SUM(B49:B61)</f>
        <v>9380000</v>
      </c>
      <c r="C62" s="59">
        <f>SUM(C49:C61)</f>
        <v>3890000</v>
      </c>
      <c r="D62" s="59">
        <f>SUM(D49:D61)</f>
        <v>2760000</v>
      </c>
      <c r="E62" s="59"/>
      <c r="F62" s="59"/>
    </row>
    <row r="63" spans="1:6" ht="16">
      <c r="A63" s="60"/>
      <c r="B63" s="89"/>
      <c r="C63" s="89"/>
      <c r="D63" s="89"/>
      <c r="E63" s="89"/>
      <c r="F63" s="89"/>
    </row>
    <row r="64" spans="1:6" ht="32">
      <c r="A64" s="82" t="s">
        <v>727</v>
      </c>
      <c r="B64" s="21" t="s">
        <v>721</v>
      </c>
    </row>
    <row r="65" spans="1:16" ht="34">
      <c r="A65" s="78" t="s">
        <v>144</v>
      </c>
      <c r="B65" s="78" t="s">
        <v>81</v>
      </c>
      <c r="C65" s="78" t="s">
        <v>130</v>
      </c>
      <c r="D65" s="78" t="s">
        <v>145</v>
      </c>
      <c r="E65" s="78" t="s">
        <v>84</v>
      </c>
      <c r="F65" s="78" t="s">
        <v>85</v>
      </c>
      <c r="G65" s="79" t="s">
        <v>86</v>
      </c>
      <c r="H65" s="78" t="s">
        <v>87</v>
      </c>
      <c r="I65" s="78" t="s">
        <v>88</v>
      </c>
      <c r="J65" s="78" t="s">
        <v>89</v>
      </c>
      <c r="K65" s="78" t="s">
        <v>90</v>
      </c>
      <c r="L65" s="78" t="s">
        <v>91</v>
      </c>
      <c r="M65" s="78" t="s">
        <v>92</v>
      </c>
      <c r="N65" s="78" t="s">
        <v>93</v>
      </c>
      <c r="O65" s="92" t="s">
        <v>32</v>
      </c>
    </row>
    <row r="66" spans="1:16" ht="17">
      <c r="A66" s="80" t="s">
        <v>2</v>
      </c>
      <c r="B66" s="124">
        <f>B83-B100</f>
        <v>9594.2923436396377</v>
      </c>
      <c r="C66" s="124">
        <f>C83-C100</f>
        <v>7737.9655564494024</v>
      </c>
      <c r="D66" s="124">
        <f>D83-D100</f>
        <v>43.418894589977128</v>
      </c>
      <c r="E66" s="124">
        <f>E83-E100</f>
        <v>1.3449019683408345E-5</v>
      </c>
      <c r="F66" s="124">
        <f>F83-F100</f>
        <v>1.4816904263573161E-5</v>
      </c>
      <c r="G66" s="124">
        <f>G83-G100</f>
        <v>0</v>
      </c>
      <c r="H66" s="124">
        <f>H83-H100</f>
        <v>1.4816904263573148E-5</v>
      </c>
      <c r="I66" s="124">
        <f>I83-I100</f>
        <v>0</v>
      </c>
      <c r="J66" s="124">
        <f>J83-J100</f>
        <v>3449.2181356414658</v>
      </c>
      <c r="K66" s="124">
        <f>K83-K100</f>
        <v>0</v>
      </c>
      <c r="L66" s="124">
        <f>L83-L100</f>
        <v>0</v>
      </c>
      <c r="M66" s="124">
        <f>M83-M100</f>
        <v>0</v>
      </c>
      <c r="N66" s="124">
        <f>N83-N100</f>
        <v>853.39430653638738</v>
      </c>
      <c r="O66" s="129">
        <f>SUM(B66:N66)</f>
        <v>21678.289279939701</v>
      </c>
    </row>
    <row r="67" spans="1:16" ht="17">
      <c r="A67" s="80" t="s">
        <v>4</v>
      </c>
      <c r="B67" s="124">
        <f>B84-B101</f>
        <v>15920.74005216526</v>
      </c>
      <c r="C67" s="124">
        <f>C84-C101</f>
        <v>1214.4527828335595</v>
      </c>
      <c r="D67" s="124">
        <f>D84-D101</f>
        <v>12454.604280374537</v>
      </c>
      <c r="E67" s="124">
        <f>E84-E101</f>
        <v>671.99854578547365</v>
      </c>
      <c r="F67" s="124">
        <f>F84-F101</f>
        <v>946.80482451815988</v>
      </c>
      <c r="G67" s="124">
        <f>G84-G101</f>
        <v>0</v>
      </c>
      <c r="H67" s="124">
        <f>H84-H101</f>
        <v>946.80482451815988</v>
      </c>
      <c r="I67" s="124">
        <f>I84-I101</f>
        <v>0</v>
      </c>
      <c r="J67" s="124">
        <f>J84-J101</f>
        <v>1426.1453382734253</v>
      </c>
      <c r="K67" s="124">
        <f>K84-K101</f>
        <v>0</v>
      </c>
      <c r="L67" s="124">
        <f>L84-L101</f>
        <v>0</v>
      </c>
      <c r="M67" s="124">
        <f>M84-M101</f>
        <v>0</v>
      </c>
      <c r="N67" s="124">
        <f>N84-N101</f>
        <v>4360.7717783561166</v>
      </c>
      <c r="O67" s="129">
        <f>SUM(B67:N67)</f>
        <v>37942.322426824692</v>
      </c>
    </row>
    <row r="68" spans="1:16" ht="17">
      <c r="A68" s="80" t="s">
        <v>5</v>
      </c>
      <c r="B68" s="124">
        <f>B85-B102</f>
        <v>8968.049907459048</v>
      </c>
      <c r="C68" s="124">
        <f>C85-C102</f>
        <v>678.36244697131042</v>
      </c>
      <c r="D68" s="124">
        <f>D85-D102</f>
        <v>3951.8226282258111</v>
      </c>
      <c r="E68" s="124">
        <f>E85-E102</f>
        <v>775.83719180684238</v>
      </c>
      <c r="F68" s="124">
        <f>F85-F102</f>
        <v>876.74253715662235</v>
      </c>
      <c r="G68" s="124">
        <f>G85-G102</f>
        <v>0</v>
      </c>
      <c r="H68" s="124">
        <f>H85-H102</f>
        <v>876.74253715662235</v>
      </c>
      <c r="I68" s="124">
        <f>I85-I102</f>
        <v>0</v>
      </c>
      <c r="J68" s="124">
        <f>J85-J102</f>
        <v>918.99803955487914</v>
      </c>
      <c r="K68" s="124">
        <f>K85-K102</f>
        <v>0</v>
      </c>
      <c r="L68" s="124">
        <f>L85-L102</f>
        <v>0</v>
      </c>
      <c r="M68" s="124">
        <f>M85-M102</f>
        <v>0</v>
      </c>
      <c r="N68" s="124">
        <f>N85-N102</f>
        <v>430.64720833169667</v>
      </c>
      <c r="O68" s="129">
        <f>SUM(B68:N68)</f>
        <v>17477.202496662831</v>
      </c>
    </row>
    <row r="69" spans="1:16" ht="17">
      <c r="A69" s="81" t="s">
        <v>94</v>
      </c>
      <c r="B69" s="124">
        <f>B86-B103</f>
        <v>3908.9266213053925</v>
      </c>
      <c r="C69" s="124">
        <f>C86-C103</f>
        <v>452.9435492515513</v>
      </c>
      <c r="D69" s="124">
        <f>D86-D103</f>
        <v>2756.1996340027035</v>
      </c>
      <c r="E69" s="124">
        <f>E86-E103</f>
        <v>706.38056498321748</v>
      </c>
      <c r="F69" s="124">
        <f>F86-F103</f>
        <v>889.32744364611972</v>
      </c>
      <c r="G69" s="124">
        <f>G86-G103</f>
        <v>0</v>
      </c>
      <c r="H69" s="124">
        <f>H86-H103</f>
        <v>889.32744364611972</v>
      </c>
      <c r="I69" s="124">
        <f>I86-I103</f>
        <v>0</v>
      </c>
      <c r="J69" s="124">
        <f>J86-J103</f>
        <v>542.03771372799747</v>
      </c>
      <c r="K69" s="124">
        <f>K86-K103</f>
        <v>0</v>
      </c>
      <c r="L69" s="124">
        <f>L86-L103</f>
        <v>0</v>
      </c>
      <c r="M69" s="124">
        <f>M86-M103</f>
        <v>0</v>
      </c>
      <c r="N69" s="124">
        <f>N86-N103</f>
        <v>734.45201884228209</v>
      </c>
      <c r="O69" s="129">
        <f>SUM(B69:N69)</f>
        <v>10879.594989405385</v>
      </c>
    </row>
    <row r="70" spans="1:16" ht="17">
      <c r="A70" s="81" t="s">
        <v>7</v>
      </c>
      <c r="B70" s="124">
        <f>B87-B104</f>
        <v>4333.2768397861364</v>
      </c>
      <c r="C70" s="124">
        <f>C87-C104</f>
        <v>192.83812338276221</v>
      </c>
      <c r="D70" s="124">
        <f>D87-D104</f>
        <v>4663.9194038085407</v>
      </c>
      <c r="E70" s="124">
        <f>E87-E104</f>
        <v>322.98069303304328</v>
      </c>
      <c r="F70" s="124">
        <f>F87-F104</f>
        <v>420.8349962650027</v>
      </c>
      <c r="G70" s="124">
        <f>G87-G104</f>
        <v>4.17679833871476E-5</v>
      </c>
      <c r="H70" s="124">
        <f>H87-H104</f>
        <v>420.8349962650027</v>
      </c>
      <c r="I70" s="124">
        <f>I87-I104</f>
        <v>0</v>
      </c>
      <c r="J70" s="124">
        <f>J87-J104</f>
        <v>261.92111961516275</v>
      </c>
      <c r="K70" s="124">
        <f>K87-K104</f>
        <v>0</v>
      </c>
      <c r="L70" s="124">
        <f>L87-L104</f>
        <v>4.17679833871476E-5</v>
      </c>
      <c r="M70" s="124">
        <f>M87-M104</f>
        <v>0</v>
      </c>
      <c r="N70" s="124">
        <f>N87-N104</f>
        <v>1001.3913671281098</v>
      </c>
      <c r="O70" s="129">
        <f>SUM(B70:N70)</f>
        <v>11617.997622819728</v>
      </c>
    </row>
    <row r="71" spans="1:16" ht="17">
      <c r="A71" s="81" t="s">
        <v>8</v>
      </c>
      <c r="B71" s="124">
        <f>B88-B105</f>
        <v>4431.6453159235825</v>
      </c>
      <c r="C71" s="124">
        <f>C88-C105</f>
        <v>1141.4094244970984</v>
      </c>
      <c r="D71" s="124">
        <f>D88-D105</f>
        <v>9995.8025261192379</v>
      </c>
      <c r="E71" s="124">
        <f>E88-E105</f>
        <v>1657.2933065275611</v>
      </c>
      <c r="F71" s="124">
        <f>F88-F105</f>
        <v>2018.9890104510559</v>
      </c>
      <c r="G71" s="124">
        <f>G88-G105</f>
        <v>808.48155727788253</v>
      </c>
      <c r="H71" s="124">
        <f>H88-H105</f>
        <v>2018.9890104510559</v>
      </c>
      <c r="I71" s="124">
        <f>I88-I105</f>
        <v>662.89737148718632</v>
      </c>
      <c r="J71" s="124">
        <f>J88-J105</f>
        <v>1256.6496025420274</v>
      </c>
      <c r="K71" s="124">
        <f>K88-K105</f>
        <v>1796.7312028431734</v>
      </c>
      <c r="L71" s="124">
        <f>L88-L105</f>
        <v>1766.6920799510117</v>
      </c>
      <c r="M71" s="124">
        <f>M88-M105</f>
        <v>690.16056402026879</v>
      </c>
      <c r="N71" s="124">
        <f>N88-N105</f>
        <v>4291.8069272624198</v>
      </c>
      <c r="O71" s="129">
        <f>SUM(B71:N71)</f>
        <v>32537.547899353562</v>
      </c>
    </row>
    <row r="72" spans="1:16" ht="17">
      <c r="A72" s="80" t="s">
        <v>9</v>
      </c>
      <c r="B72" s="124">
        <f>B89-B106</f>
        <v>3181.1733086374079</v>
      </c>
      <c r="C72" s="124">
        <f>C89-C106</f>
        <v>2212.1796473144059</v>
      </c>
      <c r="D72" s="124">
        <f>D89-D106</f>
        <v>10132.173648737837</v>
      </c>
      <c r="E72" s="124">
        <f>E89-E106</f>
        <v>2731.0762797507778</v>
      </c>
      <c r="F72" s="124">
        <f>F89-F106</f>
        <v>3109.1409624296539</v>
      </c>
      <c r="G72" s="124">
        <f>G89-G106</f>
        <v>1936.4987860972069</v>
      </c>
      <c r="H72" s="124">
        <f>H89-H106</f>
        <v>3109.1409624296539</v>
      </c>
      <c r="I72" s="124">
        <f>I89-I106</f>
        <v>1579.034132943556</v>
      </c>
      <c r="J72" s="124">
        <f>J89-J106</f>
        <v>2426.6388300631734</v>
      </c>
      <c r="K72" s="124">
        <f>K89-K106</f>
        <v>1856.1065201655219</v>
      </c>
      <c r="L72" s="124">
        <f>L89-L106</f>
        <v>1863.5037646376841</v>
      </c>
      <c r="M72" s="124">
        <f>M89-M106</f>
        <v>1578.1375778551919</v>
      </c>
      <c r="N72" s="124">
        <f>N89-N106</f>
        <v>4659.1510909993594</v>
      </c>
      <c r="O72" s="129">
        <f>SUM(B72:N72)</f>
        <v>40373.955512061431</v>
      </c>
    </row>
    <row r="73" spans="1:16" ht="17">
      <c r="A73" s="80" t="s">
        <v>95</v>
      </c>
      <c r="B73" s="124">
        <f>B90-B107</f>
        <v>3193.8656799925884</v>
      </c>
      <c r="C73" s="124">
        <f>C90-C107</f>
        <v>1024.1542481702782</v>
      </c>
      <c r="D73" s="124">
        <f>D90-D107</f>
        <v>4076.069052533996</v>
      </c>
      <c r="E73" s="124">
        <f>E90-E107</f>
        <v>1311.9459534756679</v>
      </c>
      <c r="F73" s="124">
        <f>F90-F107</f>
        <v>1529.6224149290028</v>
      </c>
      <c r="G73" s="124">
        <f>G90-G107</f>
        <v>523.72698432504603</v>
      </c>
      <c r="H73" s="124">
        <f>H90-H107</f>
        <v>1529.6224149290028</v>
      </c>
      <c r="I73" s="124">
        <f>I90-I107</f>
        <v>217.09216273542324</v>
      </c>
      <c r="J73" s="124">
        <f>J90-J107</f>
        <v>1194.95941831034</v>
      </c>
      <c r="K73" s="124">
        <f>K90-K107</f>
        <v>454.76569197420395</v>
      </c>
      <c r="L73" s="124">
        <f>L90-L107</f>
        <v>461.11107058796097</v>
      </c>
      <c r="M73" s="124">
        <f>M90-M107</f>
        <v>519.17393961529888</v>
      </c>
      <c r="N73" s="124">
        <f>N90-N107</f>
        <v>1472.7183975452226</v>
      </c>
      <c r="O73" s="129">
        <f>SUM(B73:N73)</f>
        <v>17508.82742912403</v>
      </c>
    </row>
    <row r="74" spans="1:16" ht="17">
      <c r="A74" s="81" t="s">
        <v>24</v>
      </c>
      <c r="B74" s="124">
        <f>B91-B108</f>
        <v>3455.1862484112717</v>
      </c>
      <c r="C74" s="124">
        <f>C91-C108</f>
        <v>849.88760197188458</v>
      </c>
      <c r="D74" s="124">
        <f>D91-D108</f>
        <v>3314.3025131052127</v>
      </c>
      <c r="E74" s="124">
        <f>E91-E108</f>
        <v>1099.3172207967273</v>
      </c>
      <c r="F74" s="124">
        <f>F91-F108</f>
        <v>1290.0352804661507</v>
      </c>
      <c r="G74" s="124">
        <f>G91-G108</f>
        <v>320.65608943210009</v>
      </c>
      <c r="H74" s="124">
        <f>H91-H108</f>
        <v>1290.0352804661507</v>
      </c>
      <c r="I74" s="124">
        <f>I91-I108</f>
        <v>25.153502802370326</v>
      </c>
      <c r="J74" s="124">
        <f>J91-J108</f>
        <v>1011.1327033527159</v>
      </c>
      <c r="K74" s="124">
        <f>K91-K108</f>
        <v>254.19882626424396</v>
      </c>
      <c r="L74" s="124">
        <f>L91-L108</f>
        <v>260.31385010274653</v>
      </c>
      <c r="M74" s="124">
        <f>M91-M108</f>
        <v>373.17134694573815</v>
      </c>
      <c r="N74" s="124">
        <f>N91-N108</f>
        <v>1092.2814447133751</v>
      </c>
      <c r="O74" s="129">
        <f>SUM(B74:N74)</f>
        <v>14635.671908830689</v>
      </c>
    </row>
    <row r="75" spans="1:16" ht="17">
      <c r="A75" s="81" t="s">
        <v>11</v>
      </c>
      <c r="B75" s="124">
        <f>B92-B109</f>
        <v>5311.2569366468961</v>
      </c>
      <c r="C75" s="124">
        <f>C92-C109</f>
        <v>1526.1287076264234</v>
      </c>
      <c r="D75" s="124">
        <f>D92-D109</f>
        <v>2801.4444730700525</v>
      </c>
      <c r="E75" s="124">
        <f>E92-E109</f>
        <v>1761.7854881756321</v>
      </c>
      <c r="F75" s="124">
        <f>F92-F109</f>
        <v>1960.517874773559</v>
      </c>
      <c r="G75" s="124">
        <f>G92-G109</f>
        <v>537.31135204283873</v>
      </c>
      <c r="H75" s="124">
        <f>H92-H109</f>
        <v>1960.517874773559</v>
      </c>
      <c r="I75" s="124">
        <f>I92-I109</f>
        <v>103.46542864849221</v>
      </c>
      <c r="J75" s="124">
        <f>J92-J109</f>
        <v>1806.1854270364638</v>
      </c>
      <c r="K75" s="124">
        <f>K92-K109</f>
        <v>439.74126633172136</v>
      </c>
      <c r="L75" s="124">
        <f>L92-L109</f>
        <v>448.71911723330322</v>
      </c>
      <c r="M75" s="124">
        <f>M92-M109</f>
        <v>698.14950497927384</v>
      </c>
      <c r="N75" s="124">
        <f>N92-N109</f>
        <v>1064.787943130892</v>
      </c>
      <c r="O75" s="129">
        <f>SUM(B75:N75)</f>
        <v>20420.011394469104</v>
      </c>
    </row>
    <row r="76" spans="1:16" ht="17">
      <c r="A76" s="81" t="s">
        <v>12</v>
      </c>
      <c r="B76" s="124">
        <f>B93-B110</f>
        <v>11574.731509272373</v>
      </c>
      <c r="C76" s="124">
        <f>C93-C110</f>
        <v>1275.9113722681923</v>
      </c>
      <c r="D76" s="124">
        <f>D93-D110</f>
        <v>8277.6996504320487</v>
      </c>
      <c r="E76" s="124">
        <f>E93-E110</f>
        <v>1557.1256779757969</v>
      </c>
      <c r="F76" s="124">
        <f>F93-F110</f>
        <v>1721.691264926134</v>
      </c>
      <c r="G76" s="124">
        <f>G93-G110</f>
        <v>203.17095226126094</v>
      </c>
      <c r="H76" s="124">
        <f>H93-H110</f>
        <v>1721.691264926134</v>
      </c>
      <c r="I76" s="124">
        <f>I93-I110</f>
        <v>0</v>
      </c>
      <c r="J76" s="124">
        <f>J93-J110</f>
        <v>1683.1462657983866</v>
      </c>
      <c r="K76" s="124">
        <f>K93-K110</f>
        <v>99.066485218951584</v>
      </c>
      <c r="L76" s="124">
        <f>L93-L110</f>
        <v>108.64559316461555</v>
      </c>
      <c r="M76" s="124">
        <f>M93-M110</f>
        <v>476.38428114170256</v>
      </c>
      <c r="N76" s="124">
        <f>N93-N110</f>
        <v>2404.2236414422878</v>
      </c>
      <c r="O76" s="129">
        <f>SUM(B76:N76)</f>
        <v>31103.487958827885</v>
      </c>
    </row>
    <row r="77" spans="1:16" ht="17">
      <c r="A77" s="81" t="s">
        <v>13</v>
      </c>
      <c r="B77" s="124">
        <f>B94-B111</f>
        <v>7649.2865034692659</v>
      </c>
      <c r="C77" s="124">
        <f>C94-C111</f>
        <v>1617.6076138959343</v>
      </c>
      <c r="D77" s="124">
        <f>D94-D111</f>
        <v>4187.6668089137311</v>
      </c>
      <c r="E77" s="124">
        <f>E94-E111</f>
        <v>1901.5054485900437</v>
      </c>
      <c r="F77" s="124">
        <f>F94-F111</f>
        <v>2065.9263499235039</v>
      </c>
      <c r="G77" s="124">
        <f>G94-G111</f>
        <v>230.92620562784373</v>
      </c>
      <c r="H77" s="124">
        <f>H94-H111</f>
        <v>2065.9263499235039</v>
      </c>
      <c r="I77" s="124">
        <f>I94-I111</f>
        <v>0</v>
      </c>
      <c r="J77" s="124">
        <f>J94-J111</f>
        <v>2128.585086054969</v>
      </c>
      <c r="K77" s="124">
        <f>K94-K111</f>
        <v>105.12498291702207</v>
      </c>
      <c r="L77" s="124">
        <f>L94-L111</f>
        <v>116.7005043742688</v>
      </c>
      <c r="M77" s="124">
        <f>M94-M111</f>
        <v>594.01313045904044</v>
      </c>
      <c r="N77" s="124">
        <f>N94-N111</f>
        <v>789.79925673363596</v>
      </c>
      <c r="O77" s="129">
        <f>SUM(B77:N77)</f>
        <v>23453.068240882763</v>
      </c>
      <c r="P77" t="s">
        <v>153</v>
      </c>
    </row>
    <row r="78" spans="1:16" ht="17">
      <c r="A78" s="81" t="s">
        <v>14</v>
      </c>
      <c r="B78" s="124">
        <f>B95-B112</f>
        <v>12284.991971432755</v>
      </c>
      <c r="C78" s="124">
        <f>C95-C112</f>
        <v>1122.2691498852546</v>
      </c>
      <c r="D78" s="124">
        <f>D95-D112</f>
        <v>7547.1839265890085</v>
      </c>
      <c r="E78" s="124">
        <f>E95-E112</f>
        <v>1233.7215107969751</v>
      </c>
      <c r="F78" s="124">
        <f>F95-F112</f>
        <v>1356.0894864790444</v>
      </c>
      <c r="G78" s="124">
        <f>G95-G112</f>
        <v>2.8640718464847019</v>
      </c>
      <c r="H78" s="124">
        <f>H95-H112</f>
        <v>1356.0894864790444</v>
      </c>
      <c r="I78" s="124">
        <f>I95-I112</f>
        <v>0</v>
      </c>
      <c r="J78" s="124">
        <f>J95-J112</f>
        <v>1457.9453436256736</v>
      </c>
      <c r="K78" s="124">
        <f>K95-K112</f>
        <v>0</v>
      </c>
      <c r="L78" s="124">
        <f>L95-L112</f>
        <v>0</v>
      </c>
      <c r="M78" s="124">
        <f>M95-M112</f>
        <v>137.71112559915696</v>
      </c>
      <c r="N78" s="124">
        <f>N95-N112</f>
        <v>1724.8066560194293</v>
      </c>
      <c r="O78" s="129">
        <f>SUM(B78:N78)</f>
        <v>28223.672728752827</v>
      </c>
      <c r="P78" s="21" t="s">
        <v>201</v>
      </c>
    </row>
    <row r="79" spans="1:16" ht="17">
      <c r="A79" s="81" t="s">
        <v>15</v>
      </c>
      <c r="B79" s="124">
        <f>B96-B113</f>
        <v>5791.5185128819576</v>
      </c>
      <c r="C79" s="124">
        <f>C96-C113</f>
        <v>758.04184883355356</v>
      </c>
      <c r="D79" s="124">
        <f>D96-D113</f>
        <v>43.480558219861905</v>
      </c>
      <c r="E79" s="124">
        <f>E96-E113</f>
        <v>911.76825490780084</v>
      </c>
      <c r="F79" s="124">
        <f>F96-F113</f>
        <v>1009.0749800309359</v>
      </c>
      <c r="G79" s="124">
        <f>G96-G113</f>
        <v>0</v>
      </c>
      <c r="H79" s="124">
        <f>H96-H113</f>
        <v>1009.0749800309359</v>
      </c>
      <c r="I79" s="124">
        <f>I96-I113</f>
        <v>0</v>
      </c>
      <c r="J79" s="124">
        <f>J96-J113</f>
        <v>1143.6539722475663</v>
      </c>
      <c r="K79" s="124">
        <f>K96-K113</f>
        <v>0</v>
      </c>
      <c r="L79" s="124">
        <f>L96-L113</f>
        <v>0</v>
      </c>
      <c r="M79" s="124">
        <f>M96-M113</f>
        <v>0</v>
      </c>
      <c r="N79" s="124">
        <f>N96-N113</f>
        <v>0</v>
      </c>
      <c r="O79" s="129">
        <f>SUM(B79:N79)</f>
        <v>10666.613107152612</v>
      </c>
      <c r="P79" s="129">
        <f>SUM(O66:O79)</f>
        <v>318518.26299510727</v>
      </c>
    </row>
    <row r="80" spans="1:16" ht="16">
      <c r="A80" s="60"/>
      <c r="B80" s="89"/>
      <c r="C80" s="89"/>
      <c r="D80" s="89"/>
      <c r="E80" s="89"/>
      <c r="F80" s="89"/>
    </row>
    <row r="81" spans="1:17" ht="16">
      <c r="A81" s="21" t="s">
        <v>197</v>
      </c>
      <c r="B81" s="122" t="s">
        <v>720</v>
      </c>
      <c r="C81" s="89"/>
      <c r="D81" s="89"/>
      <c r="E81" s="89"/>
      <c r="F81" s="89"/>
    </row>
    <row r="82" spans="1:17" ht="34">
      <c r="A82" s="78" t="s">
        <v>144</v>
      </c>
      <c r="B82" s="78" t="s">
        <v>81</v>
      </c>
      <c r="C82" s="78" t="s">
        <v>130</v>
      </c>
      <c r="D82" s="78" t="s">
        <v>145</v>
      </c>
      <c r="E82" s="78" t="s">
        <v>84</v>
      </c>
      <c r="F82" s="78" t="s">
        <v>85</v>
      </c>
      <c r="G82" s="79" t="s">
        <v>86</v>
      </c>
      <c r="H82" s="78" t="s">
        <v>87</v>
      </c>
      <c r="I82" s="78" t="s">
        <v>88</v>
      </c>
      <c r="J82" s="78" t="s">
        <v>89</v>
      </c>
      <c r="K82" s="78" t="s">
        <v>90</v>
      </c>
      <c r="L82" s="78" t="s">
        <v>91</v>
      </c>
      <c r="M82" s="78" t="s">
        <v>92</v>
      </c>
      <c r="N82" s="78" t="s">
        <v>93</v>
      </c>
      <c r="O82" s="21" t="s">
        <v>32</v>
      </c>
      <c r="P82" s="90" t="s">
        <v>43</v>
      </c>
      <c r="Q82" s="90" t="s">
        <v>200</v>
      </c>
    </row>
    <row r="83" spans="1:17" ht="17">
      <c r="A83" s="80" t="s">
        <v>2</v>
      </c>
      <c r="B83" s="124">
        <f>$E30*B120</f>
        <v>84881.961568271159</v>
      </c>
      <c r="C83" s="124">
        <f>$E30*C120</f>
        <v>88999.759118495815</v>
      </c>
      <c r="D83" s="124">
        <f>$E30*D120</f>
        <v>312.10048988347819</v>
      </c>
      <c r="E83" s="124">
        <f>$E30*E120</f>
        <v>1.3108709357758223E-4</v>
      </c>
      <c r="F83" s="124">
        <f>$E30*F120</f>
        <v>1.3108709357758223E-4</v>
      </c>
      <c r="G83" s="124">
        <f>$E30*G120</f>
        <v>0</v>
      </c>
      <c r="H83" s="124">
        <f>$E30*H120</f>
        <v>1.3108709357758218E-4</v>
      </c>
      <c r="I83" s="124">
        <f>$E30*I120</f>
        <v>0</v>
      </c>
      <c r="J83" s="124">
        <f>$E30*J120</f>
        <v>39671.872532874993</v>
      </c>
      <c r="K83" s="124">
        <f>$E30*K120</f>
        <v>0</v>
      </c>
      <c r="L83" s="124">
        <f>$E30*L120</f>
        <v>0</v>
      </c>
      <c r="M83" s="124">
        <f>$E30*M120</f>
        <v>0</v>
      </c>
      <c r="N83" s="124">
        <f>$E30*N120</f>
        <v>6134.3058972132549</v>
      </c>
      <c r="O83" s="83">
        <f>SUM(B83:N83)</f>
        <v>219999.99999999994</v>
      </c>
      <c r="P83" s="84">
        <f>C30</f>
        <v>220000</v>
      </c>
      <c r="Q83" s="93">
        <f>D30</f>
        <v>150000</v>
      </c>
    </row>
    <row r="84" spans="1:17" ht="17">
      <c r="A84" s="80" t="s">
        <v>4</v>
      </c>
      <c r="B84" s="124">
        <f>$E31*B121</f>
        <v>180569.33022788347</v>
      </c>
      <c r="C84" s="124">
        <f>$E31*C121</f>
        <v>19795.113194009351</v>
      </c>
      <c r="D84" s="124">
        <f>$E31*D121</f>
        <v>108312.00287033316</v>
      </c>
      <c r="E84" s="124">
        <f>$E31*E121</f>
        <v>8677.4134376770871</v>
      </c>
      <c r="F84" s="124">
        <f>$E31*F121</f>
        <v>10738.440076252697</v>
      </c>
      <c r="G84" s="124">
        <f>$E31*G121</f>
        <v>0</v>
      </c>
      <c r="H84" s="124">
        <f>$E31*H121</f>
        <v>10738.440076252697</v>
      </c>
      <c r="I84" s="124">
        <f>$E31*I121</f>
        <v>0</v>
      </c>
      <c r="J84" s="124">
        <f>$E31*J121</f>
        <v>23245.620415446258</v>
      </c>
      <c r="K84" s="124">
        <f>$E31*K121</f>
        <v>0</v>
      </c>
      <c r="L84" s="124">
        <f>$E31*L121</f>
        <v>0</v>
      </c>
      <c r="M84" s="124">
        <f>$E31*M121</f>
        <v>0</v>
      </c>
      <c r="N84" s="124">
        <f>$E31*N121</f>
        <v>37923.639703145309</v>
      </c>
      <c r="O84" s="83">
        <f t="shared" ref="O84:O96" si="0">SUM(B84:N84)</f>
        <v>400000.00000099995</v>
      </c>
      <c r="P84" s="84">
        <f>C31</f>
        <v>400000</v>
      </c>
      <c r="Q84" s="93">
        <f>D31</f>
        <v>300000</v>
      </c>
    </row>
    <row r="85" spans="1:17" ht="17">
      <c r="A85" s="80" t="s">
        <v>5</v>
      </c>
      <c r="B85" s="124">
        <f>$E32*B122</f>
        <v>93656.655337620527</v>
      </c>
      <c r="C85" s="124">
        <f>$E32*C122</f>
        <v>9808.7250380827354</v>
      </c>
      <c r="D85" s="124">
        <f>$E32*D122</f>
        <v>32299.328266386114</v>
      </c>
      <c r="E85" s="124">
        <f>$E32*E122</f>
        <v>9115.0187006709093</v>
      </c>
      <c r="F85" s="124">
        <f>$E32*F122</f>
        <v>9156.1459257728475</v>
      </c>
      <c r="G85" s="124">
        <f>$E32*G122</f>
        <v>0</v>
      </c>
      <c r="H85" s="124">
        <f>$E32*H122</f>
        <v>9156.1459257728475</v>
      </c>
      <c r="I85" s="124">
        <f>$E32*I122</f>
        <v>0</v>
      </c>
      <c r="J85" s="124">
        <f>$E32*J122</f>
        <v>13288.175253180125</v>
      </c>
      <c r="K85" s="124">
        <f>$E32*K122</f>
        <v>0</v>
      </c>
      <c r="L85" s="124">
        <f>$E32*L122</f>
        <v>0</v>
      </c>
      <c r="M85" s="124">
        <f>$E32*M122</f>
        <v>0</v>
      </c>
      <c r="N85" s="124">
        <f>$E32*N122</f>
        <v>3519.7975358405752</v>
      </c>
      <c r="O85" s="83">
        <f t="shared" si="0"/>
        <v>179999.99198332665</v>
      </c>
      <c r="P85" s="84">
        <f>C32</f>
        <v>180000</v>
      </c>
      <c r="Q85" s="93">
        <f>D32</f>
        <v>120000</v>
      </c>
    </row>
    <row r="86" spans="1:17" ht="17">
      <c r="A86" s="81" t="s">
        <v>94</v>
      </c>
      <c r="B86" s="124">
        <f>$E33*B123</f>
        <v>71620.480086343887</v>
      </c>
      <c r="C86" s="124">
        <f>$E33*C123</f>
        <v>16918.670835984882</v>
      </c>
      <c r="D86" s="124">
        <f>$E33*D123</f>
        <v>33455.173511040593</v>
      </c>
      <c r="E86" s="124">
        <f>$E33*E123</f>
        <v>16255.177295545329</v>
      </c>
      <c r="F86" s="124">
        <f>$E33*F123</f>
        <v>16294.513721678739</v>
      </c>
      <c r="G86" s="124">
        <f>$E33*G123</f>
        <v>0</v>
      </c>
      <c r="H86" s="124">
        <f>$E33*H123</f>
        <v>16294.513721678739</v>
      </c>
      <c r="I86" s="124">
        <f>$E33*I123</f>
        <v>0</v>
      </c>
      <c r="J86" s="124">
        <f>$E33*J123</f>
        <v>20246.579677329169</v>
      </c>
      <c r="K86" s="124">
        <f>$E33*K123</f>
        <v>0</v>
      </c>
      <c r="L86" s="124">
        <f>$E33*L123</f>
        <v>0</v>
      </c>
      <c r="M86" s="124">
        <f>$E33*M123</f>
        <v>0</v>
      </c>
      <c r="N86" s="124">
        <f>$E33*N123</f>
        <v>8914.8911503986183</v>
      </c>
      <c r="O86" s="83">
        <f t="shared" si="0"/>
        <v>199999.99999999991</v>
      </c>
      <c r="P86" s="84">
        <f>C33</f>
        <v>200000</v>
      </c>
      <c r="Q86" s="93">
        <f>D33</f>
        <v>100000</v>
      </c>
    </row>
    <row r="87" spans="1:17" ht="17">
      <c r="A87" s="81" t="s">
        <v>7</v>
      </c>
      <c r="B87" s="124">
        <f>$E34*B124</f>
        <v>88689.437129981263</v>
      </c>
      <c r="C87" s="124">
        <f>$E34*C124</f>
        <v>9233.6582417565969</v>
      </c>
      <c r="D87" s="124">
        <f>$E34*D124</f>
        <v>60701.456606865882</v>
      </c>
      <c r="E87" s="124">
        <f>$E34*E124</f>
        <v>8574.1543781218315</v>
      </c>
      <c r="F87" s="124">
        <f>$E34*F124</f>
        <v>8613.2551238482392</v>
      </c>
      <c r="G87" s="124">
        <f>$E34*G124</f>
        <v>8.5486782257912508E-4</v>
      </c>
      <c r="H87" s="124">
        <f>$E34*H124</f>
        <v>8613.2551238482392</v>
      </c>
      <c r="I87" s="124">
        <f>$E34*I124</f>
        <v>0</v>
      </c>
      <c r="J87" s="124">
        <f>$E34*J124</f>
        <v>12541.555903986035</v>
      </c>
      <c r="K87" s="124">
        <f>$E34*K124</f>
        <v>0</v>
      </c>
      <c r="L87" s="124">
        <f>$E34*L124</f>
        <v>8.5486782257912508E-4</v>
      </c>
      <c r="M87" s="124">
        <f>$E34*M124</f>
        <v>0</v>
      </c>
      <c r="N87" s="124">
        <f>$E34*N124</f>
        <v>13033.225781856234</v>
      </c>
      <c r="O87" s="83">
        <f t="shared" si="0"/>
        <v>209999.99999999997</v>
      </c>
      <c r="P87" s="84">
        <f>C34</f>
        <v>210000</v>
      </c>
      <c r="Q87" s="93">
        <f>D34</f>
        <v>200000</v>
      </c>
    </row>
    <row r="88" spans="1:17" ht="17">
      <c r="A88" s="81" t="s">
        <v>8</v>
      </c>
      <c r="B88" s="124">
        <f>$E35*B125</f>
        <v>71537.89173889978</v>
      </c>
      <c r="C88" s="124">
        <f>$E35*C125</f>
        <v>33220.617033280447</v>
      </c>
      <c r="D88" s="124">
        <f>$E35*D125</f>
        <v>111637.56798064105</v>
      </c>
      <c r="E88" s="124">
        <f>$E35*E125</f>
        <v>32551.910696475992</v>
      </c>
      <c r="F88" s="124">
        <f>$E35*F125</f>
        <v>32591.556172760833</v>
      </c>
      <c r="G88" s="124">
        <f>$E35*G125</f>
        <v>13050.923978420553</v>
      </c>
      <c r="H88" s="124">
        <f>$E35*H125</f>
        <v>32591.556172760833</v>
      </c>
      <c r="I88" s="124">
        <f>$E35*I125</f>
        <v>10700.829379340443</v>
      </c>
      <c r="J88" s="124">
        <f>$E35*J125</f>
        <v>36574.671888193217</v>
      </c>
      <c r="K88" s="124">
        <f>$E35*K125</f>
        <v>29003.75664339705</v>
      </c>
      <c r="L88" s="124">
        <f>$E35*L125</f>
        <v>28518.84971420998</v>
      </c>
      <c r="M88" s="124">
        <f>$E35*M125</f>
        <v>20087.060170273235</v>
      </c>
      <c r="N88" s="124">
        <f>$E35*N125</f>
        <v>47932.808431346566</v>
      </c>
      <c r="O88" s="83">
        <f t="shared" si="0"/>
        <v>500000</v>
      </c>
      <c r="P88" s="84">
        <f>C35</f>
        <v>500000</v>
      </c>
      <c r="Q88" s="93">
        <f>D35</f>
        <v>270000</v>
      </c>
    </row>
    <row r="89" spans="1:17" ht="17">
      <c r="A89" s="80" t="s">
        <v>9</v>
      </c>
      <c r="B89" s="124">
        <f>$E36*B126</f>
        <v>35783.64537729475</v>
      </c>
      <c r="C89" s="124">
        <f>$E36*C126</f>
        <v>35621.054202393869</v>
      </c>
      <c r="D89" s="124">
        <f>$E36*D126</f>
        <v>87574.883639867461</v>
      </c>
      <c r="E89" s="124">
        <f>$E36*E126</f>
        <v>34932.566346856271</v>
      </c>
      <c r="F89" s="124">
        <f>$E36*F126</f>
        <v>34973.38460797607</v>
      </c>
      <c r="G89" s="124">
        <f>$E36*G126</f>
        <v>21782.838944083011</v>
      </c>
      <c r="H89" s="124">
        <f>$E36*H126</f>
        <v>34973.38460797607</v>
      </c>
      <c r="I89" s="124">
        <f>$E36*I126</f>
        <v>17761.873362409966</v>
      </c>
      <c r="J89" s="124">
        <f>$E36*J126</f>
        <v>39074.328072881282</v>
      </c>
      <c r="K89" s="124">
        <f>$E36*K126</f>
        <v>20878.54104639668</v>
      </c>
      <c r="L89" s="124">
        <f>$E36*L126</f>
        <v>20961.749456401354</v>
      </c>
      <c r="M89" s="124">
        <f>$E36*M126</f>
        <v>25411.554738720912</v>
      </c>
      <c r="N89" s="124">
        <f>$E36*N126</f>
        <v>40270.195596742327</v>
      </c>
      <c r="O89" s="83">
        <f t="shared" si="0"/>
        <v>450000</v>
      </c>
      <c r="P89" s="84">
        <f>C36</f>
        <v>450000</v>
      </c>
      <c r="Q89" s="93">
        <f>D36</f>
        <v>200000</v>
      </c>
    </row>
    <row r="90" spans="1:17" ht="17">
      <c r="A90" s="80" t="s">
        <v>95</v>
      </c>
      <c r="B90" s="124">
        <f>$E37*B127</f>
        <v>41352.452344870122</v>
      </c>
      <c r="C90" s="124">
        <f>$E37*C127</f>
        <v>20444.20925292854</v>
      </c>
      <c r="D90" s="124">
        <f>$E37*D127</f>
        <v>39052.0243260438</v>
      </c>
      <c r="E90" s="124">
        <f>$E37*E127</f>
        <v>19764.424784039427</v>
      </c>
      <c r="F90" s="124">
        <f>$E37*F127</f>
        <v>19804.727047614415</v>
      </c>
      <c r="G90" s="124">
        <f>$E37*G127</f>
        <v>6780.9348704590011</v>
      </c>
      <c r="H90" s="124">
        <f>$E37*H127</f>
        <v>19804.727047614415</v>
      </c>
      <c r="I90" s="124">
        <f>$E37*I127</f>
        <v>2810.7923793408258</v>
      </c>
      <c r="J90" s="124">
        <f>$E37*J127</f>
        <v>23853.829089065639</v>
      </c>
      <c r="K90" s="124">
        <f>$E37*K127</f>
        <v>5888.0612053443565</v>
      </c>
      <c r="L90" s="124">
        <f>$E37*L127</f>
        <v>5970.2177494906236</v>
      </c>
      <c r="M90" s="124">
        <f>$E37*M127</f>
        <v>10363.77155015982</v>
      </c>
      <c r="N90" s="124">
        <f>$E37*N127</f>
        <v>14109.828353029006</v>
      </c>
      <c r="O90" s="83">
        <f t="shared" si="0"/>
        <v>229999.99999999997</v>
      </c>
      <c r="P90" s="84">
        <f>C37</f>
        <v>230000</v>
      </c>
      <c r="Q90" s="93">
        <f>D37</f>
        <v>110000</v>
      </c>
    </row>
    <row r="91" spans="1:17" ht="17">
      <c r="A91" s="81" t="s">
        <v>24</v>
      </c>
      <c r="B91" s="124">
        <f>$E38*B128</f>
        <v>46290.946752676871</v>
      </c>
      <c r="C91" s="124">
        <f>$E38*C128</f>
        <v>17920.970110173606</v>
      </c>
      <c r="D91" s="124">
        <f>$E38*D128</f>
        <v>32538.748283555888</v>
      </c>
      <c r="E91" s="124">
        <f>$E38*E128</f>
        <v>17243.091633376021</v>
      </c>
      <c r="F91" s="124">
        <f>$E38*F128</f>
        <v>17283.280895376218</v>
      </c>
      <c r="G91" s="124">
        <f>$E38*G128</f>
        <v>4295.9982167815506</v>
      </c>
      <c r="H91" s="124">
        <f>$E38*H128</f>
        <v>17283.280895376218</v>
      </c>
      <c r="I91" s="124">
        <f>$E38*I128</f>
        <v>336.9947016324308</v>
      </c>
      <c r="J91" s="124">
        <f>$E38*J128</f>
        <v>21321.029877551478</v>
      </c>
      <c r="K91" s="124">
        <f>$E38*K128</f>
        <v>3405.6353218590511</v>
      </c>
      <c r="L91" s="124">
        <f>$E38*L128</f>
        <v>3487.5615112300634</v>
      </c>
      <c r="M91" s="124">
        <f>$E38*M128</f>
        <v>7868.796460933715</v>
      </c>
      <c r="N91" s="124">
        <f>$E38*N128</f>
        <v>10723.665339476827</v>
      </c>
      <c r="O91" s="83">
        <f t="shared" si="0"/>
        <v>200000</v>
      </c>
      <c r="P91" s="84">
        <f>C38</f>
        <v>200000</v>
      </c>
      <c r="Q91" s="93">
        <f>D38</f>
        <v>100000</v>
      </c>
    </row>
    <row r="92" spans="1:17" ht="17">
      <c r="A92" s="81" t="s">
        <v>11</v>
      </c>
      <c r="B92" s="124">
        <f>$E39*B129</f>
        <v>50160.807594576407</v>
      </c>
      <c r="C92" s="124">
        <f>$E39*C129</f>
        <v>19175.582185736213</v>
      </c>
      <c r="D92" s="124">
        <f>$E39*D129</f>
        <v>21193.824801736006</v>
      </c>
      <c r="E92" s="124">
        <f>$E39*E129</f>
        <v>18474.015961119185</v>
      </c>
      <c r="F92" s="124">
        <f>$E39*F129</f>
        <v>18515.609595857601</v>
      </c>
      <c r="G92" s="124">
        <f>$E39*G129</f>
        <v>5074.4996278071003</v>
      </c>
      <c r="H92" s="124">
        <f>$E39*H129</f>
        <v>18515.609595857601</v>
      </c>
      <c r="I92" s="124">
        <f>$E39*I129</f>
        <v>977.15277589336324</v>
      </c>
      <c r="J92" s="124">
        <f>$E39*J129</f>
        <v>22694.453571143295</v>
      </c>
      <c r="K92" s="124">
        <f>$E39*K129</f>
        <v>4153.0239103413396</v>
      </c>
      <c r="L92" s="124">
        <f>$E39*L129</f>
        <v>4237.812926775433</v>
      </c>
      <c r="M92" s="124">
        <f>$E39*M129</f>
        <v>8772.1455888753244</v>
      </c>
      <c r="N92" s="124">
        <f>$E39*N129</f>
        <v>8055.4618642811283</v>
      </c>
      <c r="O92" s="83">
        <f t="shared" si="0"/>
        <v>199999.99999999997</v>
      </c>
      <c r="P92" s="84">
        <f>C39</f>
        <v>200000</v>
      </c>
      <c r="Q92" s="93">
        <f>D39</f>
        <v>80000</v>
      </c>
    </row>
    <row r="93" spans="1:17" ht="17">
      <c r="A93" s="81" t="s">
        <v>12</v>
      </c>
      <c r="B93" s="124">
        <f>$E40*B130</f>
        <v>103179.70051277989</v>
      </c>
      <c r="C93" s="124">
        <f>$E40*C130</f>
        <v>14824.461672030044</v>
      </c>
      <c r="D93" s="124">
        <f>$E40*D130</f>
        <v>59856.391616950954</v>
      </c>
      <c r="E93" s="124">
        <f>$E40*E130</f>
        <v>15305.645736527053</v>
      </c>
      <c r="F93" s="124">
        <f>$E40*F130</f>
        <v>15347.534320622439</v>
      </c>
      <c r="G93" s="124">
        <f>$E40*G130</f>
        <v>1811.1105203969444</v>
      </c>
      <c r="H93" s="124">
        <f>$E40*H130</f>
        <v>15347.534320622439</v>
      </c>
      <c r="I93" s="124">
        <f>$E40*I130</f>
        <v>0</v>
      </c>
      <c r="J93" s="124">
        <f>$E40*J130</f>
        <v>19556.011372006084</v>
      </c>
      <c r="K93" s="124">
        <f>$E40*K130</f>
        <v>883.10042159999307</v>
      </c>
      <c r="L93" s="124">
        <f>$E40*L130</f>
        <v>968.49069507816694</v>
      </c>
      <c r="M93" s="124">
        <f>$E40*M130</f>
        <v>5534.9773271386066</v>
      </c>
      <c r="N93" s="124">
        <f>$E40*N130</f>
        <v>17385.041484247409</v>
      </c>
      <c r="O93" s="83">
        <f t="shared" si="0"/>
        <v>270000</v>
      </c>
      <c r="P93" s="84">
        <f>C40</f>
        <v>270000</v>
      </c>
      <c r="Q93" s="93">
        <f>D40</f>
        <v>180000</v>
      </c>
    </row>
    <row r="94" spans="1:17" ht="17">
      <c r="A94" s="81" t="s">
        <v>13</v>
      </c>
      <c r="B94" s="124">
        <f>$E41*B131</f>
        <v>57746.49615937323</v>
      </c>
      <c r="C94" s="124">
        <f>$E41*C131</f>
        <v>15125.259812207431</v>
      </c>
      <c r="D94" s="124">
        <f>$E41*D131</f>
        <v>26507.743114309545</v>
      </c>
      <c r="E94" s="124">
        <f>$E41*E131</f>
        <v>15553.359028033608</v>
      </c>
      <c r="F94" s="124">
        <f>$E41*F131</f>
        <v>15596.226913098115</v>
      </c>
      <c r="G94" s="124">
        <f>$E41*G131</f>
        <v>1743.3232812418339</v>
      </c>
      <c r="H94" s="124">
        <f>$E41*H131</f>
        <v>15596.226913098115</v>
      </c>
      <c r="I94" s="124">
        <f>$E41*I131</f>
        <v>0</v>
      </c>
      <c r="J94" s="124">
        <f>$E41*J131</f>
        <v>19903.09774904565</v>
      </c>
      <c r="K94" s="124">
        <f>$E41*K131</f>
        <v>793.61642677637008</v>
      </c>
      <c r="L94" s="124">
        <f>$E41*L131</f>
        <v>881.0031137661266</v>
      </c>
      <c r="M94" s="124">
        <f>$E41*M131</f>
        <v>5554.2536106247917</v>
      </c>
      <c r="N94" s="124">
        <f>$E41*N131</f>
        <v>4999.3938784252314</v>
      </c>
      <c r="O94" s="83">
        <f t="shared" si="0"/>
        <v>180000.00000000003</v>
      </c>
      <c r="P94" s="84">
        <f>C41</f>
        <v>180000</v>
      </c>
      <c r="Q94" s="93">
        <f>D41</f>
        <v>90000</v>
      </c>
    </row>
    <row r="95" spans="1:17" ht="17">
      <c r="A95" s="81" t="s">
        <v>14</v>
      </c>
      <c r="B95" s="124">
        <f>$E42*B132</f>
        <v>102968.92686791971</v>
      </c>
      <c r="C95" s="124">
        <f>$E42*C132</f>
        <v>12015.08045188886</v>
      </c>
      <c r="D95" s="124">
        <f>$E42*D132</f>
        <v>51974.102106298451</v>
      </c>
      <c r="E95" s="124">
        <f>$E42*E132</f>
        <v>11324.086004054199</v>
      </c>
      <c r="F95" s="124">
        <f>$E42*F132</f>
        <v>11366.314238081708</v>
      </c>
      <c r="G95" s="124">
        <f>$E42*G132</f>
        <v>24.005746620830461</v>
      </c>
      <c r="H95" s="124">
        <f>$E42*H132</f>
        <v>11366.314238081708</v>
      </c>
      <c r="I95" s="124">
        <f>$E42*I132</f>
        <v>0</v>
      </c>
      <c r="J95" s="124">
        <f>$E42*J132</f>
        <v>15608.849802126566</v>
      </c>
      <c r="K95" s="124">
        <f>$E42*K132</f>
        <v>0</v>
      </c>
      <c r="L95" s="124">
        <f>$E42*L132</f>
        <v>0</v>
      </c>
      <c r="M95" s="124">
        <f>$E42*M132</f>
        <v>1474.3435238892685</v>
      </c>
      <c r="N95" s="124">
        <f>$E42*N132</f>
        <v>11877.977021038714</v>
      </c>
      <c r="O95" s="83">
        <f t="shared" si="0"/>
        <v>230000</v>
      </c>
      <c r="P95" s="84">
        <f>C42</f>
        <v>230000</v>
      </c>
      <c r="Q95" s="93">
        <f>D42</f>
        <v>170000</v>
      </c>
    </row>
    <row r="96" spans="1:17" ht="17">
      <c r="A96" s="81" t="s">
        <v>15</v>
      </c>
      <c r="B96" s="124">
        <f>$E43*B133</f>
        <v>51160.210052532602</v>
      </c>
      <c r="C96" s="124">
        <f>$E43*C133</f>
        <v>8700.990924383168</v>
      </c>
      <c r="D96" s="124">
        <f>$E43*D133</f>
        <v>312.16787402962143</v>
      </c>
      <c r="E96" s="124">
        <f>$E43*E133</f>
        <v>8871.8720164705264</v>
      </c>
      <c r="F96" s="124">
        <f>$E43*F133</f>
        <v>8913.8086707847906</v>
      </c>
      <c r="G96" s="124">
        <f>$E43*G133</f>
        <v>0</v>
      </c>
      <c r="H96" s="124">
        <f>$E43*H133</f>
        <v>8913.8086707847906</v>
      </c>
      <c r="I96" s="124">
        <f>$E43*I133</f>
        <v>0</v>
      </c>
      <c r="J96" s="124">
        <f>$E43*J133</f>
        <v>13127.14179101449</v>
      </c>
      <c r="K96" s="124">
        <f>$E43*K133</f>
        <v>0</v>
      </c>
      <c r="L96" s="124">
        <f>$E43*L133</f>
        <v>0</v>
      </c>
      <c r="M96" s="124">
        <f>$E43*M133</f>
        <v>0</v>
      </c>
      <c r="N96" s="124">
        <f>$E43*N133</f>
        <v>0</v>
      </c>
      <c r="O96" s="83">
        <f t="shared" si="0"/>
        <v>100000</v>
      </c>
      <c r="P96" s="84">
        <f>C43</f>
        <v>100000</v>
      </c>
      <c r="Q96" s="93">
        <f>D43</f>
        <v>18000</v>
      </c>
    </row>
    <row r="97" spans="1:15">
      <c r="B97" s="21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>
        <f>SUM(O83:O96)</f>
        <v>3569999.9919843264</v>
      </c>
    </row>
    <row r="98" spans="1:15" ht="29">
      <c r="A98" s="91" t="s">
        <v>723</v>
      </c>
      <c r="B98" s="21" t="s">
        <v>718</v>
      </c>
    </row>
    <row r="99" spans="1:15" ht="34">
      <c r="A99" s="78" t="s">
        <v>144</v>
      </c>
      <c r="B99" s="78" t="s">
        <v>81</v>
      </c>
      <c r="C99" s="78" t="s">
        <v>130</v>
      </c>
      <c r="D99" s="78" t="s">
        <v>145</v>
      </c>
      <c r="E99" s="78" t="s">
        <v>84</v>
      </c>
      <c r="F99" s="78" t="s">
        <v>85</v>
      </c>
      <c r="G99" s="79" t="s">
        <v>86</v>
      </c>
      <c r="H99" s="78" t="s">
        <v>87</v>
      </c>
      <c r="I99" s="78" t="s">
        <v>88</v>
      </c>
      <c r="J99" s="78" t="s">
        <v>89</v>
      </c>
      <c r="K99" s="78" t="s">
        <v>90</v>
      </c>
      <c r="L99" s="78" t="s">
        <v>91</v>
      </c>
      <c r="M99" s="78" t="s">
        <v>92</v>
      </c>
      <c r="N99" s="78" t="s">
        <v>93</v>
      </c>
    </row>
    <row r="100" spans="1:15" ht="17">
      <c r="A100" s="80" t="s">
        <v>2</v>
      </c>
      <c r="B100" s="124">
        <f>$F$49*B120</f>
        <v>75287.669224631522</v>
      </c>
      <c r="C100" s="124">
        <f>$F$50*C120</f>
        <v>81261.793562046412</v>
      </c>
      <c r="D100" s="124">
        <f>$F$51*D120</f>
        <v>268.68159529350106</v>
      </c>
      <c r="E100" s="124">
        <f>$F$52*E120</f>
        <v>1.1763807389417389E-4</v>
      </c>
      <c r="F100" s="124">
        <f>$F$53*F120</f>
        <v>1.1627018931400907E-4</v>
      </c>
      <c r="G100" s="124">
        <f>$F$54*G120</f>
        <v>0</v>
      </c>
      <c r="H100" s="124">
        <f>$F$55*H120</f>
        <v>1.1627018931400903E-4</v>
      </c>
      <c r="I100" s="124">
        <f>$F$56*I120</f>
        <v>0</v>
      </c>
      <c r="J100" s="124">
        <f>$F$57*J120</f>
        <v>36222.654397233528</v>
      </c>
      <c r="K100" s="124">
        <f>$F$58*K120</f>
        <v>0</v>
      </c>
      <c r="L100" s="124">
        <f>$F$59*L120</f>
        <v>0</v>
      </c>
      <c r="M100" s="124">
        <f>$F$60*M120</f>
        <v>0</v>
      </c>
      <c r="N100" s="124">
        <f>$F$61*N120</f>
        <v>5280.9115906768675</v>
      </c>
    </row>
    <row r="101" spans="1:15" ht="17">
      <c r="A101" s="80" t="s">
        <v>4</v>
      </c>
      <c r="B101" s="124">
        <f>$F$49*B121</f>
        <v>164648.59017571821</v>
      </c>
      <c r="C101" s="124">
        <f>$F$50*C121</f>
        <v>18580.660411175792</v>
      </c>
      <c r="D101" s="124">
        <f>$F$51*D121</f>
        <v>95857.398589958626</v>
      </c>
      <c r="E101" s="124">
        <f>$F$52*E121</f>
        <v>8005.4148918916135</v>
      </c>
      <c r="F101" s="124">
        <f>$F$53*F121</f>
        <v>9791.6352517345367</v>
      </c>
      <c r="G101" s="124">
        <f>$F$54*G121</f>
        <v>0</v>
      </c>
      <c r="H101" s="124">
        <f>$F$55*H121</f>
        <v>9791.6352517345367</v>
      </c>
      <c r="I101" s="124">
        <f>$F$56*I121</f>
        <v>0</v>
      </c>
      <c r="J101" s="124">
        <f>$F$57*J121</f>
        <v>21819.475077172832</v>
      </c>
      <c r="K101" s="124">
        <f>$F$58*K121</f>
        <v>0</v>
      </c>
      <c r="L101" s="124">
        <f>$F$59*L121</f>
        <v>0</v>
      </c>
      <c r="M101" s="124">
        <f>$F$60*M121</f>
        <v>0</v>
      </c>
      <c r="N101" s="124">
        <f>$F$61*N121</f>
        <v>33562.867924789192</v>
      </c>
    </row>
    <row r="102" spans="1:15" ht="17">
      <c r="A102" s="80" t="s">
        <v>5</v>
      </c>
      <c r="B102" s="124">
        <f>$F$49*B122</f>
        <v>84688.605430161479</v>
      </c>
      <c r="C102" s="124">
        <f>$F$50*C122</f>
        <v>9130.362591111425</v>
      </c>
      <c r="D102" s="124">
        <f>$F$51*D122</f>
        <v>28347.505638160303</v>
      </c>
      <c r="E102" s="124">
        <f>$F$52*E122</f>
        <v>8339.1815088640669</v>
      </c>
      <c r="F102" s="124">
        <f>$F$53*F122</f>
        <v>8279.4033886162251</v>
      </c>
      <c r="G102" s="124">
        <f>$F$54*G122</f>
        <v>0</v>
      </c>
      <c r="H102" s="124">
        <f>$F$55*H122</f>
        <v>8279.4033886162251</v>
      </c>
      <c r="I102" s="124">
        <f>$F$56*I122</f>
        <v>0</v>
      </c>
      <c r="J102" s="124">
        <f>$F$57*J122</f>
        <v>12369.177213625246</v>
      </c>
      <c r="K102" s="124">
        <f>$F$58*K122</f>
        <v>0</v>
      </c>
      <c r="L102" s="124">
        <f>$F$59*L122</f>
        <v>0</v>
      </c>
      <c r="M102" s="124">
        <f>$F$60*M122</f>
        <v>0</v>
      </c>
      <c r="N102" s="124">
        <f>$F$61*N122</f>
        <v>3089.1503275088785</v>
      </c>
    </row>
    <row r="103" spans="1:15" ht="17">
      <c r="A103" s="81" t="s">
        <v>94</v>
      </c>
      <c r="B103" s="124">
        <f>$F$49*B123</f>
        <v>67711.553465038494</v>
      </c>
      <c r="C103" s="124">
        <f>$F$50*C123</f>
        <v>16465.72728673333</v>
      </c>
      <c r="D103" s="124">
        <f>$F$51*D123</f>
        <v>30698.97387703789</v>
      </c>
      <c r="E103" s="124">
        <f>$F$52*E123</f>
        <v>15548.796730562111</v>
      </c>
      <c r="F103" s="124">
        <f>$F$53*F123</f>
        <v>15405.186278032619</v>
      </c>
      <c r="G103" s="124">
        <f>$F$54*G123</f>
        <v>0</v>
      </c>
      <c r="H103" s="124">
        <f>$F$55*H123</f>
        <v>15405.186278032619</v>
      </c>
      <c r="I103" s="124">
        <f>$F$56*I123</f>
        <v>0</v>
      </c>
      <c r="J103" s="124">
        <f>$F$57*J123</f>
        <v>19704.541963601172</v>
      </c>
      <c r="K103" s="124">
        <f>$F$58*K123</f>
        <v>0</v>
      </c>
      <c r="L103" s="124">
        <f>$F$59*L123</f>
        <v>0</v>
      </c>
      <c r="M103" s="124">
        <f>$F$60*M123</f>
        <v>0</v>
      </c>
      <c r="N103" s="124">
        <f>$F$61*N123</f>
        <v>8180.4391315563362</v>
      </c>
    </row>
    <row r="104" spans="1:15" ht="17">
      <c r="A104" s="81" t="s">
        <v>7</v>
      </c>
      <c r="B104" s="124">
        <f>$F$49*B124</f>
        <v>84356.160290195126</v>
      </c>
      <c r="C104" s="124">
        <f>$F$50*C124</f>
        <v>9040.8201183738347</v>
      </c>
      <c r="D104" s="124">
        <f>$F$51*D124</f>
        <v>56037.537203057342</v>
      </c>
      <c r="E104" s="124">
        <f>$F$52*E124</f>
        <v>8251.1736850887883</v>
      </c>
      <c r="F104" s="124">
        <f>$F$53*F124</f>
        <v>8192.4201275832365</v>
      </c>
      <c r="G104" s="124">
        <f>$F$54*G124</f>
        <v>8.1309983919197748E-4</v>
      </c>
      <c r="H104" s="124">
        <f>$F$55*H124</f>
        <v>8192.4201275832365</v>
      </c>
      <c r="I104" s="124">
        <f>$F$56*I124</f>
        <v>0</v>
      </c>
      <c r="J104" s="124">
        <f>$F$57*J124</f>
        <v>12279.634784370872</v>
      </c>
      <c r="K104" s="124">
        <f>$F$58*K124</f>
        <v>0</v>
      </c>
      <c r="L104" s="124">
        <f>$F$59*L124</f>
        <v>8.1309983919197748E-4</v>
      </c>
      <c r="M104" s="124">
        <f>$F$60*M124</f>
        <v>0</v>
      </c>
      <c r="N104" s="124">
        <f>$F$61*N124</f>
        <v>12031.834414728124</v>
      </c>
    </row>
    <row r="105" spans="1:15" ht="17">
      <c r="A105" s="81" t="s">
        <v>8</v>
      </c>
      <c r="B105" s="124">
        <f>$F$49*B125</f>
        <v>67106.246422976197</v>
      </c>
      <c r="C105" s="124">
        <f>$F$50*C125</f>
        <v>32079.207608783348</v>
      </c>
      <c r="D105" s="124">
        <f>$F$51*D125</f>
        <v>101641.76545452181</v>
      </c>
      <c r="E105" s="124">
        <f>$F$52*E125</f>
        <v>30894.617389948431</v>
      </c>
      <c r="F105" s="124">
        <f>$F$53*F125</f>
        <v>30572.567162309777</v>
      </c>
      <c r="G105" s="124">
        <f>$F$54*G125</f>
        <v>12242.44242114267</v>
      </c>
      <c r="H105" s="124">
        <f>$F$55*H125</f>
        <v>30572.567162309777</v>
      </c>
      <c r="I105" s="124">
        <f>$F$56*I125</f>
        <v>10037.932007853256</v>
      </c>
      <c r="J105" s="124">
        <f>$F$57*J125</f>
        <v>35318.02228565119</v>
      </c>
      <c r="K105" s="124">
        <f>$F$58*K125</f>
        <v>27207.025440553876</v>
      </c>
      <c r="L105" s="124">
        <f>$F$59*L125</f>
        <v>26752.157634258969</v>
      </c>
      <c r="M105" s="124">
        <f>$F$60*M125</f>
        <v>19396.899606252966</v>
      </c>
      <c r="N105" s="124">
        <f>$F$61*N125</f>
        <v>43641.001504084146</v>
      </c>
    </row>
    <row r="106" spans="1:15" ht="17">
      <c r="A106" s="80" t="s">
        <v>9</v>
      </c>
      <c r="B106" s="124">
        <f>$F$49*B126</f>
        <v>32602.472068657342</v>
      </c>
      <c r="C106" s="124">
        <f>$F$50*C126</f>
        <v>33408.874555079463</v>
      </c>
      <c r="D106" s="124">
        <f>$F$51*D126</f>
        <v>77442.709991129625</v>
      </c>
      <c r="E106" s="124">
        <f>$F$52*E126</f>
        <v>32201.490067105493</v>
      </c>
      <c r="F106" s="124">
        <f>$F$53*F126</f>
        <v>31864.243645546416</v>
      </c>
      <c r="G106" s="124">
        <f>$F$54*G126</f>
        <v>19846.340157985804</v>
      </c>
      <c r="H106" s="124">
        <f>$F$55*H126</f>
        <v>31864.243645546416</v>
      </c>
      <c r="I106" s="124">
        <f>$F$56*I126</f>
        <v>16182.83922946641</v>
      </c>
      <c r="J106" s="124">
        <f>$F$57*J126</f>
        <v>36647.689242818109</v>
      </c>
      <c r="K106" s="124">
        <f>$F$58*K126</f>
        <v>19022.434526231158</v>
      </c>
      <c r="L106" s="124">
        <f>$F$59*L126</f>
        <v>19098.24569176367</v>
      </c>
      <c r="M106" s="124">
        <f>$F$60*M126</f>
        <v>23833.41716086572</v>
      </c>
      <c r="N106" s="124">
        <f>$F$61*N126</f>
        <v>35611.044505742968</v>
      </c>
    </row>
    <row r="107" spans="1:15" ht="17">
      <c r="A107" s="80" t="s">
        <v>95</v>
      </c>
      <c r="B107" s="124">
        <f>$F$49*B127</f>
        <v>38158.586664877534</v>
      </c>
      <c r="C107" s="124">
        <f>$F$50*C127</f>
        <v>19420.055004758262</v>
      </c>
      <c r="D107" s="124">
        <f>$F$51*D127</f>
        <v>34975.955273509804</v>
      </c>
      <c r="E107" s="124">
        <f>$F$52*E127</f>
        <v>18452.478830563759</v>
      </c>
      <c r="F107" s="124">
        <f>$F$53*F127</f>
        <v>18275.104632685412</v>
      </c>
      <c r="G107" s="124">
        <f>$F$54*G127</f>
        <v>6257.2078861339551</v>
      </c>
      <c r="H107" s="124">
        <f>$F$55*H127</f>
        <v>18275.104632685412</v>
      </c>
      <c r="I107" s="124">
        <f>$F$56*I127</f>
        <v>2593.7002166054026</v>
      </c>
      <c r="J107" s="124">
        <f>$F$57*J127</f>
        <v>22658.869670755299</v>
      </c>
      <c r="K107" s="124">
        <f>$F$58*K127</f>
        <v>5433.2955133701525</v>
      </c>
      <c r="L107" s="124">
        <f>$F$59*L127</f>
        <v>5509.1066789026627</v>
      </c>
      <c r="M107" s="124">
        <f>$F$60*M127</f>
        <v>9844.5976105445206</v>
      </c>
      <c r="N107" s="124">
        <f>$F$61*N127</f>
        <v>12637.109955483784</v>
      </c>
    </row>
    <row r="108" spans="1:15" ht="17">
      <c r="A108" s="81" t="s">
        <v>24</v>
      </c>
      <c r="B108" s="124">
        <f>$F$49*B128</f>
        <v>42835.7605042656</v>
      </c>
      <c r="C108" s="124">
        <f>$F$50*C128</f>
        <v>17071.082508201722</v>
      </c>
      <c r="D108" s="124">
        <f>$F$51*D128</f>
        <v>29224.445770450675</v>
      </c>
      <c r="E108" s="124">
        <f>$F$52*E128</f>
        <v>16143.774412579294</v>
      </c>
      <c r="F108" s="124">
        <f>$F$53*F128</f>
        <v>15993.245614910067</v>
      </c>
      <c r="G108" s="124">
        <f>$F$54*G128</f>
        <v>3975.3421273494505</v>
      </c>
      <c r="H108" s="124">
        <f>$F$55*H128</f>
        <v>15993.245614910067</v>
      </c>
      <c r="I108" s="124">
        <f>$F$56*I128</f>
        <v>311.84119883006048</v>
      </c>
      <c r="J108" s="124">
        <f>$F$57*J128</f>
        <v>20309.897174198763</v>
      </c>
      <c r="K108" s="124">
        <f>$F$58*K128</f>
        <v>3151.4364955948072</v>
      </c>
      <c r="L108" s="124">
        <f>$F$59*L128</f>
        <v>3227.2476611273169</v>
      </c>
      <c r="M108" s="124">
        <f>$F$60*M128</f>
        <v>7495.6251139879769</v>
      </c>
      <c r="N108" s="124">
        <f>$F$61*N128</f>
        <v>9631.3838947634522</v>
      </c>
    </row>
    <row r="109" spans="1:15" ht="17">
      <c r="A109" s="81" t="s">
        <v>11</v>
      </c>
      <c r="B109" s="124">
        <f>$F$49*B129</f>
        <v>44849.550657929511</v>
      </c>
      <c r="C109" s="124">
        <f>$F$50*C129</f>
        <v>17649.45347810979</v>
      </c>
      <c r="D109" s="124">
        <f>$F$51*D129</f>
        <v>18392.380328665953</v>
      </c>
      <c r="E109" s="124">
        <f>$F$52*E129</f>
        <v>16712.230472943553</v>
      </c>
      <c r="F109" s="124">
        <f>$F$53*F129</f>
        <v>16555.091721084042</v>
      </c>
      <c r="G109" s="124">
        <f>$F$54*G129</f>
        <v>4537.1882757642616</v>
      </c>
      <c r="H109" s="124">
        <f>$F$55*H129</f>
        <v>16555.091721084042</v>
      </c>
      <c r="I109" s="124">
        <f>$F$56*I129</f>
        <v>873.68734724487103</v>
      </c>
      <c r="J109" s="124">
        <f>$F$57*J129</f>
        <v>20888.268144106831</v>
      </c>
      <c r="K109" s="124">
        <f>$F$58*K129</f>
        <v>3713.2826440096183</v>
      </c>
      <c r="L109" s="124">
        <f>$F$59*L129</f>
        <v>3789.0938095421297</v>
      </c>
      <c r="M109" s="124">
        <f>$F$60*M129</f>
        <v>8073.9960838960505</v>
      </c>
      <c r="N109" s="124">
        <f>$F$61*N129</f>
        <v>6990.6739211502363</v>
      </c>
    </row>
    <row r="110" spans="1:15" ht="17">
      <c r="A110" s="81" t="s">
        <v>12</v>
      </c>
      <c r="B110" s="124">
        <f>$F$49*B130</f>
        <v>91604.969003507518</v>
      </c>
      <c r="C110" s="124">
        <f>$F$50*C130</f>
        <v>13548.550299761851</v>
      </c>
      <c r="D110" s="124">
        <f>$F$51*D130</f>
        <v>51578.691966518905</v>
      </c>
      <c r="E110" s="124">
        <f>$F$52*E130</f>
        <v>13748.520058551256</v>
      </c>
      <c r="F110" s="124">
        <f>$F$53*F130</f>
        <v>13625.843055696305</v>
      </c>
      <c r="G110" s="124">
        <f>$F$54*G130</f>
        <v>1607.9395681356834</v>
      </c>
      <c r="H110" s="124">
        <f>$F$55*H130</f>
        <v>13625.843055696305</v>
      </c>
      <c r="I110" s="124">
        <f>$F$56*I130</f>
        <v>0</v>
      </c>
      <c r="J110" s="124">
        <f>$F$57*J130</f>
        <v>17872.865106207697</v>
      </c>
      <c r="K110" s="124">
        <f>$F$58*K130</f>
        <v>784.03393638104149</v>
      </c>
      <c r="L110" s="124">
        <f>$F$59*L130</f>
        <v>859.84510191355139</v>
      </c>
      <c r="M110" s="124">
        <f>$F$60*M130</f>
        <v>5058.593045996904</v>
      </c>
      <c r="N110" s="124">
        <f>$F$61*N130</f>
        <v>14980.817842805121</v>
      </c>
    </row>
    <row r="111" spans="1:15" ht="17">
      <c r="A111" s="81" t="s">
        <v>13</v>
      </c>
      <c r="B111" s="124">
        <f>$F$49*B131</f>
        <v>50097.209655903964</v>
      </c>
      <c r="C111" s="124">
        <f>$F$50*C131</f>
        <v>13507.652198311496</v>
      </c>
      <c r="D111" s="124">
        <f>$F$51*D131</f>
        <v>22320.076305395814</v>
      </c>
      <c r="E111" s="124">
        <f>$F$52*E131</f>
        <v>13651.853579443565</v>
      </c>
      <c r="F111" s="124">
        <f>$F$53*F131</f>
        <v>13530.300563174611</v>
      </c>
      <c r="G111" s="124">
        <f>$F$54*G131</f>
        <v>1512.3970756139902</v>
      </c>
      <c r="H111" s="124">
        <f>$F$55*H131</f>
        <v>13530.300563174611</v>
      </c>
      <c r="I111" s="124">
        <f>$F$56*I131</f>
        <v>0</v>
      </c>
      <c r="J111" s="124">
        <f>$F$57*J131</f>
        <v>17774.512662990681</v>
      </c>
      <c r="K111" s="124">
        <f>$F$58*K131</f>
        <v>688.49144385934801</v>
      </c>
      <c r="L111" s="124">
        <f>$F$59*L131</f>
        <v>764.3026093918578</v>
      </c>
      <c r="M111" s="124">
        <f>$F$60*M131</f>
        <v>4960.2404801657513</v>
      </c>
      <c r="N111" s="124">
        <f>$F$61*N131</f>
        <v>4209.5946216915954</v>
      </c>
    </row>
    <row r="112" spans="1:15" ht="17">
      <c r="A112" s="81" t="s">
        <v>14</v>
      </c>
      <c r="B112" s="124">
        <f>$F$49*B132</f>
        <v>90683.934896486957</v>
      </c>
      <c r="C112" s="124">
        <f>$F$50*C132</f>
        <v>10892.811302003605</v>
      </c>
      <c r="D112" s="124">
        <f>$F$51*D132</f>
        <v>44426.918179709442</v>
      </c>
      <c r="E112" s="124">
        <f>$F$52*E132</f>
        <v>10090.364493257224</v>
      </c>
      <c r="F112" s="124">
        <f>$F$53*F132</f>
        <v>10010.224751602664</v>
      </c>
      <c r="G112" s="124">
        <f>$F$54*G132</f>
        <v>21.141674774345759</v>
      </c>
      <c r="H112" s="124">
        <f>$F$55*H132</f>
        <v>10010.224751602664</v>
      </c>
      <c r="I112" s="124">
        <f>$F$56*I132</f>
        <v>0</v>
      </c>
      <c r="J112" s="124">
        <f>$F$57*J132</f>
        <v>14150.904458500892</v>
      </c>
      <c r="K112" s="124">
        <f>$F$58*K132</f>
        <v>0</v>
      </c>
      <c r="L112" s="124">
        <f>$F$59*L132</f>
        <v>0</v>
      </c>
      <c r="M112" s="124">
        <f>$F$60*M132</f>
        <v>1336.6323982901115</v>
      </c>
      <c r="N112" s="124">
        <f>$F$61*N132</f>
        <v>10153.170365019285</v>
      </c>
    </row>
    <row r="113" spans="1:15" ht="17">
      <c r="A113" s="81" t="s">
        <v>15</v>
      </c>
      <c r="B113" s="124">
        <f>$F$49*B133</f>
        <v>45368.691539650645</v>
      </c>
      <c r="C113" s="124">
        <f>$F$50*C133</f>
        <v>7942.9490755496145</v>
      </c>
      <c r="D113" s="124">
        <f>$F$51*D133</f>
        <v>268.68731580975953</v>
      </c>
      <c r="E113" s="124">
        <f>$F$52*E133</f>
        <v>7960.1037615627256</v>
      </c>
      <c r="F113" s="124">
        <f>$F$53*F133</f>
        <v>7904.7336907538547</v>
      </c>
      <c r="G113" s="124">
        <f>$F$54*G133</f>
        <v>0</v>
      </c>
      <c r="H113" s="124">
        <f>$F$55*H133</f>
        <v>7904.7336907538547</v>
      </c>
      <c r="I113" s="124">
        <f>$F$56*I133</f>
        <v>0</v>
      </c>
      <c r="J113" s="124">
        <f>$F$57*J133</f>
        <v>11983.487818766924</v>
      </c>
      <c r="K113" s="124">
        <f>$F$58*K133</f>
        <v>0</v>
      </c>
      <c r="L113" s="124">
        <f>$F$59*L133</f>
        <v>0</v>
      </c>
      <c r="M113" s="124">
        <f>$F$60*M133</f>
        <v>0</v>
      </c>
      <c r="N113" s="124">
        <f>$F$61*N133</f>
        <v>0</v>
      </c>
      <c r="O113" t="s">
        <v>201</v>
      </c>
    </row>
    <row r="114" spans="1:15" ht="17">
      <c r="A114" s="86" t="s">
        <v>447</v>
      </c>
      <c r="B114" s="125">
        <f>SUM(B100:B113)</f>
        <v>980000.00000000012</v>
      </c>
      <c r="C114" s="125">
        <f t="shared" ref="C114:N114" si="1">SUM(C100:C113)</f>
        <v>300000</v>
      </c>
      <c r="D114" s="125">
        <f t="shared" si="1"/>
        <v>591481.72748921951</v>
      </c>
      <c r="E114" s="125">
        <f t="shared" si="1"/>
        <v>199999.99999999994</v>
      </c>
      <c r="F114" s="125">
        <f t="shared" si="1"/>
        <v>199999.99999999994</v>
      </c>
      <c r="G114" s="125">
        <f t="shared" si="1"/>
        <v>50000</v>
      </c>
      <c r="H114" s="125">
        <f t="shared" si="1"/>
        <v>199999.99999999994</v>
      </c>
      <c r="I114" s="125">
        <f t="shared" si="1"/>
        <v>30000.000000000004</v>
      </c>
      <c r="J114" s="125">
        <f t="shared" si="1"/>
        <v>300000</v>
      </c>
      <c r="K114" s="125">
        <f t="shared" si="1"/>
        <v>60000</v>
      </c>
      <c r="L114" s="125">
        <f t="shared" si="1"/>
        <v>60000</v>
      </c>
      <c r="M114" s="125">
        <f t="shared" si="1"/>
        <v>80000.001499999998</v>
      </c>
      <c r="N114" s="125">
        <f t="shared" si="1"/>
        <v>199999.99999999997</v>
      </c>
      <c r="O114" s="129">
        <f>SUM(B114:N114)</f>
        <v>3251481.7289892193</v>
      </c>
    </row>
    <row r="115" spans="1:15">
      <c r="A115" s="21" t="s">
        <v>198</v>
      </c>
      <c r="B115" s="84">
        <f>B49</f>
        <v>980000</v>
      </c>
      <c r="C115" s="84">
        <f>B50</f>
        <v>300000</v>
      </c>
      <c r="D115" s="84">
        <f>B51</f>
        <v>900000</v>
      </c>
      <c r="E115" s="84">
        <f>B52</f>
        <v>1000000</v>
      </c>
      <c r="F115" s="84">
        <f>B53</f>
        <v>1000000</v>
      </c>
      <c r="G115" s="84">
        <f>B54</f>
        <v>600000</v>
      </c>
      <c r="H115" s="84">
        <f>B55</f>
        <v>1000000</v>
      </c>
      <c r="I115" s="84">
        <f>B56</f>
        <v>400000</v>
      </c>
      <c r="J115" s="84">
        <f>B57</f>
        <v>1000000</v>
      </c>
      <c r="K115" s="84">
        <f>B58</f>
        <v>600000</v>
      </c>
      <c r="L115" s="84">
        <f>B59</f>
        <v>300000</v>
      </c>
      <c r="M115" s="84">
        <f>B60</f>
        <v>300000</v>
      </c>
      <c r="N115" s="84">
        <f>B61</f>
        <v>1000000</v>
      </c>
    </row>
    <row r="116" spans="1:15">
      <c r="A116" s="21" t="s">
        <v>199</v>
      </c>
      <c r="B116" s="93">
        <f>D49</f>
        <v>980000</v>
      </c>
      <c r="C116" s="93">
        <f>D50</f>
        <v>300000</v>
      </c>
      <c r="D116" s="93">
        <f>D51</f>
        <v>100000</v>
      </c>
      <c r="E116" s="93">
        <f>D52</f>
        <v>200000</v>
      </c>
      <c r="F116" s="93">
        <f>D53</f>
        <v>200000</v>
      </c>
      <c r="G116" s="93">
        <f>D54</f>
        <v>50000</v>
      </c>
      <c r="H116" s="93">
        <f>D55</f>
        <v>200000</v>
      </c>
      <c r="I116" s="93">
        <f>D56</f>
        <v>30000</v>
      </c>
      <c r="J116" s="93">
        <f>D57</f>
        <v>300000</v>
      </c>
      <c r="K116" s="93">
        <f>D58</f>
        <v>60000</v>
      </c>
      <c r="L116" s="93">
        <f>D59</f>
        <v>60000</v>
      </c>
      <c r="M116" s="93">
        <f>D60</f>
        <v>80000</v>
      </c>
      <c r="N116" s="93">
        <f>D61</f>
        <v>200000</v>
      </c>
    </row>
    <row r="118" spans="1:15">
      <c r="A118" s="21" t="s">
        <v>724</v>
      </c>
      <c r="B118" s="21" t="s">
        <v>719</v>
      </c>
    </row>
    <row r="119" spans="1:15" ht="34">
      <c r="A119" s="78" t="s">
        <v>144</v>
      </c>
      <c r="B119" s="78" t="s">
        <v>81</v>
      </c>
      <c r="C119" s="78" t="s">
        <v>130</v>
      </c>
      <c r="D119" s="78" t="s">
        <v>145</v>
      </c>
      <c r="E119" s="78" t="s">
        <v>84</v>
      </c>
      <c r="F119" s="78" t="s">
        <v>85</v>
      </c>
      <c r="G119" s="79" t="s">
        <v>86</v>
      </c>
      <c r="H119" s="78" t="s">
        <v>87</v>
      </c>
      <c r="I119" s="78" t="s">
        <v>88</v>
      </c>
      <c r="J119" s="78" t="s">
        <v>89</v>
      </c>
      <c r="K119" s="78" t="s">
        <v>90</v>
      </c>
      <c r="L119" s="78" t="s">
        <v>91</v>
      </c>
      <c r="M119" s="78" t="s">
        <v>92</v>
      </c>
      <c r="N119" s="78" t="s">
        <v>93</v>
      </c>
    </row>
    <row r="120" spans="1:15" ht="17">
      <c r="A120" s="80" t="s">
        <v>2</v>
      </c>
      <c r="B120" s="126">
        <v>44.28686424978325</v>
      </c>
      <c r="C120" s="127">
        <v>46.435310606883661</v>
      </c>
      <c r="D120" s="126">
        <v>0.16283733048090973</v>
      </c>
      <c r="E120" s="126">
        <v>6.8394229008240632E-8</v>
      </c>
      <c r="F120" s="126">
        <v>6.8394229008240632E-8</v>
      </c>
      <c r="G120" s="126">
        <v>0</v>
      </c>
      <c r="H120" s="126">
        <v>6.8394229008240605E-8</v>
      </c>
      <c r="I120" s="126">
        <v>0</v>
      </c>
      <c r="J120" s="126">
        <v>20.698659655562015</v>
      </c>
      <c r="K120" s="126">
        <v>0</v>
      </c>
      <c r="L120" s="126">
        <v>0</v>
      </c>
      <c r="M120" s="126">
        <v>0</v>
      </c>
      <c r="N120" s="126">
        <v>3.2005524791981017</v>
      </c>
    </row>
    <row r="121" spans="1:15" ht="17">
      <c r="A121" s="80" t="s">
        <v>4</v>
      </c>
      <c r="B121" s="126">
        <v>96.852111868069542</v>
      </c>
      <c r="C121" s="127">
        <v>10.617520234957595</v>
      </c>
      <c r="D121" s="126">
        <v>58.095393084823414</v>
      </c>
      <c r="E121" s="126">
        <v>4.6543109836579148</v>
      </c>
      <c r="F121" s="126">
        <v>5.7597854421967867</v>
      </c>
      <c r="G121" s="126">
        <v>0</v>
      </c>
      <c r="H121" s="126">
        <v>5.7597854421967867</v>
      </c>
      <c r="I121" s="126">
        <v>0</v>
      </c>
      <c r="J121" s="126">
        <v>12.468271472670189</v>
      </c>
      <c r="K121" s="126">
        <v>0</v>
      </c>
      <c r="L121" s="126">
        <v>0</v>
      </c>
      <c r="M121" s="126">
        <v>0</v>
      </c>
      <c r="N121" s="126">
        <v>20.341132075629815</v>
      </c>
    </row>
    <row r="122" spans="1:15" ht="17">
      <c r="A122" s="80" t="s">
        <v>5</v>
      </c>
      <c r="B122" s="126">
        <v>49.816826723624395</v>
      </c>
      <c r="C122" s="127">
        <v>5.2173500520636713</v>
      </c>
      <c r="D122" s="126">
        <v>17.18030644736988</v>
      </c>
      <c r="E122" s="126">
        <v>4.8483613423628293</v>
      </c>
      <c r="F122" s="126">
        <v>4.8702372874213085</v>
      </c>
      <c r="G122" s="126">
        <v>0</v>
      </c>
      <c r="H122" s="126">
        <v>4.8702372874213085</v>
      </c>
      <c r="I122" s="126">
        <v>0</v>
      </c>
      <c r="J122" s="126">
        <v>7.0681012649287123</v>
      </c>
      <c r="K122" s="126">
        <v>0</v>
      </c>
      <c r="L122" s="126">
        <v>0</v>
      </c>
      <c r="M122" s="126">
        <v>0</v>
      </c>
      <c r="N122" s="126">
        <v>1.8722123197023506</v>
      </c>
    </row>
    <row r="123" spans="1:15" ht="17">
      <c r="A123" s="81" t="s">
        <v>94</v>
      </c>
      <c r="B123" s="126">
        <v>39.830325567669703</v>
      </c>
      <c r="C123" s="127">
        <v>9.4089870209904749</v>
      </c>
      <c r="D123" s="126">
        <v>18.605438713356296</v>
      </c>
      <c r="E123" s="126">
        <v>9.0399980991640181</v>
      </c>
      <c r="F123" s="126">
        <v>9.0618742811956583</v>
      </c>
      <c r="G123" s="126">
        <v>0</v>
      </c>
      <c r="H123" s="126">
        <v>9.0618742811956583</v>
      </c>
      <c r="I123" s="126">
        <v>0</v>
      </c>
      <c r="J123" s="126">
        <v>11.259738264914956</v>
      </c>
      <c r="K123" s="126">
        <v>0</v>
      </c>
      <c r="L123" s="126">
        <v>0</v>
      </c>
      <c r="M123" s="126">
        <v>0</v>
      </c>
      <c r="N123" s="126">
        <v>4.9578418979129308</v>
      </c>
    </row>
    <row r="124" spans="1:15" ht="17">
      <c r="A124" s="81" t="s">
        <v>7</v>
      </c>
      <c r="B124" s="126">
        <v>49.621270758938309</v>
      </c>
      <c r="C124" s="127">
        <v>5.1661829247850486</v>
      </c>
      <c r="D124" s="126">
        <v>33.962143759428692</v>
      </c>
      <c r="E124" s="126">
        <v>4.797194002958598</v>
      </c>
      <c r="F124" s="126">
        <v>4.8190706632842568</v>
      </c>
      <c r="G124" s="126">
        <v>4.782940230541044E-7</v>
      </c>
      <c r="H124" s="126">
        <v>4.8190706632842568</v>
      </c>
      <c r="I124" s="126">
        <v>0</v>
      </c>
      <c r="J124" s="126">
        <v>7.0169341624976411</v>
      </c>
      <c r="K124" s="126">
        <v>0</v>
      </c>
      <c r="L124" s="126">
        <v>4.782940230541044E-7</v>
      </c>
      <c r="M124" s="126">
        <v>0</v>
      </c>
      <c r="N124" s="126">
        <v>7.2920208574109848</v>
      </c>
    </row>
    <row r="125" spans="1:15" ht="17">
      <c r="A125" s="81" t="s">
        <v>8</v>
      </c>
      <c r="B125" s="126">
        <v>39.474262601750702</v>
      </c>
      <c r="C125" s="127">
        <v>18.330975776447627</v>
      </c>
      <c r="D125" s="126">
        <v>61.601069972437458</v>
      </c>
      <c r="E125" s="126">
        <v>17.96198685462118</v>
      </c>
      <c r="F125" s="126">
        <v>17.98386303665281</v>
      </c>
      <c r="G125" s="126">
        <v>7.2014367183192176</v>
      </c>
      <c r="H125" s="126">
        <v>17.98386303665281</v>
      </c>
      <c r="I125" s="126">
        <v>5.9046658869725039</v>
      </c>
      <c r="J125" s="126">
        <v>20.181727020372108</v>
      </c>
      <c r="K125" s="126">
        <v>16.004132612090515</v>
      </c>
      <c r="L125" s="126">
        <v>15.736563314269981</v>
      </c>
      <c r="M125" s="126">
        <v>11.083942632144552</v>
      </c>
      <c r="N125" s="126">
        <v>26.44909182065706</v>
      </c>
    </row>
    <row r="126" spans="1:15" ht="17">
      <c r="A126" s="80" t="s">
        <v>9</v>
      </c>
      <c r="B126" s="126">
        <v>19.177924746269024</v>
      </c>
      <c r="C126" s="127">
        <v>19.090785460045407</v>
      </c>
      <c r="D126" s="126">
        <v>46.934975752199776</v>
      </c>
      <c r="E126" s="126">
        <v>18.721796550642729</v>
      </c>
      <c r="F126" s="126">
        <v>18.743672732674362</v>
      </c>
      <c r="G126" s="126">
        <v>11.674317739991649</v>
      </c>
      <c r="H126" s="126">
        <v>18.743672732674362</v>
      </c>
      <c r="I126" s="126">
        <v>9.5193171938037704</v>
      </c>
      <c r="J126" s="126">
        <v>20.941536710181776</v>
      </c>
      <c r="K126" s="126">
        <v>11.18966736837127</v>
      </c>
      <c r="L126" s="126">
        <v>11.234262171625689</v>
      </c>
      <c r="M126" s="126">
        <v>13.619095520494698</v>
      </c>
      <c r="N126" s="126">
        <v>21.582451215601797</v>
      </c>
    </row>
    <row r="127" spans="1:15" ht="17">
      <c r="A127" s="80" t="s">
        <v>95</v>
      </c>
      <c r="B127" s="126">
        <v>22.44622744992796</v>
      </c>
      <c r="C127" s="127">
        <v>11.097174288433292</v>
      </c>
      <c r="D127" s="126">
        <v>21.197548650612003</v>
      </c>
      <c r="E127" s="126">
        <v>10.728185366606837</v>
      </c>
      <c r="F127" s="126">
        <v>10.750061548638477</v>
      </c>
      <c r="G127" s="126">
        <v>3.6807105212552678</v>
      </c>
      <c r="H127" s="126">
        <v>10.750061548638477</v>
      </c>
      <c r="I127" s="126">
        <v>1.5257060097678838</v>
      </c>
      <c r="J127" s="126">
        <v>12.947925526145886</v>
      </c>
      <c r="K127" s="126">
        <v>3.1960561843353839</v>
      </c>
      <c r="L127" s="126">
        <v>3.2406509875898015</v>
      </c>
      <c r="M127" s="126">
        <v>5.6254843488825834</v>
      </c>
      <c r="N127" s="126">
        <v>7.6588545184750201</v>
      </c>
    </row>
    <row r="128" spans="1:15" ht="17">
      <c r="A128" s="81" t="s">
        <v>24</v>
      </c>
      <c r="B128" s="126">
        <v>25.197506178979765</v>
      </c>
      <c r="C128" s="127">
        <v>9.7549042904009848</v>
      </c>
      <c r="D128" s="126">
        <v>17.711785315424653</v>
      </c>
      <c r="E128" s="126">
        <v>9.3859153561507522</v>
      </c>
      <c r="F128" s="126">
        <v>9.4077915381823924</v>
      </c>
      <c r="G128" s="126">
        <v>2.3384365454996767</v>
      </c>
      <c r="H128" s="126">
        <v>9.4077915381823924</v>
      </c>
      <c r="I128" s="126">
        <v>0.18343599931180027</v>
      </c>
      <c r="J128" s="126">
        <v>11.605655528113578</v>
      </c>
      <c r="K128" s="126">
        <v>1.8537861738792982</v>
      </c>
      <c r="L128" s="126">
        <v>1.8983809771337159</v>
      </c>
      <c r="M128" s="126">
        <v>4.2832143508502725</v>
      </c>
      <c r="N128" s="126">
        <v>5.8372023604626984</v>
      </c>
    </row>
    <row r="129" spans="1:14" ht="17">
      <c r="A129" s="81" t="s">
        <v>11</v>
      </c>
      <c r="B129" s="126">
        <v>26.382088622311478</v>
      </c>
      <c r="C129" s="127">
        <v>10.085401987491309</v>
      </c>
      <c r="D129" s="126">
        <v>11.146897168888456</v>
      </c>
      <c r="E129" s="126">
        <v>9.716413065664856</v>
      </c>
      <c r="F129" s="126">
        <v>9.7382892476964944</v>
      </c>
      <c r="G129" s="126">
        <v>2.6689342798613302</v>
      </c>
      <c r="H129" s="126">
        <v>9.7382892476964944</v>
      </c>
      <c r="I129" s="126">
        <v>0.51393373367345352</v>
      </c>
      <c r="J129" s="126">
        <v>11.936153225203903</v>
      </c>
      <c r="K129" s="126">
        <v>2.184283908240952</v>
      </c>
      <c r="L129" s="126">
        <v>2.2288787114953705</v>
      </c>
      <c r="M129" s="126">
        <v>4.6137120479406004</v>
      </c>
      <c r="N129" s="126">
        <v>4.2367720734243859</v>
      </c>
    </row>
    <row r="130" spans="1:14" ht="17">
      <c r="A130" s="81" t="s">
        <v>12</v>
      </c>
      <c r="B130" s="126">
        <v>53.885275884416188</v>
      </c>
      <c r="C130" s="127">
        <v>7.7420287427210575</v>
      </c>
      <c r="D130" s="126">
        <v>31.259813313041761</v>
      </c>
      <c r="E130" s="126">
        <v>7.9933256154367767</v>
      </c>
      <c r="F130" s="126">
        <v>8.0152017974684142</v>
      </c>
      <c r="G130" s="126">
        <v>0.94584680478569616</v>
      </c>
      <c r="H130" s="126">
        <v>8.0152017974684142</v>
      </c>
      <c r="I130" s="126">
        <v>0</v>
      </c>
      <c r="J130" s="126">
        <v>10.213065774975828</v>
      </c>
      <c r="K130" s="126">
        <v>0.46119643316531855</v>
      </c>
      <c r="L130" s="126">
        <v>0.50579123641973611</v>
      </c>
      <c r="M130" s="126">
        <v>2.8906245977125167</v>
      </c>
      <c r="N130" s="126">
        <v>9.0792835410940125</v>
      </c>
    </row>
    <row r="131" spans="1:14" ht="17">
      <c r="A131" s="81" t="s">
        <v>13</v>
      </c>
      <c r="B131" s="126">
        <v>29.468946856414096</v>
      </c>
      <c r="C131" s="127">
        <v>7.7186583990351405</v>
      </c>
      <c r="D131" s="126">
        <v>13.52731897296716</v>
      </c>
      <c r="E131" s="126">
        <v>7.9371241740950955</v>
      </c>
      <c r="F131" s="126">
        <v>7.9590003312791833</v>
      </c>
      <c r="G131" s="126">
        <v>0.88964533859646477</v>
      </c>
      <c r="H131" s="126">
        <v>7.9590003312791833</v>
      </c>
      <c r="I131" s="126">
        <v>0</v>
      </c>
      <c r="J131" s="126">
        <v>10.156864378851818</v>
      </c>
      <c r="K131" s="126">
        <v>0.40499496697608706</v>
      </c>
      <c r="L131" s="126">
        <v>0.44958977023050462</v>
      </c>
      <c r="M131" s="126">
        <v>2.8344231315232866</v>
      </c>
      <c r="N131" s="126">
        <v>2.5512694676918759</v>
      </c>
    </row>
    <row r="132" spans="1:14" ht="17">
      <c r="A132" s="81" t="s">
        <v>14</v>
      </c>
      <c r="B132" s="126">
        <v>53.343491115580562</v>
      </c>
      <c r="C132" s="127">
        <v>6.224463601144917</v>
      </c>
      <c r="D132" s="126">
        <v>26.92540495739966</v>
      </c>
      <c r="E132" s="126">
        <v>5.8664909844518744</v>
      </c>
      <c r="F132" s="126">
        <v>5.888367500942743</v>
      </c>
      <c r="G132" s="126">
        <v>1.2436279279026918E-2</v>
      </c>
      <c r="H132" s="126">
        <v>5.888367500942743</v>
      </c>
      <c r="I132" s="126">
        <v>0</v>
      </c>
      <c r="J132" s="126">
        <v>8.0862311191433669</v>
      </c>
      <c r="K132" s="126">
        <v>0</v>
      </c>
      <c r="L132" s="126">
        <v>0</v>
      </c>
      <c r="M132" s="126">
        <v>0.76378994188006377</v>
      </c>
      <c r="N132" s="126">
        <v>6.1534365848601729</v>
      </c>
    </row>
    <row r="133" spans="1:14" ht="17">
      <c r="A133" s="81" t="s">
        <v>15</v>
      </c>
      <c r="B133" s="126">
        <v>26.687465611559205</v>
      </c>
      <c r="C133" s="127">
        <v>4.5388280431712085</v>
      </c>
      <c r="D133" s="126">
        <v>0.16284079746046032</v>
      </c>
      <c r="E133" s="126">
        <v>4.6279673032341426</v>
      </c>
      <c r="F133" s="126">
        <v>4.6498433475022676</v>
      </c>
      <c r="G133" s="126">
        <v>0</v>
      </c>
      <c r="H133" s="126">
        <v>4.6498433475022676</v>
      </c>
      <c r="I133" s="126">
        <v>0</v>
      </c>
      <c r="J133" s="126">
        <v>6.8477073250096705</v>
      </c>
      <c r="K133" s="126">
        <v>0</v>
      </c>
      <c r="L133" s="126">
        <v>0</v>
      </c>
      <c r="M133" s="126">
        <v>0</v>
      </c>
      <c r="N133" s="126">
        <v>0</v>
      </c>
    </row>
    <row r="134" spans="1:14">
      <c r="A134" s="21" t="s">
        <v>32</v>
      </c>
      <c r="B134" s="128">
        <f>SUM(B120:B133)</f>
        <v>576.47058823529414</v>
      </c>
      <c r="C134" s="128">
        <f t="shared" ref="C134:N134" si="2">SUM(C120:C133)</f>
        <v>171.42857142857142</v>
      </c>
      <c r="D134" s="128">
        <f t="shared" si="2"/>
        <v>358.47377423589063</v>
      </c>
      <c r="E134" s="128">
        <f t="shared" si="2"/>
        <v>116.27906976744181</v>
      </c>
      <c r="F134" s="128">
        <f t="shared" si="2"/>
        <v>117.64705882352941</v>
      </c>
      <c r="G134" s="128">
        <f t="shared" si="2"/>
        <v>29.411764705882348</v>
      </c>
      <c r="H134" s="128">
        <f t="shared" si="2"/>
        <v>117.64705882352941</v>
      </c>
      <c r="I134" s="128">
        <f t="shared" si="2"/>
        <v>17.647058823529413</v>
      </c>
      <c r="J134" s="128">
        <f t="shared" si="2"/>
        <v>171.42857142857147</v>
      </c>
      <c r="K134" s="128">
        <f>SUM(K120:K133)</f>
        <v>35.294117647058826</v>
      </c>
      <c r="L134" s="128">
        <f t="shared" si="2"/>
        <v>35.294117647058826</v>
      </c>
      <c r="M134" s="128">
        <f t="shared" si="2"/>
        <v>45.714286571428573</v>
      </c>
      <c r="N134" s="128">
        <f t="shared" si="2"/>
        <v>121.21212121212122</v>
      </c>
    </row>
    <row r="136" spans="1:14">
      <c r="A136" t="s">
        <v>448</v>
      </c>
      <c r="B136" s="21" t="s">
        <v>730</v>
      </c>
    </row>
    <row r="137" spans="1:14" ht="34">
      <c r="A137" s="78" t="s">
        <v>144</v>
      </c>
      <c r="B137" s="78" t="s">
        <v>81</v>
      </c>
      <c r="C137" s="78" t="s">
        <v>130</v>
      </c>
      <c r="D137" s="78" t="s">
        <v>145</v>
      </c>
      <c r="E137" s="78" t="s">
        <v>84</v>
      </c>
      <c r="F137" s="78" t="s">
        <v>85</v>
      </c>
      <c r="G137" s="79" t="s">
        <v>86</v>
      </c>
      <c r="H137" s="78" t="s">
        <v>87</v>
      </c>
      <c r="I137" s="78" t="s">
        <v>88</v>
      </c>
      <c r="J137" s="78" t="s">
        <v>89</v>
      </c>
      <c r="K137" s="78" t="s">
        <v>90</v>
      </c>
      <c r="L137" s="78" t="s">
        <v>91</v>
      </c>
      <c r="M137" s="78" t="s">
        <v>92</v>
      </c>
      <c r="N137" s="78" t="s">
        <v>93</v>
      </c>
    </row>
    <row r="138" spans="1:14" ht="17">
      <c r="A138" s="80" t="s">
        <v>2</v>
      </c>
      <c r="B138" s="112">
        <f>IF(B120&gt;0,1,0)</f>
        <v>1</v>
      </c>
      <c r="C138" s="112">
        <f>IF(C120&gt;0,1,0)</f>
        <v>1</v>
      </c>
      <c r="D138" s="112">
        <f>IF(D120&gt;0,1,0)</f>
        <v>1</v>
      </c>
      <c r="E138" s="112">
        <f>IF(E120&gt;0,1,0)</f>
        <v>1</v>
      </c>
      <c r="F138" s="112">
        <f>IF(F120&gt;0,1,0)</f>
        <v>1</v>
      </c>
      <c r="G138" s="112">
        <f>IF(G120&gt;0,1,0)</f>
        <v>0</v>
      </c>
      <c r="H138" s="112">
        <f>IF(H120&gt;0,1,0)</f>
        <v>1</v>
      </c>
      <c r="I138" s="112">
        <f>IF(I120&gt;0,1,0)</f>
        <v>0</v>
      </c>
      <c r="J138" s="112">
        <f>IF(J120&gt;0,1,0)</f>
        <v>1</v>
      </c>
      <c r="K138" s="112">
        <f>IF(K120&gt;0,1,0)</f>
        <v>0</v>
      </c>
      <c r="L138" s="112">
        <f>IF(L120&gt;0,1,0)</f>
        <v>0</v>
      </c>
      <c r="M138" s="112">
        <f>IF(M120&gt;0,1,0)</f>
        <v>0</v>
      </c>
      <c r="N138" s="112">
        <f>IF(N120&gt;0,1,0)</f>
        <v>1</v>
      </c>
    </row>
    <row r="139" spans="1:14" ht="17">
      <c r="A139" s="80" t="s">
        <v>4</v>
      </c>
      <c r="B139" s="112">
        <f>IF(B121&gt;0,1,0)</f>
        <v>1</v>
      </c>
      <c r="C139" s="112">
        <f>IF(C121&gt;0,1,0)</f>
        <v>1</v>
      </c>
      <c r="D139" s="112">
        <f>IF(D121&gt;0,1,0)</f>
        <v>1</v>
      </c>
      <c r="E139" s="112">
        <f>IF(E121&gt;0,1,0)</f>
        <v>1</v>
      </c>
      <c r="F139" s="112">
        <f>IF(F121&gt;0,1,0)</f>
        <v>1</v>
      </c>
      <c r="G139" s="112">
        <f>IF(G121&gt;0,1,0)</f>
        <v>0</v>
      </c>
      <c r="H139" s="112">
        <f>IF(H121&gt;0,1,0)</f>
        <v>1</v>
      </c>
      <c r="I139" s="112">
        <f>IF(I121&gt;0,1,0)</f>
        <v>0</v>
      </c>
      <c r="J139" s="112">
        <f>IF(J121&gt;0,1,0)</f>
        <v>1</v>
      </c>
      <c r="K139" s="112">
        <f>IF(K121&gt;0,1,0)</f>
        <v>0</v>
      </c>
      <c r="L139" s="112">
        <f>IF(L121&gt;0,1,0)</f>
        <v>0</v>
      </c>
      <c r="M139" s="112">
        <f>IF(M121&gt;0,1,0)</f>
        <v>0</v>
      </c>
      <c r="N139" s="112">
        <f>IF(N121&gt;0,1,0)</f>
        <v>1</v>
      </c>
    </row>
    <row r="140" spans="1:14" ht="17">
      <c r="A140" s="80" t="s">
        <v>5</v>
      </c>
      <c r="B140" s="112">
        <f>IF(B122&gt;0,1,0)</f>
        <v>1</v>
      </c>
      <c r="C140" s="112">
        <f>IF(C122&gt;0,1,0)</f>
        <v>1</v>
      </c>
      <c r="D140" s="112">
        <f>IF(D122&gt;0,1,0)</f>
        <v>1</v>
      </c>
      <c r="E140" s="112">
        <f>IF(E122&gt;0,1,0)</f>
        <v>1</v>
      </c>
      <c r="F140" s="112">
        <f>IF(F122&gt;0,1,0)</f>
        <v>1</v>
      </c>
      <c r="G140" s="112">
        <f>IF(G122&gt;0,1,0)</f>
        <v>0</v>
      </c>
      <c r="H140" s="112">
        <f>IF(H122&gt;0,1,0)</f>
        <v>1</v>
      </c>
      <c r="I140" s="112">
        <f>IF(I122&gt;0,1,0)</f>
        <v>0</v>
      </c>
      <c r="J140" s="112">
        <f>IF(J122&gt;0,1,0)</f>
        <v>1</v>
      </c>
      <c r="K140" s="112">
        <f>IF(K122&gt;0,1,0)</f>
        <v>0</v>
      </c>
      <c r="L140" s="112">
        <f>IF(L122&gt;0,1,0)</f>
        <v>0</v>
      </c>
      <c r="M140" s="112">
        <f>IF(M122&gt;0,1,0)</f>
        <v>0</v>
      </c>
      <c r="N140" s="112">
        <f>IF(N122&gt;0,1,0)</f>
        <v>1</v>
      </c>
    </row>
    <row r="141" spans="1:14" ht="17">
      <c r="A141" s="81" t="s">
        <v>94</v>
      </c>
      <c r="B141" s="112">
        <f>IF(B123&gt;0,1,0)</f>
        <v>1</v>
      </c>
      <c r="C141" s="112">
        <f>IF(C123&gt;0,1,0)</f>
        <v>1</v>
      </c>
      <c r="D141" s="112">
        <f>IF(D123&gt;0,1,0)</f>
        <v>1</v>
      </c>
      <c r="E141" s="112">
        <f>IF(E123&gt;0,1,0)</f>
        <v>1</v>
      </c>
      <c r="F141" s="112">
        <f>IF(F123&gt;0,1,0)</f>
        <v>1</v>
      </c>
      <c r="G141" s="112">
        <f>IF(G123&gt;0,1,0)</f>
        <v>0</v>
      </c>
      <c r="H141" s="112">
        <f>IF(H123&gt;0,1,0)</f>
        <v>1</v>
      </c>
      <c r="I141" s="112">
        <f>IF(I123&gt;0,1,0)</f>
        <v>0</v>
      </c>
      <c r="J141" s="112">
        <f>IF(J123&gt;0,1,0)</f>
        <v>1</v>
      </c>
      <c r="K141" s="112">
        <f>IF(K123&gt;0,1,0)</f>
        <v>0</v>
      </c>
      <c r="L141" s="112">
        <f>IF(L123&gt;0,1,0)</f>
        <v>0</v>
      </c>
      <c r="M141" s="112">
        <f>IF(M123&gt;0,1,0)</f>
        <v>0</v>
      </c>
      <c r="N141" s="112">
        <f>IF(N123&gt;0,1,0)</f>
        <v>1</v>
      </c>
    </row>
    <row r="142" spans="1:14" ht="17">
      <c r="A142" s="81" t="s">
        <v>7</v>
      </c>
      <c r="B142" s="112">
        <f>IF(B124&gt;0,1,0)</f>
        <v>1</v>
      </c>
      <c r="C142" s="112">
        <f>IF(C124&gt;0,1,0)</f>
        <v>1</v>
      </c>
      <c r="D142" s="112">
        <f>IF(D124&gt;0,1,0)</f>
        <v>1</v>
      </c>
      <c r="E142" s="112">
        <f>IF(E124&gt;0,1,0)</f>
        <v>1</v>
      </c>
      <c r="F142" s="112">
        <f>IF(F124&gt;0,1,0)</f>
        <v>1</v>
      </c>
      <c r="G142" s="112">
        <f>IF(G124&gt;0,1,0)</f>
        <v>1</v>
      </c>
      <c r="H142" s="112">
        <f>IF(H124&gt;0,1,0)</f>
        <v>1</v>
      </c>
      <c r="I142" s="112">
        <f>IF(I124&gt;0,1,0)</f>
        <v>0</v>
      </c>
      <c r="J142" s="112">
        <f>IF(J124&gt;0,1,0)</f>
        <v>1</v>
      </c>
      <c r="K142" s="112">
        <f>IF(K124&gt;0,1,0)</f>
        <v>0</v>
      </c>
      <c r="L142" s="112">
        <f>IF(L124&gt;0,1,0)</f>
        <v>1</v>
      </c>
      <c r="M142" s="112">
        <f>IF(M124&gt;0,1,0)</f>
        <v>0</v>
      </c>
      <c r="N142" s="112">
        <f>IF(N124&gt;0,1,0)</f>
        <v>1</v>
      </c>
    </row>
    <row r="143" spans="1:14" ht="17">
      <c r="A143" s="81" t="s">
        <v>8</v>
      </c>
      <c r="B143" s="112">
        <f>IF(B125&gt;0,1,0)</f>
        <v>1</v>
      </c>
      <c r="C143" s="112">
        <f>IF(C125&gt;0,1,0)</f>
        <v>1</v>
      </c>
      <c r="D143" s="112">
        <f>IF(D125&gt;0,1,0)</f>
        <v>1</v>
      </c>
      <c r="E143" s="112">
        <f>IF(E125&gt;0,1,0)</f>
        <v>1</v>
      </c>
      <c r="F143" s="112">
        <f>IF(F125&gt;0,1,0)</f>
        <v>1</v>
      </c>
      <c r="G143" s="112">
        <f>IF(G125&gt;0,1,0)</f>
        <v>1</v>
      </c>
      <c r="H143" s="112">
        <f>IF(H125&gt;0,1,0)</f>
        <v>1</v>
      </c>
      <c r="I143" s="112">
        <f>IF(I125&gt;0,1,0)</f>
        <v>1</v>
      </c>
      <c r="J143" s="112">
        <f>IF(J125&gt;0,1,0)</f>
        <v>1</v>
      </c>
      <c r="K143" s="112">
        <f>IF(K125&gt;0,1,0)</f>
        <v>1</v>
      </c>
      <c r="L143" s="112">
        <f>IF(L125&gt;0,1,0)</f>
        <v>1</v>
      </c>
      <c r="M143" s="112">
        <f>IF(M125&gt;0,1,0)</f>
        <v>1</v>
      </c>
      <c r="N143" s="112">
        <f>IF(N125&gt;0,1,0)</f>
        <v>1</v>
      </c>
    </row>
    <row r="144" spans="1:14" ht="17">
      <c r="A144" s="80" t="s">
        <v>9</v>
      </c>
      <c r="B144" s="112">
        <f>IF(B126&gt;0,1,0)</f>
        <v>1</v>
      </c>
      <c r="C144" s="112">
        <f>IF(C126&gt;0,1,0)</f>
        <v>1</v>
      </c>
      <c r="D144" s="112">
        <f>IF(D126&gt;0,1,0)</f>
        <v>1</v>
      </c>
      <c r="E144" s="112">
        <f>IF(E126&gt;0,1,0)</f>
        <v>1</v>
      </c>
      <c r="F144" s="112">
        <f>IF(F126&gt;0,1,0)</f>
        <v>1</v>
      </c>
      <c r="G144" s="112">
        <f>IF(G126&gt;0,1,0)</f>
        <v>1</v>
      </c>
      <c r="H144" s="112">
        <f>IF(H126&gt;0,1,0)</f>
        <v>1</v>
      </c>
      <c r="I144" s="112">
        <f>IF(I126&gt;0,1,0)</f>
        <v>1</v>
      </c>
      <c r="J144" s="112">
        <f>IF(J126&gt;0,1,0)</f>
        <v>1</v>
      </c>
      <c r="K144" s="112">
        <f>IF(K126&gt;0,1,0)</f>
        <v>1</v>
      </c>
      <c r="L144" s="112">
        <f>IF(L126&gt;0,1,0)</f>
        <v>1</v>
      </c>
      <c r="M144" s="112">
        <f>IF(M126&gt;0,1,0)</f>
        <v>1</v>
      </c>
      <c r="N144" s="112">
        <f>IF(N126&gt;0,1,0)</f>
        <v>1</v>
      </c>
    </row>
    <row r="145" spans="1:16" ht="17">
      <c r="A145" s="80" t="s">
        <v>95</v>
      </c>
      <c r="B145" s="112">
        <f>IF(B127&gt;0,1,0)</f>
        <v>1</v>
      </c>
      <c r="C145" s="112">
        <f>IF(C127&gt;0,1,0)</f>
        <v>1</v>
      </c>
      <c r="D145" s="112">
        <f>IF(D127&gt;0,1,0)</f>
        <v>1</v>
      </c>
      <c r="E145" s="112">
        <f>IF(E127&gt;0,1,0)</f>
        <v>1</v>
      </c>
      <c r="F145" s="112">
        <f>IF(F127&gt;0,1,0)</f>
        <v>1</v>
      </c>
      <c r="G145" s="112">
        <f>IF(G127&gt;0,1,0)</f>
        <v>1</v>
      </c>
      <c r="H145" s="112">
        <f>IF(H127&gt;0,1,0)</f>
        <v>1</v>
      </c>
      <c r="I145" s="112">
        <f>IF(I127&gt;0,1,0)</f>
        <v>1</v>
      </c>
      <c r="J145" s="112">
        <f>IF(J127&gt;0,1,0)</f>
        <v>1</v>
      </c>
      <c r="K145" s="112">
        <f>IF(K127&gt;0,1,0)</f>
        <v>1</v>
      </c>
      <c r="L145" s="112">
        <f>IF(L127&gt;0,1,0)</f>
        <v>1</v>
      </c>
      <c r="M145" s="112">
        <f>IF(M127&gt;0,1,0)</f>
        <v>1</v>
      </c>
      <c r="N145" s="112">
        <f>IF(N127&gt;0,1,0)</f>
        <v>1</v>
      </c>
    </row>
    <row r="146" spans="1:16" ht="17">
      <c r="A146" s="81" t="s">
        <v>24</v>
      </c>
      <c r="B146" s="112">
        <f>IF(B128&gt;0,1,0)</f>
        <v>1</v>
      </c>
      <c r="C146" s="112">
        <f>IF(C128&gt;0,1,0)</f>
        <v>1</v>
      </c>
      <c r="D146" s="112">
        <f>IF(D128&gt;0,1,0)</f>
        <v>1</v>
      </c>
      <c r="E146" s="112">
        <f>IF(E128&gt;0,1,0)</f>
        <v>1</v>
      </c>
      <c r="F146" s="112">
        <f>IF(F128&gt;0,1,0)</f>
        <v>1</v>
      </c>
      <c r="G146" s="112">
        <f>IF(G128&gt;0,1,0)</f>
        <v>1</v>
      </c>
      <c r="H146" s="112">
        <f>IF(H128&gt;0,1,0)</f>
        <v>1</v>
      </c>
      <c r="I146" s="112">
        <f>IF(I128&gt;0,1,0)</f>
        <v>1</v>
      </c>
      <c r="J146" s="112">
        <f>IF(J128&gt;0,1,0)</f>
        <v>1</v>
      </c>
      <c r="K146" s="112">
        <f>IF(K128&gt;0,1,0)</f>
        <v>1</v>
      </c>
      <c r="L146" s="112">
        <f>IF(L128&gt;0,1,0)</f>
        <v>1</v>
      </c>
      <c r="M146" s="112">
        <f>IF(M128&gt;0,1,0)</f>
        <v>1</v>
      </c>
      <c r="N146" s="112">
        <f>IF(N128&gt;0,1,0)</f>
        <v>1</v>
      </c>
    </row>
    <row r="147" spans="1:16" ht="17">
      <c r="A147" s="81" t="s">
        <v>11</v>
      </c>
      <c r="B147" s="112">
        <f>IF(B129&gt;0,1,0)</f>
        <v>1</v>
      </c>
      <c r="C147" s="112">
        <f>IF(C129&gt;0,1,0)</f>
        <v>1</v>
      </c>
      <c r="D147" s="112">
        <f>IF(D129&gt;0,1,0)</f>
        <v>1</v>
      </c>
      <c r="E147" s="112">
        <f>IF(E129&gt;0,1,0)</f>
        <v>1</v>
      </c>
      <c r="F147" s="112">
        <f>IF(F129&gt;0,1,0)</f>
        <v>1</v>
      </c>
      <c r="G147" s="112">
        <f>IF(G129&gt;0,1,0)</f>
        <v>1</v>
      </c>
      <c r="H147" s="112">
        <f>IF(H129&gt;0,1,0)</f>
        <v>1</v>
      </c>
      <c r="I147" s="112">
        <f>IF(I129&gt;0,1,0)</f>
        <v>1</v>
      </c>
      <c r="J147" s="112">
        <f>IF(J129&gt;0,1,0)</f>
        <v>1</v>
      </c>
      <c r="K147" s="112">
        <f>IF(K129&gt;0,1,0)</f>
        <v>1</v>
      </c>
      <c r="L147" s="112">
        <f>IF(L129&gt;0,1,0)</f>
        <v>1</v>
      </c>
      <c r="M147" s="112">
        <f>IF(M129&gt;0,1,0)</f>
        <v>1</v>
      </c>
      <c r="N147" s="112">
        <f>IF(N129&gt;0,1,0)</f>
        <v>1</v>
      </c>
    </row>
    <row r="148" spans="1:16" ht="17">
      <c r="A148" s="81" t="s">
        <v>12</v>
      </c>
      <c r="B148" s="112">
        <f>IF(B130&gt;0,1,0)</f>
        <v>1</v>
      </c>
      <c r="C148" s="112">
        <f>IF(C130&gt;0,1,0)</f>
        <v>1</v>
      </c>
      <c r="D148" s="112">
        <f>IF(D130&gt;0,1,0)</f>
        <v>1</v>
      </c>
      <c r="E148" s="112">
        <f>IF(E130&gt;0,1,0)</f>
        <v>1</v>
      </c>
      <c r="F148" s="112">
        <f>IF(F130&gt;0,1,0)</f>
        <v>1</v>
      </c>
      <c r="G148" s="112">
        <f>IF(G130&gt;0,1,0)</f>
        <v>1</v>
      </c>
      <c r="H148" s="112">
        <f>IF(H130&gt;0,1,0)</f>
        <v>1</v>
      </c>
      <c r="I148" s="112">
        <f>IF(I130&gt;0,1,0)</f>
        <v>0</v>
      </c>
      <c r="J148" s="112">
        <f>IF(J130&gt;0,1,0)</f>
        <v>1</v>
      </c>
      <c r="K148" s="112">
        <f>IF(K130&gt;0,1,0)</f>
        <v>1</v>
      </c>
      <c r="L148" s="112">
        <f>IF(L130&gt;0,1,0)</f>
        <v>1</v>
      </c>
      <c r="M148" s="112">
        <f>IF(M130&gt;0,1,0)</f>
        <v>1</v>
      </c>
      <c r="N148" s="112">
        <f>IF(N130&gt;0,1,0)</f>
        <v>1</v>
      </c>
    </row>
    <row r="149" spans="1:16" ht="17">
      <c r="A149" s="81" t="s">
        <v>13</v>
      </c>
      <c r="B149" s="112">
        <f>IF(B131&gt;0,1,0)</f>
        <v>1</v>
      </c>
      <c r="C149" s="112">
        <f>IF(C131&gt;0,1,0)</f>
        <v>1</v>
      </c>
      <c r="D149" s="112">
        <f>IF(D131&gt;0,1,0)</f>
        <v>1</v>
      </c>
      <c r="E149" s="112">
        <f>IF(E131&gt;0,1,0)</f>
        <v>1</v>
      </c>
      <c r="F149" s="112">
        <f>IF(F131&gt;0,1,0)</f>
        <v>1</v>
      </c>
      <c r="G149" s="112">
        <f>IF(G131&gt;0,1,0)</f>
        <v>1</v>
      </c>
      <c r="H149" s="112">
        <f>IF(H131&gt;0,1,0)</f>
        <v>1</v>
      </c>
      <c r="I149" s="112">
        <f>IF(I131&gt;0,1,0)</f>
        <v>0</v>
      </c>
      <c r="J149" s="112">
        <f>IF(J131&gt;0,1,0)</f>
        <v>1</v>
      </c>
      <c r="K149" s="112">
        <f>IF(K131&gt;0,1,0)</f>
        <v>1</v>
      </c>
      <c r="L149" s="112">
        <f>IF(L131&gt;0,1,0)</f>
        <v>1</v>
      </c>
      <c r="M149" s="112">
        <f>IF(M131&gt;0,1,0)</f>
        <v>1</v>
      </c>
      <c r="N149" s="112">
        <f>IF(N131&gt;0,1,0)</f>
        <v>1</v>
      </c>
    </row>
    <row r="150" spans="1:16" ht="17">
      <c r="A150" s="81" t="s">
        <v>14</v>
      </c>
      <c r="B150" s="112">
        <f>IF(B132&gt;0,1,0)</f>
        <v>1</v>
      </c>
      <c r="C150" s="112">
        <f>IF(C132&gt;0,1,0)</f>
        <v>1</v>
      </c>
      <c r="D150" s="112">
        <f>IF(D132&gt;0,1,0)</f>
        <v>1</v>
      </c>
      <c r="E150" s="112">
        <f>IF(E132&gt;0,1,0)</f>
        <v>1</v>
      </c>
      <c r="F150" s="112">
        <f>IF(F132&gt;0,1,0)</f>
        <v>1</v>
      </c>
      <c r="G150" s="112">
        <f>IF(G132&gt;0,1,0)</f>
        <v>1</v>
      </c>
      <c r="H150" s="112">
        <f>IF(H132&gt;0,1,0)</f>
        <v>1</v>
      </c>
      <c r="I150" s="112">
        <f>IF(I132&gt;0,1,0)</f>
        <v>0</v>
      </c>
      <c r="J150" s="112">
        <f>IF(J132&gt;0,1,0)</f>
        <v>1</v>
      </c>
      <c r="K150" s="112">
        <f>IF(K132&gt;0,1,0)</f>
        <v>0</v>
      </c>
      <c r="L150" s="112">
        <f>IF(L132&gt;0,1,0)</f>
        <v>0</v>
      </c>
      <c r="M150" s="112">
        <f>IF(M132&gt;0,1,0)</f>
        <v>1</v>
      </c>
      <c r="N150" s="112">
        <f>IF(N132&gt;0,1,0)</f>
        <v>1</v>
      </c>
    </row>
    <row r="151" spans="1:16" ht="17">
      <c r="A151" s="81" t="s">
        <v>15</v>
      </c>
      <c r="B151" s="112">
        <f>IF(B133&gt;0,1,0)</f>
        <v>1</v>
      </c>
      <c r="C151" s="112">
        <f>IF(C133&gt;0,1,0)</f>
        <v>1</v>
      </c>
      <c r="D151" s="112">
        <f>IF(D133&gt;0,1,0)</f>
        <v>1</v>
      </c>
      <c r="E151" s="112">
        <f>IF(E133&gt;0,1,0)</f>
        <v>1</v>
      </c>
      <c r="F151" s="112">
        <f>IF(F133&gt;0,1,0)</f>
        <v>1</v>
      </c>
      <c r="G151" s="112">
        <f>IF(G133&gt;0,1,0)</f>
        <v>0</v>
      </c>
      <c r="H151" s="112">
        <f>IF(H133&gt;0,1,0)</f>
        <v>1</v>
      </c>
      <c r="I151" s="112">
        <f>IF(I133&gt;0,1,0)</f>
        <v>0</v>
      </c>
      <c r="J151" s="112">
        <f>IF(J133&gt;0,1,0)</f>
        <v>1</v>
      </c>
      <c r="K151" s="112">
        <f>IF(K133&gt;0,1,0)</f>
        <v>0</v>
      </c>
      <c r="L151" s="112">
        <f>IF(L133&gt;0,1,0)</f>
        <v>0</v>
      </c>
      <c r="M151" s="112">
        <f>IF(M133&gt;0,1,0)</f>
        <v>0</v>
      </c>
      <c r="N151" s="112">
        <f>IF(N133&gt;0,1,0)</f>
        <v>0</v>
      </c>
      <c r="O151" s="21"/>
      <c r="P151" s="95"/>
    </row>
    <row r="153" spans="1:16">
      <c r="A153" s="21" t="s">
        <v>502</v>
      </c>
      <c r="B153" s="21" t="s">
        <v>731</v>
      </c>
    </row>
    <row r="154" spans="1:16" ht="34">
      <c r="A154" s="78" t="s">
        <v>144</v>
      </c>
      <c r="B154" s="78" t="s">
        <v>81</v>
      </c>
      <c r="C154" s="78" t="s">
        <v>130</v>
      </c>
      <c r="D154" s="78" t="s">
        <v>145</v>
      </c>
      <c r="E154" s="78" t="s">
        <v>84</v>
      </c>
      <c r="F154" s="78" t="s">
        <v>85</v>
      </c>
      <c r="G154" s="79" t="s">
        <v>86</v>
      </c>
      <c r="H154" s="78" t="s">
        <v>87</v>
      </c>
      <c r="I154" s="78" t="s">
        <v>88</v>
      </c>
      <c r="J154" s="78" t="s">
        <v>89</v>
      </c>
      <c r="K154" s="78" t="s">
        <v>90</v>
      </c>
      <c r="L154" s="78" t="s">
        <v>91</v>
      </c>
      <c r="M154" s="78" t="s">
        <v>92</v>
      </c>
      <c r="N154" s="78" t="s">
        <v>93</v>
      </c>
    </row>
    <row r="155" spans="1:16" ht="17">
      <c r="A155" s="80" t="s">
        <v>2</v>
      </c>
      <c r="B155" s="113">
        <f>IF(B138&gt;0, -B138*B173, 0)</f>
        <v>-118.81583333333333</v>
      </c>
      <c r="C155" s="113">
        <f>IF(C138&gt;0, -C138*C173, 0)</f>
        <v>-70</v>
      </c>
      <c r="D155" s="113">
        <f>IF(D138&gt;0, -D138*D173, 0)</f>
        <v>-128.76138888888889</v>
      </c>
      <c r="E155" s="113">
        <f>IF(E138&gt;0, -E138*E173, 0)</f>
        <v>-136.44777777777779</v>
      </c>
      <c r="F155" s="113">
        <f>IF(F138&gt;0, -F138*F173, 0)</f>
        <v>-145.44777777777779</v>
      </c>
      <c r="G155" s="113">
        <f>IF(G138&gt;0, -G138*G173, 0)</f>
        <v>0</v>
      </c>
      <c r="H155" s="113">
        <f>IF(H138&gt;0, -H138*H173, 0)</f>
        <v>-185.31583333333333</v>
      </c>
      <c r="I155" s="113">
        <f>IF(I138&gt;0, -I138*I173, 0)</f>
        <v>0</v>
      </c>
      <c r="J155" s="113">
        <f>IF(J138&gt;0, -J138*J173, 0)</f>
        <v>-164.29249999999999</v>
      </c>
      <c r="K155" s="113">
        <f>IF(K138&gt;0, -K138*K173, 0)</f>
        <v>0</v>
      </c>
      <c r="L155" s="113">
        <f>IF(L138&gt;0, -L138*L173, 0)</f>
        <v>0</v>
      </c>
      <c r="M155" s="113">
        <f>IF(M138&gt;0, -M138*M173, 0)</f>
        <v>0</v>
      </c>
      <c r="N155" s="113">
        <f>IF(N138&gt;0, -N138*N173, 0)</f>
        <v>-155.21055555555554</v>
      </c>
    </row>
    <row r="156" spans="1:16" ht="17">
      <c r="A156" s="80" t="s">
        <v>4</v>
      </c>
      <c r="B156" s="113">
        <f>IF(B139&gt;0, -B139*B174, 0)</f>
        <v>-101.23</v>
      </c>
      <c r="C156" s="113">
        <f>IF(C139&gt;0, -C139*C174, 0)</f>
        <v>-40</v>
      </c>
      <c r="D156" s="113">
        <f>IF(D139&gt;0, -D139*D174, 0)</f>
        <v>-110.0575</v>
      </c>
      <c r="E156" s="113">
        <f>IF(E139&gt;0, -E139*E174, 0)</f>
        <v>-118.86270833333333</v>
      </c>
      <c r="F156" s="113">
        <f>IF(F139&gt;0, -F139*F174, 0)</f>
        <v>-127.86270833333333</v>
      </c>
      <c r="G156" s="113">
        <f>IF(G139&gt;0, -G139*G174, 0)</f>
        <v>0</v>
      </c>
      <c r="H156" s="113">
        <f>IF(H139&gt;0, -H139*H174, 0)</f>
        <v>-166.61291666666668</v>
      </c>
      <c r="I156" s="113">
        <f>IF(I139&gt;0, -I139*I174, 0)</f>
        <v>0</v>
      </c>
      <c r="J156" s="113">
        <f>IF(J139&gt;0, -J139*J174, 0)</f>
        <v>-146.705625</v>
      </c>
      <c r="K156" s="113">
        <f>IF(K139&gt;0, -K139*K174, 0)</f>
        <v>0</v>
      </c>
      <c r="L156" s="113">
        <f>IF(L139&gt;0, -L139*L174, 0)</f>
        <v>0</v>
      </c>
      <c r="M156" s="113">
        <f>IF(M139&gt;0, -M139*M174, 0)</f>
        <v>0</v>
      </c>
      <c r="N156" s="113">
        <f>IF(N139&gt;0, -N139*N174, 0)</f>
        <v>-136.50624999999999</v>
      </c>
    </row>
    <row r="157" spans="1:16" ht="17">
      <c r="A157" s="80" t="s">
        <v>5</v>
      </c>
      <c r="B157" s="113">
        <f>IF(B140&gt;0, -B140*B175, 0)</f>
        <v>-80.504027777777779</v>
      </c>
      <c r="C157" s="113">
        <f>IF(C140&gt;0, -C140*C175, 0)</f>
        <v>-60</v>
      </c>
      <c r="D157" s="113">
        <f>IF(D140&gt;0, -D140*D175, 0)</f>
        <v>-91.41472222222221</v>
      </c>
      <c r="E157" s="113">
        <f>IF(E140&gt;0, -E140*E175, 0)</f>
        <v>-98.136666666666656</v>
      </c>
      <c r="F157" s="113">
        <f>IF(F140&gt;0, -F140*F175, 0)</f>
        <v>-107.13666666666666</v>
      </c>
      <c r="G157" s="113">
        <f>IF(G140&gt;0, -G140*G175, 0)</f>
        <v>0</v>
      </c>
      <c r="H157" s="113">
        <f>IF(H140&gt;0, -H140*H175, 0)</f>
        <v>-147.96972222222223</v>
      </c>
      <c r="I157" s="113">
        <f>IF(I140&gt;0, -I140*I175, 0)</f>
        <v>0</v>
      </c>
      <c r="J157" s="113">
        <f>IF(J140&gt;0, -J140*J175, 0)</f>
        <v>-125.9811111111111</v>
      </c>
      <c r="K157" s="113">
        <f>IF(K140&gt;0, -K140*K175, 0)</f>
        <v>0</v>
      </c>
      <c r="L157" s="113">
        <f>IF(L140&gt;0, -L140*L175, 0)</f>
        <v>0</v>
      </c>
      <c r="M157" s="113">
        <f>IF(M140&gt;0, -M140*M175, 0)</f>
        <v>0</v>
      </c>
      <c r="N157" s="113">
        <f>IF(N140&gt;0, -N140*N175, 0)</f>
        <v>-117.86319444444445</v>
      </c>
    </row>
    <row r="158" spans="1:16" ht="17">
      <c r="A158" s="81" t="s">
        <v>94</v>
      </c>
      <c r="B158" s="113">
        <f>IF(B141&gt;0, -B141*B176, 0)</f>
        <v>-44.771904761904757</v>
      </c>
      <c r="C158" s="113">
        <f>IF(C141&gt;0, -C141*C176, 0)</f>
        <v>-100</v>
      </c>
      <c r="D158" s="113">
        <f>IF(D141&gt;0, -D141*D176, 0)</f>
        <v>-44.592857142857149</v>
      </c>
      <c r="E158" s="113">
        <f>IF(E141&gt;0, -E141*E176, 0)</f>
        <v>-63.775238095238102</v>
      </c>
      <c r="F158" s="113">
        <f>IF(F141&gt;0, -F141*F176, 0)</f>
        <v>-72.775238095238109</v>
      </c>
      <c r="G158" s="113">
        <f>IF(G141&gt;0, -G141*G176, 0)</f>
        <v>0</v>
      </c>
      <c r="H158" s="113">
        <f>IF(H141&gt;0, -H141*H176, 0)</f>
        <v>-104.6902380952381</v>
      </c>
      <c r="I158" s="113">
        <f>IF(I141&gt;0, -I141*I176, 0)</f>
        <v>0</v>
      </c>
      <c r="J158" s="113">
        <f>IF(J141&gt;0, -J141*J176, 0)</f>
        <v>-91.620714285714286</v>
      </c>
      <c r="K158" s="113">
        <f>IF(K141&gt;0, -K141*K176, 0)</f>
        <v>0</v>
      </c>
      <c r="L158" s="113">
        <f>IF(L141&gt;0, -L141*L176, 0)</f>
        <v>0</v>
      </c>
      <c r="M158" s="113">
        <f>IF(M141&gt;0, -M141*M176, 0)</f>
        <v>0</v>
      </c>
      <c r="N158" s="113">
        <f>IF(N141&gt;0, -N141*N176, 0)</f>
        <v>-74.58404761904761</v>
      </c>
    </row>
    <row r="159" spans="1:16" ht="17">
      <c r="A159" s="81" t="s">
        <v>7</v>
      </c>
      <c r="B159" s="113">
        <f>IF(B142&gt;0, -B142*B177, 0)</f>
        <v>-83.368571428571414</v>
      </c>
      <c r="C159" s="113">
        <f>IF(C142&gt;0, -C142*C177, 0)</f>
        <v>-130</v>
      </c>
      <c r="D159" s="113">
        <f>IF(D142&gt;0, -D142*D177, 0)</f>
        <v>-38.714523809523811</v>
      </c>
      <c r="E159" s="113">
        <f>IF(E142&gt;0, -E142*E177, 0)</f>
        <v>-85.156190476190474</v>
      </c>
      <c r="F159" s="113">
        <f>IF(F142&gt;0, -F142*F177, 0)</f>
        <v>-77.035952380952381</v>
      </c>
      <c r="G159" s="113">
        <f>IF(G142&gt;0, -G142*G177, 0)</f>
        <v>-48.73714285714285</v>
      </c>
      <c r="H159" s="113">
        <f>IF(H142&gt;0, -H142*H177, 0)</f>
        <v>-83.553333333333327</v>
      </c>
      <c r="I159" s="113">
        <f>IF(I142&gt;0, -I142*I177, 0)</f>
        <v>0</v>
      </c>
      <c r="J159" s="113">
        <f>IF(J142&gt;0, -J142*J177, 0)</f>
        <v>-81.129047619047611</v>
      </c>
      <c r="K159" s="113">
        <f>IF(K142&gt;0, -K142*K177, 0)</f>
        <v>0</v>
      </c>
      <c r="L159" s="113">
        <f>IF(L142&gt;0, -L142*L177, 0)</f>
        <v>-69.211190476190467</v>
      </c>
      <c r="M159" s="113">
        <f>IF(M142&gt;0, -M142*M177, 0)</f>
        <v>0</v>
      </c>
      <c r="N159" s="113">
        <f>IF(N142&gt;0, -N142*N177, 0)</f>
        <v>-59.055714285714281</v>
      </c>
    </row>
    <row r="160" spans="1:16" ht="17">
      <c r="A160" s="81" t="s">
        <v>8</v>
      </c>
      <c r="B160" s="113">
        <f>IF(B143&gt;0, -B143*B178, 0)</f>
        <v>-57.66458333333334</v>
      </c>
      <c r="C160" s="113">
        <f>IF(C143&gt;0, -C143*C178, 0)</f>
        <v>-110</v>
      </c>
      <c r="D160" s="113">
        <f>IF(D143&gt;0, -D143*D178, 0)</f>
        <v>-50.443750000000001</v>
      </c>
      <c r="E160" s="113">
        <f>IF(E143&gt;0, -E143*E178, 0)</f>
        <v>-53.247500000000002</v>
      </c>
      <c r="F160" s="113">
        <f>IF(F143&gt;0, -F143*F178, 0)</f>
        <v>-61.370833333333337</v>
      </c>
      <c r="G160" s="113">
        <f>IF(G143&gt;0, -G143*G178, 0)</f>
        <v>-35.789166666666667</v>
      </c>
      <c r="H160" s="113">
        <f>IF(H143&gt;0, -H143*H178, 0)</f>
        <v>-119.2225</v>
      </c>
      <c r="I160" s="113">
        <f>IF(I143&gt;0, -I143*I178, 0)</f>
        <v>-63.625</v>
      </c>
      <c r="J160" s="113">
        <f>IF(J143&gt;0, -J143*J178, 0)</f>
        <v>-77.479583333333338</v>
      </c>
      <c r="K160" s="113">
        <f>IF(K143&gt;0, -K143*K178, 0)</f>
        <v>-62.091250000000002</v>
      </c>
      <c r="L160" s="113">
        <f>IF(L143&gt;0, -L143*L178, 0)</f>
        <v>-45.993333333333325</v>
      </c>
      <c r="M160" s="113">
        <f>IF(M143&gt;0, -M143*M178, 0)</f>
        <v>-57.768333333333331</v>
      </c>
      <c r="N160" s="113">
        <f>IF(N143&gt;0, -N143*N178, 0)</f>
        <v>-89.115416666666675</v>
      </c>
    </row>
    <row r="161" spans="1:16" ht="17">
      <c r="A161" s="80" t="s">
        <v>9</v>
      </c>
      <c r="B161" s="113">
        <f>IF(B144&gt;0, -B144*B179, 0)</f>
        <v>-67.440333333333328</v>
      </c>
      <c r="C161" s="113">
        <f>IF(C144&gt;0, -C144*C179, 0)</f>
        <v>-150</v>
      </c>
      <c r="D161" s="113">
        <f>IF(D144&gt;0, -D144*D179, 0)</f>
        <v>-55.937333333333342</v>
      </c>
      <c r="E161" s="113">
        <f>IF(E144&gt;0, -E144*E179, 0)</f>
        <v>-71.929000000000002</v>
      </c>
      <c r="F161" s="113">
        <f>IF(F144&gt;0, -F144*F179, 0)</f>
        <v>-65.080666666666673</v>
      </c>
      <c r="G161" s="113">
        <f>IF(G144&gt;0, -G144*G179, 0)</f>
        <v>-30.663</v>
      </c>
      <c r="H161" s="113">
        <f>IF(H144&gt;0, -H144*H179, 0)</f>
        <v>-117.33233333333335</v>
      </c>
      <c r="I161" s="113">
        <f>IF(I144&gt;0, -I144*I179, 0)</f>
        <v>-53.75</v>
      </c>
      <c r="J161" s="113">
        <f>IF(J144&gt;0, -J144*J179, 0)</f>
        <v>-44.207666666666668</v>
      </c>
      <c r="K161" s="113">
        <f>IF(K144&gt;0, -K144*K179, 0)</f>
        <v>-73.584000000000003</v>
      </c>
      <c r="L161" s="113">
        <f>IF(L144&gt;0, -L144*L179, 0)</f>
        <v>-56.597833333333334</v>
      </c>
      <c r="M161" s="113">
        <f>IF(M144&gt;0, -M144*M179, 0)</f>
        <v>-45.774166666666666</v>
      </c>
      <c r="N161" s="113">
        <f>IF(N144&gt;0, -N144*N179, 0)</f>
        <v>-84.43716666666667</v>
      </c>
    </row>
    <row r="162" spans="1:16" ht="17">
      <c r="A162" s="80" t="s">
        <v>95</v>
      </c>
      <c r="B162" s="113">
        <f>IF(B145&gt;0, -B145*B180, 0)</f>
        <v>-69.483055555555566</v>
      </c>
      <c r="C162" s="113">
        <f>IF(C145&gt;0, -C145*C180, 0)</f>
        <v>-140</v>
      </c>
      <c r="D162" s="113">
        <f>IF(D145&gt;0, -D145*D180, 0)</f>
        <v>-52.693611111111117</v>
      </c>
      <c r="E162" s="113">
        <f>IF(E145&gt;0, -E145*E180, 0)</f>
        <v>-73.268888888888895</v>
      </c>
      <c r="F162" s="113">
        <f>IF(F145&gt;0, -F145*F180, 0)</f>
        <v>-65.148888888888891</v>
      </c>
      <c r="G162" s="113">
        <f>IF(G145&gt;0, -G145*G180, 0)</f>
        <v>-30.729583333333334</v>
      </c>
      <c r="H162" s="113">
        <f>IF(H145&gt;0, -H145*H180, 0)</f>
        <v>-114.03777777777778</v>
      </c>
      <c r="I162" s="113">
        <f>IF(I145&gt;0, -I145*I180, 0)</f>
        <v>-40.5</v>
      </c>
      <c r="J162" s="113">
        <f>IF(J145&gt;0, -J145*J180, 0)</f>
        <v>-42.621666666666663</v>
      </c>
      <c r="K162" s="113">
        <f>IF(K145&gt;0, -K145*K180, 0)</f>
        <v>-75.09</v>
      </c>
      <c r="L162" s="113">
        <f>IF(L145&gt;0, -L145*L180, 0)</f>
        <v>-58.326805555555559</v>
      </c>
      <c r="M162" s="113">
        <f>IF(M145&gt;0, -M145*M180, 0)</f>
        <v>-36.023194444444442</v>
      </c>
      <c r="N162" s="113">
        <f>IF(N145&gt;0, -N145*N180, 0)</f>
        <v>-80.673749999999998</v>
      </c>
    </row>
    <row r="163" spans="1:16" ht="17">
      <c r="A163" s="81" t="s">
        <v>24</v>
      </c>
      <c r="B163" s="113">
        <f>IF(B146&gt;0, -B146*B181, 0)</f>
        <v>-96.35564102564102</v>
      </c>
      <c r="C163" s="113">
        <f>IF(C146&gt;0, -C146*C181, 0)</f>
        <v>-150</v>
      </c>
      <c r="D163" s="113">
        <f>IF(D146&gt;0, -D146*D181, 0)</f>
        <v>-55.652564102564106</v>
      </c>
      <c r="E163" s="113">
        <f>IF(E146&gt;0, -E146*E181, 0)</f>
        <v>-97.853333333333325</v>
      </c>
      <c r="F163" s="113">
        <f>IF(F146&gt;0, -F146*F181, 0)</f>
        <v>-89.732692307692304</v>
      </c>
      <c r="G163" s="113">
        <f>IF(G146&gt;0, -G146*G181, 0)</f>
        <v>-60.097179487179474</v>
      </c>
      <c r="H163" s="113">
        <f>IF(H146&gt;0, -H146*H181, 0)</f>
        <v>-108.54358974358972</v>
      </c>
      <c r="I163" s="113">
        <f>IF(I146&gt;0, -I146*I181, 0)</f>
        <v>-38.6</v>
      </c>
      <c r="J163" s="113">
        <f>IF(J146&gt;0, -J146*J181, 0)</f>
        <v>-76.876282051282047</v>
      </c>
      <c r="K163" s="113">
        <f>IF(K146&gt;0, -K146*K181, 0)</f>
        <v>-86.39782051282053</v>
      </c>
      <c r="L163" s="113">
        <f>IF(L146&gt;0, -L146*L181, 0)</f>
        <v>-82.198717948717956</v>
      </c>
      <c r="M163" s="113">
        <f>IF(M146&gt;0, -M146*M181, 0)</f>
        <v>-61.093076923076914</v>
      </c>
      <c r="N163" s="113">
        <f>IF(N146&gt;0, -N146*N181, 0)</f>
        <v>-84.553461538461548</v>
      </c>
    </row>
    <row r="164" spans="1:16" ht="17">
      <c r="A164" s="81" t="s">
        <v>11</v>
      </c>
      <c r="B164" s="113">
        <f>IF(B147&gt;0, -B147*B182, 0)</f>
        <v>-121.59375</v>
      </c>
      <c r="C164" s="113">
        <f>IF(C147&gt;0, -C147*C182, 0)</f>
        <v>-160</v>
      </c>
      <c r="D164" s="113">
        <f>IF(D147&gt;0, -D147*D182, 0)</f>
        <v>-86.087291666666673</v>
      </c>
      <c r="E164" s="113">
        <f>IF(E147&gt;0, -E147*E182, 0)</f>
        <v>-122.2</v>
      </c>
      <c r="F164" s="113">
        <f>IF(F147&gt;0, -F147*F182, 0)</f>
        <v>-114.07958333333333</v>
      </c>
      <c r="G164" s="113">
        <f>IF(G147&gt;0, -G147*G182, 0)</f>
        <v>-80.524791666666658</v>
      </c>
      <c r="H164" s="113">
        <f>IF(H147&gt;0, -H147*H182, 0)</f>
        <v>-141.38374999999999</v>
      </c>
      <c r="I164" s="113">
        <f>IF(I147&gt;0, -I147*I182, 0)</f>
        <v>-73.775000000000006</v>
      </c>
      <c r="J164" s="113">
        <f>IF(J147&gt;0, -J147*J182, 0)</f>
        <v>-84.861874999999998</v>
      </c>
      <c r="K164" s="113">
        <f>IF(K147&gt;0, -K147*K182, 0)</f>
        <v>-113.746875</v>
      </c>
      <c r="L164" s="113">
        <f>IF(L147&gt;0, -L147*L182, 0)</f>
        <v>-107.43666666666667</v>
      </c>
      <c r="M164" s="113">
        <f>IF(M147&gt;0, -M147*M182, 0)</f>
        <v>-79.53125</v>
      </c>
      <c r="N164" s="113">
        <f>IF(N147&gt;0, -N147*N182, 0)</f>
        <v>-110.20375</v>
      </c>
    </row>
    <row r="165" spans="1:16" ht="17">
      <c r="A165" s="81" t="s">
        <v>12</v>
      </c>
      <c r="B165" s="113">
        <f>IF(B148&gt;0, -B148*B183, 0)</f>
        <v>-114.42589743589744</v>
      </c>
      <c r="C165" s="113">
        <f>IF(C148&gt;0, -C148*C183, 0)</f>
        <v>-160</v>
      </c>
      <c r="D165" s="113">
        <f>IF(D148&gt;0, -D148*D183, 0)</f>
        <v>-87.541025641025641</v>
      </c>
      <c r="E165" s="113">
        <f>IF(E148&gt;0, -E148*E183, 0)</f>
        <v>-114.7</v>
      </c>
      <c r="F165" s="113">
        <f>IF(F148&gt;0, -F148*F183, 0)</f>
        <v>-106.57935897435898</v>
      </c>
      <c r="G165" s="113">
        <f>IF(G148&gt;0, -G148*G183, 0)</f>
        <v>-72.160897435897439</v>
      </c>
      <c r="H165" s="113">
        <f>IF(H148&gt;0, -H148*H183, 0)</f>
        <v>-152.55192307692309</v>
      </c>
      <c r="I165" s="113">
        <f>IF(I148&gt;0, -I148*I183, 0)</f>
        <v>0</v>
      </c>
      <c r="J165" s="113">
        <f>IF(J148&gt;0, -J148*J183, 0)</f>
        <v>-65.743076923076927</v>
      </c>
      <c r="K165" s="113">
        <f>IF(K148&gt;0, -K148*K183, 0)</f>
        <v>-113.63474358974362</v>
      </c>
      <c r="L165" s="113">
        <f>IF(L148&gt;0, -L148*L183, 0)</f>
        <v>-100.26935897435898</v>
      </c>
      <c r="M165" s="113">
        <f>IF(M148&gt;0, -M148*M183, 0)</f>
        <v>-71.168076923076924</v>
      </c>
      <c r="N165" s="113">
        <f>IF(N148&gt;0, -N148*N183, 0)</f>
        <v>-109.79435897435897</v>
      </c>
    </row>
    <row r="166" spans="1:16" ht="17">
      <c r="A166" s="81" t="s">
        <v>13</v>
      </c>
      <c r="B166" s="113">
        <f>IF(B149&gt;0, -B149*B184, 0)</f>
        <v>-128.55477855477855</v>
      </c>
      <c r="C166" s="113">
        <f>IF(C149&gt;0, -C149*C184, 0)</f>
        <v>-170</v>
      </c>
      <c r="D166" s="113">
        <f>IF(D149&gt;0, -D149*D184, 0)</f>
        <v>-101.63085081585082</v>
      </c>
      <c r="E166" s="113">
        <f>IF(E149&gt;0, -E149*E184, 0)</f>
        <v>-128.82863636363638</v>
      </c>
      <c r="F166" s="113">
        <f>IF(F149&gt;0, -F149*F184, 0)</f>
        <v>-124.41600233100235</v>
      </c>
      <c r="G166" s="113">
        <f>IF(G149&gt;0, -G149*G184, 0)</f>
        <v>-86.29008158508158</v>
      </c>
      <c r="H166" s="113">
        <f>IF(H149&gt;0, -H149*H184, 0)</f>
        <v>-170.97396270396271</v>
      </c>
      <c r="I166" s="113">
        <f>IF(I149&gt;0, -I149*I184, 0)</f>
        <v>0</v>
      </c>
      <c r="J166" s="113">
        <f>IF(J149&gt;0, -J149*J184, 0)</f>
        <v>-65.98346153846154</v>
      </c>
      <c r="K166" s="113">
        <f>IF(K149&gt;0, -K149*K184, 0)</f>
        <v>-127.76255244755244</v>
      </c>
      <c r="L166" s="113">
        <f>IF(L149&gt;0, -L149*L184, 0)</f>
        <v>-114.39751748251747</v>
      </c>
      <c r="M166" s="113">
        <f>IF(M149&gt;0, -M149*M184, 0)</f>
        <v>-85.295582750582739</v>
      </c>
      <c r="N166" s="113">
        <f>IF(N149&gt;0, -N149*N184, 0)</f>
        <v>-123.88418414918415</v>
      </c>
    </row>
    <row r="167" spans="1:16" ht="17">
      <c r="A167" s="81" t="s">
        <v>14</v>
      </c>
      <c r="B167" s="113">
        <f>IF(B150&gt;0, -B150*B185, 0)</f>
        <v>-163.58787878787879</v>
      </c>
      <c r="C167" s="113">
        <f>IF(C150&gt;0, -C150*C185, 0)</f>
        <v>-170</v>
      </c>
      <c r="D167" s="113">
        <f>IF(D150&gt;0, -D150*D185, 0)</f>
        <v>-125.72833333333332</v>
      </c>
      <c r="E167" s="113">
        <f>IF(E150&gt;0, -E150*E185, 0)</f>
        <v>-163.86166666666668</v>
      </c>
      <c r="F167" s="113">
        <f>IF(F150&gt;0, -F150*F185, 0)</f>
        <v>-160.85106060606063</v>
      </c>
      <c r="G167" s="113">
        <f>IF(G150&gt;0, -G150*G185, 0)</f>
        <v>-126.43166666666666</v>
      </c>
      <c r="H167" s="113">
        <f>IF(H150&gt;0, -H150*H185, 0)</f>
        <v>-161.72</v>
      </c>
      <c r="I167" s="113">
        <f>IF(I150&gt;0, -I150*I185, 0)</f>
        <v>0</v>
      </c>
      <c r="J167" s="113">
        <f>IF(J150&gt;0, -J150*J185, 0)</f>
        <v>-116.82242424242423</v>
      </c>
      <c r="K167" s="113">
        <f>IF(K150&gt;0, -K150*K185, 0)</f>
        <v>0</v>
      </c>
      <c r="L167" s="113">
        <f>IF(L150&gt;0, -L150*L185, 0)</f>
        <v>0</v>
      </c>
      <c r="M167" s="113">
        <f>IF(M150&gt;0, -M150*M185, 0)</f>
        <v>-125.43969696969698</v>
      </c>
      <c r="N167" s="113">
        <f>IF(N150&gt;0, -N150*N185, 0)</f>
        <v>-150.69151515151512</v>
      </c>
      <c r="O167" t="s">
        <v>201</v>
      </c>
      <c r="P167" s="114">
        <f>SUMPRODUCT(B155:N168)</f>
        <v>-14587.020265387398</v>
      </c>
    </row>
    <row r="168" spans="1:16" ht="17">
      <c r="A168" s="81" t="s">
        <v>15</v>
      </c>
      <c r="B168" s="113">
        <f>IF(B151&gt;0, -B151*B186, 0)</f>
        <v>-156.32749999999999</v>
      </c>
      <c r="C168" s="113">
        <f>IF(C151&gt;0, -C151*C186, 0)</f>
        <v>-160</v>
      </c>
      <c r="D168" s="113">
        <f>IF(D151&gt;0, -D151*D186, 0)</f>
        <v>-109.47972222222222</v>
      </c>
      <c r="E168" s="113">
        <f>IF(E151&gt;0, -E151*E186, 0)</f>
        <v>-156.60249999999999</v>
      </c>
      <c r="F168" s="113">
        <f>IF(F151&gt;0, -F151*F186, 0)</f>
        <v>-167.61472222222218</v>
      </c>
      <c r="G168" s="113">
        <f>IF(G151&gt;0, -G151*G186, 0)</f>
        <v>0</v>
      </c>
      <c r="H168" s="113">
        <f>IF(H151&gt;0, -H151*H186, 0)</f>
        <v>-151.73888888888891</v>
      </c>
      <c r="I168" s="113">
        <f>IF(I151&gt;0, -I151*I186, 0)</f>
        <v>0</v>
      </c>
      <c r="J168" s="113">
        <f>IF(J151&gt;0, -J151*J186, 0)</f>
        <v>-127.10805555555555</v>
      </c>
      <c r="K168" s="113">
        <f>IF(K151&gt;0, -K151*K186, 0)</f>
        <v>0</v>
      </c>
      <c r="L168" s="113">
        <f>IF(L151&gt;0, -L151*L186, 0)</f>
        <v>0</v>
      </c>
      <c r="M168" s="113">
        <f>IF(M151&gt;0, -M151*M186, 0)</f>
        <v>0</v>
      </c>
      <c r="N168" s="113">
        <f>IF(N151&gt;0, -N151*N186, 0)</f>
        <v>0</v>
      </c>
    </row>
    <row r="170" spans="1:16" ht="17">
      <c r="A170" s="57" t="s">
        <v>147</v>
      </c>
    </row>
    <row r="171" spans="1:16" ht="16">
      <c r="A171" s="99" t="s">
        <v>148</v>
      </c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16" ht="32">
      <c r="A172" s="73" t="s">
        <v>149</v>
      </c>
      <c r="B172" s="73" t="s">
        <v>128</v>
      </c>
      <c r="C172" s="73" t="s">
        <v>130</v>
      </c>
      <c r="D172" s="73" t="s">
        <v>145</v>
      </c>
      <c r="E172" s="73" t="s">
        <v>150</v>
      </c>
      <c r="F172" s="73" t="s">
        <v>134</v>
      </c>
      <c r="G172" s="74" t="s">
        <v>135</v>
      </c>
      <c r="H172" s="73" t="s">
        <v>136</v>
      </c>
      <c r="I172" s="73" t="s">
        <v>137</v>
      </c>
      <c r="J172" s="73" t="s">
        <v>138</v>
      </c>
      <c r="K172" s="73" t="s">
        <v>139</v>
      </c>
      <c r="L172" s="73" t="s">
        <v>140</v>
      </c>
      <c r="M172" s="73" t="s">
        <v>141</v>
      </c>
      <c r="N172" s="73" t="s">
        <v>151</v>
      </c>
    </row>
    <row r="173" spans="1:16" ht="16">
      <c r="A173" s="75" t="s">
        <v>107</v>
      </c>
      <c r="B173" s="76">
        <v>118.81583333333333</v>
      </c>
      <c r="C173" s="76">
        <v>70</v>
      </c>
      <c r="D173" s="76">
        <v>128.76138888888889</v>
      </c>
      <c r="E173" s="76">
        <v>136.44777777777779</v>
      </c>
      <c r="F173" s="76">
        <v>145.44777777777779</v>
      </c>
      <c r="G173" s="76">
        <v>119.42444444444446</v>
      </c>
      <c r="H173" s="76">
        <v>185.31583333333333</v>
      </c>
      <c r="I173" s="76">
        <v>142.51666666666665</v>
      </c>
      <c r="J173" s="76">
        <v>164.29249999999999</v>
      </c>
      <c r="K173" s="76">
        <v>119.5675</v>
      </c>
      <c r="L173" s="76">
        <v>107.97305555555556</v>
      </c>
      <c r="M173" s="76">
        <v>150.89166666666668</v>
      </c>
      <c r="N173" s="76">
        <v>155.21055555555554</v>
      </c>
    </row>
    <row r="174" spans="1:16" ht="16">
      <c r="A174" s="75" t="s">
        <v>108</v>
      </c>
      <c r="B174" s="76">
        <v>101.23</v>
      </c>
      <c r="C174" s="76">
        <v>40</v>
      </c>
      <c r="D174" s="76">
        <v>110.0575</v>
      </c>
      <c r="E174" s="76">
        <v>118.86270833333333</v>
      </c>
      <c r="F174" s="76">
        <v>127.86270833333333</v>
      </c>
      <c r="G174" s="76">
        <v>102.28</v>
      </c>
      <c r="H174" s="76">
        <v>166.61291666666668</v>
      </c>
      <c r="I174" s="76">
        <v>123.4375</v>
      </c>
      <c r="J174" s="76">
        <v>146.705625</v>
      </c>
      <c r="K174" s="76">
        <v>100.863125</v>
      </c>
      <c r="L174" s="76">
        <v>90.386250000000004</v>
      </c>
      <c r="M174" s="76">
        <v>133.30583333333331</v>
      </c>
      <c r="N174" s="76">
        <v>136.50624999999999</v>
      </c>
    </row>
    <row r="175" spans="1:16" ht="16">
      <c r="A175" s="75" t="s">
        <v>109</v>
      </c>
      <c r="B175" s="76">
        <v>80.504027777777779</v>
      </c>
      <c r="C175" s="76">
        <v>60</v>
      </c>
      <c r="D175" s="76">
        <v>91.41472222222221</v>
      </c>
      <c r="E175" s="76">
        <v>98.136666666666656</v>
      </c>
      <c r="F175" s="76">
        <v>107.13666666666666</v>
      </c>
      <c r="G175" s="76">
        <v>81.555000000000007</v>
      </c>
      <c r="H175" s="76">
        <v>147.96972222222223</v>
      </c>
      <c r="I175" s="76">
        <v>104.80833333333334</v>
      </c>
      <c r="J175" s="76">
        <v>125.9811111111111</v>
      </c>
      <c r="K175" s="76">
        <v>82.220972222222244</v>
      </c>
      <c r="L175" s="76">
        <v>69.384861111111107</v>
      </c>
      <c r="M175" s="76">
        <v>112.09986111111111</v>
      </c>
      <c r="N175" s="76">
        <v>117.86319444444445</v>
      </c>
    </row>
    <row r="176" spans="1:16" ht="16">
      <c r="A176" s="77" t="s">
        <v>110</v>
      </c>
      <c r="B176" s="76">
        <v>44.771904761904757</v>
      </c>
      <c r="C176" s="76">
        <v>100</v>
      </c>
      <c r="D176" s="76">
        <v>44.592857142857149</v>
      </c>
      <c r="E176" s="76">
        <v>63.775238095238102</v>
      </c>
      <c r="F176" s="76">
        <v>72.775238095238109</v>
      </c>
      <c r="G176" s="76">
        <v>47.194047619047623</v>
      </c>
      <c r="H176" s="76">
        <v>104.6902380952381</v>
      </c>
      <c r="I176" s="76">
        <v>57.971428571428575</v>
      </c>
      <c r="J176" s="76">
        <v>91.620714285714286</v>
      </c>
      <c r="K176" s="76">
        <v>40.263095238095239</v>
      </c>
      <c r="L176" s="76">
        <v>32.035714285714285</v>
      </c>
      <c r="M176" s="76">
        <v>69.424523809523819</v>
      </c>
      <c r="N176" s="76">
        <v>74.58404761904761</v>
      </c>
    </row>
    <row r="177" spans="1:14" ht="16">
      <c r="A177" s="77" t="s">
        <v>111</v>
      </c>
      <c r="B177" s="76">
        <v>83.368571428571414</v>
      </c>
      <c r="C177" s="76">
        <v>130</v>
      </c>
      <c r="D177" s="76">
        <v>38.714523809523811</v>
      </c>
      <c r="E177" s="76">
        <v>85.156190476190474</v>
      </c>
      <c r="F177" s="76">
        <v>77.035952380952381</v>
      </c>
      <c r="G177" s="76">
        <v>48.73714285714285</v>
      </c>
      <c r="H177" s="76">
        <v>83.553333333333327</v>
      </c>
      <c r="I177" s="76">
        <v>21.7</v>
      </c>
      <c r="J177" s="76">
        <v>81.129047619047611</v>
      </c>
      <c r="K177" s="76">
        <v>70.341190476190476</v>
      </c>
      <c r="L177" s="76">
        <v>69.211190476190467</v>
      </c>
      <c r="M177" s="76">
        <v>46.132380952380949</v>
      </c>
      <c r="N177" s="76">
        <v>59.055714285714281</v>
      </c>
    </row>
    <row r="178" spans="1:14" ht="16">
      <c r="A178" s="77" t="s">
        <v>112</v>
      </c>
      <c r="B178" s="76">
        <v>57.66458333333334</v>
      </c>
      <c r="C178" s="76">
        <v>110</v>
      </c>
      <c r="D178" s="76">
        <v>50.443750000000001</v>
      </c>
      <c r="E178" s="76">
        <v>53.247500000000002</v>
      </c>
      <c r="F178" s="76">
        <v>61.370833333333337</v>
      </c>
      <c r="G178" s="76">
        <v>35.789166666666667</v>
      </c>
      <c r="H178" s="76">
        <v>119.2225</v>
      </c>
      <c r="I178" s="76">
        <v>63.625</v>
      </c>
      <c r="J178" s="76">
        <v>77.479583333333338</v>
      </c>
      <c r="K178" s="76">
        <v>62.091250000000002</v>
      </c>
      <c r="L178" s="76">
        <v>45.993333333333325</v>
      </c>
      <c r="M178" s="76">
        <v>57.768333333333331</v>
      </c>
      <c r="N178" s="76">
        <v>89.115416666666675</v>
      </c>
    </row>
    <row r="179" spans="1:14" ht="16" customHeight="1">
      <c r="A179" s="75" t="s">
        <v>113</v>
      </c>
      <c r="B179" s="76">
        <v>67.440333333333328</v>
      </c>
      <c r="C179" s="76">
        <v>150</v>
      </c>
      <c r="D179" s="76">
        <v>55.937333333333342</v>
      </c>
      <c r="E179" s="76">
        <v>71.929000000000002</v>
      </c>
      <c r="F179" s="76">
        <v>65.080666666666673</v>
      </c>
      <c r="G179" s="76">
        <v>30.663</v>
      </c>
      <c r="H179" s="76">
        <v>117.33233333333335</v>
      </c>
      <c r="I179" s="76">
        <v>53.75</v>
      </c>
      <c r="J179" s="76">
        <v>44.207666666666668</v>
      </c>
      <c r="K179" s="76">
        <v>73.584000000000003</v>
      </c>
      <c r="L179" s="76">
        <v>56.597833333333334</v>
      </c>
      <c r="M179" s="76">
        <v>45.774166666666666</v>
      </c>
      <c r="N179" s="76">
        <v>84.43716666666667</v>
      </c>
    </row>
    <row r="180" spans="1:14" ht="16">
      <c r="A180" s="75" t="s">
        <v>114</v>
      </c>
      <c r="B180" s="76">
        <v>69.483055555555566</v>
      </c>
      <c r="C180" s="76">
        <v>140</v>
      </c>
      <c r="D180" s="76">
        <v>52.693611111111117</v>
      </c>
      <c r="E180" s="76">
        <v>73.268888888888895</v>
      </c>
      <c r="F180" s="76">
        <v>65.148888888888891</v>
      </c>
      <c r="G180" s="76">
        <v>30.729583333333334</v>
      </c>
      <c r="H180" s="76">
        <v>114.03777777777778</v>
      </c>
      <c r="I180" s="76">
        <v>40.5</v>
      </c>
      <c r="J180" s="76">
        <v>42.621666666666663</v>
      </c>
      <c r="K180" s="76">
        <v>75.09</v>
      </c>
      <c r="L180" s="76">
        <v>58.326805555555559</v>
      </c>
      <c r="M180" s="76">
        <v>36.023194444444442</v>
      </c>
      <c r="N180" s="76">
        <v>80.673749999999998</v>
      </c>
    </row>
    <row r="181" spans="1:14" ht="16">
      <c r="A181" s="77" t="s">
        <v>115</v>
      </c>
      <c r="B181" s="76">
        <v>96.35564102564102</v>
      </c>
      <c r="C181" s="76">
        <v>150</v>
      </c>
      <c r="D181" s="76">
        <v>55.652564102564106</v>
      </c>
      <c r="E181" s="76">
        <v>97.853333333333325</v>
      </c>
      <c r="F181" s="76">
        <v>89.732692307692304</v>
      </c>
      <c r="G181" s="76">
        <v>60.097179487179474</v>
      </c>
      <c r="H181" s="76">
        <v>108.54358974358972</v>
      </c>
      <c r="I181" s="76">
        <v>38.6</v>
      </c>
      <c r="J181" s="76">
        <v>76.876282051282047</v>
      </c>
      <c r="K181" s="76">
        <v>86.39782051282053</v>
      </c>
      <c r="L181" s="76">
        <v>82.198717948717956</v>
      </c>
      <c r="M181" s="76">
        <v>61.093076923076914</v>
      </c>
      <c r="N181" s="76">
        <v>84.553461538461548</v>
      </c>
    </row>
    <row r="182" spans="1:14" ht="16">
      <c r="A182" s="77" t="s">
        <v>116</v>
      </c>
      <c r="B182" s="76">
        <v>121.59375</v>
      </c>
      <c r="C182" s="76">
        <v>160</v>
      </c>
      <c r="D182" s="76">
        <v>86.087291666666673</v>
      </c>
      <c r="E182" s="76">
        <v>122.2</v>
      </c>
      <c r="F182" s="76">
        <v>114.07958333333333</v>
      </c>
      <c r="G182" s="76">
        <v>80.524791666666658</v>
      </c>
      <c r="H182" s="76">
        <v>141.38374999999999</v>
      </c>
      <c r="I182" s="76">
        <v>73.775000000000006</v>
      </c>
      <c r="J182" s="76">
        <v>84.861874999999998</v>
      </c>
      <c r="K182" s="76">
        <v>113.746875</v>
      </c>
      <c r="L182" s="76">
        <v>107.43666666666667</v>
      </c>
      <c r="M182" s="76">
        <v>79.53125</v>
      </c>
      <c r="N182" s="76">
        <v>110.20375</v>
      </c>
    </row>
    <row r="183" spans="1:14" ht="16">
      <c r="A183" s="77" t="s">
        <v>117</v>
      </c>
      <c r="B183" s="76">
        <v>114.42589743589744</v>
      </c>
      <c r="C183" s="76">
        <v>160</v>
      </c>
      <c r="D183" s="76">
        <v>87.541025641025641</v>
      </c>
      <c r="E183" s="76">
        <v>114.7</v>
      </c>
      <c r="F183" s="76">
        <v>106.57935897435898</v>
      </c>
      <c r="G183" s="76">
        <v>72.160897435897439</v>
      </c>
      <c r="H183" s="76">
        <v>152.55192307692309</v>
      </c>
      <c r="I183" s="76">
        <v>69.923076923076934</v>
      </c>
      <c r="J183" s="76">
        <v>65.743076923076927</v>
      </c>
      <c r="K183" s="76">
        <v>113.63474358974362</v>
      </c>
      <c r="L183" s="76">
        <v>100.26935897435898</v>
      </c>
      <c r="M183" s="76">
        <v>71.168076923076924</v>
      </c>
      <c r="N183" s="76">
        <v>109.79435897435897</v>
      </c>
    </row>
    <row r="184" spans="1:14" ht="16">
      <c r="A184" s="77" t="s">
        <v>118</v>
      </c>
      <c r="B184" s="76">
        <v>128.55477855477855</v>
      </c>
      <c r="C184" s="76">
        <v>170</v>
      </c>
      <c r="D184" s="76">
        <v>101.63085081585082</v>
      </c>
      <c r="E184" s="76">
        <v>128.82863636363638</v>
      </c>
      <c r="F184" s="76">
        <v>124.41600233100235</v>
      </c>
      <c r="G184" s="76">
        <v>86.29008158508158</v>
      </c>
      <c r="H184" s="76">
        <v>170.97396270396271</v>
      </c>
      <c r="I184" s="76">
        <v>84.002097902097915</v>
      </c>
      <c r="J184" s="76">
        <v>65.98346153846154</v>
      </c>
      <c r="K184" s="76">
        <v>127.76255244755244</v>
      </c>
      <c r="L184" s="76">
        <v>114.39751748251747</v>
      </c>
      <c r="M184" s="76">
        <v>85.295582750582739</v>
      </c>
      <c r="N184" s="76">
        <v>123.88418414918415</v>
      </c>
    </row>
    <row r="185" spans="1:14" ht="16">
      <c r="A185" s="77" t="s">
        <v>119</v>
      </c>
      <c r="B185" s="76">
        <v>163.58787878787879</v>
      </c>
      <c r="C185" s="76">
        <v>170</v>
      </c>
      <c r="D185" s="76">
        <v>125.72833333333332</v>
      </c>
      <c r="E185" s="76">
        <v>163.86166666666668</v>
      </c>
      <c r="F185" s="76">
        <v>160.85106060606063</v>
      </c>
      <c r="G185" s="76">
        <v>126.43166666666666</v>
      </c>
      <c r="H185" s="76">
        <v>161.72</v>
      </c>
      <c r="I185" s="76">
        <v>118.62727272727274</v>
      </c>
      <c r="J185" s="76">
        <v>116.82242424242423</v>
      </c>
      <c r="K185" s="76">
        <v>158.27303030303031</v>
      </c>
      <c r="L185" s="76">
        <v>149.43060606060607</v>
      </c>
      <c r="M185" s="76">
        <v>125.43969696969698</v>
      </c>
      <c r="N185" s="76">
        <v>150.69151515151512</v>
      </c>
    </row>
    <row r="186" spans="1:14" ht="16">
      <c r="A186" s="77" t="s">
        <v>120</v>
      </c>
      <c r="B186" s="76">
        <v>156.32749999999999</v>
      </c>
      <c r="C186" s="76">
        <v>160</v>
      </c>
      <c r="D186" s="76">
        <v>109.47972222222222</v>
      </c>
      <c r="E186" s="76">
        <v>156.60249999999999</v>
      </c>
      <c r="F186" s="76">
        <v>167.61472222222218</v>
      </c>
      <c r="G186" s="76">
        <v>133.19583333333335</v>
      </c>
      <c r="H186" s="76">
        <v>151.73888888888891</v>
      </c>
      <c r="I186" s="76">
        <v>92.733333333333334</v>
      </c>
      <c r="J186" s="76">
        <v>127.10805555555555</v>
      </c>
      <c r="K186" s="76">
        <v>148.47888888888892</v>
      </c>
      <c r="L186" s="76">
        <v>142.17083333333335</v>
      </c>
      <c r="M186" s="76">
        <v>132.20361111111112</v>
      </c>
      <c r="N186" s="76">
        <v>144.15055555555554</v>
      </c>
    </row>
    <row r="188" spans="1:14" ht="16">
      <c r="A188" s="61" t="s">
        <v>152</v>
      </c>
    </row>
    <row r="190" spans="1:14" ht="17">
      <c r="A190" s="86" t="s">
        <v>42</v>
      </c>
    </row>
    <row r="191" spans="1:14">
      <c r="A191" t="s">
        <v>190</v>
      </c>
      <c r="B191" t="s">
        <v>189</v>
      </c>
      <c r="C191" t="s">
        <v>186</v>
      </c>
      <c r="D191" t="s">
        <v>187</v>
      </c>
      <c r="E191" t="s">
        <v>188</v>
      </c>
      <c r="F191" t="s">
        <v>195</v>
      </c>
    </row>
    <row r="192" spans="1:14">
      <c r="A192" t="s">
        <v>196</v>
      </c>
      <c r="B192" t="str">
        <f t="shared" ref="B192:B205" si="3">A30</f>
        <v>Heilongjiang</v>
      </c>
      <c r="C192" s="94">
        <f>SUMPRODUCT(B83:N83)</f>
        <v>219999.99999999994</v>
      </c>
      <c r="D192" t="s">
        <v>3</v>
      </c>
      <c r="E192" s="88">
        <f t="shared" ref="E192:E205" si="4">C30</f>
        <v>220000</v>
      </c>
      <c r="F192" t="s">
        <v>503</v>
      </c>
    </row>
    <row r="193" spans="1:6">
      <c r="B193" t="str">
        <f t="shared" si="3"/>
        <v>Jilin</v>
      </c>
      <c r="C193" s="94">
        <f>SUMPRODUCT(B84:N84)</f>
        <v>400000.00000099995</v>
      </c>
      <c r="D193" t="s">
        <v>3</v>
      </c>
      <c r="E193" s="88">
        <f t="shared" si="4"/>
        <v>400000</v>
      </c>
      <c r="F193" t="s">
        <v>503</v>
      </c>
    </row>
    <row r="194" spans="1:6">
      <c r="B194" t="str">
        <f t="shared" si="3"/>
        <v>Liaoning</v>
      </c>
      <c r="C194" s="94">
        <f>SUMPRODUCT(B85:N85)</f>
        <v>179999.99198332665</v>
      </c>
      <c r="D194" t="s">
        <v>3</v>
      </c>
      <c r="E194" s="88">
        <f t="shared" si="4"/>
        <v>180000</v>
      </c>
      <c r="F194" t="s">
        <v>503</v>
      </c>
    </row>
    <row r="195" spans="1:6">
      <c r="B195" t="str">
        <f t="shared" si="3"/>
        <v>Hebei</v>
      </c>
      <c r="C195" s="94">
        <f>SUMPRODUCT(B86:N86)</f>
        <v>199999.99999999991</v>
      </c>
      <c r="D195" t="s">
        <v>3</v>
      </c>
      <c r="E195" s="88">
        <f t="shared" si="4"/>
        <v>200000</v>
      </c>
      <c r="F195" t="s">
        <v>503</v>
      </c>
    </row>
    <row r="196" spans="1:6">
      <c r="B196" t="str">
        <f t="shared" si="3"/>
        <v>Henan</v>
      </c>
      <c r="C196" s="94">
        <f>SUMPRODUCT(B87:N87)</f>
        <v>209999.99999999997</v>
      </c>
      <c r="D196" t="s">
        <v>3</v>
      </c>
      <c r="E196" s="88">
        <f t="shared" si="4"/>
        <v>210000</v>
      </c>
      <c r="F196" t="s">
        <v>503</v>
      </c>
    </row>
    <row r="197" spans="1:6">
      <c r="B197" t="str">
        <f t="shared" si="3"/>
        <v>Shandong</v>
      </c>
      <c r="C197" s="94">
        <f>SUMPRODUCT(B88:N88)</f>
        <v>500000</v>
      </c>
      <c r="D197" t="s">
        <v>3</v>
      </c>
      <c r="E197" s="88">
        <f t="shared" si="4"/>
        <v>500000</v>
      </c>
      <c r="F197" t="s">
        <v>503</v>
      </c>
    </row>
    <row r="198" spans="1:6">
      <c r="B198" t="str">
        <f t="shared" si="3"/>
        <v>Jiangsu</v>
      </c>
      <c r="C198" s="94">
        <f>SUMPRODUCT(B89:N89)</f>
        <v>450000</v>
      </c>
      <c r="D198" t="s">
        <v>3</v>
      </c>
      <c r="E198" s="88">
        <f t="shared" si="4"/>
        <v>450000</v>
      </c>
      <c r="F198" t="s">
        <v>503</v>
      </c>
    </row>
    <row r="199" spans="1:6">
      <c r="B199" t="str">
        <f t="shared" si="3"/>
        <v>Anhui</v>
      </c>
      <c r="C199" s="94">
        <f>SUMPRODUCT(B90:N90)</f>
        <v>229999.99999999997</v>
      </c>
      <c r="D199" t="s">
        <v>3</v>
      </c>
      <c r="E199" s="88">
        <f t="shared" si="4"/>
        <v>230000</v>
      </c>
      <c r="F199" t="s">
        <v>503</v>
      </c>
    </row>
    <row r="200" spans="1:6">
      <c r="B200" t="str">
        <f t="shared" si="3"/>
        <v>Hubei</v>
      </c>
      <c r="C200" s="94">
        <f>SUMPRODUCT(B91:N91)</f>
        <v>200000</v>
      </c>
      <c r="D200" t="s">
        <v>3</v>
      </c>
      <c r="E200" s="88">
        <f t="shared" si="4"/>
        <v>200000</v>
      </c>
      <c r="F200" t="s">
        <v>503</v>
      </c>
    </row>
    <row r="201" spans="1:6">
      <c r="B201" t="str">
        <f t="shared" si="3"/>
        <v>Hunan</v>
      </c>
      <c r="C201" s="94">
        <f>SUMPRODUCT(B92:N92)</f>
        <v>199999.99999999997</v>
      </c>
      <c r="D201" t="s">
        <v>3</v>
      </c>
      <c r="E201" s="88">
        <f t="shared" si="4"/>
        <v>200000</v>
      </c>
      <c r="F201" t="s">
        <v>503</v>
      </c>
    </row>
    <row r="202" spans="1:6">
      <c r="B202" t="str">
        <f t="shared" si="3"/>
        <v>Jiangxi</v>
      </c>
      <c r="C202" s="94">
        <f>SUMPRODUCT(B93:N93)</f>
        <v>270000</v>
      </c>
      <c r="D202" t="s">
        <v>3</v>
      </c>
      <c r="E202" s="88">
        <f t="shared" si="4"/>
        <v>270000</v>
      </c>
      <c r="F202" t="s">
        <v>503</v>
      </c>
    </row>
    <row r="203" spans="1:6">
      <c r="B203" t="str">
        <f t="shared" si="3"/>
        <v>Fujian</v>
      </c>
      <c r="C203" s="94">
        <f>SUMPRODUCT(B94:N94)</f>
        <v>180000.00000000003</v>
      </c>
      <c r="D203" t="s">
        <v>3</v>
      </c>
      <c r="E203" s="88">
        <f t="shared" si="4"/>
        <v>180000</v>
      </c>
      <c r="F203" t="s">
        <v>503</v>
      </c>
    </row>
    <row r="204" spans="1:6">
      <c r="B204" t="str">
        <f t="shared" si="3"/>
        <v>Guangdong</v>
      </c>
      <c r="C204" s="94">
        <f>SUMPRODUCT(B95:N95)</f>
        <v>230000</v>
      </c>
      <c r="D204" t="s">
        <v>3</v>
      </c>
      <c r="E204" s="88">
        <f t="shared" si="4"/>
        <v>230000</v>
      </c>
      <c r="F204" t="s">
        <v>503</v>
      </c>
    </row>
    <row r="205" spans="1:6">
      <c r="B205" t="str">
        <f t="shared" si="3"/>
        <v>Guangxi</v>
      </c>
      <c r="C205" s="94">
        <f>SUMPRODUCT(B96:N96)</f>
        <v>100000</v>
      </c>
      <c r="D205" t="s">
        <v>3</v>
      </c>
      <c r="E205" s="88">
        <f t="shared" si="4"/>
        <v>100000</v>
      </c>
      <c r="F205" t="s">
        <v>503</v>
      </c>
    </row>
    <row r="206" spans="1:6">
      <c r="A206" t="s">
        <v>192</v>
      </c>
      <c r="B206" t="str">
        <f t="shared" ref="B206:B219" si="5">A30</f>
        <v>Heilongjiang</v>
      </c>
      <c r="C206" s="94">
        <f>SUMPRODUCT(B83:N83)</f>
        <v>219999.99999999994</v>
      </c>
      <c r="D206" t="s">
        <v>191</v>
      </c>
      <c r="E206" s="83">
        <f t="shared" ref="E206:E219" si="6">D30</f>
        <v>150000</v>
      </c>
      <c r="F206" t="s">
        <v>503</v>
      </c>
    </row>
    <row r="207" spans="1:6">
      <c r="B207" t="str">
        <f t="shared" si="5"/>
        <v>Jilin</v>
      </c>
      <c r="C207" s="94">
        <f>SUMPRODUCT(B84:N84)</f>
        <v>400000.00000099995</v>
      </c>
      <c r="D207" t="s">
        <v>191</v>
      </c>
      <c r="E207" s="83">
        <f t="shared" si="6"/>
        <v>300000</v>
      </c>
      <c r="F207" t="s">
        <v>503</v>
      </c>
    </row>
    <row r="208" spans="1:6">
      <c r="B208" t="str">
        <f t="shared" si="5"/>
        <v>Liaoning</v>
      </c>
      <c r="C208" s="94">
        <f>SUMPRODUCT(B85:N85)</f>
        <v>179999.99198332665</v>
      </c>
      <c r="D208" t="s">
        <v>191</v>
      </c>
      <c r="E208" s="83">
        <f t="shared" si="6"/>
        <v>120000</v>
      </c>
      <c r="F208" t="s">
        <v>503</v>
      </c>
    </row>
    <row r="209" spans="1:6">
      <c r="B209" t="str">
        <f t="shared" si="5"/>
        <v>Hebei</v>
      </c>
      <c r="C209" s="94">
        <f>SUMPRODUCT(B86:N86)</f>
        <v>199999.99999999991</v>
      </c>
      <c r="D209" t="s">
        <v>191</v>
      </c>
      <c r="E209" s="83">
        <f t="shared" si="6"/>
        <v>100000</v>
      </c>
      <c r="F209" t="s">
        <v>503</v>
      </c>
    </row>
    <row r="210" spans="1:6">
      <c r="B210" t="str">
        <f t="shared" si="5"/>
        <v>Henan</v>
      </c>
      <c r="C210" s="94">
        <f>SUMPRODUCT(B87:N87)</f>
        <v>209999.99999999997</v>
      </c>
      <c r="D210" t="s">
        <v>191</v>
      </c>
      <c r="E210" s="83">
        <f t="shared" si="6"/>
        <v>200000</v>
      </c>
      <c r="F210" t="s">
        <v>503</v>
      </c>
    </row>
    <row r="211" spans="1:6">
      <c r="B211" t="str">
        <f t="shared" si="5"/>
        <v>Shandong</v>
      </c>
      <c r="C211" s="94">
        <f>SUMPRODUCT(B88:N88)</f>
        <v>500000</v>
      </c>
      <c r="D211" t="s">
        <v>191</v>
      </c>
      <c r="E211" s="83">
        <f t="shared" si="6"/>
        <v>270000</v>
      </c>
      <c r="F211" t="s">
        <v>503</v>
      </c>
    </row>
    <row r="212" spans="1:6">
      <c r="B212" t="str">
        <f t="shared" si="5"/>
        <v>Jiangsu</v>
      </c>
      <c r="C212" s="94">
        <f>SUMPRODUCT(B89:N89)</f>
        <v>450000</v>
      </c>
      <c r="D212" t="s">
        <v>191</v>
      </c>
      <c r="E212" s="83">
        <f t="shared" si="6"/>
        <v>200000</v>
      </c>
      <c r="F212" t="s">
        <v>503</v>
      </c>
    </row>
    <row r="213" spans="1:6">
      <c r="B213" t="str">
        <f t="shared" si="5"/>
        <v>Anhui</v>
      </c>
      <c r="C213" s="94">
        <f>SUMPRODUCT(B90:N90)</f>
        <v>229999.99999999997</v>
      </c>
      <c r="D213" t="s">
        <v>191</v>
      </c>
      <c r="E213" s="83">
        <f t="shared" si="6"/>
        <v>110000</v>
      </c>
      <c r="F213" t="s">
        <v>503</v>
      </c>
    </row>
    <row r="214" spans="1:6">
      <c r="B214" t="str">
        <f t="shared" si="5"/>
        <v>Hubei</v>
      </c>
      <c r="C214" s="94">
        <f>SUMPRODUCT(B91:N91)</f>
        <v>200000</v>
      </c>
      <c r="D214" t="s">
        <v>191</v>
      </c>
      <c r="E214" s="83">
        <f t="shared" si="6"/>
        <v>100000</v>
      </c>
      <c r="F214" t="s">
        <v>503</v>
      </c>
    </row>
    <row r="215" spans="1:6">
      <c r="B215" t="str">
        <f t="shared" si="5"/>
        <v>Hunan</v>
      </c>
      <c r="C215" s="94">
        <f>SUMPRODUCT(B92:N92)</f>
        <v>199999.99999999997</v>
      </c>
      <c r="D215" t="s">
        <v>191</v>
      </c>
      <c r="E215" s="83">
        <f t="shared" si="6"/>
        <v>80000</v>
      </c>
      <c r="F215" t="s">
        <v>503</v>
      </c>
    </row>
    <row r="216" spans="1:6">
      <c r="B216" t="str">
        <f t="shared" si="5"/>
        <v>Jiangxi</v>
      </c>
      <c r="C216" s="94">
        <f>SUMPRODUCT(B93:N93)</f>
        <v>270000</v>
      </c>
      <c r="D216" t="s">
        <v>191</v>
      </c>
      <c r="E216" s="83">
        <f t="shared" si="6"/>
        <v>180000</v>
      </c>
      <c r="F216" t="s">
        <v>503</v>
      </c>
    </row>
    <row r="217" spans="1:6">
      <c r="B217" t="str">
        <f t="shared" si="5"/>
        <v>Fujian</v>
      </c>
      <c r="C217" s="94">
        <f>SUMPRODUCT(B94:N94)</f>
        <v>180000.00000000003</v>
      </c>
      <c r="D217" t="s">
        <v>191</v>
      </c>
      <c r="E217" s="83">
        <f t="shared" si="6"/>
        <v>90000</v>
      </c>
      <c r="F217" t="s">
        <v>503</v>
      </c>
    </row>
    <row r="218" spans="1:6">
      <c r="B218" t="str">
        <f t="shared" si="5"/>
        <v>Guangdong</v>
      </c>
      <c r="C218" s="94">
        <f>SUMPRODUCT(B95:N95)</f>
        <v>230000</v>
      </c>
      <c r="D218" t="s">
        <v>191</v>
      </c>
      <c r="E218" s="83">
        <f t="shared" si="6"/>
        <v>170000</v>
      </c>
      <c r="F218" t="s">
        <v>503</v>
      </c>
    </row>
    <row r="219" spans="1:6">
      <c r="B219" t="str">
        <f t="shared" si="5"/>
        <v>Guangxi</v>
      </c>
      <c r="C219" s="94">
        <f>SUMPRODUCT(B96:N96)</f>
        <v>100000</v>
      </c>
      <c r="D219" t="s">
        <v>191</v>
      </c>
      <c r="E219" s="83">
        <f t="shared" si="6"/>
        <v>18000</v>
      </c>
      <c r="F219" t="s">
        <v>503</v>
      </c>
    </row>
    <row r="220" spans="1:6">
      <c r="A220" t="s">
        <v>193</v>
      </c>
      <c r="B220" t="str">
        <f t="shared" ref="B220:B232" si="7">A49</f>
        <v>Sinofert Pingyuan</v>
      </c>
      <c r="C220" s="94">
        <f>SUMPRODUCT(B$100:B$113)</f>
        <v>980000.00000000012</v>
      </c>
      <c r="D220" t="s">
        <v>3</v>
      </c>
      <c r="E220" s="83">
        <f>B49</f>
        <v>980000</v>
      </c>
      <c r="F220" t="s">
        <v>503</v>
      </c>
    </row>
    <row r="221" spans="1:6">
      <c r="B221" t="str">
        <f t="shared" si="7"/>
        <v>Sinofert Changshan</v>
      </c>
      <c r="C221" s="94">
        <f>SUMPRODUCT(C$100:C$113)</f>
        <v>300000</v>
      </c>
      <c r="D221" t="s">
        <v>3</v>
      </c>
      <c r="E221" s="83">
        <f t="shared" ref="E221:E232" si="8">B50</f>
        <v>300000</v>
      </c>
      <c r="F221" t="s">
        <v>503</v>
      </c>
    </row>
    <row r="222" spans="1:6">
      <c r="B222" t="str">
        <f t="shared" si="7"/>
        <v xml:space="preserve">Shanxi Fengxi </v>
      </c>
      <c r="C222" s="94">
        <f>SUMPRODUCT(D$100:D$113)</f>
        <v>591481.72748921951</v>
      </c>
      <c r="D222" t="s">
        <v>3</v>
      </c>
      <c r="E222" s="83">
        <f t="shared" si="8"/>
        <v>900000</v>
      </c>
      <c r="F222" t="s">
        <v>503</v>
      </c>
    </row>
    <row r="223" spans="1:6">
      <c r="B223" t="str">
        <f t="shared" si="7"/>
        <v>Shandong Lian meng</v>
      </c>
      <c r="C223" s="94">
        <f>SUMPRODUCT(E$100:E$113)</f>
        <v>199999.99999999994</v>
      </c>
      <c r="D223" t="s">
        <v>3</v>
      </c>
      <c r="E223" s="83">
        <f t="shared" si="8"/>
        <v>1000000</v>
      </c>
      <c r="F223" t="s">
        <v>503</v>
      </c>
    </row>
    <row r="224" spans="1:6">
      <c r="B224" t="str">
        <f t="shared" si="7"/>
        <v>Shandong Ruixing</v>
      </c>
      <c r="C224" s="94">
        <f>SUMPRODUCT(F$100:F$113)</f>
        <v>199999.99999999994</v>
      </c>
      <c r="D224" t="s">
        <v>3</v>
      </c>
      <c r="E224" s="83">
        <f t="shared" si="8"/>
        <v>1000000</v>
      </c>
      <c r="F224" t="s">
        <v>503</v>
      </c>
    </row>
    <row r="225" spans="1:6">
      <c r="B225" t="str">
        <f t="shared" si="7"/>
        <v>Shandong Lunan</v>
      </c>
      <c r="C225" s="94">
        <f>SUMPRODUCT(G$100:G$113)</f>
        <v>50000</v>
      </c>
      <c r="D225" t="s">
        <v>3</v>
      </c>
      <c r="E225" s="83">
        <f t="shared" si="8"/>
        <v>600000</v>
      </c>
      <c r="F225" t="s">
        <v>503</v>
      </c>
    </row>
    <row r="226" spans="1:6">
      <c r="B226" t="str">
        <f t="shared" si="7"/>
        <v>Henan Xinlianxin</v>
      </c>
      <c r="C226" s="94">
        <f>SUMPRODUCT(H$100:H$113)</f>
        <v>199999.99999999994</v>
      </c>
      <c r="D226" t="s">
        <v>3</v>
      </c>
      <c r="E226" s="83">
        <f t="shared" si="8"/>
        <v>1000000</v>
      </c>
      <c r="F226" t="s">
        <v>503</v>
      </c>
    </row>
    <row r="227" spans="1:6">
      <c r="B227" t="str">
        <f t="shared" si="7"/>
        <v>Henan Pingdingshan</v>
      </c>
      <c r="C227" s="94">
        <f>SUMPRODUCT(I$100:I$113)</f>
        <v>30000.000000000004</v>
      </c>
      <c r="D227" t="s">
        <v>3</v>
      </c>
      <c r="E227" s="83">
        <f t="shared" si="8"/>
        <v>400000</v>
      </c>
      <c r="F227" t="s">
        <v>503</v>
      </c>
    </row>
    <row r="228" spans="1:6">
      <c r="B228" t="str">
        <f t="shared" si="7"/>
        <v xml:space="preserve">Jiangsu Linggu </v>
      </c>
      <c r="C228" s="94">
        <f>SUMPRODUCT(J$100:J$113)</f>
        <v>300000</v>
      </c>
      <c r="D228" t="s">
        <v>3</v>
      </c>
      <c r="E228" s="83">
        <f t="shared" si="8"/>
        <v>1000000</v>
      </c>
      <c r="F228" t="s">
        <v>503</v>
      </c>
    </row>
    <row r="229" spans="1:6">
      <c r="B229" t="str">
        <f t="shared" si="7"/>
        <v>Hebei Zhengyuan</v>
      </c>
      <c r="C229" s="94">
        <f>SUMPRODUCT(K$100:K$113)</f>
        <v>60000</v>
      </c>
      <c r="D229" t="s">
        <v>3</v>
      </c>
      <c r="E229" s="83">
        <f t="shared" si="8"/>
        <v>600000</v>
      </c>
      <c r="F229" t="s">
        <v>503</v>
      </c>
    </row>
    <row r="230" spans="1:6">
      <c r="B230" t="str">
        <f t="shared" si="7"/>
        <v>Hebei Jinghua</v>
      </c>
      <c r="C230" s="94">
        <f>SUMPRODUCT(L$100:L$113)</f>
        <v>60000</v>
      </c>
      <c r="D230" t="s">
        <v>3</v>
      </c>
      <c r="E230" s="83">
        <f t="shared" si="8"/>
        <v>300000</v>
      </c>
      <c r="F230" t="s">
        <v>503</v>
      </c>
    </row>
    <row r="231" spans="1:6">
      <c r="B231" t="str">
        <f t="shared" si="7"/>
        <v>Anhui Haoyuan</v>
      </c>
      <c r="C231" s="94">
        <f>SUMPRODUCT(M$100:M$113)</f>
        <v>80000.001499999998</v>
      </c>
      <c r="D231" t="s">
        <v>3</v>
      </c>
      <c r="E231" s="83">
        <f t="shared" si="8"/>
        <v>300000</v>
      </c>
      <c r="F231" t="s">
        <v>503</v>
      </c>
    </row>
    <row r="232" spans="1:6">
      <c r="B232" t="str">
        <f t="shared" si="7"/>
        <v>Neimenggu Erduosi</v>
      </c>
      <c r="C232" s="94">
        <f>SUMPRODUCT(N$100:N$113)</f>
        <v>199999.99999999997</v>
      </c>
      <c r="D232" t="s">
        <v>3</v>
      </c>
      <c r="E232" s="83">
        <f t="shared" si="8"/>
        <v>1000000</v>
      </c>
      <c r="F232" t="s">
        <v>503</v>
      </c>
    </row>
    <row r="233" spans="1:6">
      <c r="A233" t="s">
        <v>194</v>
      </c>
      <c r="B233" t="str">
        <f t="shared" ref="B233:B245" si="9">A49</f>
        <v>Sinofert Pingyuan</v>
      </c>
      <c r="C233" s="94">
        <f>SUMPRODUCT(B$100:B$113)</f>
        <v>980000.00000000012</v>
      </c>
      <c r="D233" t="s">
        <v>191</v>
      </c>
      <c r="E233" s="83">
        <f>D49</f>
        <v>980000</v>
      </c>
      <c r="F233" t="s">
        <v>503</v>
      </c>
    </row>
    <row r="234" spans="1:6">
      <c r="B234" t="str">
        <f t="shared" si="9"/>
        <v>Sinofert Changshan</v>
      </c>
      <c r="C234" s="94">
        <f>SUMPRODUCT(C$100:C$113)</f>
        <v>300000</v>
      </c>
      <c r="D234" t="s">
        <v>191</v>
      </c>
      <c r="E234" s="83">
        <f t="shared" ref="E234:E245" si="10">D50</f>
        <v>300000</v>
      </c>
      <c r="F234" t="s">
        <v>503</v>
      </c>
    </row>
    <row r="235" spans="1:6">
      <c r="B235" t="str">
        <f t="shared" si="9"/>
        <v xml:space="preserve">Shanxi Fengxi </v>
      </c>
      <c r="C235" s="94">
        <f>SUMPRODUCT(D$100:D$113)</f>
        <v>591481.72748921951</v>
      </c>
      <c r="D235" t="s">
        <v>191</v>
      </c>
      <c r="E235" s="83">
        <f t="shared" si="10"/>
        <v>100000</v>
      </c>
      <c r="F235" t="s">
        <v>503</v>
      </c>
    </row>
    <row r="236" spans="1:6">
      <c r="B236" t="str">
        <f t="shared" si="9"/>
        <v>Shandong Lian meng</v>
      </c>
      <c r="C236" s="94">
        <f>SUMPRODUCT(E$100:E$113)</f>
        <v>199999.99999999994</v>
      </c>
      <c r="D236" t="s">
        <v>191</v>
      </c>
      <c r="E236" s="83">
        <f t="shared" si="10"/>
        <v>200000</v>
      </c>
      <c r="F236" t="s">
        <v>503</v>
      </c>
    </row>
    <row r="237" spans="1:6">
      <c r="B237" t="str">
        <f t="shared" si="9"/>
        <v>Shandong Ruixing</v>
      </c>
      <c r="C237" s="94">
        <f>SUMPRODUCT(F$100:F$113)</f>
        <v>199999.99999999994</v>
      </c>
      <c r="D237" t="s">
        <v>191</v>
      </c>
      <c r="E237" s="83">
        <f t="shared" si="10"/>
        <v>200000</v>
      </c>
      <c r="F237" t="s">
        <v>503</v>
      </c>
    </row>
    <row r="238" spans="1:6">
      <c r="B238" t="str">
        <f t="shared" si="9"/>
        <v>Shandong Lunan</v>
      </c>
      <c r="C238" s="94">
        <f>SUMPRODUCT(G$100:G$113)</f>
        <v>50000</v>
      </c>
      <c r="D238" t="s">
        <v>191</v>
      </c>
      <c r="E238" s="83">
        <f t="shared" si="10"/>
        <v>50000</v>
      </c>
      <c r="F238" t="s">
        <v>503</v>
      </c>
    </row>
    <row r="239" spans="1:6">
      <c r="B239" t="str">
        <f t="shared" si="9"/>
        <v>Henan Xinlianxin</v>
      </c>
      <c r="C239" s="94">
        <f>SUMPRODUCT(H$100:H$113)</f>
        <v>199999.99999999994</v>
      </c>
      <c r="D239" t="s">
        <v>191</v>
      </c>
      <c r="E239" s="83">
        <f t="shared" si="10"/>
        <v>200000</v>
      </c>
      <c r="F239" t="s">
        <v>503</v>
      </c>
    </row>
    <row r="240" spans="1:6">
      <c r="B240" t="str">
        <f t="shared" si="9"/>
        <v>Henan Pingdingshan</v>
      </c>
      <c r="C240" s="94">
        <f>SUMPRODUCT(I$100:I$113)</f>
        <v>30000.000000000004</v>
      </c>
      <c r="D240" t="s">
        <v>191</v>
      </c>
      <c r="E240" s="83">
        <f t="shared" si="10"/>
        <v>30000</v>
      </c>
      <c r="F240" t="s">
        <v>503</v>
      </c>
    </row>
    <row r="241" spans="2:6">
      <c r="B241" t="str">
        <f t="shared" si="9"/>
        <v xml:space="preserve">Jiangsu Linggu </v>
      </c>
      <c r="C241" s="94">
        <f>SUMPRODUCT(J$100:J$113)</f>
        <v>300000</v>
      </c>
      <c r="D241" t="s">
        <v>191</v>
      </c>
      <c r="E241" s="83">
        <f t="shared" si="10"/>
        <v>300000</v>
      </c>
      <c r="F241" t="s">
        <v>503</v>
      </c>
    </row>
    <row r="242" spans="2:6">
      <c r="B242" t="str">
        <f t="shared" si="9"/>
        <v>Hebei Zhengyuan</v>
      </c>
      <c r="C242" s="94">
        <f>SUMPRODUCT(K$100:K$113)</f>
        <v>60000</v>
      </c>
      <c r="D242" t="s">
        <v>191</v>
      </c>
      <c r="E242" s="83">
        <f t="shared" si="10"/>
        <v>60000</v>
      </c>
      <c r="F242" t="s">
        <v>503</v>
      </c>
    </row>
    <row r="243" spans="2:6">
      <c r="B243" t="str">
        <f t="shared" si="9"/>
        <v>Hebei Jinghua</v>
      </c>
      <c r="C243" s="94">
        <f>SUMPRODUCT(L$100:L$113)</f>
        <v>60000</v>
      </c>
      <c r="D243" t="s">
        <v>191</v>
      </c>
      <c r="E243" s="83">
        <f t="shared" si="10"/>
        <v>60000</v>
      </c>
      <c r="F243" t="s">
        <v>503</v>
      </c>
    </row>
    <row r="244" spans="2:6">
      <c r="B244" t="str">
        <f t="shared" si="9"/>
        <v>Anhui Haoyuan</v>
      </c>
      <c r="C244" s="94">
        <f>SUMPRODUCT(M$100:M$113)</f>
        <v>80000.001499999998</v>
      </c>
      <c r="D244" t="s">
        <v>191</v>
      </c>
      <c r="E244" s="83">
        <f t="shared" si="10"/>
        <v>80000</v>
      </c>
      <c r="F244" t="s">
        <v>503</v>
      </c>
    </row>
    <row r="245" spans="2:6">
      <c r="B245" t="str">
        <f t="shared" si="9"/>
        <v>Neimenggu Erduosi</v>
      </c>
      <c r="C245" s="94">
        <f>SUMPRODUCT(N$100:N$113)</f>
        <v>199999.99999999997</v>
      </c>
      <c r="D245" t="s">
        <v>191</v>
      </c>
      <c r="E245" s="83">
        <f t="shared" si="10"/>
        <v>200000</v>
      </c>
      <c r="F245" t="s">
        <v>503</v>
      </c>
    </row>
  </sheetData>
  <mergeCells count="3">
    <mergeCell ref="A28:E28"/>
    <mergeCell ref="A47:F47"/>
    <mergeCell ref="A171:N171"/>
  </mergeCells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5B81-97CF-448F-B483-69CE7994C247}">
  <dimension ref="A1:Q250"/>
  <sheetViews>
    <sheetView topLeftCell="A86" zoomScale="75" zoomScaleNormal="60" workbookViewId="0">
      <selection activeCell="B6" sqref="B6"/>
    </sheetView>
  </sheetViews>
  <sheetFormatPr defaultRowHeight="14.5"/>
  <cols>
    <col min="1" max="1" width="28.453125" customWidth="1"/>
    <col min="2" max="2" width="30" customWidth="1"/>
    <col min="3" max="3" width="14.81640625" bestFit="1" customWidth="1"/>
    <col min="4" max="4" width="12.26953125" customWidth="1"/>
    <col min="5" max="5" width="22.6328125" bestFit="1" customWidth="1"/>
    <col min="6" max="6" width="18.08984375" bestFit="1" customWidth="1"/>
    <col min="7" max="7" width="15.453125" customWidth="1"/>
    <col min="8" max="8" width="27.54296875" customWidth="1"/>
    <col min="9" max="9" width="22.08984375" bestFit="1" customWidth="1"/>
    <col min="10" max="10" width="14.54296875" bestFit="1" customWidth="1"/>
    <col min="11" max="11" width="12.08984375" bestFit="1" customWidth="1"/>
    <col min="12" max="12" width="21.81640625" bestFit="1" customWidth="1"/>
    <col min="13" max="13" width="11.36328125" bestFit="1" customWidth="1"/>
    <col min="14" max="14" width="17.54296875" bestFit="1" customWidth="1"/>
    <col min="15" max="15" width="21.453125" customWidth="1"/>
    <col min="16" max="16" width="23.08984375" bestFit="1" customWidth="1"/>
    <col min="17" max="17" width="11.453125" bestFit="1" customWidth="1"/>
    <col min="18" max="18" width="12.26953125" customWidth="1"/>
    <col min="19" max="19" width="22.54296875" bestFit="1" customWidth="1"/>
    <col min="20" max="21" width="12.26953125" customWidth="1"/>
    <col min="23" max="23" width="12.81640625" customWidth="1"/>
    <col min="24" max="24" width="11.54296875" customWidth="1"/>
  </cols>
  <sheetData>
    <row r="1" spans="1:15" ht="20.5" thickBot="1">
      <c r="A1" s="142" t="s">
        <v>154</v>
      </c>
    </row>
    <row r="2" spans="1:15">
      <c r="A2" s="130" t="s">
        <v>725</v>
      </c>
      <c r="B2" s="130"/>
      <c r="C2" s="131" t="s">
        <v>169</v>
      </c>
      <c r="D2" s="131" t="s">
        <v>170</v>
      </c>
      <c r="E2" s="131" t="s">
        <v>171</v>
      </c>
      <c r="F2" s="131" t="s">
        <v>172</v>
      </c>
      <c r="G2" s="131" t="s">
        <v>173</v>
      </c>
      <c r="H2" s="131" t="s">
        <v>174</v>
      </c>
      <c r="I2" s="131" t="s">
        <v>175</v>
      </c>
      <c r="J2" s="131" t="s">
        <v>176</v>
      </c>
      <c r="K2" s="131" t="s">
        <v>177</v>
      </c>
      <c r="L2" s="131" t="s">
        <v>178</v>
      </c>
      <c r="M2" s="131" t="s">
        <v>179</v>
      </c>
      <c r="N2" s="131" t="s">
        <v>180</v>
      </c>
      <c r="O2" s="131" t="s">
        <v>181</v>
      </c>
    </row>
    <row r="3" spans="1:15" ht="24">
      <c r="A3" s="132"/>
      <c r="B3" s="133" t="s">
        <v>144</v>
      </c>
      <c r="C3" s="133" t="s">
        <v>81</v>
      </c>
      <c r="D3" s="133" t="s">
        <v>130</v>
      </c>
      <c r="E3" s="133" t="s">
        <v>145</v>
      </c>
      <c r="F3" s="133" t="s">
        <v>84</v>
      </c>
      <c r="G3" s="133" t="s">
        <v>85</v>
      </c>
      <c r="H3" s="134" t="s">
        <v>86</v>
      </c>
      <c r="I3" s="133" t="s">
        <v>87</v>
      </c>
      <c r="J3" s="133" t="s">
        <v>88</v>
      </c>
      <c r="K3" s="133" t="s">
        <v>89</v>
      </c>
      <c r="L3" s="133" t="s">
        <v>90</v>
      </c>
      <c r="M3" s="133" t="s">
        <v>91</v>
      </c>
      <c r="N3" s="133" t="s">
        <v>92</v>
      </c>
      <c r="O3" s="133" t="s">
        <v>93</v>
      </c>
    </row>
    <row r="4" spans="1:15">
      <c r="A4" s="132" t="s">
        <v>155</v>
      </c>
      <c r="B4" s="135" t="s">
        <v>2</v>
      </c>
      <c r="C4" s="136">
        <v>11</v>
      </c>
      <c r="D4" s="136">
        <v>12</v>
      </c>
      <c r="E4" s="136">
        <v>13</v>
      </c>
      <c r="F4" s="136">
        <v>14</v>
      </c>
      <c r="G4" s="136">
        <v>15</v>
      </c>
      <c r="H4" s="136">
        <v>16</v>
      </c>
      <c r="I4" s="136">
        <v>17</v>
      </c>
      <c r="J4" s="136">
        <v>18</v>
      </c>
      <c r="K4" s="136">
        <v>19</v>
      </c>
      <c r="L4" s="136">
        <v>110</v>
      </c>
      <c r="M4" s="136">
        <v>111</v>
      </c>
      <c r="N4" s="136">
        <v>112</v>
      </c>
      <c r="O4" s="136">
        <v>113</v>
      </c>
    </row>
    <row r="5" spans="1:15">
      <c r="A5" s="132" t="s">
        <v>156</v>
      </c>
      <c r="B5" s="135" t="s">
        <v>4</v>
      </c>
      <c r="C5" s="136">
        <v>21</v>
      </c>
      <c r="D5" s="136">
        <v>22</v>
      </c>
      <c r="E5" s="136">
        <v>23</v>
      </c>
      <c r="F5" s="136">
        <v>24</v>
      </c>
      <c r="G5" s="136">
        <v>25</v>
      </c>
      <c r="H5" s="136">
        <v>26</v>
      </c>
      <c r="I5" s="136">
        <v>27</v>
      </c>
      <c r="J5" s="136">
        <v>28</v>
      </c>
      <c r="K5" s="136">
        <v>29</v>
      </c>
      <c r="L5" s="136">
        <v>210</v>
      </c>
      <c r="M5" s="136">
        <v>211</v>
      </c>
      <c r="N5" s="136">
        <v>212</v>
      </c>
      <c r="O5" s="136">
        <v>213</v>
      </c>
    </row>
    <row r="6" spans="1:15">
      <c r="A6" s="132" t="s">
        <v>157</v>
      </c>
      <c r="B6" s="135" t="s">
        <v>5</v>
      </c>
      <c r="C6" s="136">
        <v>31</v>
      </c>
      <c r="D6" s="136">
        <v>32</v>
      </c>
      <c r="E6" s="136">
        <v>33</v>
      </c>
      <c r="F6" s="136">
        <v>34</v>
      </c>
      <c r="G6" s="136">
        <v>35</v>
      </c>
      <c r="H6" s="136">
        <v>36</v>
      </c>
      <c r="I6" s="136">
        <v>37</v>
      </c>
      <c r="J6" s="136">
        <v>38</v>
      </c>
      <c r="K6" s="136">
        <v>39</v>
      </c>
      <c r="L6" s="136">
        <v>310</v>
      </c>
      <c r="M6" s="136">
        <v>311</v>
      </c>
      <c r="N6" s="136">
        <v>312</v>
      </c>
      <c r="O6" s="136">
        <v>313</v>
      </c>
    </row>
    <row r="7" spans="1:15">
      <c r="A7" s="132" t="s">
        <v>158</v>
      </c>
      <c r="B7" s="137" t="s">
        <v>94</v>
      </c>
      <c r="C7" s="136">
        <v>41</v>
      </c>
      <c r="D7" s="136">
        <v>42</v>
      </c>
      <c r="E7" s="136">
        <v>43</v>
      </c>
      <c r="F7" s="136">
        <v>44</v>
      </c>
      <c r="G7" s="136">
        <v>45</v>
      </c>
      <c r="H7" s="136">
        <v>46</v>
      </c>
      <c r="I7" s="136">
        <v>47</v>
      </c>
      <c r="J7" s="136">
        <v>48</v>
      </c>
      <c r="K7" s="136">
        <v>49</v>
      </c>
      <c r="L7" s="136">
        <v>410</v>
      </c>
      <c r="M7" s="136">
        <v>411</v>
      </c>
      <c r="N7" s="136">
        <v>412</v>
      </c>
      <c r="O7" s="136">
        <v>413</v>
      </c>
    </row>
    <row r="8" spans="1:15">
      <c r="A8" s="132" t="s">
        <v>159</v>
      </c>
      <c r="B8" s="137" t="s">
        <v>7</v>
      </c>
      <c r="C8" s="136">
        <v>51</v>
      </c>
      <c r="D8" s="136">
        <v>52</v>
      </c>
      <c r="E8" s="136">
        <v>53</v>
      </c>
      <c r="F8" s="136">
        <v>54</v>
      </c>
      <c r="G8" s="136">
        <v>55</v>
      </c>
      <c r="H8" s="136">
        <v>56</v>
      </c>
      <c r="I8" s="136">
        <v>57</v>
      </c>
      <c r="J8" s="136">
        <v>58</v>
      </c>
      <c r="K8" s="136">
        <v>59</v>
      </c>
      <c r="L8" s="136">
        <v>510</v>
      </c>
      <c r="M8" s="136">
        <v>511</v>
      </c>
      <c r="N8" s="136">
        <v>512</v>
      </c>
      <c r="O8" s="136">
        <v>513</v>
      </c>
    </row>
    <row r="9" spans="1:15">
      <c r="A9" s="132" t="s">
        <v>160</v>
      </c>
      <c r="B9" s="137" t="s">
        <v>8</v>
      </c>
      <c r="C9" s="136">
        <v>61</v>
      </c>
      <c r="D9" s="136">
        <v>62</v>
      </c>
      <c r="E9" s="136">
        <v>63</v>
      </c>
      <c r="F9" s="136">
        <v>64</v>
      </c>
      <c r="G9" s="136">
        <v>65</v>
      </c>
      <c r="H9" s="136">
        <v>66</v>
      </c>
      <c r="I9" s="136">
        <v>67</v>
      </c>
      <c r="J9" s="136">
        <v>68</v>
      </c>
      <c r="K9" s="136">
        <v>69</v>
      </c>
      <c r="L9" s="136">
        <v>610</v>
      </c>
      <c r="M9" s="136">
        <v>611</v>
      </c>
      <c r="N9" s="136">
        <v>612</v>
      </c>
      <c r="O9" s="136">
        <v>613</v>
      </c>
    </row>
    <row r="10" spans="1:15">
      <c r="A10" s="132" t="s">
        <v>161</v>
      </c>
      <c r="B10" s="135" t="s">
        <v>9</v>
      </c>
      <c r="C10" s="136">
        <v>71</v>
      </c>
      <c r="D10" s="136">
        <v>72</v>
      </c>
      <c r="E10" s="136">
        <v>73</v>
      </c>
      <c r="F10" s="136">
        <v>74</v>
      </c>
      <c r="G10" s="136">
        <v>75</v>
      </c>
      <c r="H10" s="136">
        <v>76</v>
      </c>
      <c r="I10" s="136">
        <v>77</v>
      </c>
      <c r="J10" s="136">
        <v>78</v>
      </c>
      <c r="K10" s="136">
        <v>79</v>
      </c>
      <c r="L10" s="136">
        <v>710</v>
      </c>
      <c r="M10" s="136">
        <v>711</v>
      </c>
      <c r="N10" s="136">
        <v>712</v>
      </c>
      <c r="O10" s="136">
        <v>713</v>
      </c>
    </row>
    <row r="11" spans="1:15">
      <c r="A11" s="132" t="s">
        <v>162</v>
      </c>
      <c r="B11" s="135" t="s">
        <v>95</v>
      </c>
      <c r="C11" s="136">
        <v>81</v>
      </c>
      <c r="D11" s="136">
        <v>82</v>
      </c>
      <c r="E11" s="136">
        <v>83</v>
      </c>
      <c r="F11" s="136">
        <v>84</v>
      </c>
      <c r="G11" s="136">
        <v>85</v>
      </c>
      <c r="H11" s="136">
        <v>86</v>
      </c>
      <c r="I11" s="136">
        <v>87</v>
      </c>
      <c r="J11" s="136">
        <v>88</v>
      </c>
      <c r="K11" s="136">
        <v>89</v>
      </c>
      <c r="L11" s="136">
        <v>810</v>
      </c>
      <c r="M11" s="136">
        <v>811</v>
      </c>
      <c r="N11" s="136">
        <v>812</v>
      </c>
      <c r="O11" s="136">
        <v>813</v>
      </c>
    </row>
    <row r="12" spans="1:15">
      <c r="A12" s="132" t="s">
        <v>163</v>
      </c>
      <c r="B12" s="137" t="s">
        <v>24</v>
      </c>
      <c r="C12" s="136">
        <v>91</v>
      </c>
      <c r="D12" s="136">
        <v>92</v>
      </c>
      <c r="E12" s="136">
        <v>93</v>
      </c>
      <c r="F12" s="136">
        <v>94</v>
      </c>
      <c r="G12" s="136">
        <v>95</v>
      </c>
      <c r="H12" s="136">
        <v>96</v>
      </c>
      <c r="I12" s="136">
        <v>97</v>
      </c>
      <c r="J12" s="136">
        <v>98</v>
      </c>
      <c r="K12" s="136">
        <v>99</v>
      </c>
      <c r="L12" s="136">
        <v>910</v>
      </c>
      <c r="M12" s="136">
        <v>911</v>
      </c>
      <c r="N12" s="136">
        <v>912</v>
      </c>
      <c r="O12" s="136">
        <v>913</v>
      </c>
    </row>
    <row r="13" spans="1:15">
      <c r="A13" s="132" t="s">
        <v>164</v>
      </c>
      <c r="B13" s="137" t="s">
        <v>11</v>
      </c>
      <c r="C13" s="136">
        <v>101</v>
      </c>
      <c r="D13" s="136">
        <v>102</v>
      </c>
      <c r="E13" s="136">
        <v>103</v>
      </c>
      <c r="F13" s="136">
        <v>104</v>
      </c>
      <c r="G13" s="136">
        <v>105</v>
      </c>
      <c r="H13" s="136">
        <v>106</v>
      </c>
      <c r="I13" s="136">
        <v>107</v>
      </c>
      <c r="J13" s="136">
        <v>108</v>
      </c>
      <c r="K13" s="136">
        <v>109</v>
      </c>
      <c r="L13" s="136">
        <v>1010</v>
      </c>
      <c r="M13" s="136">
        <v>1011</v>
      </c>
      <c r="N13" s="136">
        <v>1012</v>
      </c>
      <c r="O13" s="136">
        <v>1013</v>
      </c>
    </row>
    <row r="14" spans="1:15">
      <c r="A14" s="132" t="s">
        <v>165</v>
      </c>
      <c r="B14" s="137" t="s">
        <v>12</v>
      </c>
      <c r="C14" s="136">
        <v>111</v>
      </c>
      <c r="D14" s="136">
        <v>112</v>
      </c>
      <c r="E14" s="136">
        <v>113</v>
      </c>
      <c r="F14" s="136">
        <v>114</v>
      </c>
      <c r="G14" s="136">
        <v>115</v>
      </c>
      <c r="H14" s="136">
        <v>116</v>
      </c>
      <c r="I14" s="136">
        <v>117</v>
      </c>
      <c r="J14" s="136">
        <v>118</v>
      </c>
      <c r="K14" s="136">
        <v>119</v>
      </c>
      <c r="L14" s="136">
        <v>1110</v>
      </c>
      <c r="M14" s="136">
        <v>1111</v>
      </c>
      <c r="N14" s="136">
        <v>1112</v>
      </c>
      <c r="O14" s="136">
        <v>1113</v>
      </c>
    </row>
    <row r="15" spans="1:15">
      <c r="A15" s="132" t="s">
        <v>166</v>
      </c>
      <c r="B15" s="137" t="s">
        <v>13</v>
      </c>
      <c r="C15" s="136">
        <v>121</v>
      </c>
      <c r="D15" s="136">
        <v>122</v>
      </c>
      <c r="E15" s="136">
        <v>123</v>
      </c>
      <c r="F15" s="136">
        <v>124</v>
      </c>
      <c r="G15" s="136">
        <v>125</v>
      </c>
      <c r="H15" s="136">
        <v>126</v>
      </c>
      <c r="I15" s="136">
        <v>127</v>
      </c>
      <c r="J15" s="136">
        <v>128</v>
      </c>
      <c r="K15" s="136">
        <v>129</v>
      </c>
      <c r="L15" s="136">
        <v>1210</v>
      </c>
      <c r="M15" s="136">
        <v>1211</v>
      </c>
      <c r="N15" s="136">
        <v>1212</v>
      </c>
      <c r="O15" s="136">
        <v>1213</v>
      </c>
    </row>
    <row r="16" spans="1:15">
      <c r="A16" s="132" t="s">
        <v>167</v>
      </c>
      <c r="B16" s="137" t="s">
        <v>14</v>
      </c>
      <c r="C16" s="136">
        <v>131</v>
      </c>
      <c r="D16" s="136">
        <v>132</v>
      </c>
      <c r="E16" s="136">
        <v>133</v>
      </c>
      <c r="F16" s="136">
        <v>134</v>
      </c>
      <c r="G16" s="136">
        <v>135</v>
      </c>
      <c r="H16" s="136">
        <v>136</v>
      </c>
      <c r="I16" s="136">
        <v>137</v>
      </c>
      <c r="J16" s="136">
        <v>138</v>
      </c>
      <c r="K16" s="136">
        <v>139</v>
      </c>
      <c r="L16" s="136">
        <v>1310</v>
      </c>
      <c r="M16" s="136">
        <v>1311</v>
      </c>
      <c r="N16" s="136">
        <v>1312</v>
      </c>
      <c r="O16" s="136">
        <v>1313</v>
      </c>
    </row>
    <row r="17" spans="1:15">
      <c r="A17" s="132" t="s">
        <v>168</v>
      </c>
      <c r="B17" s="137" t="s">
        <v>15</v>
      </c>
      <c r="C17" s="136">
        <v>141</v>
      </c>
      <c r="D17" s="136">
        <v>142</v>
      </c>
      <c r="E17" s="136">
        <v>143</v>
      </c>
      <c r="F17" s="136">
        <v>144</v>
      </c>
      <c r="G17" s="136">
        <v>145</v>
      </c>
      <c r="H17" s="136">
        <v>146</v>
      </c>
      <c r="I17" s="136">
        <v>147</v>
      </c>
      <c r="J17" s="136">
        <v>148</v>
      </c>
      <c r="K17" s="136">
        <v>149</v>
      </c>
      <c r="L17" s="136">
        <v>1410</v>
      </c>
      <c r="M17" s="136">
        <v>1411</v>
      </c>
      <c r="N17" s="136">
        <v>1412</v>
      </c>
      <c r="O17" s="136">
        <v>1413</v>
      </c>
    </row>
    <row r="18" spans="1:15">
      <c r="A18" t="s">
        <v>184</v>
      </c>
    </row>
    <row r="19" spans="1:15">
      <c r="A19" t="s">
        <v>183</v>
      </c>
    </row>
    <row r="20" spans="1:15">
      <c r="A20" t="s">
        <v>182</v>
      </c>
    </row>
    <row r="21" spans="1:15">
      <c r="A21" t="s">
        <v>728</v>
      </c>
    </row>
    <row r="22" spans="1:15" ht="15" thickBot="1">
      <c r="B22" t="s">
        <v>717</v>
      </c>
    </row>
    <row r="23" spans="1:15" ht="20.5" thickBot="1">
      <c r="A23" s="142" t="s">
        <v>185</v>
      </c>
      <c r="B23" s="145">
        <f>P137+O170</f>
        <v>303931.2427297199</v>
      </c>
    </row>
    <row r="24" spans="1:15">
      <c r="B24" t="s">
        <v>729</v>
      </c>
    </row>
    <row r="25" spans="1:15">
      <c r="B25" t="s">
        <v>768</v>
      </c>
    </row>
    <row r="26" spans="1:15">
      <c r="B26" s="123" t="s">
        <v>769</v>
      </c>
      <c r="C26" s="123"/>
    </row>
    <row r="27" spans="1:15" hidden="1">
      <c r="A27" t="s">
        <v>65</v>
      </c>
    </row>
    <row r="28" spans="1:15" ht="16" hidden="1">
      <c r="A28" s="96" t="s">
        <v>101</v>
      </c>
      <c r="B28" s="97"/>
      <c r="C28" s="97"/>
      <c r="D28" s="97"/>
      <c r="E28" s="98"/>
    </row>
    <row r="29" spans="1:15" ht="48" hidden="1">
      <c r="A29" s="62" t="s">
        <v>102</v>
      </c>
      <c r="B29" s="63" t="s">
        <v>103</v>
      </c>
      <c r="C29" s="63" t="s">
        <v>104</v>
      </c>
      <c r="D29" s="63" t="s">
        <v>105</v>
      </c>
      <c r="E29" s="64" t="s">
        <v>106</v>
      </c>
    </row>
    <row r="30" spans="1:15" ht="16" hidden="1">
      <c r="A30" s="65" t="s">
        <v>107</v>
      </c>
      <c r="B30" s="66">
        <v>1300000</v>
      </c>
      <c r="C30" s="67">
        <v>220000</v>
      </c>
      <c r="D30" s="66">
        <v>150000</v>
      </c>
      <c r="E30" s="66">
        <v>1916.6396855177343</v>
      </c>
      <c r="F30" s="83"/>
    </row>
    <row r="31" spans="1:15" ht="16" hidden="1">
      <c r="A31" s="65" t="s">
        <v>108</v>
      </c>
      <c r="B31" s="66">
        <v>1200000</v>
      </c>
      <c r="C31" s="67">
        <v>400000</v>
      </c>
      <c r="D31" s="66">
        <v>300000</v>
      </c>
      <c r="E31" s="66">
        <v>1864.3819607553032</v>
      </c>
    </row>
    <row r="32" spans="1:15" ht="16" hidden="1">
      <c r="A32" s="65" t="s">
        <v>109</v>
      </c>
      <c r="B32" s="66">
        <v>1100000</v>
      </c>
      <c r="C32" s="67">
        <v>180000</v>
      </c>
      <c r="D32" s="66">
        <v>120000</v>
      </c>
      <c r="E32" s="66">
        <v>1880.0204970343118</v>
      </c>
    </row>
    <row r="33" spans="1:6" ht="16" hidden="1">
      <c r="A33" s="68" t="s">
        <v>110</v>
      </c>
      <c r="B33" s="66">
        <v>3000000</v>
      </c>
      <c r="C33" s="69">
        <v>200000</v>
      </c>
      <c r="D33" s="66">
        <v>100000</v>
      </c>
      <c r="E33" s="66">
        <v>1798.1394594594594</v>
      </c>
    </row>
    <row r="34" spans="1:6" ht="16" hidden="1">
      <c r="A34" s="68" t="s">
        <v>111</v>
      </c>
      <c r="B34" s="66">
        <v>6000000</v>
      </c>
      <c r="C34" s="69">
        <v>210000</v>
      </c>
      <c r="D34" s="66">
        <v>200000</v>
      </c>
      <c r="E34" s="66">
        <v>1787.3270025839793</v>
      </c>
    </row>
    <row r="35" spans="1:6" ht="16" hidden="1">
      <c r="A35" s="68" t="s">
        <v>112</v>
      </c>
      <c r="B35" s="66">
        <v>4500000</v>
      </c>
      <c r="C35" s="67">
        <v>500000</v>
      </c>
      <c r="D35" s="66">
        <v>270000</v>
      </c>
      <c r="E35" s="66">
        <v>1812.2667030068103</v>
      </c>
    </row>
    <row r="36" spans="1:6" ht="16" hidden="1">
      <c r="A36" s="65" t="s">
        <v>113</v>
      </c>
      <c r="B36" s="66">
        <v>4500000</v>
      </c>
      <c r="C36" s="67">
        <v>450000</v>
      </c>
      <c r="D36" s="66">
        <v>200000</v>
      </c>
      <c r="E36" s="66">
        <v>1865.8768271711092</v>
      </c>
    </row>
    <row r="37" spans="1:6" ht="16" hidden="1">
      <c r="A37" s="65" t="s">
        <v>114</v>
      </c>
      <c r="B37" s="66">
        <v>2200000</v>
      </c>
      <c r="C37" s="67">
        <v>230000</v>
      </c>
      <c r="D37" s="66">
        <v>110000</v>
      </c>
      <c r="E37" s="66">
        <v>1842.2896425297893</v>
      </c>
    </row>
    <row r="38" spans="1:6" ht="16" hidden="1">
      <c r="A38" s="68" t="s">
        <v>115</v>
      </c>
      <c r="B38" s="66">
        <v>2600000</v>
      </c>
      <c r="C38" s="69">
        <v>200000</v>
      </c>
      <c r="D38" s="66">
        <v>100000</v>
      </c>
      <c r="E38" s="66">
        <v>1837.124135375494</v>
      </c>
    </row>
    <row r="39" spans="1:6" ht="16" hidden="1">
      <c r="A39" s="68" t="s">
        <v>116</v>
      </c>
      <c r="B39" s="66">
        <v>2300000</v>
      </c>
      <c r="C39" s="69">
        <v>200000</v>
      </c>
      <c r="D39" s="66">
        <v>80000</v>
      </c>
      <c r="E39" s="66">
        <v>1901.3205630791163</v>
      </c>
    </row>
    <row r="40" spans="1:6" ht="16" hidden="1">
      <c r="A40" s="68" t="s">
        <v>117</v>
      </c>
      <c r="B40" s="66">
        <v>1500000</v>
      </c>
      <c r="C40" s="70">
        <v>270000</v>
      </c>
      <c r="D40" s="66">
        <v>180000</v>
      </c>
      <c r="E40" s="66">
        <v>1914.8032337089662</v>
      </c>
    </row>
    <row r="41" spans="1:6" ht="16" hidden="1">
      <c r="A41" s="68" t="s">
        <v>118</v>
      </c>
      <c r="B41" s="66">
        <v>1200000</v>
      </c>
      <c r="C41" s="70">
        <v>180000</v>
      </c>
      <c r="D41" s="66">
        <v>90000</v>
      </c>
      <c r="E41" s="66">
        <v>1959.571084801232</v>
      </c>
    </row>
    <row r="42" spans="1:6" ht="16" hidden="1">
      <c r="A42" s="68" t="s">
        <v>119</v>
      </c>
      <c r="B42" s="66">
        <v>1200000</v>
      </c>
      <c r="C42" s="69">
        <v>230000</v>
      </c>
      <c r="D42" s="66">
        <v>170000</v>
      </c>
      <c r="E42" s="66">
        <v>1930.2997369409995</v>
      </c>
    </row>
    <row r="43" spans="1:6" ht="16" hidden="1">
      <c r="A43" s="68" t="s">
        <v>120</v>
      </c>
      <c r="B43" s="66">
        <v>1600000</v>
      </c>
      <c r="C43" s="69">
        <v>100000</v>
      </c>
      <c r="D43" s="66">
        <v>18000</v>
      </c>
      <c r="E43" s="66">
        <v>1917.0126829268293</v>
      </c>
    </row>
    <row r="44" spans="1:6" ht="16" hidden="1">
      <c r="A44" s="68" t="s">
        <v>32</v>
      </c>
      <c r="B44" s="71">
        <f>SUM(B30:B43)</f>
        <v>34200000</v>
      </c>
      <c r="C44" s="71">
        <f>SUM(C30:C43)</f>
        <v>3570000</v>
      </c>
      <c r="D44" s="71">
        <f>SUM(D30:D43)</f>
        <v>2088000</v>
      </c>
      <c r="E44" s="71"/>
    </row>
    <row r="45" spans="1:6" hidden="1"/>
    <row r="46" spans="1:6" hidden="1">
      <c r="A46" t="s">
        <v>68</v>
      </c>
    </row>
    <row r="47" spans="1:6" ht="16" hidden="1">
      <c r="A47" s="97" t="s">
        <v>121</v>
      </c>
      <c r="B47" s="97"/>
      <c r="C47" s="97"/>
      <c r="D47" s="97"/>
      <c r="E47" s="97"/>
      <c r="F47" s="98"/>
    </row>
    <row r="48" spans="1:6" ht="64" hidden="1">
      <c r="A48" s="65" t="s">
        <v>122</v>
      </c>
      <c r="B48" s="63" t="s">
        <v>123</v>
      </c>
      <c r="C48" s="63" t="s">
        <v>124</v>
      </c>
      <c r="D48" s="63" t="s">
        <v>125</v>
      </c>
      <c r="E48" s="63" t="s">
        <v>126</v>
      </c>
      <c r="F48" s="63" t="s">
        <v>127</v>
      </c>
    </row>
    <row r="49" spans="1:6" ht="16" hidden="1">
      <c r="A49" s="68" t="s">
        <v>128</v>
      </c>
      <c r="B49" s="72">
        <v>980000</v>
      </c>
      <c r="C49" s="72">
        <v>980000</v>
      </c>
      <c r="D49" s="72">
        <v>980000</v>
      </c>
      <c r="E49" s="58" t="s">
        <v>129</v>
      </c>
      <c r="F49" s="58">
        <v>1700</v>
      </c>
    </row>
    <row r="50" spans="1:6" ht="16" hidden="1">
      <c r="A50" s="68" t="s">
        <v>130</v>
      </c>
      <c r="B50" s="72">
        <v>300000</v>
      </c>
      <c r="C50" s="72">
        <v>300000</v>
      </c>
      <c r="D50" s="72">
        <v>300000</v>
      </c>
      <c r="E50" s="58" t="s">
        <v>129</v>
      </c>
      <c r="F50" s="58">
        <v>1750</v>
      </c>
    </row>
    <row r="51" spans="1:6" ht="16" hidden="1">
      <c r="A51" s="68" t="s">
        <v>131</v>
      </c>
      <c r="B51" s="72">
        <v>900000</v>
      </c>
      <c r="C51" s="72">
        <v>300000</v>
      </c>
      <c r="D51" s="72">
        <v>100000</v>
      </c>
      <c r="E51" s="58" t="s">
        <v>132</v>
      </c>
      <c r="F51" s="58">
        <v>1650</v>
      </c>
    </row>
    <row r="52" spans="1:6" ht="16" hidden="1">
      <c r="A52" s="68" t="s">
        <v>133</v>
      </c>
      <c r="B52" s="72">
        <v>1000000</v>
      </c>
      <c r="C52" s="72">
        <v>350000</v>
      </c>
      <c r="D52" s="72">
        <v>200000</v>
      </c>
      <c r="E52" s="58" t="s">
        <v>132</v>
      </c>
      <c r="F52" s="58">
        <v>1720</v>
      </c>
    </row>
    <row r="53" spans="1:6" ht="16" hidden="1">
      <c r="A53" s="68" t="s">
        <v>134</v>
      </c>
      <c r="B53" s="72">
        <v>1000000</v>
      </c>
      <c r="C53" s="72">
        <v>300000</v>
      </c>
      <c r="D53" s="72">
        <v>200000</v>
      </c>
      <c r="E53" s="58" t="s">
        <v>132</v>
      </c>
      <c r="F53" s="58">
        <v>1700</v>
      </c>
    </row>
    <row r="54" spans="1:6" ht="16" hidden="1">
      <c r="A54" s="65" t="s">
        <v>135</v>
      </c>
      <c r="B54" s="72">
        <v>600000</v>
      </c>
      <c r="C54" s="72">
        <v>120000</v>
      </c>
      <c r="D54" s="72">
        <v>50000</v>
      </c>
      <c r="E54" s="58" t="s">
        <v>132</v>
      </c>
      <c r="F54" s="58">
        <v>1700</v>
      </c>
    </row>
    <row r="55" spans="1:6" ht="16" hidden="1">
      <c r="A55" s="68" t="s">
        <v>136</v>
      </c>
      <c r="B55" s="72">
        <v>1000000</v>
      </c>
      <c r="C55" s="72">
        <v>300000</v>
      </c>
      <c r="D55" s="72">
        <v>200000</v>
      </c>
      <c r="E55" s="58" t="s">
        <v>132</v>
      </c>
      <c r="F55" s="58">
        <v>1700</v>
      </c>
    </row>
    <row r="56" spans="1:6" ht="16" hidden="1">
      <c r="A56" s="65" t="s">
        <v>137</v>
      </c>
      <c r="B56" s="72">
        <v>400000</v>
      </c>
      <c r="C56" s="72">
        <v>100000</v>
      </c>
      <c r="D56" s="72">
        <v>30000</v>
      </c>
      <c r="E56" s="58" t="s">
        <v>132</v>
      </c>
      <c r="F56" s="58">
        <v>1700</v>
      </c>
    </row>
    <row r="57" spans="1:6" ht="16" hidden="1">
      <c r="A57" s="68" t="s">
        <v>138</v>
      </c>
      <c r="B57" s="72">
        <v>1000000</v>
      </c>
      <c r="C57" s="72">
        <v>450000</v>
      </c>
      <c r="D57" s="72">
        <v>300000</v>
      </c>
      <c r="E57" s="58" t="s">
        <v>132</v>
      </c>
      <c r="F57" s="58">
        <v>1750</v>
      </c>
    </row>
    <row r="58" spans="1:6" ht="16" hidden="1">
      <c r="A58" s="68" t="s">
        <v>139</v>
      </c>
      <c r="B58" s="72">
        <v>600000</v>
      </c>
      <c r="C58" s="72">
        <v>120000</v>
      </c>
      <c r="D58" s="72">
        <v>60000</v>
      </c>
      <c r="E58" s="58" t="s">
        <v>132</v>
      </c>
      <c r="F58" s="58">
        <v>1700</v>
      </c>
    </row>
    <row r="59" spans="1:6" ht="16" hidden="1">
      <c r="A59" s="68" t="s">
        <v>140</v>
      </c>
      <c r="B59" s="72">
        <v>300000</v>
      </c>
      <c r="C59" s="72">
        <v>120000</v>
      </c>
      <c r="D59" s="72">
        <v>60000</v>
      </c>
      <c r="E59" s="58" t="s">
        <v>132</v>
      </c>
      <c r="F59" s="58">
        <v>1700</v>
      </c>
    </row>
    <row r="60" spans="1:6" ht="16" hidden="1">
      <c r="A60" s="68" t="s">
        <v>141</v>
      </c>
      <c r="B60" s="72">
        <v>300000</v>
      </c>
      <c r="C60" s="72">
        <v>100000</v>
      </c>
      <c r="D60" s="72">
        <v>80000</v>
      </c>
      <c r="E60" s="58" t="s">
        <v>132</v>
      </c>
      <c r="F60" s="58">
        <v>1750</v>
      </c>
    </row>
    <row r="61" spans="1:6" ht="16" hidden="1">
      <c r="A61" s="68" t="s">
        <v>142</v>
      </c>
      <c r="B61" s="72">
        <v>1000000</v>
      </c>
      <c r="C61" s="72">
        <v>350000</v>
      </c>
      <c r="D61" s="72">
        <v>200000</v>
      </c>
      <c r="E61" s="58" t="s">
        <v>132</v>
      </c>
      <c r="F61" s="58">
        <v>1650</v>
      </c>
    </row>
    <row r="62" spans="1:6" ht="16" hidden="1">
      <c r="A62" s="68" t="s">
        <v>100</v>
      </c>
      <c r="B62" s="59">
        <f>SUM(B49:B61)</f>
        <v>9380000</v>
      </c>
      <c r="C62" s="59">
        <f>SUM(C49:C61)</f>
        <v>3890000</v>
      </c>
      <c r="D62" s="59">
        <f>SUM(D49:D61)</f>
        <v>2760000</v>
      </c>
      <c r="E62" s="59"/>
      <c r="F62" s="59"/>
    </row>
    <row r="63" spans="1:6" ht="16">
      <c r="A63" s="60"/>
      <c r="B63" s="138" t="s">
        <v>732</v>
      </c>
      <c r="C63" s="89"/>
      <c r="D63" s="89"/>
      <c r="E63" s="89"/>
      <c r="F63" s="89"/>
    </row>
    <row r="64" spans="1:6" ht="15" thickBot="1"/>
    <row r="65" spans="1:14" ht="20.5" thickBot="1">
      <c r="A65" s="142" t="s">
        <v>765</v>
      </c>
      <c r="B65" s="89"/>
      <c r="C65" s="89"/>
      <c r="D65" s="89"/>
      <c r="E65" s="89"/>
      <c r="F65" s="89"/>
    </row>
    <row r="66" spans="1:14">
      <c r="A66" s="21" t="s">
        <v>724</v>
      </c>
      <c r="B66" s="21" t="s">
        <v>719</v>
      </c>
    </row>
    <row r="67" spans="1:14" ht="34">
      <c r="A67" s="78" t="s">
        <v>144</v>
      </c>
      <c r="B67" s="78" t="s">
        <v>81</v>
      </c>
      <c r="C67" s="78" t="s">
        <v>130</v>
      </c>
      <c r="D67" s="78" t="s">
        <v>145</v>
      </c>
      <c r="E67" s="78" t="s">
        <v>84</v>
      </c>
      <c r="F67" s="78" t="s">
        <v>85</v>
      </c>
      <c r="G67" s="79" t="s">
        <v>86</v>
      </c>
      <c r="H67" s="78" t="s">
        <v>87</v>
      </c>
      <c r="I67" s="78" t="s">
        <v>88</v>
      </c>
      <c r="J67" s="78" t="s">
        <v>89</v>
      </c>
      <c r="K67" s="78" t="s">
        <v>90</v>
      </c>
      <c r="L67" s="78" t="s">
        <v>91</v>
      </c>
      <c r="M67" s="78" t="s">
        <v>92</v>
      </c>
      <c r="N67" s="78" t="s">
        <v>93</v>
      </c>
    </row>
    <row r="68" spans="1:14" ht="17">
      <c r="A68" s="80" t="s">
        <v>2</v>
      </c>
      <c r="B68" s="126">
        <v>44.28686424978325</v>
      </c>
      <c r="C68" s="127">
        <v>46.435310606883661</v>
      </c>
      <c r="D68" s="126">
        <v>0.16283733048090973</v>
      </c>
      <c r="E68" s="126">
        <v>6.8394229008240632E-8</v>
      </c>
      <c r="F68" s="126">
        <v>6.8394229008240632E-8</v>
      </c>
      <c r="G68" s="126">
        <v>0</v>
      </c>
      <c r="H68" s="126">
        <v>6.8394229008240605E-8</v>
      </c>
      <c r="I68" s="126">
        <v>0</v>
      </c>
      <c r="J68" s="126">
        <v>20.698659655562015</v>
      </c>
      <c r="K68" s="126">
        <v>0</v>
      </c>
      <c r="L68" s="126">
        <v>0</v>
      </c>
      <c r="M68" s="126">
        <v>0</v>
      </c>
      <c r="N68" s="126">
        <v>3.2005524791981017</v>
      </c>
    </row>
    <row r="69" spans="1:14" ht="17">
      <c r="A69" s="80" t="s">
        <v>4</v>
      </c>
      <c r="B69" s="126">
        <v>96.852111868069542</v>
      </c>
      <c r="C69" s="127">
        <v>10.617520234957595</v>
      </c>
      <c r="D69" s="126">
        <v>58.095393084823414</v>
      </c>
      <c r="E69" s="126">
        <v>4.6543109836579148</v>
      </c>
      <c r="F69" s="126">
        <v>5.7597854421967867</v>
      </c>
      <c r="G69" s="126">
        <v>0</v>
      </c>
      <c r="H69" s="126">
        <v>5.7597854421967867</v>
      </c>
      <c r="I69" s="126">
        <v>0</v>
      </c>
      <c r="J69" s="126">
        <v>12.468271472670189</v>
      </c>
      <c r="K69" s="126">
        <v>0</v>
      </c>
      <c r="L69" s="126">
        <v>0</v>
      </c>
      <c r="M69" s="126">
        <v>0</v>
      </c>
      <c r="N69" s="126">
        <v>20.341132075629815</v>
      </c>
    </row>
    <row r="70" spans="1:14" ht="17">
      <c r="A70" s="80" t="s">
        <v>5</v>
      </c>
      <c r="B70" s="126">
        <v>49.816826723624395</v>
      </c>
      <c r="C70" s="127">
        <v>5.2173500520636713</v>
      </c>
      <c r="D70" s="126">
        <v>17.18030644736988</v>
      </c>
      <c r="E70" s="126">
        <v>4.8483613423628293</v>
      </c>
      <c r="F70" s="126">
        <v>4.8702372874213085</v>
      </c>
      <c r="G70" s="126">
        <v>0</v>
      </c>
      <c r="H70" s="126">
        <v>4.8702372874213085</v>
      </c>
      <c r="I70" s="126">
        <v>0</v>
      </c>
      <c r="J70" s="126">
        <v>7.0681012649287123</v>
      </c>
      <c r="K70" s="126">
        <v>0</v>
      </c>
      <c r="L70" s="126">
        <v>0</v>
      </c>
      <c r="M70" s="126">
        <v>0</v>
      </c>
      <c r="N70" s="126">
        <v>1.8722123197023506</v>
      </c>
    </row>
    <row r="71" spans="1:14" ht="17">
      <c r="A71" s="81" t="s">
        <v>94</v>
      </c>
      <c r="B71" s="126">
        <v>39.830325567669703</v>
      </c>
      <c r="C71" s="127">
        <v>9.4089870209904749</v>
      </c>
      <c r="D71" s="126">
        <v>18.605438713356296</v>
      </c>
      <c r="E71" s="126">
        <v>9.0399980991640181</v>
      </c>
      <c r="F71" s="126">
        <v>9.0618742811956583</v>
      </c>
      <c r="G71" s="126">
        <v>0</v>
      </c>
      <c r="H71" s="126">
        <v>9.0618742811956583</v>
      </c>
      <c r="I71" s="126">
        <v>0</v>
      </c>
      <c r="J71" s="126">
        <v>11.259738264914956</v>
      </c>
      <c r="K71" s="126">
        <v>0</v>
      </c>
      <c r="L71" s="126">
        <v>0</v>
      </c>
      <c r="M71" s="126">
        <v>0</v>
      </c>
      <c r="N71" s="126">
        <v>4.9578418979129308</v>
      </c>
    </row>
    <row r="72" spans="1:14" ht="17">
      <c r="A72" s="81" t="s">
        <v>7</v>
      </c>
      <c r="B72" s="126">
        <v>49.621270758938309</v>
      </c>
      <c r="C72" s="127">
        <v>5.1661829247850486</v>
      </c>
      <c r="D72" s="126">
        <v>33.962143759428692</v>
      </c>
      <c r="E72" s="126">
        <v>4.797194002958598</v>
      </c>
      <c r="F72" s="126">
        <v>4.8190706632842568</v>
      </c>
      <c r="G72" s="126">
        <v>4.782940230541044E-7</v>
      </c>
      <c r="H72" s="126">
        <v>4.8190706632842568</v>
      </c>
      <c r="I72" s="126">
        <v>0</v>
      </c>
      <c r="J72" s="126">
        <v>7.0169341624976411</v>
      </c>
      <c r="K72" s="126">
        <v>0</v>
      </c>
      <c r="L72" s="126">
        <v>4.782940230541044E-7</v>
      </c>
      <c r="M72" s="126">
        <v>0</v>
      </c>
      <c r="N72" s="126">
        <v>7.2920208574109848</v>
      </c>
    </row>
    <row r="73" spans="1:14" ht="17">
      <c r="A73" s="81" t="s">
        <v>8</v>
      </c>
      <c r="B73" s="126">
        <v>39.474262601750702</v>
      </c>
      <c r="C73" s="127">
        <v>18.330975776447627</v>
      </c>
      <c r="D73" s="126">
        <v>61.601069972437458</v>
      </c>
      <c r="E73" s="126">
        <v>17.96198685462118</v>
      </c>
      <c r="F73" s="126">
        <v>17.98386303665281</v>
      </c>
      <c r="G73" s="126">
        <v>7.2014367183192176</v>
      </c>
      <c r="H73" s="126">
        <v>17.98386303665281</v>
      </c>
      <c r="I73" s="126">
        <v>5.9046658869725039</v>
      </c>
      <c r="J73" s="126">
        <v>20.181727020372108</v>
      </c>
      <c r="K73" s="126">
        <v>16.004132612090515</v>
      </c>
      <c r="L73" s="126">
        <v>15.736563314269981</v>
      </c>
      <c r="M73" s="126">
        <v>11.083942632144552</v>
      </c>
      <c r="N73" s="126">
        <v>26.44909182065706</v>
      </c>
    </row>
    <row r="74" spans="1:14" ht="17">
      <c r="A74" s="80" t="s">
        <v>9</v>
      </c>
      <c r="B74" s="126">
        <v>19.177924746269024</v>
      </c>
      <c r="C74" s="127">
        <v>19.090785460045407</v>
      </c>
      <c r="D74" s="126">
        <v>46.934975752199776</v>
      </c>
      <c r="E74" s="126">
        <v>18.721796550642729</v>
      </c>
      <c r="F74" s="126">
        <v>18.743672732674362</v>
      </c>
      <c r="G74" s="126">
        <v>11.674317739991649</v>
      </c>
      <c r="H74" s="126">
        <v>18.743672732674362</v>
      </c>
      <c r="I74" s="126">
        <v>9.5193171938037704</v>
      </c>
      <c r="J74" s="126">
        <v>20.941536710181776</v>
      </c>
      <c r="K74" s="126">
        <v>11.18966736837127</v>
      </c>
      <c r="L74" s="126">
        <v>11.234262171625689</v>
      </c>
      <c r="M74" s="126">
        <v>13.619095520494698</v>
      </c>
      <c r="N74" s="126">
        <v>21.582451215601797</v>
      </c>
    </row>
    <row r="75" spans="1:14" ht="17">
      <c r="A75" s="80" t="s">
        <v>95</v>
      </c>
      <c r="B75" s="126">
        <v>22.44622744992796</v>
      </c>
      <c r="C75" s="127">
        <v>11.097174288433292</v>
      </c>
      <c r="D75" s="126">
        <v>21.197548650612003</v>
      </c>
      <c r="E75" s="126">
        <v>10.728185366606837</v>
      </c>
      <c r="F75" s="126">
        <v>10.750061548638477</v>
      </c>
      <c r="G75" s="126">
        <v>3.6807105212552678</v>
      </c>
      <c r="H75" s="126">
        <v>10.750061548638477</v>
      </c>
      <c r="I75" s="126">
        <v>1.5257060097678838</v>
      </c>
      <c r="J75" s="126">
        <v>12.947925526145886</v>
      </c>
      <c r="K75" s="126">
        <v>3.1960561843353839</v>
      </c>
      <c r="L75" s="126">
        <v>3.2406509875898015</v>
      </c>
      <c r="M75" s="126">
        <v>5.6254843488825834</v>
      </c>
      <c r="N75" s="126">
        <v>7.6588545184750201</v>
      </c>
    </row>
    <row r="76" spans="1:14" ht="17">
      <c r="A76" s="81" t="s">
        <v>24</v>
      </c>
      <c r="B76" s="126">
        <v>25.197506178979765</v>
      </c>
      <c r="C76" s="127">
        <v>9.7549042904009848</v>
      </c>
      <c r="D76" s="126">
        <v>17.711785315424653</v>
      </c>
      <c r="E76" s="126">
        <v>9.3859153561507522</v>
      </c>
      <c r="F76" s="126">
        <v>9.4077915381823924</v>
      </c>
      <c r="G76" s="126">
        <v>2.3384365454996767</v>
      </c>
      <c r="H76" s="126">
        <v>9.4077915381823924</v>
      </c>
      <c r="I76" s="126">
        <v>0.18343599931180027</v>
      </c>
      <c r="J76" s="126">
        <v>11.605655528113578</v>
      </c>
      <c r="K76" s="126">
        <v>1.8537861738792982</v>
      </c>
      <c r="L76" s="126">
        <v>1.8983809771337159</v>
      </c>
      <c r="M76" s="126">
        <v>4.2832143508502725</v>
      </c>
      <c r="N76" s="126">
        <v>5.8372023604626984</v>
      </c>
    </row>
    <row r="77" spans="1:14" ht="17">
      <c r="A77" s="81" t="s">
        <v>11</v>
      </c>
      <c r="B77" s="126">
        <v>26.382088622311478</v>
      </c>
      <c r="C77" s="127">
        <v>10.085401987491309</v>
      </c>
      <c r="D77" s="126">
        <v>11.146897168888456</v>
      </c>
      <c r="E77" s="126">
        <v>9.716413065664856</v>
      </c>
      <c r="F77" s="126">
        <v>9.7382892476964944</v>
      </c>
      <c r="G77" s="126">
        <v>2.6689342798613302</v>
      </c>
      <c r="H77" s="126">
        <v>9.7382892476964944</v>
      </c>
      <c r="I77" s="126">
        <v>0.51393373367345352</v>
      </c>
      <c r="J77" s="126">
        <v>11.936153225203903</v>
      </c>
      <c r="K77" s="126">
        <v>2.184283908240952</v>
      </c>
      <c r="L77" s="126">
        <v>2.2288787114953705</v>
      </c>
      <c r="M77" s="126">
        <v>4.6137120479406004</v>
      </c>
      <c r="N77" s="126">
        <v>4.2367720734243859</v>
      </c>
    </row>
    <row r="78" spans="1:14" ht="17">
      <c r="A78" s="81" t="s">
        <v>12</v>
      </c>
      <c r="B78" s="126">
        <v>53.885275884416188</v>
      </c>
      <c r="C78" s="127">
        <v>7.7420287427210575</v>
      </c>
      <c r="D78" s="126">
        <v>31.259813313041761</v>
      </c>
      <c r="E78" s="126">
        <v>7.9933256154367767</v>
      </c>
      <c r="F78" s="126">
        <v>8.0152017974684142</v>
      </c>
      <c r="G78" s="126">
        <v>0.94584680478569616</v>
      </c>
      <c r="H78" s="126">
        <v>8.0152017974684142</v>
      </c>
      <c r="I78" s="126">
        <v>0</v>
      </c>
      <c r="J78" s="126">
        <v>10.213065774975828</v>
      </c>
      <c r="K78" s="126">
        <v>0.46119643316531855</v>
      </c>
      <c r="L78" s="126">
        <v>0.50579123641973611</v>
      </c>
      <c r="M78" s="126">
        <v>2.8906245977125167</v>
      </c>
      <c r="N78" s="126">
        <v>9.0792835410940125</v>
      </c>
    </row>
    <row r="79" spans="1:14" ht="17">
      <c r="A79" s="81" t="s">
        <v>13</v>
      </c>
      <c r="B79" s="126">
        <v>29.468946856414096</v>
      </c>
      <c r="C79" s="127">
        <v>7.7186583990351405</v>
      </c>
      <c r="D79" s="126">
        <v>13.52731897296716</v>
      </c>
      <c r="E79" s="126">
        <v>7.9371241740950955</v>
      </c>
      <c r="F79" s="126">
        <v>7.9590003312791833</v>
      </c>
      <c r="G79" s="126">
        <v>0.88964533859646477</v>
      </c>
      <c r="H79" s="126">
        <v>7.9590003312791833</v>
      </c>
      <c r="I79" s="126">
        <v>0</v>
      </c>
      <c r="J79" s="126">
        <v>10.156864378851818</v>
      </c>
      <c r="K79" s="126">
        <v>0.40499496697608706</v>
      </c>
      <c r="L79" s="126">
        <v>0.44958977023050462</v>
      </c>
      <c r="M79" s="126">
        <v>2.8344231315232866</v>
      </c>
      <c r="N79" s="126">
        <v>2.5512694676918759</v>
      </c>
    </row>
    <row r="80" spans="1:14" ht="17">
      <c r="A80" s="81" t="s">
        <v>14</v>
      </c>
      <c r="B80" s="126">
        <v>53.343491115580562</v>
      </c>
      <c r="C80" s="127">
        <v>6.224463601144917</v>
      </c>
      <c r="D80" s="126">
        <v>26.92540495739966</v>
      </c>
      <c r="E80" s="126">
        <v>5.8664909844518744</v>
      </c>
      <c r="F80" s="126">
        <v>5.888367500942743</v>
      </c>
      <c r="G80" s="126">
        <v>1.2436279279026918E-2</v>
      </c>
      <c r="H80" s="126">
        <v>5.888367500942743</v>
      </c>
      <c r="I80" s="126">
        <v>0</v>
      </c>
      <c r="J80" s="126">
        <v>8.0862311191433669</v>
      </c>
      <c r="K80" s="126">
        <v>0</v>
      </c>
      <c r="L80" s="126">
        <v>0</v>
      </c>
      <c r="M80" s="126">
        <v>0.76378994188006377</v>
      </c>
      <c r="N80" s="126">
        <v>6.1534365848601729</v>
      </c>
    </row>
    <row r="81" spans="1:17" ht="17">
      <c r="A81" s="81" t="s">
        <v>15</v>
      </c>
      <c r="B81" s="126">
        <v>26.687465611559205</v>
      </c>
      <c r="C81" s="127">
        <v>4.5388280431712085</v>
      </c>
      <c r="D81" s="126">
        <v>0.16284079746046032</v>
      </c>
      <c r="E81" s="126">
        <v>4.6279673032341426</v>
      </c>
      <c r="F81" s="126">
        <v>4.6498433475022676</v>
      </c>
      <c r="G81" s="126">
        <v>0</v>
      </c>
      <c r="H81" s="126">
        <v>4.6498433475022676</v>
      </c>
      <c r="I81" s="126">
        <v>0</v>
      </c>
      <c r="J81" s="126">
        <v>6.8477073250096705</v>
      </c>
      <c r="K81" s="126">
        <v>0</v>
      </c>
      <c r="L81" s="126">
        <v>0</v>
      </c>
      <c r="M81" s="126">
        <v>0</v>
      </c>
      <c r="N81" s="126">
        <v>0</v>
      </c>
    </row>
    <row r="82" spans="1:17">
      <c r="A82" s="21" t="s">
        <v>32</v>
      </c>
      <c r="B82" s="128">
        <f>SUM(B68:B81)</f>
        <v>576.47058823529414</v>
      </c>
      <c r="C82" s="128">
        <f t="shared" ref="C82:N82" si="0">SUM(C68:C81)</f>
        <v>171.42857142857142</v>
      </c>
      <c r="D82" s="128">
        <f t="shared" si="0"/>
        <v>358.47377423589063</v>
      </c>
      <c r="E82" s="128">
        <f t="shared" si="0"/>
        <v>116.27906976744181</v>
      </c>
      <c r="F82" s="128">
        <f t="shared" si="0"/>
        <v>117.64705882352941</v>
      </c>
      <c r="G82" s="128">
        <f t="shared" si="0"/>
        <v>29.411764705882348</v>
      </c>
      <c r="H82" s="128">
        <f t="shared" si="0"/>
        <v>117.64705882352941</v>
      </c>
      <c r="I82" s="128">
        <f t="shared" si="0"/>
        <v>17.647058823529413</v>
      </c>
      <c r="J82" s="128">
        <f t="shared" si="0"/>
        <v>171.42857142857147</v>
      </c>
      <c r="K82" s="128">
        <f>SUM(K68:K81)</f>
        <v>35.294117647058826</v>
      </c>
      <c r="L82" s="128">
        <f t="shared" si="0"/>
        <v>35.294117647058826</v>
      </c>
      <c r="M82" s="128">
        <f t="shared" si="0"/>
        <v>45.714286571428573</v>
      </c>
      <c r="N82" s="128">
        <f t="shared" si="0"/>
        <v>121.21212121212122</v>
      </c>
    </row>
    <row r="83" spans="1:17">
      <c r="A83" s="21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 spans="1:17" ht="16">
      <c r="A84" s="21" t="s">
        <v>197</v>
      </c>
      <c r="B84" s="122" t="s">
        <v>720</v>
      </c>
      <c r="C84" s="89"/>
      <c r="D84" s="89"/>
      <c r="E84" s="89"/>
      <c r="F84" s="89"/>
    </row>
    <row r="85" spans="1:17" ht="34">
      <c r="A85" s="78" t="s">
        <v>144</v>
      </c>
      <c r="B85" s="78" t="s">
        <v>81</v>
      </c>
      <c r="C85" s="78" t="s">
        <v>130</v>
      </c>
      <c r="D85" s="78" t="s">
        <v>145</v>
      </c>
      <c r="E85" s="78" t="s">
        <v>84</v>
      </c>
      <c r="F85" s="78" t="s">
        <v>85</v>
      </c>
      <c r="G85" s="79" t="s">
        <v>86</v>
      </c>
      <c r="H85" s="78" t="s">
        <v>87</v>
      </c>
      <c r="I85" s="78" t="s">
        <v>88</v>
      </c>
      <c r="J85" s="78" t="s">
        <v>89</v>
      </c>
      <c r="K85" s="78" t="s">
        <v>90</v>
      </c>
      <c r="L85" s="78" t="s">
        <v>91</v>
      </c>
      <c r="M85" s="78" t="s">
        <v>92</v>
      </c>
      <c r="N85" s="78" t="s">
        <v>93</v>
      </c>
      <c r="O85" s="21" t="s">
        <v>32</v>
      </c>
      <c r="P85" s="90" t="s">
        <v>43</v>
      </c>
      <c r="Q85" s="90" t="s">
        <v>200</v>
      </c>
    </row>
    <row r="86" spans="1:17" ht="17">
      <c r="A86" s="80" t="s">
        <v>2</v>
      </c>
      <c r="B86" s="124">
        <f>$E30*B68</f>
        <v>84881.961568271159</v>
      </c>
      <c r="C86" s="124">
        <f>$E30*C68</f>
        <v>88999.759118495815</v>
      </c>
      <c r="D86" s="124">
        <f>$E30*D68</f>
        <v>312.10048988347819</v>
      </c>
      <c r="E86" s="124">
        <f>$E30*E68</f>
        <v>1.3108709357758223E-4</v>
      </c>
      <c r="F86" s="124">
        <f>$E30*F68</f>
        <v>1.3108709357758223E-4</v>
      </c>
      <c r="G86" s="124">
        <f>$E30*G68</f>
        <v>0</v>
      </c>
      <c r="H86" s="124">
        <f>$E30*H68</f>
        <v>1.3108709357758218E-4</v>
      </c>
      <c r="I86" s="124">
        <f>$E30*I68</f>
        <v>0</v>
      </c>
      <c r="J86" s="124">
        <f>$E30*J68</f>
        <v>39671.872532874993</v>
      </c>
      <c r="K86" s="124">
        <f>$E30*K68</f>
        <v>0</v>
      </c>
      <c r="L86" s="124">
        <f>$E30*L68</f>
        <v>0</v>
      </c>
      <c r="M86" s="124">
        <f>$E30*M68</f>
        <v>0</v>
      </c>
      <c r="N86" s="124">
        <f>$E30*N68</f>
        <v>6134.3058972132549</v>
      </c>
      <c r="O86" s="83">
        <f>SUM(B86:N86)</f>
        <v>219999.99999999994</v>
      </c>
      <c r="P86" s="84">
        <f>C30</f>
        <v>220000</v>
      </c>
      <c r="Q86" s="93">
        <f>D30</f>
        <v>150000</v>
      </c>
    </row>
    <row r="87" spans="1:17" ht="17">
      <c r="A87" s="80" t="s">
        <v>4</v>
      </c>
      <c r="B87" s="124">
        <f>$E31*B69</f>
        <v>180569.33022788347</v>
      </c>
      <c r="C87" s="124">
        <f>$E31*C69</f>
        <v>19795.113194009351</v>
      </c>
      <c r="D87" s="124">
        <f>$E31*D69</f>
        <v>108312.00287033316</v>
      </c>
      <c r="E87" s="124">
        <f>$E31*E69</f>
        <v>8677.4134376770871</v>
      </c>
      <c r="F87" s="124">
        <f>$E31*F69</f>
        <v>10738.440076252697</v>
      </c>
      <c r="G87" s="124">
        <f>$E31*G69</f>
        <v>0</v>
      </c>
      <c r="H87" s="124">
        <f>$E31*H69</f>
        <v>10738.440076252697</v>
      </c>
      <c r="I87" s="124">
        <f>$E31*I69</f>
        <v>0</v>
      </c>
      <c r="J87" s="124">
        <f>$E31*J69</f>
        <v>23245.620415446258</v>
      </c>
      <c r="K87" s="124">
        <f>$E31*K69</f>
        <v>0</v>
      </c>
      <c r="L87" s="124">
        <f>$E31*L69</f>
        <v>0</v>
      </c>
      <c r="M87" s="124">
        <f>$E31*M69</f>
        <v>0</v>
      </c>
      <c r="N87" s="124">
        <f>$E31*N69</f>
        <v>37923.639703145309</v>
      </c>
      <c r="O87" s="83">
        <f t="shared" ref="O87:O99" si="1">SUM(B87:N87)</f>
        <v>400000.00000099995</v>
      </c>
      <c r="P87" s="84">
        <f>C31</f>
        <v>400000</v>
      </c>
      <c r="Q87" s="93">
        <f>D31</f>
        <v>300000</v>
      </c>
    </row>
    <row r="88" spans="1:17" ht="17">
      <c r="A88" s="80" t="s">
        <v>5</v>
      </c>
      <c r="B88" s="124">
        <f>$E32*B70</f>
        <v>93656.655337620527</v>
      </c>
      <c r="C88" s="124">
        <f>$E32*C70</f>
        <v>9808.7250380827354</v>
      </c>
      <c r="D88" s="124">
        <f>$E32*D70</f>
        <v>32299.328266386114</v>
      </c>
      <c r="E88" s="124">
        <f>$E32*E70</f>
        <v>9115.0187006709093</v>
      </c>
      <c r="F88" s="124">
        <f>$E32*F70</f>
        <v>9156.1459257728475</v>
      </c>
      <c r="G88" s="124">
        <f>$E32*G70</f>
        <v>0</v>
      </c>
      <c r="H88" s="124">
        <f>$E32*H70</f>
        <v>9156.1459257728475</v>
      </c>
      <c r="I88" s="124">
        <f>$E32*I70</f>
        <v>0</v>
      </c>
      <c r="J88" s="124">
        <f>$E32*J70</f>
        <v>13288.175253180125</v>
      </c>
      <c r="K88" s="124">
        <f>$E32*K70</f>
        <v>0</v>
      </c>
      <c r="L88" s="124">
        <f>$E32*L70</f>
        <v>0</v>
      </c>
      <c r="M88" s="124">
        <f>$E32*M70</f>
        <v>0</v>
      </c>
      <c r="N88" s="124">
        <f>$E32*N70</f>
        <v>3519.7975358405752</v>
      </c>
      <c r="O88" s="83">
        <f t="shared" si="1"/>
        <v>179999.99198332665</v>
      </c>
      <c r="P88" s="84">
        <f>C32</f>
        <v>180000</v>
      </c>
      <c r="Q88" s="93">
        <f>D32</f>
        <v>120000</v>
      </c>
    </row>
    <row r="89" spans="1:17" ht="17">
      <c r="A89" s="81" t="s">
        <v>94</v>
      </c>
      <c r="B89" s="124">
        <f>$E33*B71</f>
        <v>71620.480086343887</v>
      </c>
      <c r="C89" s="124">
        <f>$E33*C71</f>
        <v>16918.670835984882</v>
      </c>
      <c r="D89" s="124">
        <f>$E33*D71</f>
        <v>33455.173511040593</v>
      </c>
      <c r="E89" s="124">
        <f>$E33*E71</f>
        <v>16255.177295545329</v>
      </c>
      <c r="F89" s="124">
        <f>$E33*F71</f>
        <v>16294.513721678739</v>
      </c>
      <c r="G89" s="124">
        <f>$E33*G71</f>
        <v>0</v>
      </c>
      <c r="H89" s="124">
        <f>$E33*H71</f>
        <v>16294.513721678739</v>
      </c>
      <c r="I89" s="124">
        <f>$E33*I71</f>
        <v>0</v>
      </c>
      <c r="J89" s="124">
        <f>$E33*J71</f>
        <v>20246.579677329169</v>
      </c>
      <c r="K89" s="124">
        <f>$E33*K71</f>
        <v>0</v>
      </c>
      <c r="L89" s="124">
        <f>$E33*L71</f>
        <v>0</v>
      </c>
      <c r="M89" s="124">
        <f>$E33*M71</f>
        <v>0</v>
      </c>
      <c r="N89" s="124">
        <f>$E33*N71</f>
        <v>8914.8911503986183</v>
      </c>
      <c r="O89" s="83">
        <f t="shared" si="1"/>
        <v>199999.99999999991</v>
      </c>
      <c r="P89" s="84">
        <f>C33</f>
        <v>200000</v>
      </c>
      <c r="Q89" s="93">
        <f>D33</f>
        <v>100000</v>
      </c>
    </row>
    <row r="90" spans="1:17" ht="17">
      <c r="A90" s="81" t="s">
        <v>7</v>
      </c>
      <c r="B90" s="124">
        <f>$E34*B72</f>
        <v>88689.437129981263</v>
      </c>
      <c r="C90" s="124">
        <f>$E34*C72</f>
        <v>9233.6582417565969</v>
      </c>
      <c r="D90" s="124">
        <f>$E34*D72</f>
        <v>60701.456606865882</v>
      </c>
      <c r="E90" s="124">
        <f>$E34*E72</f>
        <v>8574.1543781218315</v>
      </c>
      <c r="F90" s="124">
        <f>$E34*F72</f>
        <v>8613.2551238482392</v>
      </c>
      <c r="G90" s="124">
        <f>$E34*G72</f>
        <v>8.5486782257912508E-4</v>
      </c>
      <c r="H90" s="124">
        <f>$E34*H72</f>
        <v>8613.2551238482392</v>
      </c>
      <c r="I90" s="124">
        <f>$E34*I72</f>
        <v>0</v>
      </c>
      <c r="J90" s="124">
        <f>$E34*J72</f>
        <v>12541.555903986035</v>
      </c>
      <c r="K90" s="124">
        <f>$E34*K72</f>
        <v>0</v>
      </c>
      <c r="L90" s="124">
        <f>$E34*L72</f>
        <v>8.5486782257912508E-4</v>
      </c>
      <c r="M90" s="124">
        <f>$E34*M72</f>
        <v>0</v>
      </c>
      <c r="N90" s="124">
        <f>$E34*N72</f>
        <v>13033.225781856234</v>
      </c>
      <c r="O90" s="83">
        <f t="shared" si="1"/>
        <v>209999.99999999997</v>
      </c>
      <c r="P90" s="84">
        <f>C34</f>
        <v>210000</v>
      </c>
      <c r="Q90" s="93">
        <f>D34</f>
        <v>200000</v>
      </c>
    </row>
    <row r="91" spans="1:17" ht="17">
      <c r="A91" s="81" t="s">
        <v>8</v>
      </c>
      <c r="B91" s="124">
        <f>$E35*B73</f>
        <v>71537.89173889978</v>
      </c>
      <c r="C91" s="124">
        <f>$E35*C73</f>
        <v>33220.617033280447</v>
      </c>
      <c r="D91" s="124">
        <f>$E35*D73</f>
        <v>111637.56798064105</v>
      </c>
      <c r="E91" s="124">
        <f>$E35*E73</f>
        <v>32551.910696475992</v>
      </c>
      <c r="F91" s="124">
        <f>$E35*F73</f>
        <v>32591.556172760833</v>
      </c>
      <c r="G91" s="124">
        <f>$E35*G73</f>
        <v>13050.923978420553</v>
      </c>
      <c r="H91" s="124">
        <f>$E35*H73</f>
        <v>32591.556172760833</v>
      </c>
      <c r="I91" s="124">
        <f>$E35*I73</f>
        <v>10700.829379340443</v>
      </c>
      <c r="J91" s="124">
        <f>$E35*J73</f>
        <v>36574.671888193217</v>
      </c>
      <c r="K91" s="124">
        <f>$E35*K73</f>
        <v>29003.75664339705</v>
      </c>
      <c r="L91" s="124">
        <f>$E35*L73</f>
        <v>28518.84971420998</v>
      </c>
      <c r="M91" s="124">
        <f>$E35*M73</f>
        <v>20087.060170273235</v>
      </c>
      <c r="N91" s="124">
        <f>$E35*N73</f>
        <v>47932.808431346566</v>
      </c>
      <c r="O91" s="83">
        <f t="shared" si="1"/>
        <v>500000</v>
      </c>
      <c r="P91" s="84">
        <f>C35</f>
        <v>500000</v>
      </c>
      <c r="Q91" s="93">
        <f>D35</f>
        <v>270000</v>
      </c>
    </row>
    <row r="92" spans="1:17" ht="17">
      <c r="A92" s="80" t="s">
        <v>9</v>
      </c>
      <c r="B92" s="124">
        <f>$E36*B74</f>
        <v>35783.64537729475</v>
      </c>
      <c r="C92" s="124">
        <f>$E36*C74</f>
        <v>35621.054202393869</v>
      </c>
      <c r="D92" s="124">
        <f>$E36*D74</f>
        <v>87574.883639867461</v>
      </c>
      <c r="E92" s="124">
        <f>$E36*E74</f>
        <v>34932.566346856271</v>
      </c>
      <c r="F92" s="124">
        <f>$E36*F74</f>
        <v>34973.38460797607</v>
      </c>
      <c r="G92" s="124">
        <f>$E36*G74</f>
        <v>21782.838944083011</v>
      </c>
      <c r="H92" s="124">
        <f>$E36*H74</f>
        <v>34973.38460797607</v>
      </c>
      <c r="I92" s="124">
        <f>$E36*I74</f>
        <v>17761.873362409966</v>
      </c>
      <c r="J92" s="124">
        <f>$E36*J74</f>
        <v>39074.328072881282</v>
      </c>
      <c r="K92" s="124">
        <f>$E36*K74</f>
        <v>20878.54104639668</v>
      </c>
      <c r="L92" s="124">
        <f>$E36*L74</f>
        <v>20961.749456401354</v>
      </c>
      <c r="M92" s="124">
        <f>$E36*M74</f>
        <v>25411.554738720912</v>
      </c>
      <c r="N92" s="124">
        <f>$E36*N74</f>
        <v>40270.195596742327</v>
      </c>
      <c r="O92" s="83">
        <f t="shared" si="1"/>
        <v>450000</v>
      </c>
      <c r="P92" s="84">
        <f>C36</f>
        <v>450000</v>
      </c>
      <c r="Q92" s="93">
        <f>D36</f>
        <v>200000</v>
      </c>
    </row>
    <row r="93" spans="1:17" ht="17">
      <c r="A93" s="80" t="s">
        <v>95</v>
      </c>
      <c r="B93" s="124">
        <f>$E37*B75</f>
        <v>41352.452344870122</v>
      </c>
      <c r="C93" s="124">
        <f>$E37*C75</f>
        <v>20444.20925292854</v>
      </c>
      <c r="D93" s="124">
        <f>$E37*D75</f>
        <v>39052.0243260438</v>
      </c>
      <c r="E93" s="124">
        <f>$E37*E75</f>
        <v>19764.424784039427</v>
      </c>
      <c r="F93" s="124">
        <f>$E37*F75</f>
        <v>19804.727047614415</v>
      </c>
      <c r="G93" s="124">
        <f>$E37*G75</f>
        <v>6780.9348704590011</v>
      </c>
      <c r="H93" s="124">
        <f>$E37*H75</f>
        <v>19804.727047614415</v>
      </c>
      <c r="I93" s="124">
        <f>$E37*I75</f>
        <v>2810.7923793408258</v>
      </c>
      <c r="J93" s="124">
        <f>$E37*J75</f>
        <v>23853.829089065639</v>
      </c>
      <c r="K93" s="124">
        <f>$E37*K75</f>
        <v>5888.0612053443565</v>
      </c>
      <c r="L93" s="124">
        <f>$E37*L75</f>
        <v>5970.2177494906236</v>
      </c>
      <c r="M93" s="124">
        <f>$E37*M75</f>
        <v>10363.77155015982</v>
      </c>
      <c r="N93" s="124">
        <f>$E37*N75</f>
        <v>14109.828353029006</v>
      </c>
      <c r="O93" s="83">
        <f t="shared" si="1"/>
        <v>229999.99999999997</v>
      </c>
      <c r="P93" s="84">
        <f>C37</f>
        <v>230000</v>
      </c>
      <c r="Q93" s="93">
        <f>D37</f>
        <v>110000</v>
      </c>
    </row>
    <row r="94" spans="1:17" ht="17">
      <c r="A94" s="81" t="s">
        <v>24</v>
      </c>
      <c r="B94" s="124">
        <f>$E38*B76</f>
        <v>46290.946752676871</v>
      </c>
      <c r="C94" s="124">
        <f>$E38*C76</f>
        <v>17920.970110173606</v>
      </c>
      <c r="D94" s="124">
        <f>$E38*D76</f>
        <v>32538.748283555888</v>
      </c>
      <c r="E94" s="124">
        <f>$E38*E76</f>
        <v>17243.091633376021</v>
      </c>
      <c r="F94" s="124">
        <f>$E38*F76</f>
        <v>17283.280895376218</v>
      </c>
      <c r="G94" s="124">
        <f>$E38*G76</f>
        <v>4295.9982167815506</v>
      </c>
      <c r="H94" s="124">
        <f>$E38*H76</f>
        <v>17283.280895376218</v>
      </c>
      <c r="I94" s="124">
        <f>$E38*I76</f>
        <v>336.9947016324308</v>
      </c>
      <c r="J94" s="124">
        <f>$E38*J76</f>
        <v>21321.029877551478</v>
      </c>
      <c r="K94" s="124">
        <f>$E38*K76</f>
        <v>3405.6353218590511</v>
      </c>
      <c r="L94" s="124">
        <f>$E38*L76</f>
        <v>3487.5615112300634</v>
      </c>
      <c r="M94" s="124">
        <f>$E38*M76</f>
        <v>7868.796460933715</v>
      </c>
      <c r="N94" s="124">
        <f>$E38*N76</f>
        <v>10723.665339476827</v>
      </c>
      <c r="O94" s="83">
        <f t="shared" si="1"/>
        <v>200000</v>
      </c>
      <c r="P94" s="84">
        <f>C38</f>
        <v>200000</v>
      </c>
      <c r="Q94" s="93">
        <f>D38</f>
        <v>100000</v>
      </c>
    </row>
    <row r="95" spans="1:17" ht="17">
      <c r="A95" s="81" t="s">
        <v>11</v>
      </c>
      <c r="B95" s="124">
        <f>$E39*B77</f>
        <v>50160.807594576407</v>
      </c>
      <c r="C95" s="124">
        <f>$E39*C77</f>
        <v>19175.582185736213</v>
      </c>
      <c r="D95" s="124">
        <f>$E39*D77</f>
        <v>21193.824801736006</v>
      </c>
      <c r="E95" s="124">
        <f>$E39*E77</f>
        <v>18474.015961119185</v>
      </c>
      <c r="F95" s="124">
        <f>$E39*F77</f>
        <v>18515.609595857601</v>
      </c>
      <c r="G95" s="124">
        <f>$E39*G77</f>
        <v>5074.4996278071003</v>
      </c>
      <c r="H95" s="124">
        <f>$E39*H77</f>
        <v>18515.609595857601</v>
      </c>
      <c r="I95" s="124">
        <f>$E39*I77</f>
        <v>977.15277589336324</v>
      </c>
      <c r="J95" s="124">
        <f>$E39*J77</f>
        <v>22694.453571143295</v>
      </c>
      <c r="K95" s="124">
        <f>$E39*K77</f>
        <v>4153.0239103413396</v>
      </c>
      <c r="L95" s="124">
        <f>$E39*L77</f>
        <v>4237.812926775433</v>
      </c>
      <c r="M95" s="124">
        <f>$E39*M77</f>
        <v>8772.1455888753244</v>
      </c>
      <c r="N95" s="124">
        <f>$E39*N77</f>
        <v>8055.4618642811283</v>
      </c>
      <c r="O95" s="83">
        <f t="shared" si="1"/>
        <v>199999.99999999997</v>
      </c>
      <c r="P95" s="84">
        <f>C39</f>
        <v>200000</v>
      </c>
      <c r="Q95" s="93">
        <f>D39</f>
        <v>80000</v>
      </c>
    </row>
    <row r="96" spans="1:17" ht="17">
      <c r="A96" s="81" t="s">
        <v>12</v>
      </c>
      <c r="B96" s="124">
        <f>$E40*B78</f>
        <v>103179.70051277989</v>
      </c>
      <c r="C96" s="124">
        <f>$E40*C78</f>
        <v>14824.461672030044</v>
      </c>
      <c r="D96" s="124">
        <f>$E40*D78</f>
        <v>59856.391616950954</v>
      </c>
      <c r="E96" s="124">
        <f>$E40*E78</f>
        <v>15305.645736527053</v>
      </c>
      <c r="F96" s="124">
        <f>$E40*F78</f>
        <v>15347.534320622439</v>
      </c>
      <c r="G96" s="124">
        <f>$E40*G78</f>
        <v>1811.1105203969444</v>
      </c>
      <c r="H96" s="124">
        <f>$E40*H78</f>
        <v>15347.534320622439</v>
      </c>
      <c r="I96" s="124">
        <f>$E40*I78</f>
        <v>0</v>
      </c>
      <c r="J96" s="124">
        <f>$E40*J78</f>
        <v>19556.011372006084</v>
      </c>
      <c r="K96" s="124">
        <f>$E40*K78</f>
        <v>883.10042159999307</v>
      </c>
      <c r="L96" s="124">
        <f>$E40*L78</f>
        <v>968.49069507816694</v>
      </c>
      <c r="M96" s="124">
        <f>$E40*M78</f>
        <v>5534.9773271386066</v>
      </c>
      <c r="N96" s="124">
        <f>$E40*N78</f>
        <v>17385.041484247409</v>
      </c>
      <c r="O96" s="83">
        <f t="shared" si="1"/>
        <v>270000</v>
      </c>
      <c r="P96" s="84">
        <f>C40</f>
        <v>270000</v>
      </c>
      <c r="Q96" s="93">
        <f>D40</f>
        <v>180000</v>
      </c>
    </row>
    <row r="97" spans="1:17" ht="17">
      <c r="A97" s="81" t="s">
        <v>13</v>
      </c>
      <c r="B97" s="124">
        <f>$E41*B79</f>
        <v>57746.49615937323</v>
      </c>
      <c r="C97" s="124">
        <f>$E41*C79</f>
        <v>15125.259812207431</v>
      </c>
      <c r="D97" s="124">
        <f>$E41*D79</f>
        <v>26507.743114309545</v>
      </c>
      <c r="E97" s="124">
        <f>$E41*E79</f>
        <v>15553.359028033608</v>
      </c>
      <c r="F97" s="124">
        <f>$E41*F79</f>
        <v>15596.226913098115</v>
      </c>
      <c r="G97" s="124">
        <f>$E41*G79</f>
        <v>1743.3232812418339</v>
      </c>
      <c r="H97" s="124">
        <f>$E41*H79</f>
        <v>15596.226913098115</v>
      </c>
      <c r="I97" s="124">
        <f>$E41*I79</f>
        <v>0</v>
      </c>
      <c r="J97" s="124">
        <f>$E41*J79</f>
        <v>19903.09774904565</v>
      </c>
      <c r="K97" s="124">
        <f>$E41*K79</f>
        <v>793.61642677637008</v>
      </c>
      <c r="L97" s="124">
        <f>$E41*L79</f>
        <v>881.0031137661266</v>
      </c>
      <c r="M97" s="124">
        <f>$E41*M79</f>
        <v>5554.2536106247917</v>
      </c>
      <c r="N97" s="124">
        <f>$E41*N79</f>
        <v>4999.3938784252314</v>
      </c>
      <c r="O97" s="83">
        <f t="shared" si="1"/>
        <v>180000.00000000003</v>
      </c>
      <c r="P97" s="84">
        <f>C41</f>
        <v>180000</v>
      </c>
      <c r="Q97" s="93">
        <f>D41</f>
        <v>90000</v>
      </c>
    </row>
    <row r="98" spans="1:17" ht="17">
      <c r="A98" s="81" t="s">
        <v>14</v>
      </c>
      <c r="B98" s="124">
        <f>$E42*B80</f>
        <v>102968.92686791971</v>
      </c>
      <c r="C98" s="124">
        <f>$E42*C80</f>
        <v>12015.08045188886</v>
      </c>
      <c r="D98" s="124">
        <f>$E42*D80</f>
        <v>51974.102106298451</v>
      </c>
      <c r="E98" s="124">
        <f>$E42*E80</f>
        <v>11324.086004054199</v>
      </c>
      <c r="F98" s="124">
        <f>$E42*F80</f>
        <v>11366.314238081708</v>
      </c>
      <c r="G98" s="124">
        <f>$E42*G80</f>
        <v>24.005746620830461</v>
      </c>
      <c r="H98" s="124">
        <f>$E42*H80</f>
        <v>11366.314238081708</v>
      </c>
      <c r="I98" s="124">
        <f>$E42*I80</f>
        <v>0</v>
      </c>
      <c r="J98" s="124">
        <f>$E42*J80</f>
        <v>15608.849802126566</v>
      </c>
      <c r="K98" s="124">
        <f>$E42*K80</f>
        <v>0</v>
      </c>
      <c r="L98" s="124">
        <f>$E42*L80</f>
        <v>0</v>
      </c>
      <c r="M98" s="124">
        <f>$E42*M80</f>
        <v>1474.3435238892685</v>
      </c>
      <c r="N98" s="124">
        <f>$E42*N80</f>
        <v>11877.977021038714</v>
      </c>
      <c r="O98" s="83">
        <f t="shared" si="1"/>
        <v>230000</v>
      </c>
      <c r="P98" s="84">
        <f>C42</f>
        <v>230000</v>
      </c>
      <c r="Q98" s="93">
        <f>D42</f>
        <v>170000</v>
      </c>
    </row>
    <row r="99" spans="1:17" ht="17">
      <c r="A99" s="81" t="s">
        <v>15</v>
      </c>
      <c r="B99" s="124">
        <f>$E43*B81</f>
        <v>51160.210052532602</v>
      </c>
      <c r="C99" s="124">
        <f>$E43*C81</f>
        <v>8700.990924383168</v>
      </c>
      <c r="D99" s="124">
        <f>$E43*D81</f>
        <v>312.16787402962143</v>
      </c>
      <c r="E99" s="124">
        <f>$E43*E81</f>
        <v>8871.8720164705264</v>
      </c>
      <c r="F99" s="124">
        <f>$E43*F81</f>
        <v>8913.8086707847906</v>
      </c>
      <c r="G99" s="124">
        <f>$E43*G81</f>
        <v>0</v>
      </c>
      <c r="H99" s="124">
        <f>$E43*H81</f>
        <v>8913.8086707847906</v>
      </c>
      <c r="I99" s="124">
        <f>$E43*I81</f>
        <v>0</v>
      </c>
      <c r="J99" s="124">
        <f>$E43*J81</f>
        <v>13127.14179101449</v>
      </c>
      <c r="K99" s="124">
        <f>$E43*K81</f>
        <v>0</v>
      </c>
      <c r="L99" s="124">
        <f>$E43*L81</f>
        <v>0</v>
      </c>
      <c r="M99" s="124">
        <f>$E43*M81</f>
        <v>0</v>
      </c>
      <c r="N99" s="124">
        <f>$E43*N81</f>
        <v>0</v>
      </c>
      <c r="O99" s="83">
        <f t="shared" si="1"/>
        <v>100000</v>
      </c>
      <c r="P99" s="84">
        <f>C43</f>
        <v>100000</v>
      </c>
      <c r="Q99" s="93">
        <f>D43</f>
        <v>18000</v>
      </c>
    </row>
    <row r="100" spans="1:17">
      <c r="B100" s="21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>
        <f>SUM(O86:O99)</f>
        <v>3569999.9919843264</v>
      </c>
    </row>
    <row r="101" spans="1:17" ht="29">
      <c r="A101" s="91" t="s">
        <v>723</v>
      </c>
      <c r="B101" s="21" t="s">
        <v>718</v>
      </c>
    </row>
    <row r="102" spans="1:17" ht="34">
      <c r="A102" s="78" t="s">
        <v>144</v>
      </c>
      <c r="B102" s="78" t="s">
        <v>81</v>
      </c>
      <c r="C102" s="78" t="s">
        <v>130</v>
      </c>
      <c r="D102" s="78" t="s">
        <v>145</v>
      </c>
      <c r="E102" s="78" t="s">
        <v>84</v>
      </c>
      <c r="F102" s="78" t="s">
        <v>85</v>
      </c>
      <c r="G102" s="79" t="s">
        <v>86</v>
      </c>
      <c r="H102" s="78" t="s">
        <v>87</v>
      </c>
      <c r="I102" s="78" t="s">
        <v>88</v>
      </c>
      <c r="J102" s="78" t="s">
        <v>89</v>
      </c>
      <c r="K102" s="78" t="s">
        <v>90</v>
      </c>
      <c r="L102" s="78" t="s">
        <v>91</v>
      </c>
      <c r="M102" s="78" t="s">
        <v>92</v>
      </c>
      <c r="N102" s="78" t="s">
        <v>93</v>
      </c>
    </row>
    <row r="103" spans="1:17" ht="17">
      <c r="A103" s="80" t="s">
        <v>2</v>
      </c>
      <c r="B103" s="124">
        <f>$F$49*B68</f>
        <v>75287.669224631522</v>
      </c>
      <c r="C103" s="124">
        <f>$F$50*C68</f>
        <v>81261.793562046412</v>
      </c>
      <c r="D103" s="124">
        <f>$F$51*D68</f>
        <v>268.68159529350106</v>
      </c>
      <c r="E103" s="124">
        <f>$F$52*E68</f>
        <v>1.1763807389417389E-4</v>
      </c>
      <c r="F103" s="124">
        <f>$F$53*F68</f>
        <v>1.1627018931400907E-4</v>
      </c>
      <c r="G103" s="124">
        <f>$F$54*G68</f>
        <v>0</v>
      </c>
      <c r="H103" s="124">
        <f>$F$55*H68</f>
        <v>1.1627018931400903E-4</v>
      </c>
      <c r="I103" s="124">
        <f>$F$56*I68</f>
        <v>0</v>
      </c>
      <c r="J103" s="124">
        <f>$F$57*J68</f>
        <v>36222.654397233528</v>
      </c>
      <c r="K103" s="124">
        <f>$F$58*K68</f>
        <v>0</v>
      </c>
      <c r="L103" s="124">
        <f>$F$59*L68</f>
        <v>0</v>
      </c>
      <c r="M103" s="124">
        <f>$F$60*M68</f>
        <v>0</v>
      </c>
      <c r="N103" s="124">
        <f>$F$61*N68</f>
        <v>5280.9115906768675</v>
      </c>
    </row>
    <row r="104" spans="1:17" ht="17">
      <c r="A104" s="80" t="s">
        <v>4</v>
      </c>
      <c r="B104" s="124">
        <f>$F$49*B69</f>
        <v>164648.59017571821</v>
      </c>
      <c r="C104" s="124">
        <f>$F$50*C69</f>
        <v>18580.660411175792</v>
      </c>
      <c r="D104" s="124">
        <f>$F$51*D69</f>
        <v>95857.398589958626</v>
      </c>
      <c r="E104" s="124">
        <f>$F$52*E69</f>
        <v>8005.4148918916135</v>
      </c>
      <c r="F104" s="124">
        <f>$F$53*F69</f>
        <v>9791.6352517345367</v>
      </c>
      <c r="G104" s="124">
        <f>$F$54*G69</f>
        <v>0</v>
      </c>
      <c r="H104" s="124">
        <f>$F$55*H69</f>
        <v>9791.6352517345367</v>
      </c>
      <c r="I104" s="124">
        <f>$F$56*I69</f>
        <v>0</v>
      </c>
      <c r="J104" s="124">
        <f>$F$57*J69</f>
        <v>21819.475077172832</v>
      </c>
      <c r="K104" s="124">
        <f>$F$58*K69</f>
        <v>0</v>
      </c>
      <c r="L104" s="124">
        <f>$F$59*L69</f>
        <v>0</v>
      </c>
      <c r="M104" s="124">
        <f>$F$60*M69</f>
        <v>0</v>
      </c>
      <c r="N104" s="124">
        <f>$F$61*N69</f>
        <v>33562.867924789192</v>
      </c>
    </row>
    <row r="105" spans="1:17" ht="17">
      <c r="A105" s="80" t="s">
        <v>5</v>
      </c>
      <c r="B105" s="124">
        <f>$F$49*B70</f>
        <v>84688.605430161479</v>
      </c>
      <c r="C105" s="124">
        <f>$F$50*C70</f>
        <v>9130.362591111425</v>
      </c>
      <c r="D105" s="124">
        <f>$F$51*D70</f>
        <v>28347.505638160303</v>
      </c>
      <c r="E105" s="124">
        <f>$F$52*E70</f>
        <v>8339.1815088640669</v>
      </c>
      <c r="F105" s="124">
        <f>$F$53*F70</f>
        <v>8279.4033886162251</v>
      </c>
      <c r="G105" s="124">
        <f>$F$54*G70</f>
        <v>0</v>
      </c>
      <c r="H105" s="124">
        <f>$F$55*H70</f>
        <v>8279.4033886162251</v>
      </c>
      <c r="I105" s="124">
        <f>$F$56*I70</f>
        <v>0</v>
      </c>
      <c r="J105" s="124">
        <f>$F$57*J70</f>
        <v>12369.177213625246</v>
      </c>
      <c r="K105" s="124">
        <f>$F$58*K70</f>
        <v>0</v>
      </c>
      <c r="L105" s="124">
        <f>$F$59*L70</f>
        <v>0</v>
      </c>
      <c r="M105" s="124">
        <f>$F$60*M70</f>
        <v>0</v>
      </c>
      <c r="N105" s="124">
        <f>$F$61*N70</f>
        <v>3089.1503275088785</v>
      </c>
    </row>
    <row r="106" spans="1:17" ht="17">
      <c r="A106" s="81" t="s">
        <v>94</v>
      </c>
      <c r="B106" s="124">
        <f>$F$49*B71</f>
        <v>67711.553465038494</v>
      </c>
      <c r="C106" s="124">
        <f>$F$50*C71</f>
        <v>16465.72728673333</v>
      </c>
      <c r="D106" s="124">
        <f>$F$51*D71</f>
        <v>30698.97387703789</v>
      </c>
      <c r="E106" s="124">
        <f>$F$52*E71</f>
        <v>15548.796730562111</v>
      </c>
      <c r="F106" s="124">
        <f>$F$53*F71</f>
        <v>15405.186278032619</v>
      </c>
      <c r="G106" s="124">
        <f>$F$54*G71</f>
        <v>0</v>
      </c>
      <c r="H106" s="124">
        <f>$F$55*H71</f>
        <v>15405.186278032619</v>
      </c>
      <c r="I106" s="124">
        <f>$F$56*I71</f>
        <v>0</v>
      </c>
      <c r="J106" s="124">
        <f>$F$57*J71</f>
        <v>19704.541963601172</v>
      </c>
      <c r="K106" s="124">
        <f>$F$58*K71</f>
        <v>0</v>
      </c>
      <c r="L106" s="124">
        <f>$F$59*L71</f>
        <v>0</v>
      </c>
      <c r="M106" s="124">
        <f>$F$60*M71</f>
        <v>0</v>
      </c>
      <c r="N106" s="124">
        <f>$F$61*N71</f>
        <v>8180.4391315563362</v>
      </c>
    </row>
    <row r="107" spans="1:17" ht="17">
      <c r="A107" s="81" t="s">
        <v>7</v>
      </c>
      <c r="B107" s="124">
        <f>$F$49*B72</f>
        <v>84356.160290195126</v>
      </c>
      <c r="C107" s="124">
        <f>$F$50*C72</f>
        <v>9040.8201183738347</v>
      </c>
      <c r="D107" s="124">
        <f>$F$51*D72</f>
        <v>56037.537203057342</v>
      </c>
      <c r="E107" s="124">
        <f>$F$52*E72</f>
        <v>8251.1736850887883</v>
      </c>
      <c r="F107" s="124">
        <f>$F$53*F72</f>
        <v>8192.4201275832365</v>
      </c>
      <c r="G107" s="124">
        <f>$F$54*G72</f>
        <v>8.1309983919197748E-4</v>
      </c>
      <c r="H107" s="124">
        <f>$F$55*H72</f>
        <v>8192.4201275832365</v>
      </c>
      <c r="I107" s="124">
        <f>$F$56*I72</f>
        <v>0</v>
      </c>
      <c r="J107" s="124">
        <f>$F$57*J72</f>
        <v>12279.634784370872</v>
      </c>
      <c r="K107" s="124">
        <f>$F$58*K72</f>
        <v>0</v>
      </c>
      <c r="L107" s="124">
        <f>$F$59*L72</f>
        <v>8.1309983919197748E-4</v>
      </c>
      <c r="M107" s="124">
        <f>$F$60*M72</f>
        <v>0</v>
      </c>
      <c r="N107" s="124">
        <f>$F$61*N72</f>
        <v>12031.834414728124</v>
      </c>
    </row>
    <row r="108" spans="1:17" ht="17">
      <c r="A108" s="81" t="s">
        <v>8</v>
      </c>
      <c r="B108" s="124">
        <f>$F$49*B73</f>
        <v>67106.246422976197</v>
      </c>
      <c r="C108" s="124">
        <f>$F$50*C73</f>
        <v>32079.207608783348</v>
      </c>
      <c r="D108" s="124">
        <f>$F$51*D73</f>
        <v>101641.76545452181</v>
      </c>
      <c r="E108" s="124">
        <f>$F$52*E73</f>
        <v>30894.617389948431</v>
      </c>
      <c r="F108" s="124">
        <f>$F$53*F73</f>
        <v>30572.567162309777</v>
      </c>
      <c r="G108" s="124">
        <f>$F$54*G73</f>
        <v>12242.44242114267</v>
      </c>
      <c r="H108" s="124">
        <f>$F$55*H73</f>
        <v>30572.567162309777</v>
      </c>
      <c r="I108" s="124">
        <f>$F$56*I73</f>
        <v>10037.932007853256</v>
      </c>
      <c r="J108" s="124">
        <f>$F$57*J73</f>
        <v>35318.02228565119</v>
      </c>
      <c r="K108" s="124">
        <f>$F$58*K73</f>
        <v>27207.025440553876</v>
      </c>
      <c r="L108" s="124">
        <f>$F$59*L73</f>
        <v>26752.157634258969</v>
      </c>
      <c r="M108" s="124">
        <f>$F$60*M73</f>
        <v>19396.899606252966</v>
      </c>
      <c r="N108" s="124">
        <f>$F$61*N73</f>
        <v>43641.001504084146</v>
      </c>
    </row>
    <row r="109" spans="1:17" ht="17">
      <c r="A109" s="80" t="s">
        <v>9</v>
      </c>
      <c r="B109" s="124">
        <f>$F$49*B74</f>
        <v>32602.472068657342</v>
      </c>
      <c r="C109" s="124">
        <f>$F$50*C74</f>
        <v>33408.874555079463</v>
      </c>
      <c r="D109" s="124">
        <f>$F$51*D74</f>
        <v>77442.709991129625</v>
      </c>
      <c r="E109" s="124">
        <f>$F$52*E74</f>
        <v>32201.490067105493</v>
      </c>
      <c r="F109" s="124">
        <f>$F$53*F74</f>
        <v>31864.243645546416</v>
      </c>
      <c r="G109" s="124">
        <f>$F$54*G74</f>
        <v>19846.340157985804</v>
      </c>
      <c r="H109" s="124">
        <f>$F$55*H74</f>
        <v>31864.243645546416</v>
      </c>
      <c r="I109" s="124">
        <f>$F$56*I74</f>
        <v>16182.83922946641</v>
      </c>
      <c r="J109" s="124">
        <f>$F$57*J74</f>
        <v>36647.689242818109</v>
      </c>
      <c r="K109" s="124">
        <f>$F$58*K74</f>
        <v>19022.434526231158</v>
      </c>
      <c r="L109" s="124">
        <f>$F$59*L74</f>
        <v>19098.24569176367</v>
      </c>
      <c r="M109" s="124">
        <f>$F$60*M74</f>
        <v>23833.41716086572</v>
      </c>
      <c r="N109" s="124">
        <f>$F$61*N74</f>
        <v>35611.044505742968</v>
      </c>
    </row>
    <row r="110" spans="1:17" ht="17">
      <c r="A110" s="80" t="s">
        <v>95</v>
      </c>
      <c r="B110" s="124">
        <f>$F$49*B75</f>
        <v>38158.586664877534</v>
      </c>
      <c r="C110" s="124">
        <f>$F$50*C75</f>
        <v>19420.055004758262</v>
      </c>
      <c r="D110" s="124">
        <f>$F$51*D75</f>
        <v>34975.955273509804</v>
      </c>
      <c r="E110" s="124">
        <f>$F$52*E75</f>
        <v>18452.478830563759</v>
      </c>
      <c r="F110" s="124">
        <f>$F$53*F75</f>
        <v>18275.104632685412</v>
      </c>
      <c r="G110" s="124">
        <f>$F$54*G75</f>
        <v>6257.2078861339551</v>
      </c>
      <c r="H110" s="124">
        <f>$F$55*H75</f>
        <v>18275.104632685412</v>
      </c>
      <c r="I110" s="124">
        <f>$F$56*I75</f>
        <v>2593.7002166054026</v>
      </c>
      <c r="J110" s="124">
        <f>$F$57*J75</f>
        <v>22658.869670755299</v>
      </c>
      <c r="K110" s="124">
        <f>$F$58*K75</f>
        <v>5433.2955133701525</v>
      </c>
      <c r="L110" s="124">
        <f>$F$59*L75</f>
        <v>5509.1066789026627</v>
      </c>
      <c r="M110" s="124">
        <f>$F$60*M75</f>
        <v>9844.5976105445206</v>
      </c>
      <c r="N110" s="124">
        <f>$F$61*N75</f>
        <v>12637.109955483784</v>
      </c>
    </row>
    <row r="111" spans="1:17" ht="17">
      <c r="A111" s="81" t="s">
        <v>24</v>
      </c>
      <c r="B111" s="124">
        <f>$F$49*B76</f>
        <v>42835.7605042656</v>
      </c>
      <c r="C111" s="124">
        <f>$F$50*C76</f>
        <v>17071.082508201722</v>
      </c>
      <c r="D111" s="124">
        <f>$F$51*D76</f>
        <v>29224.445770450675</v>
      </c>
      <c r="E111" s="124">
        <f>$F$52*E76</f>
        <v>16143.774412579294</v>
      </c>
      <c r="F111" s="124">
        <f>$F$53*F76</f>
        <v>15993.245614910067</v>
      </c>
      <c r="G111" s="124">
        <f>$F$54*G76</f>
        <v>3975.3421273494505</v>
      </c>
      <c r="H111" s="124">
        <f>$F$55*H76</f>
        <v>15993.245614910067</v>
      </c>
      <c r="I111" s="124">
        <f>$F$56*I76</f>
        <v>311.84119883006048</v>
      </c>
      <c r="J111" s="124">
        <f>$F$57*J76</f>
        <v>20309.897174198763</v>
      </c>
      <c r="K111" s="124">
        <f>$F$58*K76</f>
        <v>3151.4364955948072</v>
      </c>
      <c r="L111" s="124">
        <f>$F$59*L76</f>
        <v>3227.2476611273169</v>
      </c>
      <c r="M111" s="124">
        <f>$F$60*M76</f>
        <v>7495.6251139879769</v>
      </c>
      <c r="N111" s="124">
        <f>$F$61*N76</f>
        <v>9631.3838947634522</v>
      </c>
    </row>
    <row r="112" spans="1:17" ht="17">
      <c r="A112" s="81" t="s">
        <v>11</v>
      </c>
      <c r="B112" s="124">
        <f>$F$49*B77</f>
        <v>44849.550657929511</v>
      </c>
      <c r="C112" s="124">
        <f>$F$50*C77</f>
        <v>17649.45347810979</v>
      </c>
      <c r="D112" s="124">
        <f>$F$51*D77</f>
        <v>18392.380328665953</v>
      </c>
      <c r="E112" s="124">
        <f>$F$52*E77</f>
        <v>16712.230472943553</v>
      </c>
      <c r="F112" s="124">
        <f>$F$53*F77</f>
        <v>16555.091721084042</v>
      </c>
      <c r="G112" s="124">
        <f>$F$54*G77</f>
        <v>4537.1882757642616</v>
      </c>
      <c r="H112" s="124">
        <f>$F$55*H77</f>
        <v>16555.091721084042</v>
      </c>
      <c r="I112" s="124">
        <f>$F$56*I77</f>
        <v>873.68734724487103</v>
      </c>
      <c r="J112" s="124">
        <f>$F$57*J77</f>
        <v>20888.268144106831</v>
      </c>
      <c r="K112" s="124">
        <f>$F$58*K77</f>
        <v>3713.2826440096183</v>
      </c>
      <c r="L112" s="124">
        <f>$F$59*L77</f>
        <v>3789.0938095421297</v>
      </c>
      <c r="M112" s="124">
        <f>$F$60*M77</f>
        <v>8073.9960838960505</v>
      </c>
      <c r="N112" s="124">
        <f>$F$61*N77</f>
        <v>6990.6739211502363</v>
      </c>
    </row>
    <row r="113" spans="1:15" ht="17">
      <c r="A113" s="81" t="s">
        <v>12</v>
      </c>
      <c r="B113" s="124">
        <f>$F$49*B78</f>
        <v>91604.969003507518</v>
      </c>
      <c r="C113" s="124">
        <f>$F$50*C78</f>
        <v>13548.550299761851</v>
      </c>
      <c r="D113" s="124">
        <f>$F$51*D78</f>
        <v>51578.691966518905</v>
      </c>
      <c r="E113" s="124">
        <f>$F$52*E78</f>
        <v>13748.520058551256</v>
      </c>
      <c r="F113" s="124">
        <f>$F$53*F78</f>
        <v>13625.843055696305</v>
      </c>
      <c r="G113" s="124">
        <f>$F$54*G78</f>
        <v>1607.9395681356834</v>
      </c>
      <c r="H113" s="124">
        <f>$F$55*H78</f>
        <v>13625.843055696305</v>
      </c>
      <c r="I113" s="124">
        <f>$F$56*I78</f>
        <v>0</v>
      </c>
      <c r="J113" s="124">
        <f>$F$57*J78</f>
        <v>17872.865106207697</v>
      </c>
      <c r="K113" s="124">
        <f>$F$58*K78</f>
        <v>784.03393638104149</v>
      </c>
      <c r="L113" s="124">
        <f>$F$59*L78</f>
        <v>859.84510191355139</v>
      </c>
      <c r="M113" s="124">
        <f>$F$60*M78</f>
        <v>5058.593045996904</v>
      </c>
      <c r="N113" s="124">
        <f>$F$61*N78</f>
        <v>14980.817842805121</v>
      </c>
    </row>
    <row r="114" spans="1:15" ht="17">
      <c r="A114" s="81" t="s">
        <v>13</v>
      </c>
      <c r="B114" s="124">
        <f>$F$49*B79</f>
        <v>50097.209655903964</v>
      </c>
      <c r="C114" s="124">
        <f>$F$50*C79</f>
        <v>13507.652198311496</v>
      </c>
      <c r="D114" s="124">
        <f>$F$51*D79</f>
        <v>22320.076305395814</v>
      </c>
      <c r="E114" s="124">
        <f>$F$52*E79</f>
        <v>13651.853579443565</v>
      </c>
      <c r="F114" s="124">
        <f>$F$53*F79</f>
        <v>13530.300563174611</v>
      </c>
      <c r="G114" s="124">
        <f>$F$54*G79</f>
        <v>1512.3970756139902</v>
      </c>
      <c r="H114" s="124">
        <f>$F$55*H79</f>
        <v>13530.300563174611</v>
      </c>
      <c r="I114" s="124">
        <f>$F$56*I79</f>
        <v>0</v>
      </c>
      <c r="J114" s="124">
        <f>$F$57*J79</f>
        <v>17774.512662990681</v>
      </c>
      <c r="K114" s="124">
        <f>$F$58*K79</f>
        <v>688.49144385934801</v>
      </c>
      <c r="L114" s="124">
        <f>$F$59*L79</f>
        <v>764.3026093918578</v>
      </c>
      <c r="M114" s="124">
        <f>$F$60*M79</f>
        <v>4960.2404801657513</v>
      </c>
      <c r="N114" s="124">
        <f>$F$61*N79</f>
        <v>4209.5946216915954</v>
      </c>
    </row>
    <row r="115" spans="1:15" ht="17">
      <c r="A115" s="81" t="s">
        <v>14</v>
      </c>
      <c r="B115" s="124">
        <f>$F$49*B80</f>
        <v>90683.934896486957</v>
      </c>
      <c r="C115" s="124">
        <f>$F$50*C80</f>
        <v>10892.811302003605</v>
      </c>
      <c r="D115" s="124">
        <f>$F$51*D80</f>
        <v>44426.918179709442</v>
      </c>
      <c r="E115" s="124">
        <f>$F$52*E80</f>
        <v>10090.364493257224</v>
      </c>
      <c r="F115" s="124">
        <f>$F$53*F80</f>
        <v>10010.224751602664</v>
      </c>
      <c r="G115" s="124">
        <f>$F$54*G80</f>
        <v>21.141674774345759</v>
      </c>
      <c r="H115" s="124">
        <f>$F$55*H80</f>
        <v>10010.224751602664</v>
      </c>
      <c r="I115" s="124">
        <f>$F$56*I80</f>
        <v>0</v>
      </c>
      <c r="J115" s="124">
        <f>$F$57*J80</f>
        <v>14150.904458500892</v>
      </c>
      <c r="K115" s="124">
        <f>$F$58*K80</f>
        <v>0</v>
      </c>
      <c r="L115" s="124">
        <f>$F$59*L80</f>
        <v>0</v>
      </c>
      <c r="M115" s="124">
        <f>$F$60*M80</f>
        <v>1336.6323982901115</v>
      </c>
      <c r="N115" s="124">
        <f>$F$61*N80</f>
        <v>10153.170365019285</v>
      </c>
    </row>
    <row r="116" spans="1:15" ht="17">
      <c r="A116" s="81" t="s">
        <v>15</v>
      </c>
      <c r="B116" s="124">
        <f>$F$49*B81</f>
        <v>45368.691539650645</v>
      </c>
      <c r="C116" s="124">
        <f>$F$50*C81</f>
        <v>7942.9490755496145</v>
      </c>
      <c r="D116" s="124">
        <f>$F$51*D81</f>
        <v>268.68731580975953</v>
      </c>
      <c r="E116" s="124">
        <f>$F$52*E81</f>
        <v>7960.1037615627256</v>
      </c>
      <c r="F116" s="124">
        <f>$F$53*F81</f>
        <v>7904.7336907538547</v>
      </c>
      <c r="G116" s="124">
        <f>$F$54*G81</f>
        <v>0</v>
      </c>
      <c r="H116" s="124">
        <f>$F$55*H81</f>
        <v>7904.7336907538547</v>
      </c>
      <c r="I116" s="124">
        <f>$F$56*I81</f>
        <v>0</v>
      </c>
      <c r="J116" s="124">
        <f>$F$57*J81</f>
        <v>11983.487818766924</v>
      </c>
      <c r="K116" s="124">
        <f>$F$58*K81</f>
        <v>0</v>
      </c>
      <c r="L116" s="124">
        <f>$F$59*L81</f>
        <v>0</v>
      </c>
      <c r="M116" s="124">
        <f>$F$60*M81</f>
        <v>0</v>
      </c>
      <c r="N116" s="124">
        <f>$F$61*N81</f>
        <v>0</v>
      </c>
      <c r="O116" t="s">
        <v>201</v>
      </c>
    </row>
    <row r="117" spans="1:15" ht="17">
      <c r="A117" s="86" t="s">
        <v>447</v>
      </c>
      <c r="B117" s="125">
        <f>SUM(B103:B116)</f>
        <v>980000.00000000012</v>
      </c>
      <c r="C117" s="125">
        <f t="shared" ref="C117:N117" si="2">SUM(C103:C116)</f>
        <v>300000</v>
      </c>
      <c r="D117" s="125">
        <f t="shared" si="2"/>
        <v>591481.72748921951</v>
      </c>
      <c r="E117" s="125">
        <f t="shared" si="2"/>
        <v>199999.99999999994</v>
      </c>
      <c r="F117" s="125">
        <f t="shared" si="2"/>
        <v>199999.99999999994</v>
      </c>
      <c r="G117" s="125">
        <f t="shared" si="2"/>
        <v>50000</v>
      </c>
      <c r="H117" s="125">
        <f t="shared" si="2"/>
        <v>199999.99999999994</v>
      </c>
      <c r="I117" s="125">
        <f t="shared" si="2"/>
        <v>30000.000000000004</v>
      </c>
      <c r="J117" s="125">
        <f t="shared" si="2"/>
        <v>300000</v>
      </c>
      <c r="K117" s="125">
        <f t="shared" si="2"/>
        <v>60000</v>
      </c>
      <c r="L117" s="125">
        <f t="shared" si="2"/>
        <v>60000</v>
      </c>
      <c r="M117" s="125">
        <f t="shared" si="2"/>
        <v>80000.001499999998</v>
      </c>
      <c r="N117" s="125">
        <f t="shared" si="2"/>
        <v>199999.99999999997</v>
      </c>
      <c r="O117" s="129">
        <f>SUM(B117:N117)</f>
        <v>3251481.7289892193</v>
      </c>
    </row>
    <row r="118" spans="1:15">
      <c r="A118" s="21" t="s">
        <v>198</v>
      </c>
      <c r="B118" s="84">
        <f>B49</f>
        <v>980000</v>
      </c>
      <c r="C118" s="84">
        <f>B50</f>
        <v>300000</v>
      </c>
      <c r="D118" s="84">
        <f>B51</f>
        <v>900000</v>
      </c>
      <c r="E118" s="84">
        <f>B52</f>
        <v>1000000</v>
      </c>
      <c r="F118" s="84">
        <f>B53</f>
        <v>1000000</v>
      </c>
      <c r="G118" s="84">
        <f>B54</f>
        <v>600000</v>
      </c>
      <c r="H118" s="84">
        <f>B55</f>
        <v>1000000</v>
      </c>
      <c r="I118" s="84">
        <f>B56</f>
        <v>400000</v>
      </c>
      <c r="J118" s="84">
        <f>B57</f>
        <v>1000000</v>
      </c>
      <c r="K118" s="84">
        <f>B58</f>
        <v>600000</v>
      </c>
      <c r="L118" s="84">
        <f>B59</f>
        <v>300000</v>
      </c>
      <c r="M118" s="84">
        <f>B60</f>
        <v>300000</v>
      </c>
      <c r="N118" s="84">
        <f>B61</f>
        <v>1000000</v>
      </c>
    </row>
    <row r="119" spans="1:15">
      <c r="A119" s="21" t="s">
        <v>199</v>
      </c>
      <c r="B119" s="93">
        <f>D49</f>
        <v>980000</v>
      </c>
      <c r="C119" s="93">
        <f>D50</f>
        <v>300000</v>
      </c>
      <c r="D119" s="93">
        <f>D51</f>
        <v>100000</v>
      </c>
      <c r="E119" s="93">
        <f>D52</f>
        <v>200000</v>
      </c>
      <c r="F119" s="93">
        <f>D53</f>
        <v>200000</v>
      </c>
      <c r="G119" s="93">
        <f>D54</f>
        <v>50000</v>
      </c>
      <c r="H119" s="93">
        <f>D55</f>
        <v>200000</v>
      </c>
      <c r="I119" s="93">
        <f>D56</f>
        <v>30000</v>
      </c>
      <c r="J119" s="93">
        <f>D57</f>
        <v>300000</v>
      </c>
      <c r="K119" s="93">
        <f>D58</f>
        <v>60000</v>
      </c>
      <c r="L119" s="93">
        <f>D59</f>
        <v>60000</v>
      </c>
      <c r="M119" s="93">
        <f>D60</f>
        <v>80000</v>
      </c>
      <c r="N119" s="93">
        <f>D61</f>
        <v>200000</v>
      </c>
    </row>
    <row r="122" spans="1:15" ht="32">
      <c r="A122" s="82" t="s">
        <v>727</v>
      </c>
      <c r="B122" s="21" t="s">
        <v>721</v>
      </c>
    </row>
    <row r="123" spans="1:15" ht="34">
      <c r="A123" s="78" t="s">
        <v>144</v>
      </c>
      <c r="B123" s="78" t="s">
        <v>81</v>
      </c>
      <c r="C123" s="78" t="s">
        <v>130</v>
      </c>
      <c r="D123" s="78" t="s">
        <v>145</v>
      </c>
      <c r="E123" s="78" t="s">
        <v>84</v>
      </c>
      <c r="F123" s="78" t="s">
        <v>85</v>
      </c>
      <c r="G123" s="79" t="s">
        <v>86</v>
      </c>
      <c r="H123" s="78" t="s">
        <v>87</v>
      </c>
      <c r="I123" s="78" t="s">
        <v>88</v>
      </c>
      <c r="J123" s="78" t="s">
        <v>89</v>
      </c>
      <c r="K123" s="78" t="s">
        <v>90</v>
      </c>
      <c r="L123" s="78" t="s">
        <v>91</v>
      </c>
      <c r="M123" s="78" t="s">
        <v>92</v>
      </c>
      <c r="N123" s="78" t="s">
        <v>93</v>
      </c>
      <c r="O123" s="92" t="s">
        <v>32</v>
      </c>
    </row>
    <row r="124" spans="1:15" ht="17">
      <c r="A124" s="80" t="s">
        <v>2</v>
      </c>
      <c r="B124" s="124">
        <f>B86-B103</f>
        <v>9594.2923436396377</v>
      </c>
      <c r="C124" s="124">
        <f>C86-C103</f>
        <v>7737.9655564494024</v>
      </c>
      <c r="D124" s="124">
        <f>D86-D103</f>
        <v>43.418894589977128</v>
      </c>
      <c r="E124" s="124">
        <f>E86-E103</f>
        <v>1.3449019683408345E-5</v>
      </c>
      <c r="F124" s="124">
        <f>F86-F103</f>
        <v>1.4816904263573161E-5</v>
      </c>
      <c r="G124" s="124">
        <f>G86-G103</f>
        <v>0</v>
      </c>
      <c r="H124" s="124">
        <f>H86-H103</f>
        <v>1.4816904263573148E-5</v>
      </c>
      <c r="I124" s="124">
        <f>I86-I103</f>
        <v>0</v>
      </c>
      <c r="J124" s="124">
        <f>J86-J103</f>
        <v>3449.2181356414658</v>
      </c>
      <c r="K124" s="124">
        <f>K86-K103</f>
        <v>0</v>
      </c>
      <c r="L124" s="124">
        <f>L86-L103</f>
        <v>0</v>
      </c>
      <c r="M124" s="124">
        <f>M86-M103</f>
        <v>0</v>
      </c>
      <c r="N124" s="124">
        <f>N86-N103</f>
        <v>853.39430653638738</v>
      </c>
      <c r="O124" s="129">
        <f>SUM(B124:N124)</f>
        <v>21678.289279939701</v>
      </c>
    </row>
    <row r="125" spans="1:15" ht="17">
      <c r="A125" s="80" t="s">
        <v>4</v>
      </c>
      <c r="B125" s="124">
        <f>B87-B104</f>
        <v>15920.74005216526</v>
      </c>
      <c r="C125" s="124">
        <f>C87-C104</f>
        <v>1214.4527828335595</v>
      </c>
      <c r="D125" s="124">
        <f>D87-D104</f>
        <v>12454.604280374537</v>
      </c>
      <c r="E125" s="124">
        <f>E87-E104</f>
        <v>671.99854578547365</v>
      </c>
      <c r="F125" s="124">
        <f>F87-F104</f>
        <v>946.80482451815988</v>
      </c>
      <c r="G125" s="124">
        <f>G87-G104</f>
        <v>0</v>
      </c>
      <c r="H125" s="124">
        <f>H87-H104</f>
        <v>946.80482451815988</v>
      </c>
      <c r="I125" s="124">
        <f>I87-I104</f>
        <v>0</v>
      </c>
      <c r="J125" s="124">
        <f>J87-J104</f>
        <v>1426.1453382734253</v>
      </c>
      <c r="K125" s="124">
        <f>K87-K104</f>
        <v>0</v>
      </c>
      <c r="L125" s="124">
        <f>L87-L104</f>
        <v>0</v>
      </c>
      <c r="M125" s="124">
        <f>M87-M104</f>
        <v>0</v>
      </c>
      <c r="N125" s="124">
        <f>N87-N104</f>
        <v>4360.7717783561166</v>
      </c>
      <c r="O125" s="129">
        <f>SUM(B125:N125)</f>
        <v>37942.322426824692</v>
      </c>
    </row>
    <row r="126" spans="1:15" ht="17">
      <c r="A126" s="80" t="s">
        <v>5</v>
      </c>
      <c r="B126" s="124">
        <f>B88-B105</f>
        <v>8968.049907459048</v>
      </c>
      <c r="C126" s="124">
        <f>C88-C105</f>
        <v>678.36244697131042</v>
      </c>
      <c r="D126" s="124">
        <f>D88-D105</f>
        <v>3951.8226282258111</v>
      </c>
      <c r="E126" s="124">
        <f>E88-E105</f>
        <v>775.83719180684238</v>
      </c>
      <c r="F126" s="124">
        <f>F88-F105</f>
        <v>876.74253715662235</v>
      </c>
      <c r="G126" s="124">
        <f>G88-G105</f>
        <v>0</v>
      </c>
      <c r="H126" s="124">
        <f>H88-H105</f>
        <v>876.74253715662235</v>
      </c>
      <c r="I126" s="124">
        <f>I88-I105</f>
        <v>0</v>
      </c>
      <c r="J126" s="124">
        <f>J88-J105</f>
        <v>918.99803955487914</v>
      </c>
      <c r="K126" s="124">
        <f>K88-K105</f>
        <v>0</v>
      </c>
      <c r="L126" s="124">
        <f>L88-L105</f>
        <v>0</v>
      </c>
      <c r="M126" s="124">
        <f>M88-M105</f>
        <v>0</v>
      </c>
      <c r="N126" s="124">
        <f>N88-N105</f>
        <v>430.64720833169667</v>
      </c>
      <c r="O126" s="129">
        <f>SUM(B126:N126)</f>
        <v>17477.202496662831</v>
      </c>
    </row>
    <row r="127" spans="1:15" ht="17">
      <c r="A127" s="81" t="s">
        <v>94</v>
      </c>
      <c r="B127" s="124">
        <f>B89-B106</f>
        <v>3908.9266213053925</v>
      </c>
      <c r="C127" s="124">
        <f>C89-C106</f>
        <v>452.9435492515513</v>
      </c>
      <c r="D127" s="124">
        <f>D89-D106</f>
        <v>2756.1996340027035</v>
      </c>
      <c r="E127" s="124">
        <f>E89-E106</f>
        <v>706.38056498321748</v>
      </c>
      <c r="F127" s="124">
        <f>F89-F106</f>
        <v>889.32744364611972</v>
      </c>
      <c r="G127" s="124">
        <f>G89-G106</f>
        <v>0</v>
      </c>
      <c r="H127" s="124">
        <f>H89-H106</f>
        <v>889.32744364611972</v>
      </c>
      <c r="I127" s="124">
        <f>I89-I106</f>
        <v>0</v>
      </c>
      <c r="J127" s="124">
        <f>J89-J106</f>
        <v>542.03771372799747</v>
      </c>
      <c r="K127" s="124">
        <f>K89-K106</f>
        <v>0</v>
      </c>
      <c r="L127" s="124">
        <f>L89-L106</f>
        <v>0</v>
      </c>
      <c r="M127" s="124">
        <f>M89-M106</f>
        <v>0</v>
      </c>
      <c r="N127" s="124">
        <f>N89-N106</f>
        <v>734.45201884228209</v>
      </c>
      <c r="O127" s="129">
        <f>SUM(B127:N127)</f>
        <v>10879.594989405385</v>
      </c>
    </row>
    <row r="128" spans="1:15" ht="17">
      <c r="A128" s="81" t="s">
        <v>7</v>
      </c>
      <c r="B128" s="124">
        <f>B90-B107</f>
        <v>4333.2768397861364</v>
      </c>
      <c r="C128" s="124">
        <f>C90-C107</f>
        <v>192.83812338276221</v>
      </c>
      <c r="D128" s="124">
        <f>D90-D107</f>
        <v>4663.9194038085407</v>
      </c>
      <c r="E128" s="124">
        <f>E90-E107</f>
        <v>322.98069303304328</v>
      </c>
      <c r="F128" s="124">
        <f>F90-F107</f>
        <v>420.8349962650027</v>
      </c>
      <c r="G128" s="124">
        <f>G90-G107</f>
        <v>4.17679833871476E-5</v>
      </c>
      <c r="H128" s="124">
        <f>H90-H107</f>
        <v>420.8349962650027</v>
      </c>
      <c r="I128" s="124">
        <f>I90-I107</f>
        <v>0</v>
      </c>
      <c r="J128" s="124">
        <f>J90-J107</f>
        <v>261.92111961516275</v>
      </c>
      <c r="K128" s="124">
        <f>K90-K107</f>
        <v>0</v>
      </c>
      <c r="L128" s="124">
        <f>L90-L107</f>
        <v>4.17679833871476E-5</v>
      </c>
      <c r="M128" s="124">
        <f>M90-M107</f>
        <v>0</v>
      </c>
      <c r="N128" s="124">
        <f>N90-N107</f>
        <v>1001.3913671281098</v>
      </c>
      <c r="O128" s="129">
        <f>SUM(B128:N128)</f>
        <v>11617.997622819728</v>
      </c>
    </row>
    <row r="129" spans="1:16" ht="17">
      <c r="A129" s="81" t="s">
        <v>8</v>
      </c>
      <c r="B129" s="124">
        <f>B91-B108</f>
        <v>4431.6453159235825</v>
      </c>
      <c r="C129" s="124">
        <f>C91-C108</f>
        <v>1141.4094244970984</v>
      </c>
      <c r="D129" s="124">
        <f>D91-D108</f>
        <v>9995.8025261192379</v>
      </c>
      <c r="E129" s="124">
        <f>E91-E108</f>
        <v>1657.2933065275611</v>
      </c>
      <c r="F129" s="124">
        <f>F91-F108</f>
        <v>2018.9890104510559</v>
      </c>
      <c r="G129" s="124">
        <f>G91-G108</f>
        <v>808.48155727788253</v>
      </c>
      <c r="H129" s="124">
        <f>H91-H108</f>
        <v>2018.9890104510559</v>
      </c>
      <c r="I129" s="124">
        <f>I91-I108</f>
        <v>662.89737148718632</v>
      </c>
      <c r="J129" s="124">
        <f>J91-J108</f>
        <v>1256.6496025420274</v>
      </c>
      <c r="K129" s="124">
        <f>K91-K108</f>
        <v>1796.7312028431734</v>
      </c>
      <c r="L129" s="124">
        <f>L91-L108</f>
        <v>1766.6920799510117</v>
      </c>
      <c r="M129" s="124">
        <f>M91-M108</f>
        <v>690.16056402026879</v>
      </c>
      <c r="N129" s="124">
        <f>N91-N108</f>
        <v>4291.8069272624198</v>
      </c>
      <c r="O129" s="129">
        <f>SUM(B129:N129)</f>
        <v>32537.547899353562</v>
      </c>
    </row>
    <row r="130" spans="1:16" ht="17">
      <c r="A130" s="80" t="s">
        <v>9</v>
      </c>
      <c r="B130" s="124">
        <f>B92-B109</f>
        <v>3181.1733086374079</v>
      </c>
      <c r="C130" s="124">
        <f>C92-C109</f>
        <v>2212.1796473144059</v>
      </c>
      <c r="D130" s="124">
        <f>D92-D109</f>
        <v>10132.173648737837</v>
      </c>
      <c r="E130" s="124">
        <f>E92-E109</f>
        <v>2731.0762797507778</v>
      </c>
      <c r="F130" s="124">
        <f>F92-F109</f>
        <v>3109.1409624296539</v>
      </c>
      <c r="G130" s="124">
        <f>G92-G109</f>
        <v>1936.4987860972069</v>
      </c>
      <c r="H130" s="124">
        <f>H92-H109</f>
        <v>3109.1409624296539</v>
      </c>
      <c r="I130" s="124">
        <f>I92-I109</f>
        <v>1579.034132943556</v>
      </c>
      <c r="J130" s="124">
        <f>J92-J109</f>
        <v>2426.6388300631734</v>
      </c>
      <c r="K130" s="124">
        <f>K92-K109</f>
        <v>1856.1065201655219</v>
      </c>
      <c r="L130" s="124">
        <f>L92-L109</f>
        <v>1863.5037646376841</v>
      </c>
      <c r="M130" s="124">
        <f>M92-M109</f>
        <v>1578.1375778551919</v>
      </c>
      <c r="N130" s="124">
        <f>N92-N109</f>
        <v>4659.1510909993594</v>
      </c>
      <c r="O130" s="129">
        <f>SUM(B130:N130)</f>
        <v>40373.955512061431</v>
      </c>
    </row>
    <row r="131" spans="1:16" ht="17">
      <c r="A131" s="80" t="s">
        <v>95</v>
      </c>
      <c r="B131" s="124">
        <f>B93-B110</f>
        <v>3193.8656799925884</v>
      </c>
      <c r="C131" s="124">
        <f>C93-C110</f>
        <v>1024.1542481702782</v>
      </c>
      <c r="D131" s="124">
        <f>D93-D110</f>
        <v>4076.069052533996</v>
      </c>
      <c r="E131" s="124">
        <f>E93-E110</f>
        <v>1311.9459534756679</v>
      </c>
      <c r="F131" s="124">
        <f>F93-F110</f>
        <v>1529.6224149290028</v>
      </c>
      <c r="G131" s="124">
        <f>G93-G110</f>
        <v>523.72698432504603</v>
      </c>
      <c r="H131" s="124">
        <f>H93-H110</f>
        <v>1529.6224149290028</v>
      </c>
      <c r="I131" s="124">
        <f>I93-I110</f>
        <v>217.09216273542324</v>
      </c>
      <c r="J131" s="124">
        <f>J93-J110</f>
        <v>1194.95941831034</v>
      </c>
      <c r="K131" s="124">
        <f>K93-K110</f>
        <v>454.76569197420395</v>
      </c>
      <c r="L131" s="124">
        <f>L93-L110</f>
        <v>461.11107058796097</v>
      </c>
      <c r="M131" s="124">
        <f>M93-M110</f>
        <v>519.17393961529888</v>
      </c>
      <c r="N131" s="124">
        <f>N93-N110</f>
        <v>1472.7183975452226</v>
      </c>
      <c r="O131" s="129">
        <f>SUM(B131:N131)</f>
        <v>17508.82742912403</v>
      </c>
    </row>
    <row r="132" spans="1:16" ht="17">
      <c r="A132" s="81" t="s">
        <v>24</v>
      </c>
      <c r="B132" s="124">
        <f>B94-B111</f>
        <v>3455.1862484112717</v>
      </c>
      <c r="C132" s="124">
        <f>C94-C111</f>
        <v>849.88760197188458</v>
      </c>
      <c r="D132" s="124">
        <f>D94-D111</f>
        <v>3314.3025131052127</v>
      </c>
      <c r="E132" s="124">
        <f>E94-E111</f>
        <v>1099.3172207967273</v>
      </c>
      <c r="F132" s="124">
        <f>F94-F111</f>
        <v>1290.0352804661507</v>
      </c>
      <c r="G132" s="124">
        <f>G94-G111</f>
        <v>320.65608943210009</v>
      </c>
      <c r="H132" s="124">
        <f>H94-H111</f>
        <v>1290.0352804661507</v>
      </c>
      <c r="I132" s="124">
        <f>I94-I111</f>
        <v>25.153502802370326</v>
      </c>
      <c r="J132" s="124">
        <f>J94-J111</f>
        <v>1011.1327033527159</v>
      </c>
      <c r="K132" s="124">
        <f>K94-K111</f>
        <v>254.19882626424396</v>
      </c>
      <c r="L132" s="124">
        <f>L94-L111</f>
        <v>260.31385010274653</v>
      </c>
      <c r="M132" s="124">
        <f>M94-M111</f>
        <v>373.17134694573815</v>
      </c>
      <c r="N132" s="124">
        <f>N94-N111</f>
        <v>1092.2814447133751</v>
      </c>
      <c r="O132" s="129">
        <f>SUM(B132:N132)</f>
        <v>14635.671908830689</v>
      </c>
    </row>
    <row r="133" spans="1:16" ht="17">
      <c r="A133" s="81" t="s">
        <v>11</v>
      </c>
      <c r="B133" s="124">
        <f>B95-B112</f>
        <v>5311.2569366468961</v>
      </c>
      <c r="C133" s="124">
        <f>C95-C112</f>
        <v>1526.1287076264234</v>
      </c>
      <c r="D133" s="124">
        <f>D95-D112</f>
        <v>2801.4444730700525</v>
      </c>
      <c r="E133" s="124">
        <f>E95-E112</f>
        <v>1761.7854881756321</v>
      </c>
      <c r="F133" s="124">
        <f>F95-F112</f>
        <v>1960.517874773559</v>
      </c>
      <c r="G133" s="124">
        <f>G95-G112</f>
        <v>537.31135204283873</v>
      </c>
      <c r="H133" s="124">
        <f>H95-H112</f>
        <v>1960.517874773559</v>
      </c>
      <c r="I133" s="124">
        <f>I95-I112</f>
        <v>103.46542864849221</v>
      </c>
      <c r="J133" s="124">
        <f>J95-J112</f>
        <v>1806.1854270364638</v>
      </c>
      <c r="K133" s="124">
        <f>K95-K112</f>
        <v>439.74126633172136</v>
      </c>
      <c r="L133" s="124">
        <f>L95-L112</f>
        <v>448.71911723330322</v>
      </c>
      <c r="M133" s="124">
        <f>M95-M112</f>
        <v>698.14950497927384</v>
      </c>
      <c r="N133" s="124">
        <f>N95-N112</f>
        <v>1064.787943130892</v>
      </c>
      <c r="O133" s="129">
        <f>SUM(B133:N133)</f>
        <v>20420.011394469104</v>
      </c>
    </row>
    <row r="134" spans="1:16" ht="17">
      <c r="A134" s="81" t="s">
        <v>12</v>
      </c>
      <c r="B134" s="124">
        <f>B96-B113</f>
        <v>11574.731509272373</v>
      </c>
      <c r="C134" s="124">
        <f>C96-C113</f>
        <v>1275.9113722681923</v>
      </c>
      <c r="D134" s="124">
        <f>D96-D113</f>
        <v>8277.6996504320487</v>
      </c>
      <c r="E134" s="124">
        <f>E96-E113</f>
        <v>1557.1256779757969</v>
      </c>
      <c r="F134" s="124">
        <f>F96-F113</f>
        <v>1721.691264926134</v>
      </c>
      <c r="G134" s="124">
        <f>G96-G113</f>
        <v>203.17095226126094</v>
      </c>
      <c r="H134" s="124">
        <f>H96-H113</f>
        <v>1721.691264926134</v>
      </c>
      <c r="I134" s="124">
        <f>I96-I113</f>
        <v>0</v>
      </c>
      <c r="J134" s="124">
        <f>J96-J113</f>
        <v>1683.1462657983866</v>
      </c>
      <c r="K134" s="124">
        <f>K96-K113</f>
        <v>99.066485218951584</v>
      </c>
      <c r="L134" s="124">
        <f>L96-L113</f>
        <v>108.64559316461555</v>
      </c>
      <c r="M134" s="124">
        <f>M96-M113</f>
        <v>476.38428114170256</v>
      </c>
      <c r="N134" s="124">
        <f>N96-N113</f>
        <v>2404.2236414422878</v>
      </c>
      <c r="O134" s="129">
        <f>SUM(B134:N134)</f>
        <v>31103.487958827885</v>
      </c>
    </row>
    <row r="135" spans="1:16" ht="17">
      <c r="A135" s="81" t="s">
        <v>13</v>
      </c>
      <c r="B135" s="124">
        <f>B97-B114</f>
        <v>7649.2865034692659</v>
      </c>
      <c r="C135" s="124">
        <f>C97-C114</f>
        <v>1617.6076138959343</v>
      </c>
      <c r="D135" s="124">
        <f>D97-D114</f>
        <v>4187.6668089137311</v>
      </c>
      <c r="E135" s="124">
        <f>E97-E114</f>
        <v>1901.5054485900437</v>
      </c>
      <c r="F135" s="124">
        <f>F97-F114</f>
        <v>2065.9263499235039</v>
      </c>
      <c r="G135" s="124">
        <f>G97-G114</f>
        <v>230.92620562784373</v>
      </c>
      <c r="H135" s="124">
        <f>H97-H114</f>
        <v>2065.9263499235039</v>
      </c>
      <c r="I135" s="124">
        <f>I97-I114</f>
        <v>0</v>
      </c>
      <c r="J135" s="124">
        <f>J97-J114</f>
        <v>2128.585086054969</v>
      </c>
      <c r="K135" s="124">
        <f>K97-K114</f>
        <v>105.12498291702207</v>
      </c>
      <c r="L135" s="124">
        <f>L97-L114</f>
        <v>116.7005043742688</v>
      </c>
      <c r="M135" s="124">
        <f>M97-M114</f>
        <v>594.01313045904044</v>
      </c>
      <c r="N135" s="124">
        <f>N97-N114</f>
        <v>789.79925673363596</v>
      </c>
      <c r="O135" s="129">
        <f>SUM(B135:N135)</f>
        <v>23453.068240882763</v>
      </c>
      <c r="P135" t="s">
        <v>153</v>
      </c>
    </row>
    <row r="136" spans="1:16" ht="17">
      <c r="A136" s="81" t="s">
        <v>14</v>
      </c>
      <c r="B136" s="124">
        <f>B98-B115</f>
        <v>12284.991971432755</v>
      </c>
      <c r="C136" s="124">
        <f>C98-C115</f>
        <v>1122.2691498852546</v>
      </c>
      <c r="D136" s="124">
        <f>D98-D115</f>
        <v>7547.1839265890085</v>
      </c>
      <c r="E136" s="124">
        <f>E98-E115</f>
        <v>1233.7215107969751</v>
      </c>
      <c r="F136" s="124">
        <f>F98-F115</f>
        <v>1356.0894864790444</v>
      </c>
      <c r="G136" s="124">
        <f>G98-G115</f>
        <v>2.8640718464847019</v>
      </c>
      <c r="H136" s="124">
        <f>H98-H115</f>
        <v>1356.0894864790444</v>
      </c>
      <c r="I136" s="124">
        <f>I98-I115</f>
        <v>0</v>
      </c>
      <c r="J136" s="124">
        <f>J98-J115</f>
        <v>1457.9453436256736</v>
      </c>
      <c r="K136" s="124">
        <f>K98-K115</f>
        <v>0</v>
      </c>
      <c r="L136" s="124">
        <f>L98-L115</f>
        <v>0</v>
      </c>
      <c r="M136" s="124">
        <f>M98-M115</f>
        <v>137.71112559915696</v>
      </c>
      <c r="N136" s="124">
        <f>N98-N115</f>
        <v>1724.8066560194293</v>
      </c>
      <c r="O136" s="129">
        <f>SUM(B136:N136)</f>
        <v>28223.672728752827</v>
      </c>
      <c r="P136" s="21" t="s">
        <v>201</v>
      </c>
    </row>
    <row r="137" spans="1:16" ht="17">
      <c r="A137" s="81" t="s">
        <v>15</v>
      </c>
      <c r="B137" s="124">
        <f>B99-B116</f>
        <v>5791.5185128819576</v>
      </c>
      <c r="C137" s="124">
        <f>C99-C116</f>
        <v>758.04184883355356</v>
      </c>
      <c r="D137" s="124">
        <f>D99-D116</f>
        <v>43.480558219861905</v>
      </c>
      <c r="E137" s="124">
        <f>E99-E116</f>
        <v>911.76825490780084</v>
      </c>
      <c r="F137" s="124">
        <f>F99-F116</f>
        <v>1009.0749800309359</v>
      </c>
      <c r="G137" s="124">
        <f>G99-G116</f>
        <v>0</v>
      </c>
      <c r="H137" s="124">
        <f>H99-H116</f>
        <v>1009.0749800309359</v>
      </c>
      <c r="I137" s="124">
        <f>I99-I116</f>
        <v>0</v>
      </c>
      <c r="J137" s="124">
        <f>J99-J116</f>
        <v>1143.6539722475663</v>
      </c>
      <c r="K137" s="124">
        <f>K99-K116</f>
        <v>0</v>
      </c>
      <c r="L137" s="124">
        <f>L99-L116</f>
        <v>0</v>
      </c>
      <c r="M137" s="124">
        <f>M99-M116</f>
        <v>0</v>
      </c>
      <c r="N137" s="124">
        <f>N99-N116</f>
        <v>0</v>
      </c>
      <c r="O137" s="129">
        <f>SUM(B137:N137)</f>
        <v>10666.613107152612</v>
      </c>
      <c r="P137" s="129">
        <f>SUM(O124:O137)</f>
        <v>318518.26299510727</v>
      </c>
    </row>
    <row r="140" spans="1:16">
      <c r="A140" t="s">
        <v>448</v>
      </c>
      <c r="B140" s="21" t="s">
        <v>730</v>
      </c>
    </row>
    <row r="141" spans="1:16" ht="34">
      <c r="A141" s="78" t="s">
        <v>144</v>
      </c>
      <c r="B141" s="78" t="s">
        <v>81</v>
      </c>
      <c r="C141" s="78" t="s">
        <v>130</v>
      </c>
      <c r="D141" s="78" t="s">
        <v>145</v>
      </c>
      <c r="E141" s="78" t="s">
        <v>84</v>
      </c>
      <c r="F141" s="78" t="s">
        <v>85</v>
      </c>
      <c r="G141" s="79" t="s">
        <v>86</v>
      </c>
      <c r="H141" s="78" t="s">
        <v>87</v>
      </c>
      <c r="I141" s="78" t="s">
        <v>88</v>
      </c>
      <c r="J141" s="78" t="s">
        <v>89</v>
      </c>
      <c r="K141" s="78" t="s">
        <v>90</v>
      </c>
      <c r="L141" s="78" t="s">
        <v>91</v>
      </c>
      <c r="M141" s="78" t="s">
        <v>92</v>
      </c>
      <c r="N141" s="78" t="s">
        <v>93</v>
      </c>
    </row>
    <row r="142" spans="1:16" ht="17">
      <c r="A142" s="80" t="s">
        <v>2</v>
      </c>
      <c r="B142" s="112">
        <f>IF(B68&gt;0,1,0)</f>
        <v>1</v>
      </c>
      <c r="C142" s="112">
        <f>IF(C68&gt;0,1,0)</f>
        <v>1</v>
      </c>
      <c r="D142" s="112">
        <f>IF(D68&gt;0,1,0)</f>
        <v>1</v>
      </c>
      <c r="E142" s="112">
        <f>IF(E68&gt;0,1,0)</f>
        <v>1</v>
      </c>
      <c r="F142" s="112">
        <f>IF(F68&gt;0,1,0)</f>
        <v>1</v>
      </c>
      <c r="G142" s="112">
        <f>IF(G68&gt;0,1,0)</f>
        <v>0</v>
      </c>
      <c r="H142" s="112">
        <f>IF(H68&gt;0,1,0)</f>
        <v>1</v>
      </c>
      <c r="I142" s="112">
        <f>IF(I68&gt;0,1,0)</f>
        <v>0</v>
      </c>
      <c r="J142" s="112">
        <f>IF(J68&gt;0,1,0)</f>
        <v>1</v>
      </c>
      <c r="K142" s="112">
        <f>IF(K68&gt;0,1,0)</f>
        <v>0</v>
      </c>
      <c r="L142" s="112">
        <f>IF(L68&gt;0,1,0)</f>
        <v>0</v>
      </c>
      <c r="M142" s="112">
        <f>IF(M68&gt;0,1,0)</f>
        <v>0</v>
      </c>
      <c r="N142" s="112">
        <f>IF(N68&gt;0,1,0)</f>
        <v>1</v>
      </c>
    </row>
    <row r="143" spans="1:16" ht="17">
      <c r="A143" s="80" t="s">
        <v>4</v>
      </c>
      <c r="B143" s="112">
        <f>IF(B69&gt;0,1,0)</f>
        <v>1</v>
      </c>
      <c r="C143" s="112">
        <f>IF(C69&gt;0,1,0)</f>
        <v>1</v>
      </c>
      <c r="D143" s="112">
        <f>IF(D69&gt;0,1,0)</f>
        <v>1</v>
      </c>
      <c r="E143" s="112">
        <f>IF(E69&gt;0,1,0)</f>
        <v>1</v>
      </c>
      <c r="F143" s="112">
        <f>IF(F69&gt;0,1,0)</f>
        <v>1</v>
      </c>
      <c r="G143" s="112">
        <f>IF(G69&gt;0,1,0)</f>
        <v>0</v>
      </c>
      <c r="H143" s="112">
        <f>IF(H69&gt;0,1,0)</f>
        <v>1</v>
      </c>
      <c r="I143" s="112">
        <f>IF(I69&gt;0,1,0)</f>
        <v>0</v>
      </c>
      <c r="J143" s="112">
        <f>IF(J69&gt;0,1,0)</f>
        <v>1</v>
      </c>
      <c r="K143" s="112">
        <f>IF(K69&gt;0,1,0)</f>
        <v>0</v>
      </c>
      <c r="L143" s="112">
        <f>IF(L69&gt;0,1,0)</f>
        <v>0</v>
      </c>
      <c r="M143" s="112">
        <f>IF(M69&gt;0,1,0)</f>
        <v>0</v>
      </c>
      <c r="N143" s="112">
        <f>IF(N69&gt;0,1,0)</f>
        <v>1</v>
      </c>
    </row>
    <row r="144" spans="1:16" ht="17">
      <c r="A144" s="80" t="s">
        <v>5</v>
      </c>
      <c r="B144" s="112">
        <f>IF(B70&gt;0,1,0)</f>
        <v>1</v>
      </c>
      <c r="C144" s="112">
        <f>IF(C70&gt;0,1,0)</f>
        <v>1</v>
      </c>
      <c r="D144" s="112">
        <f>IF(D70&gt;0,1,0)</f>
        <v>1</v>
      </c>
      <c r="E144" s="112">
        <f>IF(E70&gt;0,1,0)</f>
        <v>1</v>
      </c>
      <c r="F144" s="112">
        <f>IF(F70&gt;0,1,0)</f>
        <v>1</v>
      </c>
      <c r="G144" s="112">
        <f>IF(G70&gt;0,1,0)</f>
        <v>0</v>
      </c>
      <c r="H144" s="112">
        <f>IF(H70&gt;0,1,0)</f>
        <v>1</v>
      </c>
      <c r="I144" s="112">
        <f>IF(I70&gt;0,1,0)</f>
        <v>0</v>
      </c>
      <c r="J144" s="112">
        <f>IF(J70&gt;0,1,0)</f>
        <v>1</v>
      </c>
      <c r="K144" s="112">
        <f>IF(K70&gt;0,1,0)</f>
        <v>0</v>
      </c>
      <c r="L144" s="112">
        <f>IF(L70&gt;0,1,0)</f>
        <v>0</v>
      </c>
      <c r="M144" s="112">
        <f>IF(M70&gt;0,1,0)</f>
        <v>0</v>
      </c>
      <c r="N144" s="112">
        <f>IF(N70&gt;0,1,0)</f>
        <v>1</v>
      </c>
    </row>
    <row r="145" spans="1:16" ht="17">
      <c r="A145" s="81" t="s">
        <v>94</v>
      </c>
      <c r="B145" s="112">
        <f>IF(B71&gt;0,1,0)</f>
        <v>1</v>
      </c>
      <c r="C145" s="112">
        <f>IF(C71&gt;0,1,0)</f>
        <v>1</v>
      </c>
      <c r="D145" s="112">
        <f>IF(D71&gt;0,1,0)</f>
        <v>1</v>
      </c>
      <c r="E145" s="112">
        <f>IF(E71&gt;0,1,0)</f>
        <v>1</v>
      </c>
      <c r="F145" s="112">
        <f>IF(F71&gt;0,1,0)</f>
        <v>1</v>
      </c>
      <c r="G145" s="112">
        <f>IF(G71&gt;0,1,0)</f>
        <v>0</v>
      </c>
      <c r="H145" s="112">
        <f>IF(H71&gt;0,1,0)</f>
        <v>1</v>
      </c>
      <c r="I145" s="112">
        <f>IF(I71&gt;0,1,0)</f>
        <v>0</v>
      </c>
      <c r="J145" s="112">
        <f>IF(J71&gt;0,1,0)</f>
        <v>1</v>
      </c>
      <c r="K145" s="112">
        <f>IF(K71&gt;0,1,0)</f>
        <v>0</v>
      </c>
      <c r="L145" s="112">
        <f>IF(L71&gt;0,1,0)</f>
        <v>0</v>
      </c>
      <c r="M145" s="112">
        <f>IF(M71&gt;0,1,0)</f>
        <v>0</v>
      </c>
      <c r="N145" s="112">
        <f>IF(N71&gt;0,1,0)</f>
        <v>1</v>
      </c>
    </row>
    <row r="146" spans="1:16" ht="17">
      <c r="A146" s="81" t="s">
        <v>7</v>
      </c>
      <c r="B146" s="112">
        <f>IF(B72&gt;0,1,0)</f>
        <v>1</v>
      </c>
      <c r="C146" s="112">
        <f>IF(C72&gt;0,1,0)</f>
        <v>1</v>
      </c>
      <c r="D146" s="112">
        <f>IF(D72&gt;0,1,0)</f>
        <v>1</v>
      </c>
      <c r="E146" s="112">
        <f>IF(E72&gt;0,1,0)</f>
        <v>1</v>
      </c>
      <c r="F146" s="112">
        <f>IF(F72&gt;0,1,0)</f>
        <v>1</v>
      </c>
      <c r="G146" s="112">
        <f>IF(G72&gt;0,1,0)</f>
        <v>1</v>
      </c>
      <c r="H146" s="112">
        <f>IF(H72&gt;0,1,0)</f>
        <v>1</v>
      </c>
      <c r="I146" s="112">
        <f>IF(I72&gt;0,1,0)</f>
        <v>0</v>
      </c>
      <c r="J146" s="112">
        <f>IF(J72&gt;0,1,0)</f>
        <v>1</v>
      </c>
      <c r="K146" s="112">
        <f>IF(K72&gt;0,1,0)</f>
        <v>0</v>
      </c>
      <c r="L146" s="112">
        <f>IF(L72&gt;0,1,0)</f>
        <v>1</v>
      </c>
      <c r="M146" s="112">
        <f>IF(M72&gt;0,1,0)</f>
        <v>0</v>
      </c>
      <c r="N146" s="112">
        <f>IF(N72&gt;0,1,0)</f>
        <v>1</v>
      </c>
    </row>
    <row r="147" spans="1:16" ht="17">
      <c r="A147" s="81" t="s">
        <v>8</v>
      </c>
      <c r="B147" s="112">
        <f>IF(B73&gt;0,1,0)</f>
        <v>1</v>
      </c>
      <c r="C147" s="112">
        <f>IF(C73&gt;0,1,0)</f>
        <v>1</v>
      </c>
      <c r="D147" s="112">
        <f>IF(D73&gt;0,1,0)</f>
        <v>1</v>
      </c>
      <c r="E147" s="112">
        <f>IF(E73&gt;0,1,0)</f>
        <v>1</v>
      </c>
      <c r="F147" s="112">
        <f>IF(F73&gt;0,1,0)</f>
        <v>1</v>
      </c>
      <c r="G147" s="112">
        <f>IF(G73&gt;0,1,0)</f>
        <v>1</v>
      </c>
      <c r="H147" s="112">
        <f>IF(H73&gt;0,1,0)</f>
        <v>1</v>
      </c>
      <c r="I147" s="112">
        <f>IF(I73&gt;0,1,0)</f>
        <v>1</v>
      </c>
      <c r="J147" s="112">
        <f>IF(J73&gt;0,1,0)</f>
        <v>1</v>
      </c>
      <c r="K147" s="112">
        <f>IF(K73&gt;0,1,0)</f>
        <v>1</v>
      </c>
      <c r="L147" s="112">
        <f>IF(L73&gt;0,1,0)</f>
        <v>1</v>
      </c>
      <c r="M147" s="112">
        <f>IF(M73&gt;0,1,0)</f>
        <v>1</v>
      </c>
      <c r="N147" s="112">
        <f>IF(N73&gt;0,1,0)</f>
        <v>1</v>
      </c>
    </row>
    <row r="148" spans="1:16" ht="17">
      <c r="A148" s="80" t="s">
        <v>9</v>
      </c>
      <c r="B148" s="112">
        <f>IF(B74&gt;0,1,0)</f>
        <v>1</v>
      </c>
      <c r="C148" s="112">
        <f>IF(C74&gt;0,1,0)</f>
        <v>1</v>
      </c>
      <c r="D148" s="112">
        <f>IF(D74&gt;0,1,0)</f>
        <v>1</v>
      </c>
      <c r="E148" s="112">
        <f>IF(E74&gt;0,1,0)</f>
        <v>1</v>
      </c>
      <c r="F148" s="112">
        <f>IF(F74&gt;0,1,0)</f>
        <v>1</v>
      </c>
      <c r="G148" s="112">
        <f>IF(G74&gt;0,1,0)</f>
        <v>1</v>
      </c>
      <c r="H148" s="112">
        <f>IF(H74&gt;0,1,0)</f>
        <v>1</v>
      </c>
      <c r="I148" s="112">
        <f>IF(I74&gt;0,1,0)</f>
        <v>1</v>
      </c>
      <c r="J148" s="112">
        <f>IF(J74&gt;0,1,0)</f>
        <v>1</v>
      </c>
      <c r="K148" s="112">
        <f>IF(K74&gt;0,1,0)</f>
        <v>1</v>
      </c>
      <c r="L148" s="112">
        <f>IF(L74&gt;0,1,0)</f>
        <v>1</v>
      </c>
      <c r="M148" s="112">
        <f>IF(M74&gt;0,1,0)</f>
        <v>1</v>
      </c>
      <c r="N148" s="112">
        <f>IF(N74&gt;0,1,0)</f>
        <v>1</v>
      </c>
    </row>
    <row r="149" spans="1:16" ht="17">
      <c r="A149" s="80" t="s">
        <v>95</v>
      </c>
      <c r="B149" s="112">
        <f>IF(B75&gt;0,1,0)</f>
        <v>1</v>
      </c>
      <c r="C149" s="112">
        <f>IF(C75&gt;0,1,0)</f>
        <v>1</v>
      </c>
      <c r="D149" s="112">
        <f>IF(D75&gt;0,1,0)</f>
        <v>1</v>
      </c>
      <c r="E149" s="112">
        <f>IF(E75&gt;0,1,0)</f>
        <v>1</v>
      </c>
      <c r="F149" s="112">
        <f>IF(F75&gt;0,1,0)</f>
        <v>1</v>
      </c>
      <c r="G149" s="112">
        <f>IF(G75&gt;0,1,0)</f>
        <v>1</v>
      </c>
      <c r="H149" s="112">
        <f>IF(H75&gt;0,1,0)</f>
        <v>1</v>
      </c>
      <c r="I149" s="112">
        <f>IF(I75&gt;0,1,0)</f>
        <v>1</v>
      </c>
      <c r="J149" s="112">
        <f>IF(J75&gt;0,1,0)</f>
        <v>1</v>
      </c>
      <c r="K149" s="112">
        <f>IF(K75&gt;0,1,0)</f>
        <v>1</v>
      </c>
      <c r="L149" s="112">
        <f>IF(L75&gt;0,1,0)</f>
        <v>1</v>
      </c>
      <c r="M149" s="112">
        <f>IF(M75&gt;0,1,0)</f>
        <v>1</v>
      </c>
      <c r="N149" s="112">
        <f>IF(N75&gt;0,1,0)</f>
        <v>1</v>
      </c>
    </row>
    <row r="150" spans="1:16" ht="17">
      <c r="A150" s="81" t="s">
        <v>24</v>
      </c>
      <c r="B150" s="112">
        <f>IF(B76&gt;0,1,0)</f>
        <v>1</v>
      </c>
      <c r="C150" s="112">
        <f>IF(C76&gt;0,1,0)</f>
        <v>1</v>
      </c>
      <c r="D150" s="112">
        <f>IF(D76&gt;0,1,0)</f>
        <v>1</v>
      </c>
      <c r="E150" s="112">
        <f>IF(E76&gt;0,1,0)</f>
        <v>1</v>
      </c>
      <c r="F150" s="112">
        <f>IF(F76&gt;0,1,0)</f>
        <v>1</v>
      </c>
      <c r="G150" s="112">
        <f>IF(G76&gt;0,1,0)</f>
        <v>1</v>
      </c>
      <c r="H150" s="112">
        <f>IF(H76&gt;0,1,0)</f>
        <v>1</v>
      </c>
      <c r="I150" s="112">
        <f>IF(I76&gt;0,1,0)</f>
        <v>1</v>
      </c>
      <c r="J150" s="112">
        <f>IF(J76&gt;0,1,0)</f>
        <v>1</v>
      </c>
      <c r="K150" s="112">
        <f>IF(K76&gt;0,1,0)</f>
        <v>1</v>
      </c>
      <c r="L150" s="112">
        <f>IF(L76&gt;0,1,0)</f>
        <v>1</v>
      </c>
      <c r="M150" s="112">
        <f>IF(M76&gt;0,1,0)</f>
        <v>1</v>
      </c>
      <c r="N150" s="112">
        <f>IF(N76&gt;0,1,0)</f>
        <v>1</v>
      </c>
    </row>
    <row r="151" spans="1:16" ht="17">
      <c r="A151" s="81" t="s">
        <v>11</v>
      </c>
      <c r="B151" s="112">
        <f>IF(B77&gt;0,1,0)</f>
        <v>1</v>
      </c>
      <c r="C151" s="112">
        <f>IF(C77&gt;0,1,0)</f>
        <v>1</v>
      </c>
      <c r="D151" s="112">
        <f>IF(D77&gt;0,1,0)</f>
        <v>1</v>
      </c>
      <c r="E151" s="112">
        <f>IF(E77&gt;0,1,0)</f>
        <v>1</v>
      </c>
      <c r="F151" s="112">
        <f>IF(F77&gt;0,1,0)</f>
        <v>1</v>
      </c>
      <c r="G151" s="112">
        <f>IF(G77&gt;0,1,0)</f>
        <v>1</v>
      </c>
      <c r="H151" s="112">
        <f>IF(H77&gt;0,1,0)</f>
        <v>1</v>
      </c>
      <c r="I151" s="112">
        <f>IF(I77&gt;0,1,0)</f>
        <v>1</v>
      </c>
      <c r="J151" s="112">
        <f>IF(J77&gt;0,1,0)</f>
        <v>1</v>
      </c>
      <c r="K151" s="112">
        <f>IF(K77&gt;0,1,0)</f>
        <v>1</v>
      </c>
      <c r="L151" s="112">
        <f>IF(L77&gt;0,1,0)</f>
        <v>1</v>
      </c>
      <c r="M151" s="112">
        <f>IF(M77&gt;0,1,0)</f>
        <v>1</v>
      </c>
      <c r="N151" s="112">
        <f>IF(N77&gt;0,1,0)</f>
        <v>1</v>
      </c>
    </row>
    <row r="152" spans="1:16" ht="17">
      <c r="A152" s="81" t="s">
        <v>12</v>
      </c>
      <c r="B152" s="112">
        <f>IF(B78&gt;0,1,0)</f>
        <v>1</v>
      </c>
      <c r="C152" s="112">
        <f>IF(C78&gt;0,1,0)</f>
        <v>1</v>
      </c>
      <c r="D152" s="112">
        <f>IF(D78&gt;0,1,0)</f>
        <v>1</v>
      </c>
      <c r="E152" s="112">
        <f>IF(E78&gt;0,1,0)</f>
        <v>1</v>
      </c>
      <c r="F152" s="112">
        <f>IF(F78&gt;0,1,0)</f>
        <v>1</v>
      </c>
      <c r="G152" s="112">
        <f>IF(G78&gt;0,1,0)</f>
        <v>1</v>
      </c>
      <c r="H152" s="112">
        <f>IF(H78&gt;0,1,0)</f>
        <v>1</v>
      </c>
      <c r="I152" s="112">
        <f>IF(I78&gt;0,1,0)</f>
        <v>0</v>
      </c>
      <c r="J152" s="112">
        <f>IF(J78&gt;0,1,0)</f>
        <v>1</v>
      </c>
      <c r="K152" s="112">
        <f>IF(K78&gt;0,1,0)</f>
        <v>1</v>
      </c>
      <c r="L152" s="112">
        <f>IF(L78&gt;0,1,0)</f>
        <v>1</v>
      </c>
      <c r="M152" s="112">
        <f>IF(M78&gt;0,1,0)</f>
        <v>1</v>
      </c>
      <c r="N152" s="112">
        <f>IF(N78&gt;0,1,0)</f>
        <v>1</v>
      </c>
    </row>
    <row r="153" spans="1:16" ht="17">
      <c r="A153" s="81" t="s">
        <v>13</v>
      </c>
      <c r="B153" s="112">
        <f>IF(B79&gt;0,1,0)</f>
        <v>1</v>
      </c>
      <c r="C153" s="112">
        <f>IF(C79&gt;0,1,0)</f>
        <v>1</v>
      </c>
      <c r="D153" s="112">
        <f>IF(D79&gt;0,1,0)</f>
        <v>1</v>
      </c>
      <c r="E153" s="112">
        <f>IF(E79&gt;0,1,0)</f>
        <v>1</v>
      </c>
      <c r="F153" s="112">
        <f>IF(F79&gt;0,1,0)</f>
        <v>1</v>
      </c>
      <c r="G153" s="112">
        <f>IF(G79&gt;0,1,0)</f>
        <v>1</v>
      </c>
      <c r="H153" s="112">
        <f>IF(H79&gt;0,1,0)</f>
        <v>1</v>
      </c>
      <c r="I153" s="112">
        <f>IF(I79&gt;0,1,0)</f>
        <v>0</v>
      </c>
      <c r="J153" s="112">
        <f>IF(J79&gt;0,1,0)</f>
        <v>1</v>
      </c>
      <c r="K153" s="112">
        <f>IF(K79&gt;0,1,0)</f>
        <v>1</v>
      </c>
      <c r="L153" s="112">
        <f>IF(L79&gt;0,1,0)</f>
        <v>1</v>
      </c>
      <c r="M153" s="112">
        <f>IF(M79&gt;0,1,0)</f>
        <v>1</v>
      </c>
      <c r="N153" s="112">
        <f>IF(N79&gt;0,1,0)</f>
        <v>1</v>
      </c>
    </row>
    <row r="154" spans="1:16" ht="17">
      <c r="A154" s="81" t="s">
        <v>14</v>
      </c>
      <c r="B154" s="112">
        <f>IF(B80&gt;0,1,0)</f>
        <v>1</v>
      </c>
      <c r="C154" s="112">
        <f>IF(C80&gt;0,1,0)</f>
        <v>1</v>
      </c>
      <c r="D154" s="112">
        <f>IF(D80&gt;0,1,0)</f>
        <v>1</v>
      </c>
      <c r="E154" s="112">
        <f>IF(E80&gt;0,1,0)</f>
        <v>1</v>
      </c>
      <c r="F154" s="112">
        <f>IF(F80&gt;0,1,0)</f>
        <v>1</v>
      </c>
      <c r="G154" s="112">
        <f>IF(G80&gt;0,1,0)</f>
        <v>1</v>
      </c>
      <c r="H154" s="112">
        <f>IF(H80&gt;0,1,0)</f>
        <v>1</v>
      </c>
      <c r="I154" s="112">
        <f>IF(I80&gt;0,1,0)</f>
        <v>0</v>
      </c>
      <c r="J154" s="112">
        <f>IF(J80&gt;0,1,0)</f>
        <v>1</v>
      </c>
      <c r="K154" s="112">
        <f>IF(K80&gt;0,1,0)</f>
        <v>0</v>
      </c>
      <c r="L154" s="112">
        <f>IF(L80&gt;0,1,0)</f>
        <v>0</v>
      </c>
      <c r="M154" s="112">
        <f>IF(M80&gt;0,1,0)</f>
        <v>1</v>
      </c>
      <c r="N154" s="112">
        <f>IF(N80&gt;0,1,0)</f>
        <v>1</v>
      </c>
    </row>
    <row r="155" spans="1:16" ht="17">
      <c r="A155" s="81" t="s">
        <v>15</v>
      </c>
      <c r="B155" s="112">
        <f>IF(B81&gt;0,1,0)</f>
        <v>1</v>
      </c>
      <c r="C155" s="112">
        <f>IF(C81&gt;0,1,0)</f>
        <v>1</v>
      </c>
      <c r="D155" s="112">
        <f>IF(D81&gt;0,1,0)</f>
        <v>1</v>
      </c>
      <c r="E155" s="112">
        <f>IF(E81&gt;0,1,0)</f>
        <v>1</v>
      </c>
      <c r="F155" s="112">
        <f>IF(F81&gt;0,1,0)</f>
        <v>1</v>
      </c>
      <c r="G155" s="112">
        <f>IF(G81&gt;0,1,0)</f>
        <v>0</v>
      </c>
      <c r="H155" s="112">
        <f>IF(H81&gt;0,1,0)</f>
        <v>1</v>
      </c>
      <c r="I155" s="112">
        <f>IF(I81&gt;0,1,0)</f>
        <v>0</v>
      </c>
      <c r="J155" s="112">
        <f>IF(J81&gt;0,1,0)</f>
        <v>1</v>
      </c>
      <c r="K155" s="112">
        <f>IF(K81&gt;0,1,0)</f>
        <v>0</v>
      </c>
      <c r="L155" s="112">
        <f>IF(L81&gt;0,1,0)</f>
        <v>0</v>
      </c>
      <c r="M155" s="112">
        <f>IF(M81&gt;0,1,0)</f>
        <v>0</v>
      </c>
      <c r="N155" s="112">
        <f>IF(N81&gt;0,1,0)</f>
        <v>0</v>
      </c>
      <c r="O155" s="21"/>
      <c r="P155" s="95"/>
    </row>
    <row r="157" spans="1:16">
      <c r="A157" s="21" t="s">
        <v>502</v>
      </c>
      <c r="B157" s="21" t="s">
        <v>731</v>
      </c>
    </row>
    <row r="158" spans="1:16" ht="34">
      <c r="A158" s="78" t="s">
        <v>144</v>
      </c>
      <c r="B158" s="78" t="s">
        <v>81</v>
      </c>
      <c r="C158" s="78" t="s">
        <v>130</v>
      </c>
      <c r="D158" s="78" t="s">
        <v>145</v>
      </c>
      <c r="E158" s="78" t="s">
        <v>84</v>
      </c>
      <c r="F158" s="78" t="s">
        <v>85</v>
      </c>
      <c r="G158" s="79" t="s">
        <v>86</v>
      </c>
      <c r="H158" s="78" t="s">
        <v>87</v>
      </c>
      <c r="I158" s="78" t="s">
        <v>88</v>
      </c>
      <c r="J158" s="78" t="s">
        <v>89</v>
      </c>
      <c r="K158" s="78" t="s">
        <v>90</v>
      </c>
      <c r="L158" s="78" t="s">
        <v>91</v>
      </c>
      <c r="M158" s="78" t="s">
        <v>92</v>
      </c>
      <c r="N158" s="78" t="s">
        <v>93</v>
      </c>
    </row>
    <row r="159" spans="1:16" ht="17">
      <c r="A159" s="80" t="s">
        <v>2</v>
      </c>
      <c r="B159" s="113">
        <f>IF(B142&gt;0, -B142*B177, 0)</f>
        <v>-118.81583333333333</v>
      </c>
      <c r="C159" s="113">
        <f>IF(C142&gt;0, -C142*C177, 0)</f>
        <v>-70</v>
      </c>
      <c r="D159" s="113">
        <f>IF(D142&gt;0, -D142*D177, 0)</f>
        <v>-128.76138888888889</v>
      </c>
      <c r="E159" s="113">
        <f>IF(E142&gt;0, -E142*E177, 0)</f>
        <v>-136.44777777777779</v>
      </c>
      <c r="F159" s="113">
        <f>IF(F142&gt;0, -F142*F177, 0)</f>
        <v>-145.44777777777779</v>
      </c>
      <c r="G159" s="113">
        <f>IF(G142&gt;0, -G142*G177, 0)</f>
        <v>0</v>
      </c>
      <c r="H159" s="113">
        <f>IF(H142&gt;0, -H142*H177, 0)</f>
        <v>-185.31583333333333</v>
      </c>
      <c r="I159" s="113">
        <f>IF(I142&gt;0, -I142*I177, 0)</f>
        <v>0</v>
      </c>
      <c r="J159" s="113">
        <f>IF(J142&gt;0, -J142*J177, 0)</f>
        <v>-164.29249999999999</v>
      </c>
      <c r="K159" s="113">
        <f>IF(K142&gt;0, -K142*K177, 0)</f>
        <v>0</v>
      </c>
      <c r="L159" s="113">
        <f>IF(L142&gt;0, -L142*L177, 0)</f>
        <v>0</v>
      </c>
      <c r="M159" s="113">
        <f>IF(M142&gt;0, -M142*M177, 0)</f>
        <v>0</v>
      </c>
      <c r="N159" s="113">
        <f>IF(N142&gt;0, -N142*N177, 0)</f>
        <v>-155.21055555555554</v>
      </c>
    </row>
    <row r="160" spans="1:16" ht="17">
      <c r="A160" s="80" t="s">
        <v>4</v>
      </c>
      <c r="B160" s="113">
        <f>IF(B143&gt;0, -B143*B178, 0)</f>
        <v>-101.23</v>
      </c>
      <c r="C160" s="113">
        <f>IF(C143&gt;0, -C143*C178, 0)</f>
        <v>-40</v>
      </c>
      <c r="D160" s="113">
        <f>IF(D143&gt;0, -D143*D178, 0)</f>
        <v>-110.0575</v>
      </c>
      <c r="E160" s="113">
        <f>IF(E143&gt;0, -E143*E178, 0)</f>
        <v>-118.86270833333333</v>
      </c>
      <c r="F160" s="113">
        <f>IF(F143&gt;0, -F143*F178, 0)</f>
        <v>-127.86270833333333</v>
      </c>
      <c r="G160" s="113">
        <f>IF(G143&gt;0, -G143*G178, 0)</f>
        <v>0</v>
      </c>
      <c r="H160" s="113">
        <f>IF(H143&gt;0, -H143*H178, 0)</f>
        <v>-166.61291666666668</v>
      </c>
      <c r="I160" s="113">
        <f>IF(I143&gt;0, -I143*I178, 0)</f>
        <v>0</v>
      </c>
      <c r="J160" s="113">
        <f>IF(J143&gt;0, -J143*J178, 0)</f>
        <v>-146.705625</v>
      </c>
      <c r="K160" s="113">
        <f>IF(K143&gt;0, -K143*K178, 0)</f>
        <v>0</v>
      </c>
      <c r="L160" s="113">
        <f>IF(L143&gt;0, -L143*L178, 0)</f>
        <v>0</v>
      </c>
      <c r="M160" s="113">
        <f>IF(M143&gt;0, -M143*M178, 0)</f>
        <v>0</v>
      </c>
      <c r="N160" s="113">
        <f>IF(N143&gt;0, -N143*N178, 0)</f>
        <v>-136.50624999999999</v>
      </c>
    </row>
    <row r="161" spans="1:15" ht="17">
      <c r="A161" s="80" t="s">
        <v>5</v>
      </c>
      <c r="B161" s="113">
        <f>IF(B144&gt;0, -B144*B179, 0)</f>
        <v>-80.504027777777779</v>
      </c>
      <c r="C161" s="113">
        <f>IF(C144&gt;0, -C144*C179, 0)</f>
        <v>-60</v>
      </c>
      <c r="D161" s="113">
        <f>IF(D144&gt;0, -D144*D179, 0)</f>
        <v>-91.41472222222221</v>
      </c>
      <c r="E161" s="113">
        <f>IF(E144&gt;0, -E144*E179, 0)</f>
        <v>-98.136666666666656</v>
      </c>
      <c r="F161" s="113">
        <f>IF(F144&gt;0, -F144*F179, 0)</f>
        <v>-107.13666666666666</v>
      </c>
      <c r="G161" s="113">
        <f>IF(G144&gt;0, -G144*G179, 0)</f>
        <v>0</v>
      </c>
      <c r="H161" s="113">
        <f>IF(H144&gt;0, -H144*H179, 0)</f>
        <v>-147.96972222222223</v>
      </c>
      <c r="I161" s="113">
        <f>IF(I144&gt;0, -I144*I179, 0)</f>
        <v>0</v>
      </c>
      <c r="J161" s="113">
        <f>IF(J144&gt;0, -J144*J179, 0)</f>
        <v>-125.9811111111111</v>
      </c>
      <c r="K161" s="113">
        <f>IF(K144&gt;0, -K144*K179, 0)</f>
        <v>0</v>
      </c>
      <c r="L161" s="113">
        <f>IF(L144&gt;0, -L144*L179, 0)</f>
        <v>0</v>
      </c>
      <c r="M161" s="113">
        <f>IF(M144&gt;0, -M144*M179, 0)</f>
        <v>0</v>
      </c>
      <c r="N161" s="113">
        <f>IF(N144&gt;0, -N144*N179, 0)</f>
        <v>-117.86319444444445</v>
      </c>
    </row>
    <row r="162" spans="1:15" ht="17">
      <c r="A162" s="81" t="s">
        <v>94</v>
      </c>
      <c r="B162" s="113">
        <f>IF(B145&gt;0, -B145*B180, 0)</f>
        <v>-44.771904761904757</v>
      </c>
      <c r="C162" s="113">
        <f>IF(C145&gt;0, -C145*C180, 0)</f>
        <v>-100</v>
      </c>
      <c r="D162" s="113">
        <f>IF(D145&gt;0, -D145*D180, 0)</f>
        <v>-44.592857142857149</v>
      </c>
      <c r="E162" s="113">
        <f>IF(E145&gt;0, -E145*E180, 0)</f>
        <v>-63.775238095238102</v>
      </c>
      <c r="F162" s="113">
        <f>IF(F145&gt;0, -F145*F180, 0)</f>
        <v>-72.775238095238109</v>
      </c>
      <c r="G162" s="113">
        <f>IF(G145&gt;0, -G145*G180, 0)</f>
        <v>0</v>
      </c>
      <c r="H162" s="113">
        <f>IF(H145&gt;0, -H145*H180, 0)</f>
        <v>-104.6902380952381</v>
      </c>
      <c r="I162" s="113">
        <f>IF(I145&gt;0, -I145*I180, 0)</f>
        <v>0</v>
      </c>
      <c r="J162" s="113">
        <f>IF(J145&gt;0, -J145*J180, 0)</f>
        <v>-91.620714285714286</v>
      </c>
      <c r="K162" s="113">
        <f>IF(K145&gt;0, -K145*K180, 0)</f>
        <v>0</v>
      </c>
      <c r="L162" s="113">
        <f>IF(L145&gt;0, -L145*L180, 0)</f>
        <v>0</v>
      </c>
      <c r="M162" s="113">
        <f>IF(M145&gt;0, -M145*M180, 0)</f>
        <v>0</v>
      </c>
      <c r="N162" s="113">
        <f>IF(N145&gt;0, -N145*N180, 0)</f>
        <v>-74.58404761904761</v>
      </c>
    </row>
    <row r="163" spans="1:15" ht="17">
      <c r="A163" s="81" t="s">
        <v>7</v>
      </c>
      <c r="B163" s="113">
        <f>IF(B146&gt;0, -B146*B181, 0)</f>
        <v>-83.368571428571414</v>
      </c>
      <c r="C163" s="113">
        <f>IF(C146&gt;0, -C146*C181, 0)</f>
        <v>-130</v>
      </c>
      <c r="D163" s="113">
        <f>IF(D146&gt;0, -D146*D181, 0)</f>
        <v>-38.714523809523811</v>
      </c>
      <c r="E163" s="113">
        <f>IF(E146&gt;0, -E146*E181, 0)</f>
        <v>-85.156190476190474</v>
      </c>
      <c r="F163" s="113">
        <f>IF(F146&gt;0, -F146*F181, 0)</f>
        <v>-77.035952380952381</v>
      </c>
      <c r="G163" s="113">
        <f>IF(G146&gt;0, -G146*G181, 0)</f>
        <v>-48.73714285714285</v>
      </c>
      <c r="H163" s="113">
        <f>IF(H146&gt;0, -H146*H181, 0)</f>
        <v>-83.553333333333327</v>
      </c>
      <c r="I163" s="113">
        <f>IF(I146&gt;0, -I146*I181, 0)</f>
        <v>0</v>
      </c>
      <c r="J163" s="113">
        <f>IF(J146&gt;0, -J146*J181, 0)</f>
        <v>-81.129047619047611</v>
      </c>
      <c r="K163" s="113">
        <f>IF(K146&gt;0, -K146*K181, 0)</f>
        <v>0</v>
      </c>
      <c r="L163" s="113">
        <f>IF(L146&gt;0, -L146*L181, 0)</f>
        <v>-69.211190476190467</v>
      </c>
      <c r="M163" s="113">
        <f>IF(M146&gt;0, -M146*M181, 0)</f>
        <v>0</v>
      </c>
      <c r="N163" s="113">
        <f>IF(N146&gt;0, -N146*N181, 0)</f>
        <v>-59.055714285714281</v>
      </c>
    </row>
    <row r="164" spans="1:15" ht="17">
      <c r="A164" s="81" t="s">
        <v>8</v>
      </c>
      <c r="B164" s="113">
        <f>IF(B147&gt;0, -B147*B182, 0)</f>
        <v>-57.66458333333334</v>
      </c>
      <c r="C164" s="113">
        <f>IF(C147&gt;0, -C147*C182, 0)</f>
        <v>-110</v>
      </c>
      <c r="D164" s="113">
        <f>IF(D147&gt;0, -D147*D182, 0)</f>
        <v>-50.443750000000001</v>
      </c>
      <c r="E164" s="113">
        <f>IF(E147&gt;0, -E147*E182, 0)</f>
        <v>-53.247500000000002</v>
      </c>
      <c r="F164" s="113">
        <f>IF(F147&gt;0, -F147*F182, 0)</f>
        <v>-61.370833333333337</v>
      </c>
      <c r="G164" s="113">
        <f>IF(G147&gt;0, -G147*G182, 0)</f>
        <v>-35.789166666666667</v>
      </c>
      <c r="H164" s="113">
        <f>IF(H147&gt;0, -H147*H182, 0)</f>
        <v>-119.2225</v>
      </c>
      <c r="I164" s="113">
        <f>IF(I147&gt;0, -I147*I182, 0)</f>
        <v>-63.625</v>
      </c>
      <c r="J164" s="113">
        <f>IF(J147&gt;0, -J147*J182, 0)</f>
        <v>-77.479583333333338</v>
      </c>
      <c r="K164" s="113">
        <f>IF(K147&gt;0, -K147*K182, 0)</f>
        <v>-62.091250000000002</v>
      </c>
      <c r="L164" s="113">
        <f>IF(L147&gt;0, -L147*L182, 0)</f>
        <v>-45.993333333333325</v>
      </c>
      <c r="M164" s="113">
        <f>IF(M147&gt;0, -M147*M182, 0)</f>
        <v>-57.768333333333331</v>
      </c>
      <c r="N164" s="113">
        <f>IF(N147&gt;0, -N147*N182, 0)</f>
        <v>-89.115416666666675</v>
      </c>
    </row>
    <row r="165" spans="1:15" ht="17">
      <c r="A165" s="80" t="s">
        <v>9</v>
      </c>
      <c r="B165" s="113">
        <f>IF(B148&gt;0, -B148*B183, 0)</f>
        <v>-67.440333333333328</v>
      </c>
      <c r="C165" s="113">
        <f>IF(C148&gt;0, -C148*C183, 0)</f>
        <v>-150</v>
      </c>
      <c r="D165" s="113">
        <f>IF(D148&gt;0, -D148*D183, 0)</f>
        <v>-55.937333333333342</v>
      </c>
      <c r="E165" s="113">
        <f>IF(E148&gt;0, -E148*E183, 0)</f>
        <v>-71.929000000000002</v>
      </c>
      <c r="F165" s="113">
        <f>IF(F148&gt;0, -F148*F183, 0)</f>
        <v>-65.080666666666673</v>
      </c>
      <c r="G165" s="113">
        <f>IF(G148&gt;0, -G148*G183, 0)</f>
        <v>-30.663</v>
      </c>
      <c r="H165" s="113">
        <f>IF(H148&gt;0, -H148*H183, 0)</f>
        <v>-117.33233333333335</v>
      </c>
      <c r="I165" s="113">
        <f>IF(I148&gt;0, -I148*I183, 0)</f>
        <v>-53.75</v>
      </c>
      <c r="J165" s="113">
        <f>IF(J148&gt;0, -J148*J183, 0)</f>
        <v>-44.207666666666668</v>
      </c>
      <c r="K165" s="113">
        <f>IF(K148&gt;0, -K148*K183, 0)</f>
        <v>-73.584000000000003</v>
      </c>
      <c r="L165" s="113">
        <f>IF(L148&gt;0, -L148*L183, 0)</f>
        <v>-56.597833333333334</v>
      </c>
      <c r="M165" s="113">
        <f>IF(M148&gt;0, -M148*M183, 0)</f>
        <v>-45.774166666666666</v>
      </c>
      <c r="N165" s="113">
        <f>IF(N148&gt;0, -N148*N183, 0)</f>
        <v>-84.43716666666667</v>
      </c>
    </row>
    <row r="166" spans="1:15" ht="17">
      <c r="A166" s="80" t="s">
        <v>95</v>
      </c>
      <c r="B166" s="113">
        <f>IF(B149&gt;0, -B149*B184, 0)</f>
        <v>-69.483055555555566</v>
      </c>
      <c r="C166" s="113">
        <f>IF(C149&gt;0, -C149*C184, 0)</f>
        <v>-140</v>
      </c>
      <c r="D166" s="113">
        <f>IF(D149&gt;0, -D149*D184, 0)</f>
        <v>-52.693611111111117</v>
      </c>
      <c r="E166" s="113">
        <f>IF(E149&gt;0, -E149*E184, 0)</f>
        <v>-73.268888888888895</v>
      </c>
      <c r="F166" s="113">
        <f>IF(F149&gt;0, -F149*F184, 0)</f>
        <v>-65.148888888888891</v>
      </c>
      <c r="G166" s="113">
        <f>IF(G149&gt;0, -G149*G184, 0)</f>
        <v>-30.729583333333334</v>
      </c>
      <c r="H166" s="113">
        <f>IF(H149&gt;0, -H149*H184, 0)</f>
        <v>-114.03777777777778</v>
      </c>
      <c r="I166" s="113">
        <f>IF(I149&gt;0, -I149*I184, 0)</f>
        <v>-40.5</v>
      </c>
      <c r="J166" s="113">
        <f>IF(J149&gt;0, -J149*J184, 0)</f>
        <v>-42.621666666666663</v>
      </c>
      <c r="K166" s="113">
        <f>IF(K149&gt;0, -K149*K184, 0)</f>
        <v>-75.09</v>
      </c>
      <c r="L166" s="113">
        <f>IF(L149&gt;0, -L149*L184, 0)</f>
        <v>-58.326805555555559</v>
      </c>
      <c r="M166" s="113">
        <f>IF(M149&gt;0, -M149*M184, 0)</f>
        <v>-36.023194444444442</v>
      </c>
      <c r="N166" s="113">
        <f>IF(N149&gt;0, -N149*N184, 0)</f>
        <v>-80.673749999999998</v>
      </c>
    </row>
    <row r="167" spans="1:15" ht="17">
      <c r="A167" s="81" t="s">
        <v>24</v>
      </c>
      <c r="B167" s="113">
        <f>IF(B150&gt;0, -B150*B185, 0)</f>
        <v>-96.35564102564102</v>
      </c>
      <c r="C167" s="113">
        <f>IF(C150&gt;0, -C150*C185, 0)</f>
        <v>-150</v>
      </c>
      <c r="D167" s="113">
        <f>IF(D150&gt;0, -D150*D185, 0)</f>
        <v>-55.652564102564106</v>
      </c>
      <c r="E167" s="113">
        <f>IF(E150&gt;0, -E150*E185, 0)</f>
        <v>-97.853333333333325</v>
      </c>
      <c r="F167" s="113">
        <f>IF(F150&gt;0, -F150*F185, 0)</f>
        <v>-89.732692307692304</v>
      </c>
      <c r="G167" s="113">
        <f>IF(G150&gt;0, -G150*G185, 0)</f>
        <v>-60.097179487179474</v>
      </c>
      <c r="H167" s="113">
        <f>IF(H150&gt;0, -H150*H185, 0)</f>
        <v>-108.54358974358972</v>
      </c>
      <c r="I167" s="113">
        <f>IF(I150&gt;0, -I150*I185, 0)</f>
        <v>-38.6</v>
      </c>
      <c r="J167" s="113">
        <f>IF(J150&gt;0, -J150*J185, 0)</f>
        <v>-76.876282051282047</v>
      </c>
      <c r="K167" s="113">
        <f>IF(K150&gt;0, -K150*K185, 0)</f>
        <v>-86.39782051282053</v>
      </c>
      <c r="L167" s="113">
        <f>IF(L150&gt;0, -L150*L185, 0)</f>
        <v>-82.198717948717956</v>
      </c>
      <c r="M167" s="113">
        <f>IF(M150&gt;0, -M150*M185, 0)</f>
        <v>-61.093076923076914</v>
      </c>
      <c r="N167" s="113">
        <f>IF(N150&gt;0, -N150*N185, 0)</f>
        <v>-84.553461538461548</v>
      </c>
    </row>
    <row r="168" spans="1:15" ht="17">
      <c r="A168" s="81" t="s">
        <v>11</v>
      </c>
      <c r="B168" s="113">
        <f>IF(B151&gt;0, -B151*B186, 0)</f>
        <v>-121.59375</v>
      </c>
      <c r="C168" s="113">
        <f>IF(C151&gt;0, -C151*C186, 0)</f>
        <v>-160</v>
      </c>
      <c r="D168" s="113">
        <f>IF(D151&gt;0, -D151*D186, 0)</f>
        <v>-86.087291666666673</v>
      </c>
      <c r="E168" s="113">
        <f>IF(E151&gt;0, -E151*E186, 0)</f>
        <v>-122.2</v>
      </c>
      <c r="F168" s="113">
        <f>IF(F151&gt;0, -F151*F186, 0)</f>
        <v>-114.07958333333333</v>
      </c>
      <c r="G168" s="113">
        <f>IF(G151&gt;0, -G151*G186, 0)</f>
        <v>-80.524791666666658</v>
      </c>
      <c r="H168" s="113">
        <f>IF(H151&gt;0, -H151*H186, 0)</f>
        <v>-141.38374999999999</v>
      </c>
      <c r="I168" s="113">
        <f>IF(I151&gt;0, -I151*I186, 0)</f>
        <v>-73.775000000000006</v>
      </c>
      <c r="J168" s="113">
        <f>IF(J151&gt;0, -J151*J186, 0)</f>
        <v>-84.861874999999998</v>
      </c>
      <c r="K168" s="113">
        <f>IF(K151&gt;0, -K151*K186, 0)</f>
        <v>-113.746875</v>
      </c>
      <c r="L168" s="113">
        <f>IF(L151&gt;0, -L151*L186, 0)</f>
        <v>-107.43666666666667</v>
      </c>
      <c r="M168" s="113">
        <f>IF(M151&gt;0, -M151*M186, 0)</f>
        <v>-79.53125</v>
      </c>
      <c r="N168" s="113">
        <f>IF(N151&gt;0, -N151*N186, 0)</f>
        <v>-110.20375</v>
      </c>
    </row>
    <row r="169" spans="1:15" ht="17">
      <c r="A169" s="81" t="s">
        <v>12</v>
      </c>
      <c r="B169" s="113">
        <f>IF(B152&gt;0, -B152*B187, 0)</f>
        <v>-114.42589743589744</v>
      </c>
      <c r="C169" s="113">
        <f>IF(C152&gt;0, -C152*C187, 0)</f>
        <v>-160</v>
      </c>
      <c r="D169" s="113">
        <f>IF(D152&gt;0, -D152*D187, 0)</f>
        <v>-87.541025641025641</v>
      </c>
      <c r="E169" s="113">
        <f>IF(E152&gt;0, -E152*E187, 0)</f>
        <v>-114.7</v>
      </c>
      <c r="F169" s="113">
        <f>IF(F152&gt;0, -F152*F187, 0)</f>
        <v>-106.57935897435898</v>
      </c>
      <c r="G169" s="113">
        <f>IF(G152&gt;0, -G152*G187, 0)</f>
        <v>-72.160897435897439</v>
      </c>
      <c r="H169" s="113">
        <f>IF(H152&gt;0, -H152*H187, 0)</f>
        <v>-152.55192307692309</v>
      </c>
      <c r="I169" s="113">
        <f>IF(I152&gt;0, -I152*I187, 0)</f>
        <v>0</v>
      </c>
      <c r="J169" s="113">
        <f>IF(J152&gt;0, -J152*J187, 0)</f>
        <v>-65.743076923076927</v>
      </c>
      <c r="K169" s="113">
        <f>IF(K152&gt;0, -K152*K187, 0)</f>
        <v>-113.63474358974362</v>
      </c>
      <c r="L169" s="113">
        <f>IF(L152&gt;0, -L152*L187, 0)</f>
        <v>-100.26935897435898</v>
      </c>
      <c r="M169" s="113">
        <f>IF(M152&gt;0, -M152*M187, 0)</f>
        <v>-71.168076923076924</v>
      </c>
      <c r="N169" s="113">
        <f>IF(N152&gt;0, -N152*N187, 0)</f>
        <v>-109.79435897435897</v>
      </c>
      <c r="O169" t="s">
        <v>201</v>
      </c>
    </row>
    <row r="170" spans="1:15" ht="17">
      <c r="A170" s="81" t="s">
        <v>13</v>
      </c>
      <c r="B170" s="113">
        <f>IF(B153&gt;0, -B153*B188, 0)</f>
        <v>-128.55477855477855</v>
      </c>
      <c r="C170" s="113">
        <f>IF(C153&gt;0, -C153*C188, 0)</f>
        <v>-170</v>
      </c>
      <c r="D170" s="113">
        <f>IF(D153&gt;0, -D153*D188, 0)</f>
        <v>-101.63085081585082</v>
      </c>
      <c r="E170" s="113">
        <f>IF(E153&gt;0, -E153*E188, 0)</f>
        <v>-128.82863636363638</v>
      </c>
      <c r="F170" s="113">
        <f>IF(F153&gt;0, -F153*F188, 0)</f>
        <v>-124.41600233100235</v>
      </c>
      <c r="G170" s="113">
        <f>IF(G153&gt;0, -G153*G188, 0)</f>
        <v>-86.29008158508158</v>
      </c>
      <c r="H170" s="113">
        <f>IF(H153&gt;0, -H153*H188, 0)</f>
        <v>-170.97396270396271</v>
      </c>
      <c r="I170" s="113">
        <f>IF(I153&gt;0, -I153*I188, 0)</f>
        <v>0</v>
      </c>
      <c r="J170" s="113">
        <f>IF(J153&gt;0, -J153*J188, 0)</f>
        <v>-65.98346153846154</v>
      </c>
      <c r="K170" s="113">
        <f>IF(K153&gt;0, -K153*K188, 0)</f>
        <v>-127.76255244755244</v>
      </c>
      <c r="L170" s="113">
        <f>IF(L153&gt;0, -L153*L188, 0)</f>
        <v>-114.39751748251747</v>
      </c>
      <c r="M170" s="113">
        <f>IF(M153&gt;0, -M153*M188, 0)</f>
        <v>-85.295582750582739</v>
      </c>
      <c r="N170" s="113">
        <f>IF(N153&gt;0, -N153*N188, 0)</f>
        <v>-123.88418414918415</v>
      </c>
      <c r="O170" s="114">
        <f>SUMPRODUCT(B159:N172)</f>
        <v>-14587.020265387398</v>
      </c>
    </row>
    <row r="171" spans="1:15" ht="17">
      <c r="A171" s="81" t="s">
        <v>14</v>
      </c>
      <c r="B171" s="113">
        <f>IF(B154&gt;0, -B154*B189, 0)</f>
        <v>-163.58787878787879</v>
      </c>
      <c r="C171" s="113">
        <f>IF(C154&gt;0, -C154*C189, 0)</f>
        <v>-170</v>
      </c>
      <c r="D171" s="113">
        <f>IF(D154&gt;0, -D154*D189, 0)</f>
        <v>-125.72833333333332</v>
      </c>
      <c r="E171" s="113">
        <f>IF(E154&gt;0, -E154*E189, 0)</f>
        <v>-163.86166666666668</v>
      </c>
      <c r="F171" s="113">
        <f>IF(F154&gt;0, -F154*F189, 0)</f>
        <v>-160.85106060606063</v>
      </c>
      <c r="G171" s="113">
        <f>IF(G154&gt;0, -G154*G189, 0)</f>
        <v>-126.43166666666666</v>
      </c>
      <c r="H171" s="113">
        <f>IF(H154&gt;0, -H154*H189, 0)</f>
        <v>-161.72</v>
      </c>
      <c r="I171" s="113">
        <f>IF(I154&gt;0, -I154*I189, 0)</f>
        <v>0</v>
      </c>
      <c r="J171" s="113">
        <f>IF(J154&gt;0, -J154*J189, 0)</f>
        <v>-116.82242424242423</v>
      </c>
      <c r="K171" s="113">
        <f>IF(K154&gt;0, -K154*K189, 0)</f>
        <v>0</v>
      </c>
      <c r="L171" s="113">
        <f>IF(L154&gt;0, -L154*L189, 0)</f>
        <v>0</v>
      </c>
      <c r="M171" s="113">
        <f>IF(M154&gt;0, -M154*M189, 0)</f>
        <v>-125.43969696969698</v>
      </c>
      <c r="N171" s="113">
        <f>IF(N154&gt;0, -N154*N189, 0)</f>
        <v>-150.69151515151512</v>
      </c>
    </row>
    <row r="172" spans="1:15" ht="17">
      <c r="A172" s="81" t="s">
        <v>15</v>
      </c>
      <c r="B172" s="113">
        <f>IF(B155&gt;0, -B155*B190, 0)</f>
        <v>-156.32749999999999</v>
      </c>
      <c r="C172" s="113">
        <f>IF(C155&gt;0, -C155*C190, 0)</f>
        <v>-160</v>
      </c>
      <c r="D172" s="113">
        <f>IF(D155&gt;0, -D155*D190, 0)</f>
        <v>-109.47972222222222</v>
      </c>
      <c r="E172" s="113">
        <f>IF(E155&gt;0, -E155*E190, 0)</f>
        <v>-156.60249999999999</v>
      </c>
      <c r="F172" s="113">
        <f>IF(F155&gt;0, -F155*F190, 0)</f>
        <v>-167.61472222222218</v>
      </c>
      <c r="G172" s="113">
        <f>IF(G155&gt;0, -G155*G190, 0)</f>
        <v>0</v>
      </c>
      <c r="H172" s="113">
        <f>IF(H155&gt;0, -H155*H190, 0)</f>
        <v>-151.73888888888891</v>
      </c>
      <c r="I172" s="113">
        <f>IF(I155&gt;0, -I155*I190, 0)</f>
        <v>0</v>
      </c>
      <c r="J172" s="113">
        <f>IF(J155&gt;0, -J155*J190, 0)</f>
        <v>-127.10805555555555</v>
      </c>
      <c r="K172" s="113">
        <f>IF(K155&gt;0, -K155*K190, 0)</f>
        <v>0</v>
      </c>
      <c r="L172" s="113">
        <f>IF(L155&gt;0, -L155*L190, 0)</f>
        <v>0</v>
      </c>
      <c r="M172" s="113">
        <f>IF(M155&gt;0, -M155*M190, 0)</f>
        <v>0</v>
      </c>
      <c r="N172" s="113">
        <f>IF(N155&gt;0, -N155*N190, 0)</f>
        <v>0</v>
      </c>
    </row>
    <row r="173" spans="1:15" ht="15" thickBot="1"/>
    <row r="174" spans="1:15" ht="17" hidden="1">
      <c r="A174" s="57" t="s">
        <v>147</v>
      </c>
    </row>
    <row r="175" spans="1:15" ht="16" hidden="1">
      <c r="A175" s="99" t="s">
        <v>148</v>
      </c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</row>
    <row r="176" spans="1:15" ht="32" hidden="1">
      <c r="A176" s="73" t="s">
        <v>149</v>
      </c>
      <c r="B176" s="73" t="s">
        <v>128</v>
      </c>
      <c r="C176" s="73" t="s">
        <v>130</v>
      </c>
      <c r="D176" s="73" t="s">
        <v>145</v>
      </c>
      <c r="E176" s="73" t="s">
        <v>150</v>
      </c>
      <c r="F176" s="73" t="s">
        <v>134</v>
      </c>
      <c r="G176" s="74" t="s">
        <v>135</v>
      </c>
      <c r="H176" s="73" t="s">
        <v>136</v>
      </c>
      <c r="I176" s="73" t="s">
        <v>137</v>
      </c>
      <c r="J176" s="73" t="s">
        <v>138</v>
      </c>
      <c r="K176" s="73" t="s">
        <v>139</v>
      </c>
      <c r="L176" s="73" t="s">
        <v>140</v>
      </c>
      <c r="M176" s="73" t="s">
        <v>141</v>
      </c>
      <c r="N176" s="73" t="s">
        <v>151</v>
      </c>
    </row>
    <row r="177" spans="1:14" ht="16" hidden="1">
      <c r="A177" s="75" t="s">
        <v>107</v>
      </c>
      <c r="B177" s="76">
        <v>118.81583333333333</v>
      </c>
      <c r="C177" s="76">
        <v>70</v>
      </c>
      <c r="D177" s="76">
        <v>128.76138888888889</v>
      </c>
      <c r="E177" s="76">
        <v>136.44777777777779</v>
      </c>
      <c r="F177" s="76">
        <v>145.44777777777779</v>
      </c>
      <c r="G177" s="76">
        <v>119.42444444444446</v>
      </c>
      <c r="H177" s="76">
        <v>185.31583333333333</v>
      </c>
      <c r="I177" s="76">
        <v>142.51666666666665</v>
      </c>
      <c r="J177" s="76">
        <v>164.29249999999999</v>
      </c>
      <c r="K177" s="76">
        <v>119.5675</v>
      </c>
      <c r="L177" s="76">
        <v>107.97305555555556</v>
      </c>
      <c r="M177" s="76">
        <v>150.89166666666668</v>
      </c>
      <c r="N177" s="76">
        <v>155.21055555555554</v>
      </c>
    </row>
    <row r="178" spans="1:14" ht="16" hidden="1">
      <c r="A178" s="75" t="s">
        <v>108</v>
      </c>
      <c r="B178" s="76">
        <v>101.23</v>
      </c>
      <c r="C178" s="76">
        <v>40</v>
      </c>
      <c r="D178" s="76">
        <v>110.0575</v>
      </c>
      <c r="E178" s="76">
        <v>118.86270833333333</v>
      </c>
      <c r="F178" s="76">
        <v>127.86270833333333</v>
      </c>
      <c r="G178" s="76">
        <v>102.28</v>
      </c>
      <c r="H178" s="76">
        <v>166.61291666666668</v>
      </c>
      <c r="I178" s="76">
        <v>123.4375</v>
      </c>
      <c r="J178" s="76">
        <v>146.705625</v>
      </c>
      <c r="K178" s="76">
        <v>100.863125</v>
      </c>
      <c r="L178" s="76">
        <v>90.386250000000004</v>
      </c>
      <c r="M178" s="76">
        <v>133.30583333333331</v>
      </c>
      <c r="N178" s="76">
        <v>136.50624999999999</v>
      </c>
    </row>
    <row r="179" spans="1:14" ht="16" hidden="1">
      <c r="A179" s="75" t="s">
        <v>109</v>
      </c>
      <c r="B179" s="76">
        <v>80.504027777777779</v>
      </c>
      <c r="C179" s="76">
        <v>60</v>
      </c>
      <c r="D179" s="76">
        <v>91.41472222222221</v>
      </c>
      <c r="E179" s="76">
        <v>98.136666666666656</v>
      </c>
      <c r="F179" s="76">
        <v>107.13666666666666</v>
      </c>
      <c r="G179" s="76">
        <v>81.555000000000007</v>
      </c>
      <c r="H179" s="76">
        <v>147.96972222222223</v>
      </c>
      <c r="I179" s="76">
        <v>104.80833333333334</v>
      </c>
      <c r="J179" s="76">
        <v>125.9811111111111</v>
      </c>
      <c r="K179" s="76">
        <v>82.220972222222244</v>
      </c>
      <c r="L179" s="76">
        <v>69.384861111111107</v>
      </c>
      <c r="M179" s="76">
        <v>112.09986111111111</v>
      </c>
      <c r="N179" s="76">
        <v>117.86319444444445</v>
      </c>
    </row>
    <row r="180" spans="1:14" ht="16" hidden="1">
      <c r="A180" s="77" t="s">
        <v>110</v>
      </c>
      <c r="B180" s="76">
        <v>44.771904761904757</v>
      </c>
      <c r="C180" s="76">
        <v>100</v>
      </c>
      <c r="D180" s="76">
        <v>44.592857142857149</v>
      </c>
      <c r="E180" s="76">
        <v>63.775238095238102</v>
      </c>
      <c r="F180" s="76">
        <v>72.775238095238109</v>
      </c>
      <c r="G180" s="76">
        <v>47.194047619047623</v>
      </c>
      <c r="H180" s="76">
        <v>104.6902380952381</v>
      </c>
      <c r="I180" s="76">
        <v>57.971428571428575</v>
      </c>
      <c r="J180" s="76">
        <v>91.620714285714286</v>
      </c>
      <c r="K180" s="76">
        <v>40.263095238095239</v>
      </c>
      <c r="L180" s="76">
        <v>32.035714285714285</v>
      </c>
      <c r="M180" s="76">
        <v>69.424523809523819</v>
      </c>
      <c r="N180" s="76">
        <v>74.58404761904761</v>
      </c>
    </row>
    <row r="181" spans="1:14" ht="16" hidden="1">
      <c r="A181" s="77" t="s">
        <v>111</v>
      </c>
      <c r="B181" s="76">
        <v>83.368571428571414</v>
      </c>
      <c r="C181" s="76">
        <v>130</v>
      </c>
      <c r="D181" s="76">
        <v>38.714523809523811</v>
      </c>
      <c r="E181" s="76">
        <v>85.156190476190474</v>
      </c>
      <c r="F181" s="76">
        <v>77.035952380952381</v>
      </c>
      <c r="G181" s="76">
        <v>48.73714285714285</v>
      </c>
      <c r="H181" s="76">
        <v>83.553333333333327</v>
      </c>
      <c r="I181" s="76">
        <v>21.7</v>
      </c>
      <c r="J181" s="76">
        <v>81.129047619047611</v>
      </c>
      <c r="K181" s="76">
        <v>70.341190476190476</v>
      </c>
      <c r="L181" s="76">
        <v>69.211190476190467</v>
      </c>
      <c r="M181" s="76">
        <v>46.132380952380949</v>
      </c>
      <c r="N181" s="76">
        <v>59.055714285714281</v>
      </c>
    </row>
    <row r="182" spans="1:14" ht="16" hidden="1">
      <c r="A182" s="77" t="s">
        <v>112</v>
      </c>
      <c r="B182" s="76">
        <v>57.66458333333334</v>
      </c>
      <c r="C182" s="76">
        <v>110</v>
      </c>
      <c r="D182" s="76">
        <v>50.443750000000001</v>
      </c>
      <c r="E182" s="76">
        <v>53.247500000000002</v>
      </c>
      <c r="F182" s="76">
        <v>61.370833333333337</v>
      </c>
      <c r="G182" s="76">
        <v>35.789166666666667</v>
      </c>
      <c r="H182" s="76">
        <v>119.2225</v>
      </c>
      <c r="I182" s="76">
        <v>63.625</v>
      </c>
      <c r="J182" s="76">
        <v>77.479583333333338</v>
      </c>
      <c r="K182" s="76">
        <v>62.091250000000002</v>
      </c>
      <c r="L182" s="76">
        <v>45.993333333333325</v>
      </c>
      <c r="M182" s="76">
        <v>57.768333333333331</v>
      </c>
      <c r="N182" s="76">
        <v>89.115416666666675</v>
      </c>
    </row>
    <row r="183" spans="1:14" ht="16" hidden="1" customHeight="1">
      <c r="A183" s="75" t="s">
        <v>113</v>
      </c>
      <c r="B183" s="76">
        <v>67.440333333333328</v>
      </c>
      <c r="C183" s="76">
        <v>150</v>
      </c>
      <c r="D183" s="76">
        <v>55.937333333333342</v>
      </c>
      <c r="E183" s="76">
        <v>71.929000000000002</v>
      </c>
      <c r="F183" s="76">
        <v>65.080666666666673</v>
      </c>
      <c r="G183" s="76">
        <v>30.663</v>
      </c>
      <c r="H183" s="76">
        <v>117.33233333333335</v>
      </c>
      <c r="I183" s="76">
        <v>53.75</v>
      </c>
      <c r="J183" s="76">
        <v>44.207666666666668</v>
      </c>
      <c r="K183" s="76">
        <v>73.584000000000003</v>
      </c>
      <c r="L183" s="76">
        <v>56.597833333333334</v>
      </c>
      <c r="M183" s="76">
        <v>45.774166666666666</v>
      </c>
      <c r="N183" s="76">
        <v>84.43716666666667</v>
      </c>
    </row>
    <row r="184" spans="1:14" ht="16" hidden="1">
      <c r="A184" s="75" t="s">
        <v>114</v>
      </c>
      <c r="B184" s="76">
        <v>69.483055555555566</v>
      </c>
      <c r="C184" s="76">
        <v>140</v>
      </c>
      <c r="D184" s="76">
        <v>52.693611111111117</v>
      </c>
      <c r="E184" s="76">
        <v>73.268888888888895</v>
      </c>
      <c r="F184" s="76">
        <v>65.148888888888891</v>
      </c>
      <c r="G184" s="76">
        <v>30.729583333333334</v>
      </c>
      <c r="H184" s="76">
        <v>114.03777777777778</v>
      </c>
      <c r="I184" s="76">
        <v>40.5</v>
      </c>
      <c r="J184" s="76">
        <v>42.621666666666663</v>
      </c>
      <c r="K184" s="76">
        <v>75.09</v>
      </c>
      <c r="L184" s="76">
        <v>58.326805555555559</v>
      </c>
      <c r="M184" s="76">
        <v>36.023194444444442</v>
      </c>
      <c r="N184" s="76">
        <v>80.673749999999998</v>
      </c>
    </row>
    <row r="185" spans="1:14" ht="16" hidden="1">
      <c r="A185" s="77" t="s">
        <v>115</v>
      </c>
      <c r="B185" s="76">
        <v>96.35564102564102</v>
      </c>
      <c r="C185" s="76">
        <v>150</v>
      </c>
      <c r="D185" s="76">
        <v>55.652564102564106</v>
      </c>
      <c r="E185" s="76">
        <v>97.853333333333325</v>
      </c>
      <c r="F185" s="76">
        <v>89.732692307692304</v>
      </c>
      <c r="G185" s="76">
        <v>60.097179487179474</v>
      </c>
      <c r="H185" s="76">
        <v>108.54358974358972</v>
      </c>
      <c r="I185" s="76">
        <v>38.6</v>
      </c>
      <c r="J185" s="76">
        <v>76.876282051282047</v>
      </c>
      <c r="K185" s="76">
        <v>86.39782051282053</v>
      </c>
      <c r="L185" s="76">
        <v>82.198717948717956</v>
      </c>
      <c r="M185" s="76">
        <v>61.093076923076914</v>
      </c>
      <c r="N185" s="76">
        <v>84.553461538461548</v>
      </c>
    </row>
    <row r="186" spans="1:14" ht="16" hidden="1">
      <c r="A186" s="77" t="s">
        <v>116</v>
      </c>
      <c r="B186" s="76">
        <v>121.59375</v>
      </c>
      <c r="C186" s="76">
        <v>160</v>
      </c>
      <c r="D186" s="76">
        <v>86.087291666666673</v>
      </c>
      <c r="E186" s="76">
        <v>122.2</v>
      </c>
      <c r="F186" s="76">
        <v>114.07958333333333</v>
      </c>
      <c r="G186" s="76">
        <v>80.524791666666658</v>
      </c>
      <c r="H186" s="76">
        <v>141.38374999999999</v>
      </c>
      <c r="I186" s="76">
        <v>73.775000000000006</v>
      </c>
      <c r="J186" s="76">
        <v>84.861874999999998</v>
      </c>
      <c r="K186" s="76">
        <v>113.746875</v>
      </c>
      <c r="L186" s="76">
        <v>107.43666666666667</v>
      </c>
      <c r="M186" s="76">
        <v>79.53125</v>
      </c>
      <c r="N186" s="76">
        <v>110.20375</v>
      </c>
    </row>
    <row r="187" spans="1:14" ht="16" hidden="1">
      <c r="A187" s="77" t="s">
        <v>117</v>
      </c>
      <c r="B187" s="76">
        <v>114.42589743589744</v>
      </c>
      <c r="C187" s="76">
        <v>160</v>
      </c>
      <c r="D187" s="76">
        <v>87.541025641025641</v>
      </c>
      <c r="E187" s="76">
        <v>114.7</v>
      </c>
      <c r="F187" s="76">
        <v>106.57935897435898</v>
      </c>
      <c r="G187" s="76">
        <v>72.160897435897439</v>
      </c>
      <c r="H187" s="76">
        <v>152.55192307692309</v>
      </c>
      <c r="I187" s="76">
        <v>69.923076923076934</v>
      </c>
      <c r="J187" s="76">
        <v>65.743076923076927</v>
      </c>
      <c r="K187" s="76">
        <v>113.63474358974362</v>
      </c>
      <c r="L187" s="76">
        <v>100.26935897435898</v>
      </c>
      <c r="M187" s="76">
        <v>71.168076923076924</v>
      </c>
      <c r="N187" s="76">
        <v>109.79435897435897</v>
      </c>
    </row>
    <row r="188" spans="1:14" ht="16" hidden="1">
      <c r="A188" s="77" t="s">
        <v>118</v>
      </c>
      <c r="B188" s="76">
        <v>128.55477855477855</v>
      </c>
      <c r="C188" s="76">
        <v>170</v>
      </c>
      <c r="D188" s="76">
        <v>101.63085081585082</v>
      </c>
      <c r="E188" s="76">
        <v>128.82863636363638</v>
      </c>
      <c r="F188" s="76">
        <v>124.41600233100235</v>
      </c>
      <c r="G188" s="76">
        <v>86.29008158508158</v>
      </c>
      <c r="H188" s="76">
        <v>170.97396270396271</v>
      </c>
      <c r="I188" s="76">
        <v>84.002097902097915</v>
      </c>
      <c r="J188" s="76">
        <v>65.98346153846154</v>
      </c>
      <c r="K188" s="76">
        <v>127.76255244755244</v>
      </c>
      <c r="L188" s="76">
        <v>114.39751748251747</v>
      </c>
      <c r="M188" s="76">
        <v>85.295582750582739</v>
      </c>
      <c r="N188" s="76">
        <v>123.88418414918415</v>
      </c>
    </row>
    <row r="189" spans="1:14" ht="16" hidden="1">
      <c r="A189" s="77" t="s">
        <v>119</v>
      </c>
      <c r="B189" s="76">
        <v>163.58787878787879</v>
      </c>
      <c r="C189" s="76">
        <v>170</v>
      </c>
      <c r="D189" s="76">
        <v>125.72833333333332</v>
      </c>
      <c r="E189" s="76">
        <v>163.86166666666668</v>
      </c>
      <c r="F189" s="76">
        <v>160.85106060606063</v>
      </c>
      <c r="G189" s="76">
        <v>126.43166666666666</v>
      </c>
      <c r="H189" s="76">
        <v>161.72</v>
      </c>
      <c r="I189" s="76">
        <v>118.62727272727274</v>
      </c>
      <c r="J189" s="76">
        <v>116.82242424242423</v>
      </c>
      <c r="K189" s="76">
        <v>158.27303030303031</v>
      </c>
      <c r="L189" s="76">
        <v>149.43060606060607</v>
      </c>
      <c r="M189" s="76">
        <v>125.43969696969698</v>
      </c>
      <c r="N189" s="76">
        <v>150.69151515151512</v>
      </c>
    </row>
    <row r="190" spans="1:14" ht="16" hidden="1">
      <c r="A190" s="77" t="s">
        <v>120</v>
      </c>
      <c r="B190" s="76">
        <v>156.32749999999999</v>
      </c>
      <c r="C190" s="76">
        <v>160</v>
      </c>
      <c r="D190" s="76">
        <v>109.47972222222222</v>
      </c>
      <c r="E190" s="76">
        <v>156.60249999999999</v>
      </c>
      <c r="F190" s="76">
        <v>167.61472222222218</v>
      </c>
      <c r="G190" s="76">
        <v>133.19583333333335</v>
      </c>
      <c r="H190" s="76">
        <v>151.73888888888891</v>
      </c>
      <c r="I190" s="76">
        <v>92.733333333333334</v>
      </c>
      <c r="J190" s="76">
        <v>127.10805555555555</v>
      </c>
      <c r="K190" s="76">
        <v>148.47888888888892</v>
      </c>
      <c r="L190" s="76">
        <v>142.17083333333335</v>
      </c>
      <c r="M190" s="76">
        <v>132.20361111111112</v>
      </c>
      <c r="N190" s="76">
        <v>144.15055555555554</v>
      </c>
    </row>
    <row r="191" spans="1:14" hidden="1"/>
    <row r="192" spans="1:14" ht="16" hidden="1">
      <c r="A192" s="61" t="s">
        <v>152</v>
      </c>
    </row>
    <row r="193" spans="1:6" hidden="1"/>
    <row r="194" spans="1:6" hidden="1"/>
    <row r="195" spans="1:6" ht="20.5" thickBot="1">
      <c r="A195" s="142" t="s">
        <v>42</v>
      </c>
    </row>
    <row r="196" spans="1:6">
      <c r="A196" t="s">
        <v>190</v>
      </c>
      <c r="B196" t="s">
        <v>189</v>
      </c>
      <c r="C196" t="s">
        <v>186</v>
      </c>
      <c r="D196" t="s">
        <v>187</v>
      </c>
      <c r="E196" t="s">
        <v>188</v>
      </c>
      <c r="F196" t="s">
        <v>195</v>
      </c>
    </row>
    <row r="197" spans="1:6">
      <c r="A197" t="s">
        <v>196</v>
      </c>
      <c r="B197" t="str">
        <f t="shared" ref="B197:B210" si="3">A30</f>
        <v>Heilongjiang</v>
      </c>
      <c r="C197" s="94">
        <f>SUMPRODUCT(B86:N86)</f>
        <v>219999.99999999994</v>
      </c>
      <c r="D197" t="s">
        <v>3</v>
      </c>
      <c r="E197" s="88">
        <f t="shared" ref="E197:E210" si="4">C30</f>
        <v>220000</v>
      </c>
      <c r="F197" t="s">
        <v>503</v>
      </c>
    </row>
    <row r="198" spans="1:6">
      <c r="B198" t="str">
        <f t="shared" si="3"/>
        <v>Jilin</v>
      </c>
      <c r="C198" s="94">
        <f>SUMPRODUCT(B87:N87)</f>
        <v>400000.00000099995</v>
      </c>
      <c r="D198" t="s">
        <v>3</v>
      </c>
      <c r="E198" s="88">
        <f t="shared" si="4"/>
        <v>400000</v>
      </c>
      <c r="F198" t="s">
        <v>503</v>
      </c>
    </row>
    <row r="199" spans="1:6">
      <c r="B199" t="str">
        <f t="shared" si="3"/>
        <v>Liaoning</v>
      </c>
      <c r="C199" s="94">
        <f>SUMPRODUCT(B88:N88)</f>
        <v>179999.99198332665</v>
      </c>
      <c r="D199" t="s">
        <v>3</v>
      </c>
      <c r="E199" s="88">
        <f t="shared" si="4"/>
        <v>180000</v>
      </c>
      <c r="F199" t="s">
        <v>503</v>
      </c>
    </row>
    <row r="200" spans="1:6">
      <c r="B200" t="str">
        <f t="shared" si="3"/>
        <v>Hebei</v>
      </c>
      <c r="C200" s="94">
        <f>SUMPRODUCT(B89:N89)</f>
        <v>199999.99999999991</v>
      </c>
      <c r="D200" t="s">
        <v>3</v>
      </c>
      <c r="E200" s="88">
        <f t="shared" si="4"/>
        <v>200000</v>
      </c>
      <c r="F200" t="s">
        <v>503</v>
      </c>
    </row>
    <row r="201" spans="1:6">
      <c r="B201" t="str">
        <f t="shared" si="3"/>
        <v>Henan</v>
      </c>
      <c r="C201" s="94">
        <f>SUMPRODUCT(B90:N90)</f>
        <v>209999.99999999997</v>
      </c>
      <c r="D201" t="s">
        <v>3</v>
      </c>
      <c r="E201" s="88">
        <f t="shared" si="4"/>
        <v>210000</v>
      </c>
      <c r="F201" t="s">
        <v>503</v>
      </c>
    </row>
    <row r="202" spans="1:6">
      <c r="B202" t="str">
        <f t="shared" si="3"/>
        <v>Shandong</v>
      </c>
      <c r="C202" s="94">
        <f>SUMPRODUCT(B91:N91)</f>
        <v>500000</v>
      </c>
      <c r="D202" t="s">
        <v>3</v>
      </c>
      <c r="E202" s="88">
        <f t="shared" si="4"/>
        <v>500000</v>
      </c>
      <c r="F202" t="s">
        <v>503</v>
      </c>
    </row>
    <row r="203" spans="1:6">
      <c r="B203" t="str">
        <f t="shared" si="3"/>
        <v>Jiangsu</v>
      </c>
      <c r="C203" s="94">
        <f>SUMPRODUCT(B92:N92)</f>
        <v>450000</v>
      </c>
      <c r="D203" t="s">
        <v>3</v>
      </c>
      <c r="E203" s="88">
        <f t="shared" si="4"/>
        <v>450000</v>
      </c>
      <c r="F203" t="s">
        <v>503</v>
      </c>
    </row>
    <row r="204" spans="1:6">
      <c r="B204" t="str">
        <f t="shared" si="3"/>
        <v>Anhui</v>
      </c>
      <c r="C204" s="94">
        <f>SUMPRODUCT(B93:N93)</f>
        <v>229999.99999999997</v>
      </c>
      <c r="D204" t="s">
        <v>3</v>
      </c>
      <c r="E204" s="88">
        <f t="shared" si="4"/>
        <v>230000</v>
      </c>
      <c r="F204" t="s">
        <v>503</v>
      </c>
    </row>
    <row r="205" spans="1:6">
      <c r="B205" t="str">
        <f t="shared" si="3"/>
        <v>Hubei</v>
      </c>
      <c r="C205" s="94">
        <f>SUMPRODUCT(B94:N94)</f>
        <v>200000</v>
      </c>
      <c r="D205" t="s">
        <v>3</v>
      </c>
      <c r="E205" s="88">
        <f t="shared" si="4"/>
        <v>200000</v>
      </c>
      <c r="F205" t="s">
        <v>503</v>
      </c>
    </row>
    <row r="206" spans="1:6">
      <c r="B206" t="str">
        <f t="shared" si="3"/>
        <v>Hunan</v>
      </c>
      <c r="C206" s="94">
        <f>SUMPRODUCT(B95:N95)</f>
        <v>199999.99999999997</v>
      </c>
      <c r="D206" t="s">
        <v>3</v>
      </c>
      <c r="E206" s="88">
        <f t="shared" si="4"/>
        <v>200000</v>
      </c>
      <c r="F206" t="s">
        <v>503</v>
      </c>
    </row>
    <row r="207" spans="1:6">
      <c r="B207" t="str">
        <f t="shared" si="3"/>
        <v>Jiangxi</v>
      </c>
      <c r="C207" s="94">
        <f>SUMPRODUCT(B96:N96)</f>
        <v>270000</v>
      </c>
      <c r="D207" t="s">
        <v>3</v>
      </c>
      <c r="E207" s="88">
        <f t="shared" si="4"/>
        <v>270000</v>
      </c>
      <c r="F207" t="s">
        <v>503</v>
      </c>
    </row>
    <row r="208" spans="1:6">
      <c r="B208" t="str">
        <f t="shared" si="3"/>
        <v>Fujian</v>
      </c>
      <c r="C208" s="94">
        <f>SUMPRODUCT(B97:N97)</f>
        <v>180000.00000000003</v>
      </c>
      <c r="D208" t="s">
        <v>3</v>
      </c>
      <c r="E208" s="88">
        <f t="shared" si="4"/>
        <v>180000</v>
      </c>
      <c r="F208" t="s">
        <v>503</v>
      </c>
    </row>
    <row r="209" spans="1:6">
      <c r="B209" t="str">
        <f t="shared" si="3"/>
        <v>Guangdong</v>
      </c>
      <c r="C209" s="94">
        <f>SUMPRODUCT(B98:N98)</f>
        <v>230000</v>
      </c>
      <c r="D209" t="s">
        <v>3</v>
      </c>
      <c r="E209" s="88">
        <f t="shared" si="4"/>
        <v>230000</v>
      </c>
      <c r="F209" t="s">
        <v>503</v>
      </c>
    </row>
    <row r="210" spans="1:6">
      <c r="B210" t="str">
        <f t="shared" si="3"/>
        <v>Guangxi</v>
      </c>
      <c r="C210" s="94">
        <f>SUMPRODUCT(B99:N99)</f>
        <v>100000</v>
      </c>
      <c r="D210" t="s">
        <v>3</v>
      </c>
      <c r="E210" s="88">
        <f t="shared" si="4"/>
        <v>100000</v>
      </c>
      <c r="F210" t="s">
        <v>503</v>
      </c>
    </row>
    <row r="211" spans="1:6">
      <c r="A211" t="s">
        <v>192</v>
      </c>
      <c r="B211" t="str">
        <f t="shared" ref="B211:B224" si="5">A30</f>
        <v>Heilongjiang</v>
      </c>
      <c r="C211" s="94">
        <f>SUMPRODUCT(B86:N86)</f>
        <v>219999.99999999994</v>
      </c>
      <c r="D211" t="s">
        <v>191</v>
      </c>
      <c r="E211" s="83">
        <f t="shared" ref="E211:E224" si="6">D30</f>
        <v>150000</v>
      </c>
      <c r="F211" t="s">
        <v>503</v>
      </c>
    </row>
    <row r="212" spans="1:6">
      <c r="B212" t="str">
        <f t="shared" si="5"/>
        <v>Jilin</v>
      </c>
      <c r="C212" s="94">
        <f>SUMPRODUCT(B87:N87)</f>
        <v>400000.00000099995</v>
      </c>
      <c r="D212" t="s">
        <v>191</v>
      </c>
      <c r="E212" s="83">
        <f t="shared" si="6"/>
        <v>300000</v>
      </c>
      <c r="F212" t="s">
        <v>503</v>
      </c>
    </row>
    <row r="213" spans="1:6">
      <c r="B213" t="str">
        <f t="shared" si="5"/>
        <v>Liaoning</v>
      </c>
      <c r="C213" s="94">
        <f>SUMPRODUCT(B88:N88)</f>
        <v>179999.99198332665</v>
      </c>
      <c r="D213" t="s">
        <v>191</v>
      </c>
      <c r="E213" s="83">
        <f t="shared" si="6"/>
        <v>120000</v>
      </c>
      <c r="F213" t="s">
        <v>503</v>
      </c>
    </row>
    <row r="214" spans="1:6">
      <c r="B214" t="str">
        <f t="shared" si="5"/>
        <v>Hebei</v>
      </c>
      <c r="C214" s="94">
        <f>SUMPRODUCT(B89:N89)</f>
        <v>199999.99999999991</v>
      </c>
      <c r="D214" t="s">
        <v>191</v>
      </c>
      <c r="E214" s="83">
        <f t="shared" si="6"/>
        <v>100000</v>
      </c>
      <c r="F214" t="s">
        <v>503</v>
      </c>
    </row>
    <row r="215" spans="1:6">
      <c r="B215" t="str">
        <f t="shared" si="5"/>
        <v>Henan</v>
      </c>
      <c r="C215" s="94">
        <f>SUMPRODUCT(B90:N90)</f>
        <v>209999.99999999997</v>
      </c>
      <c r="D215" t="s">
        <v>191</v>
      </c>
      <c r="E215" s="83">
        <f t="shared" si="6"/>
        <v>200000</v>
      </c>
      <c r="F215" t="s">
        <v>503</v>
      </c>
    </row>
    <row r="216" spans="1:6">
      <c r="B216" t="str">
        <f t="shared" si="5"/>
        <v>Shandong</v>
      </c>
      <c r="C216" s="94">
        <f>SUMPRODUCT(B91:N91)</f>
        <v>500000</v>
      </c>
      <c r="D216" t="s">
        <v>191</v>
      </c>
      <c r="E216" s="83">
        <f t="shared" si="6"/>
        <v>270000</v>
      </c>
      <c r="F216" t="s">
        <v>503</v>
      </c>
    </row>
    <row r="217" spans="1:6">
      <c r="B217" t="str">
        <f t="shared" si="5"/>
        <v>Jiangsu</v>
      </c>
      <c r="C217" s="94">
        <f>SUMPRODUCT(B92:N92)</f>
        <v>450000</v>
      </c>
      <c r="D217" t="s">
        <v>191</v>
      </c>
      <c r="E217" s="83">
        <f t="shared" si="6"/>
        <v>200000</v>
      </c>
      <c r="F217" t="s">
        <v>503</v>
      </c>
    </row>
    <row r="218" spans="1:6">
      <c r="B218" t="str">
        <f t="shared" si="5"/>
        <v>Anhui</v>
      </c>
      <c r="C218" s="94">
        <f>SUMPRODUCT(B93:N93)</f>
        <v>229999.99999999997</v>
      </c>
      <c r="D218" t="s">
        <v>191</v>
      </c>
      <c r="E218" s="83">
        <f t="shared" si="6"/>
        <v>110000</v>
      </c>
      <c r="F218" t="s">
        <v>503</v>
      </c>
    </row>
    <row r="219" spans="1:6">
      <c r="B219" t="str">
        <f t="shared" si="5"/>
        <v>Hubei</v>
      </c>
      <c r="C219" s="94">
        <f>SUMPRODUCT(B94:N94)</f>
        <v>200000</v>
      </c>
      <c r="D219" t="s">
        <v>191</v>
      </c>
      <c r="E219" s="83">
        <f t="shared" si="6"/>
        <v>100000</v>
      </c>
      <c r="F219" t="s">
        <v>503</v>
      </c>
    </row>
    <row r="220" spans="1:6">
      <c r="B220" t="str">
        <f t="shared" si="5"/>
        <v>Hunan</v>
      </c>
      <c r="C220" s="94">
        <f>SUMPRODUCT(B95:N95)</f>
        <v>199999.99999999997</v>
      </c>
      <c r="D220" t="s">
        <v>191</v>
      </c>
      <c r="E220" s="83">
        <f t="shared" si="6"/>
        <v>80000</v>
      </c>
      <c r="F220" t="s">
        <v>503</v>
      </c>
    </row>
    <row r="221" spans="1:6">
      <c r="B221" t="str">
        <f t="shared" si="5"/>
        <v>Jiangxi</v>
      </c>
      <c r="C221" s="94">
        <f>SUMPRODUCT(B96:N96)</f>
        <v>270000</v>
      </c>
      <c r="D221" t="s">
        <v>191</v>
      </c>
      <c r="E221" s="83">
        <f t="shared" si="6"/>
        <v>180000</v>
      </c>
      <c r="F221" t="s">
        <v>503</v>
      </c>
    </row>
    <row r="222" spans="1:6">
      <c r="B222" t="str">
        <f t="shared" si="5"/>
        <v>Fujian</v>
      </c>
      <c r="C222" s="94">
        <f>SUMPRODUCT(B97:N97)</f>
        <v>180000.00000000003</v>
      </c>
      <c r="D222" t="s">
        <v>191</v>
      </c>
      <c r="E222" s="83">
        <f t="shared" si="6"/>
        <v>90000</v>
      </c>
      <c r="F222" t="s">
        <v>503</v>
      </c>
    </row>
    <row r="223" spans="1:6">
      <c r="B223" t="str">
        <f t="shared" si="5"/>
        <v>Guangdong</v>
      </c>
      <c r="C223" s="94">
        <f>SUMPRODUCT(B98:N98)</f>
        <v>230000</v>
      </c>
      <c r="D223" t="s">
        <v>191</v>
      </c>
      <c r="E223" s="83">
        <f t="shared" si="6"/>
        <v>170000</v>
      </c>
      <c r="F223" t="s">
        <v>503</v>
      </c>
    </row>
    <row r="224" spans="1:6">
      <c r="B224" t="str">
        <f t="shared" si="5"/>
        <v>Guangxi</v>
      </c>
      <c r="C224" s="94">
        <f>SUMPRODUCT(B99:N99)</f>
        <v>100000</v>
      </c>
      <c r="D224" t="s">
        <v>191</v>
      </c>
      <c r="E224" s="83">
        <f t="shared" si="6"/>
        <v>18000</v>
      </c>
      <c r="F224" t="s">
        <v>503</v>
      </c>
    </row>
    <row r="225" spans="1:6">
      <c r="A225" t="s">
        <v>193</v>
      </c>
      <c r="B225" t="str">
        <f t="shared" ref="B225:B237" si="7">A49</f>
        <v>Sinofert Pingyuan</v>
      </c>
      <c r="C225" s="94">
        <f>SUMPRODUCT(B$103:B$116)</f>
        <v>980000.00000000012</v>
      </c>
      <c r="D225" t="s">
        <v>3</v>
      </c>
      <c r="E225" s="83">
        <f>B49</f>
        <v>980000</v>
      </c>
      <c r="F225" t="s">
        <v>503</v>
      </c>
    </row>
    <row r="226" spans="1:6">
      <c r="B226" t="str">
        <f t="shared" si="7"/>
        <v>Sinofert Changshan</v>
      </c>
      <c r="C226" s="94">
        <f>SUMPRODUCT(C$103:C$116)</f>
        <v>300000</v>
      </c>
      <c r="D226" t="s">
        <v>3</v>
      </c>
      <c r="E226" s="83">
        <f t="shared" ref="E226:E237" si="8">B50</f>
        <v>300000</v>
      </c>
      <c r="F226" t="s">
        <v>503</v>
      </c>
    </row>
    <row r="227" spans="1:6">
      <c r="B227" t="str">
        <f t="shared" si="7"/>
        <v xml:space="preserve">Shanxi Fengxi </v>
      </c>
      <c r="C227" s="94">
        <f>SUMPRODUCT(D$103:D$116)</f>
        <v>591481.72748921951</v>
      </c>
      <c r="D227" t="s">
        <v>3</v>
      </c>
      <c r="E227" s="83">
        <f t="shared" si="8"/>
        <v>900000</v>
      </c>
      <c r="F227" t="s">
        <v>503</v>
      </c>
    </row>
    <row r="228" spans="1:6">
      <c r="B228" t="str">
        <f t="shared" si="7"/>
        <v>Shandong Lian meng</v>
      </c>
      <c r="C228" s="94">
        <f>SUMPRODUCT(E$103:E$116)</f>
        <v>199999.99999999994</v>
      </c>
      <c r="D228" t="s">
        <v>3</v>
      </c>
      <c r="E228" s="83">
        <f t="shared" si="8"/>
        <v>1000000</v>
      </c>
      <c r="F228" t="s">
        <v>503</v>
      </c>
    </row>
    <row r="229" spans="1:6">
      <c r="B229" t="str">
        <f t="shared" si="7"/>
        <v>Shandong Ruixing</v>
      </c>
      <c r="C229" s="94">
        <f>SUMPRODUCT(F$103:F$116)</f>
        <v>199999.99999999994</v>
      </c>
      <c r="D229" t="s">
        <v>3</v>
      </c>
      <c r="E229" s="83">
        <f t="shared" si="8"/>
        <v>1000000</v>
      </c>
      <c r="F229" t="s">
        <v>503</v>
      </c>
    </row>
    <row r="230" spans="1:6">
      <c r="B230" t="str">
        <f t="shared" si="7"/>
        <v>Shandong Lunan</v>
      </c>
      <c r="C230" s="94">
        <f>SUMPRODUCT(G$103:G$116)</f>
        <v>50000</v>
      </c>
      <c r="D230" t="s">
        <v>3</v>
      </c>
      <c r="E230" s="83">
        <f t="shared" si="8"/>
        <v>600000</v>
      </c>
      <c r="F230" t="s">
        <v>503</v>
      </c>
    </row>
    <row r="231" spans="1:6">
      <c r="B231" t="str">
        <f t="shared" si="7"/>
        <v>Henan Xinlianxin</v>
      </c>
      <c r="C231" s="94">
        <f>SUMPRODUCT(H$103:H$116)</f>
        <v>199999.99999999994</v>
      </c>
      <c r="D231" t="s">
        <v>3</v>
      </c>
      <c r="E231" s="83">
        <f t="shared" si="8"/>
        <v>1000000</v>
      </c>
      <c r="F231" t="s">
        <v>503</v>
      </c>
    </row>
    <row r="232" spans="1:6">
      <c r="B232" t="str">
        <f t="shared" si="7"/>
        <v>Henan Pingdingshan</v>
      </c>
      <c r="C232" s="94">
        <f>SUMPRODUCT(I$103:I$116)</f>
        <v>30000.000000000004</v>
      </c>
      <c r="D232" t="s">
        <v>3</v>
      </c>
      <c r="E232" s="83">
        <f t="shared" si="8"/>
        <v>400000</v>
      </c>
      <c r="F232" t="s">
        <v>503</v>
      </c>
    </row>
    <row r="233" spans="1:6">
      <c r="B233" t="str">
        <f t="shared" si="7"/>
        <v xml:space="preserve">Jiangsu Linggu </v>
      </c>
      <c r="C233" s="94">
        <f>SUMPRODUCT(J$103:J$116)</f>
        <v>300000</v>
      </c>
      <c r="D233" t="s">
        <v>3</v>
      </c>
      <c r="E233" s="83">
        <f t="shared" si="8"/>
        <v>1000000</v>
      </c>
      <c r="F233" t="s">
        <v>503</v>
      </c>
    </row>
    <row r="234" spans="1:6">
      <c r="B234" t="str">
        <f t="shared" si="7"/>
        <v>Hebei Zhengyuan</v>
      </c>
      <c r="C234" s="94">
        <f>SUMPRODUCT(K$103:K$116)</f>
        <v>60000</v>
      </c>
      <c r="D234" t="s">
        <v>3</v>
      </c>
      <c r="E234" s="83">
        <f t="shared" si="8"/>
        <v>600000</v>
      </c>
      <c r="F234" t="s">
        <v>503</v>
      </c>
    </row>
    <row r="235" spans="1:6">
      <c r="B235" t="str">
        <f t="shared" si="7"/>
        <v>Hebei Jinghua</v>
      </c>
      <c r="C235" s="94">
        <f>SUMPRODUCT(L$103:L$116)</f>
        <v>60000</v>
      </c>
      <c r="D235" t="s">
        <v>3</v>
      </c>
      <c r="E235" s="83">
        <f t="shared" si="8"/>
        <v>300000</v>
      </c>
      <c r="F235" t="s">
        <v>503</v>
      </c>
    </row>
    <row r="236" spans="1:6">
      <c r="B236" t="str">
        <f t="shared" si="7"/>
        <v>Anhui Haoyuan</v>
      </c>
      <c r="C236" s="94">
        <f>SUMPRODUCT(M$103:M$116)</f>
        <v>80000.001499999998</v>
      </c>
      <c r="D236" t="s">
        <v>3</v>
      </c>
      <c r="E236" s="83">
        <f t="shared" si="8"/>
        <v>300000</v>
      </c>
      <c r="F236" t="s">
        <v>503</v>
      </c>
    </row>
    <row r="237" spans="1:6">
      <c r="B237" t="str">
        <f t="shared" si="7"/>
        <v>Neimenggu Erduosi</v>
      </c>
      <c r="C237" s="94">
        <f>SUMPRODUCT(N$103:N$116)</f>
        <v>199999.99999999997</v>
      </c>
      <c r="D237" t="s">
        <v>3</v>
      </c>
      <c r="E237" s="83">
        <f t="shared" si="8"/>
        <v>1000000</v>
      </c>
      <c r="F237" t="s">
        <v>503</v>
      </c>
    </row>
    <row r="238" spans="1:6">
      <c r="A238" t="s">
        <v>194</v>
      </c>
      <c r="B238" t="str">
        <f t="shared" ref="B238:B250" si="9">A49</f>
        <v>Sinofert Pingyuan</v>
      </c>
      <c r="C238" s="94">
        <f>SUMPRODUCT(B$103:B$116)</f>
        <v>980000.00000000012</v>
      </c>
      <c r="D238" t="s">
        <v>191</v>
      </c>
      <c r="E238" s="83">
        <f>D49</f>
        <v>980000</v>
      </c>
      <c r="F238" t="s">
        <v>503</v>
      </c>
    </row>
    <row r="239" spans="1:6">
      <c r="B239" t="str">
        <f t="shared" si="9"/>
        <v>Sinofert Changshan</v>
      </c>
      <c r="C239" s="94">
        <f>SUMPRODUCT(C$103:C$116)</f>
        <v>300000</v>
      </c>
      <c r="D239" t="s">
        <v>191</v>
      </c>
      <c r="E239" s="83">
        <f t="shared" ref="E239:E250" si="10">D50</f>
        <v>300000</v>
      </c>
      <c r="F239" t="s">
        <v>503</v>
      </c>
    </row>
    <row r="240" spans="1:6">
      <c r="B240" t="str">
        <f t="shared" si="9"/>
        <v xml:space="preserve">Shanxi Fengxi </v>
      </c>
      <c r="C240" s="94">
        <f>SUMPRODUCT(D$103:D$116)</f>
        <v>591481.72748921951</v>
      </c>
      <c r="D240" t="s">
        <v>191</v>
      </c>
      <c r="E240" s="83">
        <f t="shared" si="10"/>
        <v>100000</v>
      </c>
      <c r="F240" t="s">
        <v>503</v>
      </c>
    </row>
    <row r="241" spans="2:6">
      <c r="B241" t="str">
        <f t="shared" si="9"/>
        <v>Shandong Lian meng</v>
      </c>
      <c r="C241" s="94">
        <f>SUMPRODUCT(E$103:E$116)</f>
        <v>199999.99999999994</v>
      </c>
      <c r="D241" t="s">
        <v>191</v>
      </c>
      <c r="E241" s="83">
        <f t="shared" si="10"/>
        <v>200000</v>
      </c>
      <c r="F241" t="s">
        <v>503</v>
      </c>
    </row>
    <row r="242" spans="2:6">
      <c r="B242" t="str">
        <f t="shared" si="9"/>
        <v>Shandong Ruixing</v>
      </c>
      <c r="C242" s="94">
        <f>SUMPRODUCT(F$103:F$116)</f>
        <v>199999.99999999994</v>
      </c>
      <c r="D242" t="s">
        <v>191</v>
      </c>
      <c r="E242" s="83">
        <f t="shared" si="10"/>
        <v>200000</v>
      </c>
      <c r="F242" t="s">
        <v>503</v>
      </c>
    </row>
    <row r="243" spans="2:6">
      <c r="B243" t="str">
        <f t="shared" si="9"/>
        <v>Shandong Lunan</v>
      </c>
      <c r="C243" s="94">
        <f>SUMPRODUCT(G$103:G$116)</f>
        <v>50000</v>
      </c>
      <c r="D243" t="s">
        <v>191</v>
      </c>
      <c r="E243" s="83">
        <f t="shared" si="10"/>
        <v>50000</v>
      </c>
      <c r="F243" t="s">
        <v>503</v>
      </c>
    </row>
    <row r="244" spans="2:6">
      <c r="B244" t="str">
        <f t="shared" si="9"/>
        <v>Henan Xinlianxin</v>
      </c>
      <c r="C244" s="94">
        <f>SUMPRODUCT(H$103:H$116)</f>
        <v>199999.99999999994</v>
      </c>
      <c r="D244" t="s">
        <v>191</v>
      </c>
      <c r="E244" s="83">
        <f t="shared" si="10"/>
        <v>200000</v>
      </c>
      <c r="F244" t="s">
        <v>503</v>
      </c>
    </row>
    <row r="245" spans="2:6">
      <c r="B245" t="str">
        <f t="shared" si="9"/>
        <v>Henan Pingdingshan</v>
      </c>
      <c r="C245" s="94">
        <f>SUMPRODUCT(I$103:I$116)</f>
        <v>30000.000000000004</v>
      </c>
      <c r="D245" t="s">
        <v>191</v>
      </c>
      <c r="E245" s="83">
        <f t="shared" si="10"/>
        <v>30000</v>
      </c>
      <c r="F245" t="s">
        <v>503</v>
      </c>
    </row>
    <row r="246" spans="2:6">
      <c r="B246" t="str">
        <f t="shared" si="9"/>
        <v xml:space="preserve">Jiangsu Linggu </v>
      </c>
      <c r="C246" s="94">
        <f>SUMPRODUCT(J$103:J$116)</f>
        <v>300000</v>
      </c>
      <c r="D246" t="s">
        <v>191</v>
      </c>
      <c r="E246" s="83">
        <f t="shared" si="10"/>
        <v>300000</v>
      </c>
      <c r="F246" t="s">
        <v>503</v>
      </c>
    </row>
    <row r="247" spans="2:6">
      <c r="B247" t="str">
        <f t="shared" si="9"/>
        <v>Hebei Zhengyuan</v>
      </c>
      <c r="C247" s="94">
        <f>SUMPRODUCT(K$103:K$116)</f>
        <v>60000</v>
      </c>
      <c r="D247" t="s">
        <v>191</v>
      </c>
      <c r="E247" s="83">
        <f t="shared" si="10"/>
        <v>60000</v>
      </c>
      <c r="F247" t="s">
        <v>503</v>
      </c>
    </row>
    <row r="248" spans="2:6">
      <c r="B248" t="str">
        <f t="shared" si="9"/>
        <v>Hebei Jinghua</v>
      </c>
      <c r="C248" s="94">
        <f>SUMPRODUCT(L$103:L$116)</f>
        <v>60000</v>
      </c>
      <c r="D248" t="s">
        <v>191</v>
      </c>
      <c r="E248" s="83">
        <f t="shared" si="10"/>
        <v>60000</v>
      </c>
      <c r="F248" t="s">
        <v>503</v>
      </c>
    </row>
    <row r="249" spans="2:6">
      <c r="B249" t="str">
        <f t="shared" si="9"/>
        <v>Anhui Haoyuan</v>
      </c>
      <c r="C249" s="94">
        <f>SUMPRODUCT(M$103:M$116)</f>
        <v>80000.001499999998</v>
      </c>
      <c r="D249" t="s">
        <v>191</v>
      </c>
      <c r="E249" s="83">
        <f t="shared" si="10"/>
        <v>80000</v>
      </c>
      <c r="F249" t="s">
        <v>503</v>
      </c>
    </row>
    <row r="250" spans="2:6">
      <c r="B250" t="str">
        <f t="shared" si="9"/>
        <v>Neimenggu Erduosi</v>
      </c>
      <c r="C250" s="94">
        <f>SUMPRODUCT(N$103:N$116)</f>
        <v>199999.99999999997</v>
      </c>
      <c r="D250" t="s">
        <v>191</v>
      </c>
      <c r="E250" s="83">
        <f t="shared" si="10"/>
        <v>200000</v>
      </c>
      <c r="F250" t="s">
        <v>503</v>
      </c>
    </row>
  </sheetData>
  <mergeCells count="3">
    <mergeCell ref="A28:E28"/>
    <mergeCell ref="A47:F47"/>
    <mergeCell ref="A175:N17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9597-74BF-4B73-8DE3-8E64C8411AE6}">
  <dimension ref="A1:G260"/>
  <sheetViews>
    <sheetView showGridLines="0" topLeftCell="A204" workbookViewId="0">
      <selection activeCell="E228" sqref="E228"/>
    </sheetView>
  </sheetViews>
  <sheetFormatPr defaultRowHeight="14.5"/>
  <cols>
    <col min="1" max="1" width="2.1796875" customWidth="1"/>
    <col min="2" max="2" width="7.08984375" bestFit="1" customWidth="1"/>
    <col min="3" max="3" width="36.90625" bestFit="1" customWidth="1"/>
    <col min="4" max="4" width="12.453125" bestFit="1" customWidth="1"/>
    <col min="5" max="5" width="15.1796875" bestFit="1" customWidth="1"/>
    <col min="6" max="6" width="10" bestFit="1" customWidth="1"/>
    <col min="7" max="7" width="11.81640625" bestFit="1" customWidth="1"/>
  </cols>
  <sheetData>
    <row r="1" spans="1:5">
      <c r="A1" s="21" t="s">
        <v>208</v>
      </c>
    </row>
    <row r="2" spans="1:5">
      <c r="A2" s="21" t="s">
        <v>504</v>
      </c>
    </row>
    <row r="3" spans="1:5">
      <c r="A3" s="21" t="s">
        <v>733</v>
      </c>
    </row>
    <row r="4" spans="1:5">
      <c r="A4" s="21" t="s">
        <v>209</v>
      </c>
    </row>
    <row r="5" spans="1:5">
      <c r="A5" s="21" t="s">
        <v>210</v>
      </c>
    </row>
    <row r="6" spans="1:5">
      <c r="A6" s="21"/>
      <c r="B6" t="s">
        <v>211</v>
      </c>
    </row>
    <row r="7" spans="1:5">
      <c r="A7" s="21"/>
      <c r="B7" t="s">
        <v>734</v>
      </c>
    </row>
    <row r="8" spans="1:5">
      <c r="A8" s="21"/>
      <c r="B8" t="s">
        <v>505</v>
      </c>
    </row>
    <row r="9" spans="1:5">
      <c r="A9" s="21" t="s">
        <v>212</v>
      </c>
    </row>
    <row r="10" spans="1:5">
      <c r="B10" t="s">
        <v>213</v>
      </c>
    </row>
    <row r="11" spans="1:5">
      <c r="B11" t="s">
        <v>214</v>
      </c>
    </row>
    <row r="12" spans="1:5">
      <c r="B12" t="s">
        <v>215</v>
      </c>
    </row>
    <row r="14" spans="1:5" ht="15" thickBot="1">
      <c r="A14" t="s">
        <v>216</v>
      </c>
    </row>
    <row r="15" spans="1:5" ht="15" thickBot="1">
      <c r="B15" s="116" t="s">
        <v>202</v>
      </c>
      <c r="C15" s="116" t="s">
        <v>203</v>
      </c>
      <c r="D15" s="116" t="s">
        <v>217</v>
      </c>
      <c r="E15" s="116" t="s">
        <v>218</v>
      </c>
    </row>
    <row r="16" spans="1:5" ht="15" thickBot="1">
      <c r="B16" s="115" t="s">
        <v>735</v>
      </c>
      <c r="C16" s="115" t="s">
        <v>736</v>
      </c>
      <c r="D16" s="139">
        <v>303931.2427297199</v>
      </c>
      <c r="E16" s="139">
        <v>303931.2427297199</v>
      </c>
    </row>
    <row r="19" spans="1:6" ht="15" thickBot="1">
      <c r="A19" t="s">
        <v>219</v>
      </c>
    </row>
    <row r="20" spans="1:6" ht="15" thickBot="1">
      <c r="B20" s="116" t="s">
        <v>202</v>
      </c>
      <c r="C20" s="116" t="s">
        <v>203</v>
      </c>
      <c r="D20" s="116" t="s">
        <v>217</v>
      </c>
      <c r="E20" s="116" t="s">
        <v>218</v>
      </c>
      <c r="F20" s="116" t="s">
        <v>220</v>
      </c>
    </row>
    <row r="21" spans="1:6">
      <c r="B21" s="117" t="s">
        <v>506</v>
      </c>
      <c r="C21" s="117" t="s">
        <v>221</v>
      </c>
      <c r="D21" s="140">
        <v>44.28686424978325</v>
      </c>
      <c r="E21" s="140">
        <v>44.28686424978325</v>
      </c>
      <c r="F21" s="117" t="s">
        <v>222</v>
      </c>
    </row>
    <row r="22" spans="1:6">
      <c r="B22" s="117" t="s">
        <v>507</v>
      </c>
      <c r="C22" s="117" t="s">
        <v>223</v>
      </c>
      <c r="D22" s="140">
        <v>46.435310606883661</v>
      </c>
      <c r="E22" s="140">
        <v>46.435310606883661</v>
      </c>
      <c r="F22" s="117" t="s">
        <v>222</v>
      </c>
    </row>
    <row r="23" spans="1:6">
      <c r="B23" s="117" t="s">
        <v>508</v>
      </c>
      <c r="C23" s="117" t="s">
        <v>224</v>
      </c>
      <c r="D23" s="140">
        <v>0.16283733048090973</v>
      </c>
      <c r="E23" s="140">
        <v>0.16283733048090973</v>
      </c>
      <c r="F23" s="117" t="s">
        <v>222</v>
      </c>
    </row>
    <row r="24" spans="1:6">
      <c r="B24" s="117" t="s">
        <v>509</v>
      </c>
      <c r="C24" s="117" t="s">
        <v>225</v>
      </c>
      <c r="D24" s="140">
        <v>6.8394229008240632E-8</v>
      </c>
      <c r="E24" s="140">
        <v>6.8394229008240632E-8</v>
      </c>
      <c r="F24" s="117" t="s">
        <v>222</v>
      </c>
    </row>
    <row r="25" spans="1:6">
      <c r="B25" s="117" t="s">
        <v>510</v>
      </c>
      <c r="C25" s="117" t="s">
        <v>226</v>
      </c>
      <c r="D25" s="140">
        <v>6.8394229008240632E-8</v>
      </c>
      <c r="E25" s="140">
        <v>6.8394229008240632E-8</v>
      </c>
      <c r="F25" s="117" t="s">
        <v>222</v>
      </c>
    </row>
    <row r="26" spans="1:6">
      <c r="B26" s="117" t="s">
        <v>511</v>
      </c>
      <c r="C26" s="117" t="s">
        <v>227</v>
      </c>
      <c r="D26" s="140">
        <v>0</v>
      </c>
      <c r="E26" s="140">
        <v>0</v>
      </c>
      <c r="F26" s="117" t="s">
        <v>222</v>
      </c>
    </row>
    <row r="27" spans="1:6">
      <c r="B27" s="117" t="s">
        <v>512</v>
      </c>
      <c r="C27" s="117" t="s">
        <v>228</v>
      </c>
      <c r="D27" s="140">
        <v>6.8394229008240605E-8</v>
      </c>
      <c r="E27" s="140">
        <v>6.8394229008240605E-8</v>
      </c>
      <c r="F27" s="117" t="s">
        <v>222</v>
      </c>
    </row>
    <row r="28" spans="1:6">
      <c r="B28" s="117" t="s">
        <v>513</v>
      </c>
      <c r="C28" s="117" t="s">
        <v>229</v>
      </c>
      <c r="D28" s="140">
        <v>0</v>
      </c>
      <c r="E28" s="140">
        <v>0</v>
      </c>
      <c r="F28" s="117" t="s">
        <v>222</v>
      </c>
    </row>
    <row r="29" spans="1:6">
      <c r="B29" s="117" t="s">
        <v>514</v>
      </c>
      <c r="C29" s="117" t="s">
        <v>230</v>
      </c>
      <c r="D29" s="140">
        <v>20.698659655562015</v>
      </c>
      <c r="E29" s="140">
        <v>20.698659655562015</v>
      </c>
      <c r="F29" s="117" t="s">
        <v>222</v>
      </c>
    </row>
    <row r="30" spans="1:6">
      <c r="B30" s="117" t="s">
        <v>515</v>
      </c>
      <c r="C30" s="117" t="s">
        <v>231</v>
      </c>
      <c r="D30" s="140">
        <v>0</v>
      </c>
      <c r="E30" s="140">
        <v>0</v>
      </c>
      <c r="F30" s="117" t="s">
        <v>222</v>
      </c>
    </row>
    <row r="31" spans="1:6">
      <c r="B31" s="117" t="s">
        <v>516</v>
      </c>
      <c r="C31" s="117" t="s">
        <v>232</v>
      </c>
      <c r="D31" s="140">
        <v>0</v>
      </c>
      <c r="E31" s="140">
        <v>0</v>
      </c>
      <c r="F31" s="117" t="s">
        <v>222</v>
      </c>
    </row>
    <row r="32" spans="1:6">
      <c r="B32" s="117" t="s">
        <v>517</v>
      </c>
      <c r="C32" s="117" t="s">
        <v>233</v>
      </c>
      <c r="D32" s="140">
        <v>0</v>
      </c>
      <c r="E32" s="140">
        <v>0</v>
      </c>
      <c r="F32" s="117" t="s">
        <v>222</v>
      </c>
    </row>
    <row r="33" spans="2:6">
      <c r="B33" s="117" t="s">
        <v>518</v>
      </c>
      <c r="C33" s="117" t="s">
        <v>234</v>
      </c>
      <c r="D33" s="140">
        <v>3.2005524791981017</v>
      </c>
      <c r="E33" s="140">
        <v>3.2005524791981017</v>
      </c>
      <c r="F33" s="117" t="s">
        <v>222</v>
      </c>
    </row>
    <row r="34" spans="2:6">
      <c r="B34" s="117" t="s">
        <v>519</v>
      </c>
      <c r="C34" s="117" t="s">
        <v>235</v>
      </c>
      <c r="D34" s="140">
        <v>96.852111868069542</v>
      </c>
      <c r="E34" s="140">
        <v>96.852111868069542</v>
      </c>
      <c r="F34" s="117" t="s">
        <v>222</v>
      </c>
    </row>
    <row r="35" spans="2:6">
      <c r="B35" s="117" t="s">
        <v>520</v>
      </c>
      <c r="C35" s="117" t="s">
        <v>236</v>
      </c>
      <c r="D35" s="140">
        <v>10.617520234957595</v>
      </c>
      <c r="E35" s="140">
        <v>10.617520234957595</v>
      </c>
      <c r="F35" s="117" t="s">
        <v>222</v>
      </c>
    </row>
    <row r="36" spans="2:6">
      <c r="B36" s="117" t="s">
        <v>521</v>
      </c>
      <c r="C36" s="117" t="s">
        <v>237</v>
      </c>
      <c r="D36" s="140">
        <v>58.095393084823414</v>
      </c>
      <c r="E36" s="140">
        <v>58.095393084823414</v>
      </c>
      <c r="F36" s="117" t="s">
        <v>222</v>
      </c>
    </row>
    <row r="37" spans="2:6">
      <c r="B37" s="117" t="s">
        <v>522</v>
      </c>
      <c r="C37" s="117" t="s">
        <v>238</v>
      </c>
      <c r="D37" s="140">
        <v>4.6543109836579148</v>
      </c>
      <c r="E37" s="140">
        <v>4.6543109836579148</v>
      </c>
      <c r="F37" s="117" t="s">
        <v>222</v>
      </c>
    </row>
    <row r="38" spans="2:6">
      <c r="B38" s="117" t="s">
        <v>523</v>
      </c>
      <c r="C38" s="117" t="s">
        <v>239</v>
      </c>
      <c r="D38" s="140">
        <v>5.7597854421967867</v>
      </c>
      <c r="E38" s="140">
        <v>5.7597854421967867</v>
      </c>
      <c r="F38" s="117" t="s">
        <v>222</v>
      </c>
    </row>
    <row r="39" spans="2:6">
      <c r="B39" s="117" t="s">
        <v>524</v>
      </c>
      <c r="C39" s="117" t="s">
        <v>240</v>
      </c>
      <c r="D39" s="140">
        <v>0</v>
      </c>
      <c r="E39" s="140">
        <v>0</v>
      </c>
      <c r="F39" s="117" t="s">
        <v>222</v>
      </c>
    </row>
    <row r="40" spans="2:6">
      <c r="B40" s="117" t="s">
        <v>525</v>
      </c>
      <c r="C40" s="117" t="s">
        <v>241</v>
      </c>
      <c r="D40" s="140">
        <v>5.7597854421967867</v>
      </c>
      <c r="E40" s="140">
        <v>5.7597854421967867</v>
      </c>
      <c r="F40" s="117" t="s">
        <v>222</v>
      </c>
    </row>
    <row r="41" spans="2:6">
      <c r="B41" s="117" t="s">
        <v>526</v>
      </c>
      <c r="C41" s="117" t="s">
        <v>242</v>
      </c>
      <c r="D41" s="140">
        <v>0</v>
      </c>
      <c r="E41" s="140">
        <v>0</v>
      </c>
      <c r="F41" s="117" t="s">
        <v>222</v>
      </c>
    </row>
    <row r="42" spans="2:6">
      <c r="B42" s="117" t="s">
        <v>527</v>
      </c>
      <c r="C42" s="117" t="s">
        <v>243</v>
      </c>
      <c r="D42" s="140">
        <v>12.468271472670189</v>
      </c>
      <c r="E42" s="140">
        <v>12.468271472670189</v>
      </c>
      <c r="F42" s="117" t="s">
        <v>222</v>
      </c>
    </row>
    <row r="43" spans="2:6">
      <c r="B43" s="117" t="s">
        <v>528</v>
      </c>
      <c r="C43" s="117" t="s">
        <v>244</v>
      </c>
      <c r="D43" s="140">
        <v>0</v>
      </c>
      <c r="E43" s="140">
        <v>0</v>
      </c>
      <c r="F43" s="117" t="s">
        <v>222</v>
      </c>
    </row>
    <row r="44" spans="2:6">
      <c r="B44" s="117" t="s">
        <v>529</v>
      </c>
      <c r="C44" s="117" t="s">
        <v>245</v>
      </c>
      <c r="D44" s="140">
        <v>0</v>
      </c>
      <c r="E44" s="140">
        <v>0</v>
      </c>
      <c r="F44" s="117" t="s">
        <v>222</v>
      </c>
    </row>
    <row r="45" spans="2:6">
      <c r="B45" s="117" t="s">
        <v>530</v>
      </c>
      <c r="C45" s="117" t="s">
        <v>246</v>
      </c>
      <c r="D45" s="140">
        <v>0</v>
      </c>
      <c r="E45" s="140">
        <v>0</v>
      </c>
      <c r="F45" s="117" t="s">
        <v>222</v>
      </c>
    </row>
    <row r="46" spans="2:6">
      <c r="B46" s="117" t="s">
        <v>531</v>
      </c>
      <c r="C46" s="117" t="s">
        <v>247</v>
      </c>
      <c r="D46" s="140">
        <v>20.341132075629815</v>
      </c>
      <c r="E46" s="140">
        <v>20.341132075629815</v>
      </c>
      <c r="F46" s="117" t="s">
        <v>222</v>
      </c>
    </row>
    <row r="47" spans="2:6">
      <c r="B47" s="117" t="s">
        <v>532</v>
      </c>
      <c r="C47" s="117" t="s">
        <v>248</v>
      </c>
      <c r="D47" s="140">
        <v>49.816826723624395</v>
      </c>
      <c r="E47" s="140">
        <v>49.816826723624395</v>
      </c>
      <c r="F47" s="117" t="s">
        <v>222</v>
      </c>
    </row>
    <row r="48" spans="2:6">
      <c r="B48" s="117" t="s">
        <v>533</v>
      </c>
      <c r="C48" s="117" t="s">
        <v>249</v>
      </c>
      <c r="D48" s="140">
        <v>5.2173500520636713</v>
      </c>
      <c r="E48" s="140">
        <v>5.2173500520636713</v>
      </c>
      <c r="F48" s="117" t="s">
        <v>222</v>
      </c>
    </row>
    <row r="49" spans="2:6">
      <c r="B49" s="117" t="s">
        <v>534</v>
      </c>
      <c r="C49" s="117" t="s">
        <v>250</v>
      </c>
      <c r="D49" s="140">
        <v>17.18030644736988</v>
      </c>
      <c r="E49" s="140">
        <v>17.18030644736988</v>
      </c>
      <c r="F49" s="117" t="s">
        <v>222</v>
      </c>
    </row>
    <row r="50" spans="2:6">
      <c r="B50" s="117" t="s">
        <v>535</v>
      </c>
      <c r="C50" s="117" t="s">
        <v>251</v>
      </c>
      <c r="D50" s="140">
        <v>4.8483613423628293</v>
      </c>
      <c r="E50" s="140">
        <v>4.8483613423628293</v>
      </c>
      <c r="F50" s="117" t="s">
        <v>222</v>
      </c>
    </row>
    <row r="51" spans="2:6">
      <c r="B51" s="117" t="s">
        <v>536</v>
      </c>
      <c r="C51" s="117" t="s">
        <v>252</v>
      </c>
      <c r="D51" s="140">
        <v>4.8702372874213085</v>
      </c>
      <c r="E51" s="140">
        <v>4.8702372874213085</v>
      </c>
      <c r="F51" s="117" t="s">
        <v>222</v>
      </c>
    </row>
    <row r="52" spans="2:6">
      <c r="B52" s="117" t="s">
        <v>537</v>
      </c>
      <c r="C52" s="117" t="s">
        <v>253</v>
      </c>
      <c r="D52" s="140">
        <v>0</v>
      </c>
      <c r="E52" s="140">
        <v>0</v>
      </c>
      <c r="F52" s="117" t="s">
        <v>222</v>
      </c>
    </row>
    <row r="53" spans="2:6">
      <c r="B53" s="117" t="s">
        <v>538</v>
      </c>
      <c r="C53" s="117" t="s">
        <v>254</v>
      </c>
      <c r="D53" s="140">
        <v>4.8702372874213085</v>
      </c>
      <c r="E53" s="140">
        <v>4.8702372874213085</v>
      </c>
      <c r="F53" s="117" t="s">
        <v>222</v>
      </c>
    </row>
    <row r="54" spans="2:6">
      <c r="B54" s="117" t="s">
        <v>539</v>
      </c>
      <c r="C54" s="117" t="s">
        <v>255</v>
      </c>
      <c r="D54" s="140">
        <v>0</v>
      </c>
      <c r="E54" s="140">
        <v>0</v>
      </c>
      <c r="F54" s="117" t="s">
        <v>222</v>
      </c>
    </row>
    <row r="55" spans="2:6">
      <c r="B55" s="117" t="s">
        <v>540</v>
      </c>
      <c r="C55" s="117" t="s">
        <v>256</v>
      </c>
      <c r="D55" s="140">
        <v>7.0681012649287123</v>
      </c>
      <c r="E55" s="140">
        <v>7.0681012649287123</v>
      </c>
      <c r="F55" s="117" t="s">
        <v>222</v>
      </c>
    </row>
    <row r="56" spans="2:6">
      <c r="B56" s="117" t="s">
        <v>541</v>
      </c>
      <c r="C56" s="117" t="s">
        <v>257</v>
      </c>
      <c r="D56" s="140">
        <v>0</v>
      </c>
      <c r="E56" s="140">
        <v>0</v>
      </c>
      <c r="F56" s="117" t="s">
        <v>222</v>
      </c>
    </row>
    <row r="57" spans="2:6">
      <c r="B57" s="117" t="s">
        <v>542</v>
      </c>
      <c r="C57" s="117" t="s">
        <v>258</v>
      </c>
      <c r="D57" s="140">
        <v>0</v>
      </c>
      <c r="E57" s="140">
        <v>0</v>
      </c>
      <c r="F57" s="117" t="s">
        <v>222</v>
      </c>
    </row>
    <row r="58" spans="2:6">
      <c r="B58" s="117" t="s">
        <v>543</v>
      </c>
      <c r="C58" s="117" t="s">
        <v>259</v>
      </c>
      <c r="D58" s="140">
        <v>0</v>
      </c>
      <c r="E58" s="140">
        <v>0</v>
      </c>
      <c r="F58" s="117" t="s">
        <v>222</v>
      </c>
    </row>
    <row r="59" spans="2:6">
      <c r="B59" s="117" t="s">
        <v>544</v>
      </c>
      <c r="C59" s="117" t="s">
        <v>260</v>
      </c>
      <c r="D59" s="140">
        <v>1.8722123197023506</v>
      </c>
      <c r="E59" s="140">
        <v>1.8722123197023506</v>
      </c>
      <c r="F59" s="117" t="s">
        <v>222</v>
      </c>
    </row>
    <row r="60" spans="2:6">
      <c r="B60" s="117" t="s">
        <v>545</v>
      </c>
      <c r="C60" s="117" t="s">
        <v>261</v>
      </c>
      <c r="D60" s="140">
        <v>39.830325567669703</v>
      </c>
      <c r="E60" s="140">
        <v>39.830325567669703</v>
      </c>
      <c r="F60" s="117" t="s">
        <v>222</v>
      </c>
    </row>
    <row r="61" spans="2:6">
      <c r="B61" s="117" t="s">
        <v>546</v>
      </c>
      <c r="C61" s="117" t="s">
        <v>262</v>
      </c>
      <c r="D61" s="140">
        <v>9.4089870209904749</v>
      </c>
      <c r="E61" s="140">
        <v>9.4089870209904749</v>
      </c>
      <c r="F61" s="117" t="s">
        <v>222</v>
      </c>
    </row>
    <row r="62" spans="2:6">
      <c r="B62" s="117" t="s">
        <v>547</v>
      </c>
      <c r="C62" s="117" t="s">
        <v>263</v>
      </c>
      <c r="D62" s="140">
        <v>18.605438713356296</v>
      </c>
      <c r="E62" s="140">
        <v>18.605438713356296</v>
      </c>
      <c r="F62" s="117" t="s">
        <v>222</v>
      </c>
    </row>
    <row r="63" spans="2:6">
      <c r="B63" s="117" t="s">
        <v>548</v>
      </c>
      <c r="C63" s="117" t="s">
        <v>264</v>
      </c>
      <c r="D63" s="140">
        <v>9.0399980991640181</v>
      </c>
      <c r="E63" s="140">
        <v>9.0399980991640181</v>
      </c>
      <c r="F63" s="117" t="s">
        <v>222</v>
      </c>
    </row>
    <row r="64" spans="2:6">
      <c r="B64" s="117" t="s">
        <v>549</v>
      </c>
      <c r="C64" s="117" t="s">
        <v>265</v>
      </c>
      <c r="D64" s="140">
        <v>9.0618742811956583</v>
      </c>
      <c r="E64" s="140">
        <v>9.0618742811956583</v>
      </c>
      <c r="F64" s="117" t="s">
        <v>222</v>
      </c>
    </row>
    <row r="65" spans="2:6">
      <c r="B65" s="117" t="s">
        <v>550</v>
      </c>
      <c r="C65" s="117" t="s">
        <v>266</v>
      </c>
      <c r="D65" s="140">
        <v>0</v>
      </c>
      <c r="E65" s="140">
        <v>0</v>
      </c>
      <c r="F65" s="117" t="s">
        <v>222</v>
      </c>
    </row>
    <row r="66" spans="2:6">
      <c r="B66" s="117" t="s">
        <v>551</v>
      </c>
      <c r="C66" s="117" t="s">
        <v>267</v>
      </c>
      <c r="D66" s="140">
        <v>9.0618742811956583</v>
      </c>
      <c r="E66" s="140">
        <v>9.0618742811956583</v>
      </c>
      <c r="F66" s="117" t="s">
        <v>222</v>
      </c>
    </row>
    <row r="67" spans="2:6">
      <c r="B67" s="117" t="s">
        <v>552</v>
      </c>
      <c r="C67" s="117" t="s">
        <v>268</v>
      </c>
      <c r="D67" s="140">
        <v>0</v>
      </c>
      <c r="E67" s="140">
        <v>0</v>
      </c>
      <c r="F67" s="117" t="s">
        <v>222</v>
      </c>
    </row>
    <row r="68" spans="2:6">
      <c r="B68" s="117" t="s">
        <v>553</v>
      </c>
      <c r="C68" s="117" t="s">
        <v>269</v>
      </c>
      <c r="D68" s="140">
        <v>11.259738264914956</v>
      </c>
      <c r="E68" s="140">
        <v>11.259738264914956</v>
      </c>
      <c r="F68" s="117" t="s">
        <v>222</v>
      </c>
    </row>
    <row r="69" spans="2:6">
      <c r="B69" s="117" t="s">
        <v>554</v>
      </c>
      <c r="C69" s="117" t="s">
        <v>270</v>
      </c>
      <c r="D69" s="140">
        <v>0</v>
      </c>
      <c r="E69" s="140">
        <v>0</v>
      </c>
      <c r="F69" s="117" t="s">
        <v>222</v>
      </c>
    </row>
    <row r="70" spans="2:6">
      <c r="B70" s="117" t="s">
        <v>555</v>
      </c>
      <c r="C70" s="117" t="s">
        <v>271</v>
      </c>
      <c r="D70" s="140">
        <v>0</v>
      </c>
      <c r="E70" s="140">
        <v>0</v>
      </c>
      <c r="F70" s="117" t="s">
        <v>222</v>
      </c>
    </row>
    <row r="71" spans="2:6">
      <c r="B71" s="117" t="s">
        <v>556</v>
      </c>
      <c r="C71" s="117" t="s">
        <v>272</v>
      </c>
      <c r="D71" s="140">
        <v>0</v>
      </c>
      <c r="E71" s="140">
        <v>0</v>
      </c>
      <c r="F71" s="117" t="s">
        <v>222</v>
      </c>
    </row>
    <row r="72" spans="2:6">
      <c r="B72" s="117" t="s">
        <v>557</v>
      </c>
      <c r="C72" s="117" t="s">
        <v>273</v>
      </c>
      <c r="D72" s="140">
        <v>4.9578418979129308</v>
      </c>
      <c r="E72" s="140">
        <v>4.9578418979129308</v>
      </c>
      <c r="F72" s="117" t="s">
        <v>222</v>
      </c>
    </row>
    <row r="73" spans="2:6">
      <c r="B73" s="117" t="s">
        <v>558</v>
      </c>
      <c r="C73" s="117" t="s">
        <v>274</v>
      </c>
      <c r="D73" s="140">
        <v>49.621270758938309</v>
      </c>
      <c r="E73" s="140">
        <v>49.621270758938309</v>
      </c>
      <c r="F73" s="117" t="s">
        <v>222</v>
      </c>
    </row>
    <row r="74" spans="2:6">
      <c r="B74" s="117" t="s">
        <v>559</v>
      </c>
      <c r="C74" s="117" t="s">
        <v>275</v>
      </c>
      <c r="D74" s="140">
        <v>5.1661829247850486</v>
      </c>
      <c r="E74" s="140">
        <v>5.1661829247850486</v>
      </c>
      <c r="F74" s="117" t="s">
        <v>222</v>
      </c>
    </row>
    <row r="75" spans="2:6">
      <c r="B75" s="117" t="s">
        <v>560</v>
      </c>
      <c r="C75" s="117" t="s">
        <v>276</v>
      </c>
      <c r="D75" s="140">
        <v>33.962143759428692</v>
      </c>
      <c r="E75" s="140">
        <v>33.962143759428692</v>
      </c>
      <c r="F75" s="117" t="s">
        <v>222</v>
      </c>
    </row>
    <row r="76" spans="2:6">
      <c r="B76" s="117" t="s">
        <v>561</v>
      </c>
      <c r="C76" s="117" t="s">
        <v>277</v>
      </c>
      <c r="D76" s="140">
        <v>4.797194002958598</v>
      </c>
      <c r="E76" s="140">
        <v>4.797194002958598</v>
      </c>
      <c r="F76" s="117" t="s">
        <v>222</v>
      </c>
    </row>
    <row r="77" spans="2:6">
      <c r="B77" s="117" t="s">
        <v>562</v>
      </c>
      <c r="C77" s="117" t="s">
        <v>278</v>
      </c>
      <c r="D77" s="140">
        <v>4.8190706632842568</v>
      </c>
      <c r="E77" s="140">
        <v>4.8190706632842568</v>
      </c>
      <c r="F77" s="117" t="s">
        <v>222</v>
      </c>
    </row>
    <row r="78" spans="2:6">
      <c r="B78" s="117" t="s">
        <v>563</v>
      </c>
      <c r="C78" s="117" t="s">
        <v>279</v>
      </c>
      <c r="D78" s="140">
        <v>4.782940230541044E-7</v>
      </c>
      <c r="E78" s="140">
        <v>4.782940230541044E-7</v>
      </c>
      <c r="F78" s="117" t="s">
        <v>222</v>
      </c>
    </row>
    <row r="79" spans="2:6">
      <c r="B79" s="117" t="s">
        <v>564</v>
      </c>
      <c r="C79" s="117" t="s">
        <v>280</v>
      </c>
      <c r="D79" s="140">
        <v>4.8190706632842568</v>
      </c>
      <c r="E79" s="140">
        <v>4.8190706632842568</v>
      </c>
      <c r="F79" s="117" t="s">
        <v>222</v>
      </c>
    </row>
    <row r="80" spans="2:6">
      <c r="B80" s="117" t="s">
        <v>565</v>
      </c>
      <c r="C80" s="117" t="s">
        <v>281</v>
      </c>
      <c r="D80" s="140">
        <v>0</v>
      </c>
      <c r="E80" s="140">
        <v>0</v>
      </c>
      <c r="F80" s="117" t="s">
        <v>222</v>
      </c>
    </row>
    <row r="81" spans="2:6">
      <c r="B81" s="117" t="s">
        <v>566</v>
      </c>
      <c r="C81" s="117" t="s">
        <v>282</v>
      </c>
      <c r="D81" s="140">
        <v>7.0169341624976411</v>
      </c>
      <c r="E81" s="140">
        <v>7.0169341624976411</v>
      </c>
      <c r="F81" s="117" t="s">
        <v>222</v>
      </c>
    </row>
    <row r="82" spans="2:6">
      <c r="B82" s="117" t="s">
        <v>567</v>
      </c>
      <c r="C82" s="117" t="s">
        <v>283</v>
      </c>
      <c r="D82" s="140">
        <v>0</v>
      </c>
      <c r="E82" s="140">
        <v>0</v>
      </c>
      <c r="F82" s="117" t="s">
        <v>222</v>
      </c>
    </row>
    <row r="83" spans="2:6">
      <c r="B83" s="117" t="s">
        <v>568</v>
      </c>
      <c r="C83" s="117" t="s">
        <v>284</v>
      </c>
      <c r="D83" s="140">
        <v>4.782940230541044E-7</v>
      </c>
      <c r="E83" s="140">
        <v>4.782940230541044E-7</v>
      </c>
      <c r="F83" s="117" t="s">
        <v>222</v>
      </c>
    </row>
    <row r="84" spans="2:6">
      <c r="B84" s="117" t="s">
        <v>569</v>
      </c>
      <c r="C84" s="117" t="s">
        <v>285</v>
      </c>
      <c r="D84" s="140">
        <v>0</v>
      </c>
      <c r="E84" s="140">
        <v>0</v>
      </c>
      <c r="F84" s="117" t="s">
        <v>222</v>
      </c>
    </row>
    <row r="85" spans="2:6">
      <c r="B85" s="117" t="s">
        <v>570</v>
      </c>
      <c r="C85" s="117" t="s">
        <v>286</v>
      </c>
      <c r="D85" s="140">
        <v>7.2920208574109848</v>
      </c>
      <c r="E85" s="140">
        <v>7.2920208574109848</v>
      </c>
      <c r="F85" s="117" t="s">
        <v>222</v>
      </c>
    </row>
    <row r="86" spans="2:6">
      <c r="B86" s="117" t="s">
        <v>571</v>
      </c>
      <c r="C86" s="117" t="s">
        <v>287</v>
      </c>
      <c r="D86" s="140">
        <v>39.474262601750702</v>
      </c>
      <c r="E86" s="140">
        <v>39.474262601750702</v>
      </c>
      <c r="F86" s="117" t="s">
        <v>222</v>
      </c>
    </row>
    <row r="87" spans="2:6">
      <c r="B87" s="117" t="s">
        <v>572</v>
      </c>
      <c r="C87" s="117" t="s">
        <v>288</v>
      </c>
      <c r="D87" s="140">
        <v>18.330975776447627</v>
      </c>
      <c r="E87" s="140">
        <v>18.330975776447627</v>
      </c>
      <c r="F87" s="117" t="s">
        <v>222</v>
      </c>
    </row>
    <row r="88" spans="2:6">
      <c r="B88" s="117" t="s">
        <v>573</v>
      </c>
      <c r="C88" s="117" t="s">
        <v>289</v>
      </c>
      <c r="D88" s="140">
        <v>61.601069972437458</v>
      </c>
      <c r="E88" s="140">
        <v>61.601069972437458</v>
      </c>
      <c r="F88" s="117" t="s">
        <v>222</v>
      </c>
    </row>
    <row r="89" spans="2:6">
      <c r="B89" s="117" t="s">
        <v>574</v>
      </c>
      <c r="C89" s="117" t="s">
        <v>290</v>
      </c>
      <c r="D89" s="140">
        <v>17.96198685462118</v>
      </c>
      <c r="E89" s="140">
        <v>17.96198685462118</v>
      </c>
      <c r="F89" s="117" t="s">
        <v>222</v>
      </c>
    </row>
    <row r="90" spans="2:6">
      <c r="B90" s="117" t="s">
        <v>575</v>
      </c>
      <c r="C90" s="117" t="s">
        <v>291</v>
      </c>
      <c r="D90" s="140">
        <v>17.98386303665281</v>
      </c>
      <c r="E90" s="140">
        <v>17.98386303665281</v>
      </c>
      <c r="F90" s="117" t="s">
        <v>222</v>
      </c>
    </row>
    <row r="91" spans="2:6">
      <c r="B91" s="117" t="s">
        <v>576</v>
      </c>
      <c r="C91" s="117" t="s">
        <v>292</v>
      </c>
      <c r="D91" s="140">
        <v>7.2014367183192176</v>
      </c>
      <c r="E91" s="140">
        <v>7.2014367183192176</v>
      </c>
      <c r="F91" s="117" t="s">
        <v>222</v>
      </c>
    </row>
    <row r="92" spans="2:6">
      <c r="B92" s="117" t="s">
        <v>577</v>
      </c>
      <c r="C92" s="117" t="s">
        <v>293</v>
      </c>
      <c r="D92" s="140">
        <v>17.98386303665281</v>
      </c>
      <c r="E92" s="140">
        <v>17.98386303665281</v>
      </c>
      <c r="F92" s="117" t="s">
        <v>222</v>
      </c>
    </row>
    <row r="93" spans="2:6">
      <c r="B93" s="117" t="s">
        <v>578</v>
      </c>
      <c r="C93" s="117" t="s">
        <v>294</v>
      </c>
      <c r="D93" s="140">
        <v>5.9046658869725039</v>
      </c>
      <c r="E93" s="140">
        <v>5.9046658869725039</v>
      </c>
      <c r="F93" s="117" t="s">
        <v>222</v>
      </c>
    </row>
    <row r="94" spans="2:6">
      <c r="B94" s="117" t="s">
        <v>579</v>
      </c>
      <c r="C94" s="117" t="s">
        <v>295</v>
      </c>
      <c r="D94" s="140">
        <v>20.181727020372108</v>
      </c>
      <c r="E94" s="140">
        <v>20.181727020372108</v>
      </c>
      <c r="F94" s="117" t="s">
        <v>222</v>
      </c>
    </row>
    <row r="95" spans="2:6">
      <c r="B95" s="117" t="s">
        <v>580</v>
      </c>
      <c r="C95" s="117" t="s">
        <v>296</v>
      </c>
      <c r="D95" s="140">
        <v>16.004132612090515</v>
      </c>
      <c r="E95" s="140">
        <v>16.004132612090515</v>
      </c>
      <c r="F95" s="117" t="s">
        <v>222</v>
      </c>
    </row>
    <row r="96" spans="2:6">
      <c r="B96" s="117" t="s">
        <v>581</v>
      </c>
      <c r="C96" s="117" t="s">
        <v>297</v>
      </c>
      <c r="D96" s="140">
        <v>15.736563314269981</v>
      </c>
      <c r="E96" s="140">
        <v>15.736563314269981</v>
      </c>
      <c r="F96" s="117" t="s">
        <v>222</v>
      </c>
    </row>
    <row r="97" spans="2:6">
      <c r="B97" s="117" t="s">
        <v>582</v>
      </c>
      <c r="C97" s="117" t="s">
        <v>298</v>
      </c>
      <c r="D97" s="140">
        <v>11.083942632144552</v>
      </c>
      <c r="E97" s="140">
        <v>11.083942632144552</v>
      </c>
      <c r="F97" s="117" t="s">
        <v>222</v>
      </c>
    </row>
    <row r="98" spans="2:6">
      <c r="B98" s="117" t="s">
        <v>583</v>
      </c>
      <c r="C98" s="117" t="s">
        <v>299</v>
      </c>
      <c r="D98" s="140">
        <v>26.44909182065706</v>
      </c>
      <c r="E98" s="140">
        <v>26.44909182065706</v>
      </c>
      <c r="F98" s="117" t="s">
        <v>222</v>
      </c>
    </row>
    <row r="99" spans="2:6">
      <c r="B99" s="117" t="s">
        <v>584</v>
      </c>
      <c r="C99" s="117" t="s">
        <v>300</v>
      </c>
      <c r="D99" s="140">
        <v>19.177924746269024</v>
      </c>
      <c r="E99" s="140">
        <v>19.177924746269024</v>
      </c>
      <c r="F99" s="117" t="s">
        <v>222</v>
      </c>
    </row>
    <row r="100" spans="2:6">
      <c r="B100" s="117" t="s">
        <v>585</v>
      </c>
      <c r="C100" s="117" t="s">
        <v>301</v>
      </c>
      <c r="D100" s="140">
        <v>19.090785460045407</v>
      </c>
      <c r="E100" s="140">
        <v>19.090785460045407</v>
      </c>
      <c r="F100" s="117" t="s">
        <v>222</v>
      </c>
    </row>
    <row r="101" spans="2:6">
      <c r="B101" s="117" t="s">
        <v>586</v>
      </c>
      <c r="C101" s="117" t="s">
        <v>302</v>
      </c>
      <c r="D101" s="140">
        <v>46.934975752199776</v>
      </c>
      <c r="E101" s="140">
        <v>46.934975752199776</v>
      </c>
      <c r="F101" s="117" t="s">
        <v>222</v>
      </c>
    </row>
    <row r="102" spans="2:6">
      <c r="B102" s="117" t="s">
        <v>587</v>
      </c>
      <c r="C102" s="117" t="s">
        <v>303</v>
      </c>
      <c r="D102" s="140">
        <v>18.721796550642729</v>
      </c>
      <c r="E102" s="140">
        <v>18.721796550642729</v>
      </c>
      <c r="F102" s="117" t="s">
        <v>222</v>
      </c>
    </row>
    <row r="103" spans="2:6">
      <c r="B103" s="117" t="s">
        <v>588</v>
      </c>
      <c r="C103" s="117" t="s">
        <v>304</v>
      </c>
      <c r="D103" s="140">
        <v>18.743672732674362</v>
      </c>
      <c r="E103" s="140">
        <v>18.743672732674362</v>
      </c>
      <c r="F103" s="117" t="s">
        <v>222</v>
      </c>
    </row>
    <row r="104" spans="2:6">
      <c r="B104" s="117" t="s">
        <v>589</v>
      </c>
      <c r="C104" s="117" t="s">
        <v>305</v>
      </c>
      <c r="D104" s="140">
        <v>11.674317739991649</v>
      </c>
      <c r="E104" s="140">
        <v>11.674317739991649</v>
      </c>
      <c r="F104" s="117" t="s">
        <v>222</v>
      </c>
    </row>
    <row r="105" spans="2:6">
      <c r="B105" s="117" t="s">
        <v>590</v>
      </c>
      <c r="C105" s="117" t="s">
        <v>306</v>
      </c>
      <c r="D105" s="140">
        <v>18.743672732674362</v>
      </c>
      <c r="E105" s="140">
        <v>18.743672732674362</v>
      </c>
      <c r="F105" s="117" t="s">
        <v>222</v>
      </c>
    </row>
    <row r="106" spans="2:6">
      <c r="B106" s="117" t="s">
        <v>591</v>
      </c>
      <c r="C106" s="117" t="s">
        <v>307</v>
      </c>
      <c r="D106" s="140">
        <v>9.5193171938037704</v>
      </c>
      <c r="E106" s="140">
        <v>9.5193171938037704</v>
      </c>
      <c r="F106" s="117" t="s">
        <v>222</v>
      </c>
    </row>
    <row r="107" spans="2:6">
      <c r="B107" s="117" t="s">
        <v>592</v>
      </c>
      <c r="C107" s="117" t="s">
        <v>308</v>
      </c>
      <c r="D107" s="140">
        <v>20.941536710181776</v>
      </c>
      <c r="E107" s="140">
        <v>20.941536710181776</v>
      </c>
      <c r="F107" s="117" t="s">
        <v>222</v>
      </c>
    </row>
    <row r="108" spans="2:6">
      <c r="B108" s="117" t="s">
        <v>593</v>
      </c>
      <c r="C108" s="117" t="s">
        <v>309</v>
      </c>
      <c r="D108" s="140">
        <v>11.18966736837127</v>
      </c>
      <c r="E108" s="140">
        <v>11.18966736837127</v>
      </c>
      <c r="F108" s="117" t="s">
        <v>222</v>
      </c>
    </row>
    <row r="109" spans="2:6">
      <c r="B109" s="117" t="s">
        <v>594</v>
      </c>
      <c r="C109" s="117" t="s">
        <v>310</v>
      </c>
      <c r="D109" s="140">
        <v>11.234262171625689</v>
      </c>
      <c r="E109" s="140">
        <v>11.234262171625689</v>
      </c>
      <c r="F109" s="117" t="s">
        <v>222</v>
      </c>
    </row>
    <row r="110" spans="2:6">
      <c r="B110" s="117" t="s">
        <v>595</v>
      </c>
      <c r="C110" s="117" t="s">
        <v>311</v>
      </c>
      <c r="D110" s="140">
        <v>13.619095520494698</v>
      </c>
      <c r="E110" s="140">
        <v>13.619095520494698</v>
      </c>
      <c r="F110" s="117" t="s">
        <v>222</v>
      </c>
    </row>
    <row r="111" spans="2:6">
      <c r="B111" s="117" t="s">
        <v>596</v>
      </c>
      <c r="C111" s="117" t="s">
        <v>312</v>
      </c>
      <c r="D111" s="140">
        <v>21.582451215601797</v>
      </c>
      <c r="E111" s="140">
        <v>21.582451215601797</v>
      </c>
      <c r="F111" s="117" t="s">
        <v>222</v>
      </c>
    </row>
    <row r="112" spans="2:6">
      <c r="B112" s="117" t="s">
        <v>597</v>
      </c>
      <c r="C112" s="117" t="s">
        <v>313</v>
      </c>
      <c r="D112" s="140">
        <v>22.44622744992796</v>
      </c>
      <c r="E112" s="140">
        <v>22.44622744992796</v>
      </c>
      <c r="F112" s="117" t="s">
        <v>222</v>
      </c>
    </row>
    <row r="113" spans="2:6">
      <c r="B113" s="117" t="s">
        <v>598</v>
      </c>
      <c r="C113" s="117" t="s">
        <v>314</v>
      </c>
      <c r="D113" s="140">
        <v>11.097174288433292</v>
      </c>
      <c r="E113" s="140">
        <v>11.097174288433292</v>
      </c>
      <c r="F113" s="117" t="s">
        <v>222</v>
      </c>
    </row>
    <row r="114" spans="2:6">
      <c r="B114" s="117" t="s">
        <v>599</v>
      </c>
      <c r="C114" s="117" t="s">
        <v>315</v>
      </c>
      <c r="D114" s="140">
        <v>21.197548650612003</v>
      </c>
      <c r="E114" s="140">
        <v>21.197548650612003</v>
      </c>
      <c r="F114" s="117" t="s">
        <v>222</v>
      </c>
    </row>
    <row r="115" spans="2:6">
      <c r="B115" s="117" t="s">
        <v>600</v>
      </c>
      <c r="C115" s="117" t="s">
        <v>316</v>
      </c>
      <c r="D115" s="140">
        <v>10.728185366606837</v>
      </c>
      <c r="E115" s="140">
        <v>10.728185366606837</v>
      </c>
      <c r="F115" s="117" t="s">
        <v>222</v>
      </c>
    </row>
    <row r="116" spans="2:6">
      <c r="B116" s="117" t="s">
        <v>601</v>
      </c>
      <c r="C116" s="117" t="s">
        <v>317</v>
      </c>
      <c r="D116" s="140">
        <v>10.750061548638477</v>
      </c>
      <c r="E116" s="140">
        <v>10.750061548638477</v>
      </c>
      <c r="F116" s="117" t="s">
        <v>222</v>
      </c>
    </row>
    <row r="117" spans="2:6">
      <c r="B117" s="117" t="s">
        <v>602</v>
      </c>
      <c r="C117" s="117" t="s">
        <v>318</v>
      </c>
      <c r="D117" s="140">
        <v>3.6807105212552678</v>
      </c>
      <c r="E117" s="140">
        <v>3.6807105212552678</v>
      </c>
      <c r="F117" s="117" t="s">
        <v>222</v>
      </c>
    </row>
    <row r="118" spans="2:6">
      <c r="B118" s="117" t="s">
        <v>603</v>
      </c>
      <c r="C118" s="117" t="s">
        <v>319</v>
      </c>
      <c r="D118" s="140">
        <v>10.750061548638477</v>
      </c>
      <c r="E118" s="140">
        <v>10.750061548638477</v>
      </c>
      <c r="F118" s="117" t="s">
        <v>222</v>
      </c>
    </row>
    <row r="119" spans="2:6">
      <c r="B119" s="117" t="s">
        <v>604</v>
      </c>
      <c r="C119" s="117" t="s">
        <v>320</v>
      </c>
      <c r="D119" s="140">
        <v>1.5257060097678838</v>
      </c>
      <c r="E119" s="140">
        <v>1.5257060097678838</v>
      </c>
      <c r="F119" s="117" t="s">
        <v>222</v>
      </c>
    </row>
    <row r="120" spans="2:6">
      <c r="B120" s="117" t="s">
        <v>605</v>
      </c>
      <c r="C120" s="117" t="s">
        <v>321</v>
      </c>
      <c r="D120" s="140">
        <v>12.947925526145886</v>
      </c>
      <c r="E120" s="140">
        <v>12.947925526145886</v>
      </c>
      <c r="F120" s="117" t="s">
        <v>222</v>
      </c>
    </row>
    <row r="121" spans="2:6">
      <c r="B121" s="117" t="s">
        <v>606</v>
      </c>
      <c r="C121" s="117" t="s">
        <v>322</v>
      </c>
      <c r="D121" s="140">
        <v>3.1960561843353839</v>
      </c>
      <c r="E121" s="140">
        <v>3.1960561843353839</v>
      </c>
      <c r="F121" s="117" t="s">
        <v>222</v>
      </c>
    </row>
    <row r="122" spans="2:6">
      <c r="B122" s="117" t="s">
        <v>607</v>
      </c>
      <c r="C122" s="117" t="s">
        <v>323</v>
      </c>
      <c r="D122" s="140">
        <v>3.2406509875898015</v>
      </c>
      <c r="E122" s="140">
        <v>3.2406509875898015</v>
      </c>
      <c r="F122" s="117" t="s">
        <v>222</v>
      </c>
    </row>
    <row r="123" spans="2:6">
      <c r="B123" s="117" t="s">
        <v>608</v>
      </c>
      <c r="C123" s="117" t="s">
        <v>324</v>
      </c>
      <c r="D123" s="140">
        <v>5.6254843488825834</v>
      </c>
      <c r="E123" s="140">
        <v>5.6254843488825834</v>
      </c>
      <c r="F123" s="117" t="s">
        <v>222</v>
      </c>
    </row>
    <row r="124" spans="2:6">
      <c r="B124" s="117" t="s">
        <v>609</v>
      </c>
      <c r="C124" s="117" t="s">
        <v>325</v>
      </c>
      <c r="D124" s="140">
        <v>7.6588545184750201</v>
      </c>
      <c r="E124" s="140">
        <v>7.6588545184750201</v>
      </c>
      <c r="F124" s="117" t="s">
        <v>222</v>
      </c>
    </row>
    <row r="125" spans="2:6">
      <c r="B125" s="117" t="s">
        <v>610</v>
      </c>
      <c r="C125" s="117" t="s">
        <v>326</v>
      </c>
      <c r="D125" s="140">
        <v>25.197506178979765</v>
      </c>
      <c r="E125" s="140">
        <v>25.197506178979765</v>
      </c>
      <c r="F125" s="117" t="s">
        <v>222</v>
      </c>
    </row>
    <row r="126" spans="2:6">
      <c r="B126" s="117" t="s">
        <v>611</v>
      </c>
      <c r="C126" s="117" t="s">
        <v>327</v>
      </c>
      <c r="D126" s="140">
        <v>9.7549042904009848</v>
      </c>
      <c r="E126" s="140">
        <v>9.7549042904009848</v>
      </c>
      <c r="F126" s="117" t="s">
        <v>222</v>
      </c>
    </row>
    <row r="127" spans="2:6">
      <c r="B127" s="117" t="s">
        <v>612</v>
      </c>
      <c r="C127" s="117" t="s">
        <v>328</v>
      </c>
      <c r="D127" s="140">
        <v>17.711785315424653</v>
      </c>
      <c r="E127" s="140">
        <v>17.711785315424653</v>
      </c>
      <c r="F127" s="117" t="s">
        <v>222</v>
      </c>
    </row>
    <row r="128" spans="2:6">
      <c r="B128" s="117" t="s">
        <v>613</v>
      </c>
      <c r="C128" s="117" t="s">
        <v>329</v>
      </c>
      <c r="D128" s="140">
        <v>9.3859153561507522</v>
      </c>
      <c r="E128" s="140">
        <v>9.3859153561507522</v>
      </c>
      <c r="F128" s="117" t="s">
        <v>222</v>
      </c>
    </row>
    <row r="129" spans="2:6">
      <c r="B129" s="117" t="s">
        <v>614</v>
      </c>
      <c r="C129" s="117" t="s">
        <v>330</v>
      </c>
      <c r="D129" s="140">
        <v>9.4077915381823924</v>
      </c>
      <c r="E129" s="140">
        <v>9.4077915381823924</v>
      </c>
      <c r="F129" s="117" t="s">
        <v>222</v>
      </c>
    </row>
    <row r="130" spans="2:6">
      <c r="B130" s="117" t="s">
        <v>615</v>
      </c>
      <c r="C130" s="117" t="s">
        <v>331</v>
      </c>
      <c r="D130" s="140">
        <v>2.3384365454996767</v>
      </c>
      <c r="E130" s="140">
        <v>2.3384365454996767</v>
      </c>
      <c r="F130" s="117" t="s">
        <v>222</v>
      </c>
    </row>
    <row r="131" spans="2:6">
      <c r="B131" s="117" t="s">
        <v>616</v>
      </c>
      <c r="C131" s="117" t="s">
        <v>332</v>
      </c>
      <c r="D131" s="140">
        <v>9.4077915381823924</v>
      </c>
      <c r="E131" s="140">
        <v>9.4077915381823924</v>
      </c>
      <c r="F131" s="117" t="s">
        <v>222</v>
      </c>
    </row>
    <row r="132" spans="2:6">
      <c r="B132" s="117" t="s">
        <v>617</v>
      </c>
      <c r="C132" s="117" t="s">
        <v>333</v>
      </c>
      <c r="D132" s="140">
        <v>0.18343599931180027</v>
      </c>
      <c r="E132" s="140">
        <v>0.18343599931180027</v>
      </c>
      <c r="F132" s="117" t="s">
        <v>222</v>
      </c>
    </row>
    <row r="133" spans="2:6">
      <c r="B133" s="117" t="s">
        <v>618</v>
      </c>
      <c r="C133" s="117" t="s">
        <v>334</v>
      </c>
      <c r="D133" s="140">
        <v>11.605655528113578</v>
      </c>
      <c r="E133" s="140">
        <v>11.605655528113578</v>
      </c>
      <c r="F133" s="117" t="s">
        <v>222</v>
      </c>
    </row>
    <row r="134" spans="2:6">
      <c r="B134" s="117" t="s">
        <v>619</v>
      </c>
      <c r="C134" s="117" t="s">
        <v>335</v>
      </c>
      <c r="D134" s="140">
        <v>1.8537861738792982</v>
      </c>
      <c r="E134" s="140">
        <v>1.8537861738792982</v>
      </c>
      <c r="F134" s="117" t="s">
        <v>222</v>
      </c>
    </row>
    <row r="135" spans="2:6">
      <c r="B135" s="117" t="s">
        <v>620</v>
      </c>
      <c r="C135" s="117" t="s">
        <v>336</v>
      </c>
      <c r="D135" s="140">
        <v>1.8983809771337159</v>
      </c>
      <c r="E135" s="140">
        <v>1.8983809771337159</v>
      </c>
      <c r="F135" s="117" t="s">
        <v>222</v>
      </c>
    </row>
    <row r="136" spans="2:6">
      <c r="B136" s="117" t="s">
        <v>621</v>
      </c>
      <c r="C136" s="117" t="s">
        <v>337</v>
      </c>
      <c r="D136" s="140">
        <v>4.2832143508502725</v>
      </c>
      <c r="E136" s="140">
        <v>4.2832143508502725</v>
      </c>
      <c r="F136" s="117" t="s">
        <v>222</v>
      </c>
    </row>
    <row r="137" spans="2:6">
      <c r="B137" s="117" t="s">
        <v>622</v>
      </c>
      <c r="C137" s="117" t="s">
        <v>338</v>
      </c>
      <c r="D137" s="140">
        <v>5.8372023604626984</v>
      </c>
      <c r="E137" s="140">
        <v>5.8372023604626984</v>
      </c>
      <c r="F137" s="117" t="s">
        <v>222</v>
      </c>
    </row>
    <row r="138" spans="2:6">
      <c r="B138" s="117" t="s">
        <v>623</v>
      </c>
      <c r="C138" s="117" t="s">
        <v>339</v>
      </c>
      <c r="D138" s="140">
        <v>26.382088622311478</v>
      </c>
      <c r="E138" s="140">
        <v>26.382088622311478</v>
      </c>
      <c r="F138" s="117" t="s">
        <v>222</v>
      </c>
    </row>
    <row r="139" spans="2:6">
      <c r="B139" s="117" t="s">
        <v>624</v>
      </c>
      <c r="C139" s="117" t="s">
        <v>340</v>
      </c>
      <c r="D139" s="140">
        <v>10.085401987491309</v>
      </c>
      <c r="E139" s="140">
        <v>10.085401987491309</v>
      </c>
      <c r="F139" s="117" t="s">
        <v>222</v>
      </c>
    </row>
    <row r="140" spans="2:6">
      <c r="B140" s="117" t="s">
        <v>625</v>
      </c>
      <c r="C140" s="117" t="s">
        <v>341</v>
      </c>
      <c r="D140" s="140">
        <v>11.146897168888456</v>
      </c>
      <c r="E140" s="140">
        <v>11.146897168888456</v>
      </c>
      <c r="F140" s="117" t="s">
        <v>222</v>
      </c>
    </row>
    <row r="141" spans="2:6">
      <c r="B141" s="117" t="s">
        <v>626</v>
      </c>
      <c r="C141" s="117" t="s">
        <v>342</v>
      </c>
      <c r="D141" s="140">
        <v>9.716413065664856</v>
      </c>
      <c r="E141" s="140">
        <v>9.716413065664856</v>
      </c>
      <c r="F141" s="117" t="s">
        <v>222</v>
      </c>
    </row>
    <row r="142" spans="2:6">
      <c r="B142" s="117" t="s">
        <v>627</v>
      </c>
      <c r="C142" s="117" t="s">
        <v>343</v>
      </c>
      <c r="D142" s="140">
        <v>9.7382892476964944</v>
      </c>
      <c r="E142" s="140">
        <v>9.7382892476964944</v>
      </c>
      <c r="F142" s="117" t="s">
        <v>222</v>
      </c>
    </row>
    <row r="143" spans="2:6">
      <c r="B143" s="117" t="s">
        <v>628</v>
      </c>
      <c r="C143" s="117" t="s">
        <v>344</v>
      </c>
      <c r="D143" s="140">
        <v>2.6689342798613302</v>
      </c>
      <c r="E143" s="140">
        <v>2.6689342798613302</v>
      </c>
      <c r="F143" s="117" t="s">
        <v>222</v>
      </c>
    </row>
    <row r="144" spans="2:6">
      <c r="B144" s="117" t="s">
        <v>629</v>
      </c>
      <c r="C144" s="117" t="s">
        <v>345</v>
      </c>
      <c r="D144" s="140">
        <v>9.7382892476964944</v>
      </c>
      <c r="E144" s="140">
        <v>9.7382892476964944</v>
      </c>
      <c r="F144" s="117" t="s">
        <v>222</v>
      </c>
    </row>
    <row r="145" spans="2:6">
      <c r="B145" s="117" t="s">
        <v>630</v>
      </c>
      <c r="C145" s="117" t="s">
        <v>346</v>
      </c>
      <c r="D145" s="140">
        <v>0.51393373367345352</v>
      </c>
      <c r="E145" s="140">
        <v>0.51393373367345352</v>
      </c>
      <c r="F145" s="117" t="s">
        <v>222</v>
      </c>
    </row>
    <row r="146" spans="2:6">
      <c r="B146" s="117" t="s">
        <v>631</v>
      </c>
      <c r="C146" s="117" t="s">
        <v>347</v>
      </c>
      <c r="D146" s="140">
        <v>11.936153225203903</v>
      </c>
      <c r="E146" s="140">
        <v>11.936153225203903</v>
      </c>
      <c r="F146" s="117" t="s">
        <v>222</v>
      </c>
    </row>
    <row r="147" spans="2:6">
      <c r="B147" s="117" t="s">
        <v>632</v>
      </c>
      <c r="C147" s="117" t="s">
        <v>348</v>
      </c>
      <c r="D147" s="140">
        <v>2.184283908240952</v>
      </c>
      <c r="E147" s="140">
        <v>2.184283908240952</v>
      </c>
      <c r="F147" s="117" t="s">
        <v>222</v>
      </c>
    </row>
    <row r="148" spans="2:6">
      <c r="B148" s="117" t="s">
        <v>633</v>
      </c>
      <c r="C148" s="117" t="s">
        <v>349</v>
      </c>
      <c r="D148" s="140">
        <v>2.2288787114953705</v>
      </c>
      <c r="E148" s="140">
        <v>2.2288787114953705</v>
      </c>
      <c r="F148" s="117" t="s">
        <v>222</v>
      </c>
    </row>
    <row r="149" spans="2:6">
      <c r="B149" s="117" t="s">
        <v>634</v>
      </c>
      <c r="C149" s="117" t="s">
        <v>350</v>
      </c>
      <c r="D149" s="140">
        <v>4.6137120479406004</v>
      </c>
      <c r="E149" s="140">
        <v>4.6137120479406004</v>
      </c>
      <c r="F149" s="117" t="s">
        <v>222</v>
      </c>
    </row>
    <row r="150" spans="2:6">
      <c r="B150" s="117" t="s">
        <v>635</v>
      </c>
      <c r="C150" s="117" t="s">
        <v>351</v>
      </c>
      <c r="D150" s="140">
        <v>4.2367720734243859</v>
      </c>
      <c r="E150" s="140">
        <v>4.2367720734243859</v>
      </c>
      <c r="F150" s="117" t="s">
        <v>222</v>
      </c>
    </row>
    <row r="151" spans="2:6">
      <c r="B151" s="117" t="s">
        <v>636</v>
      </c>
      <c r="C151" s="117" t="s">
        <v>352</v>
      </c>
      <c r="D151" s="140">
        <v>53.885275884416188</v>
      </c>
      <c r="E151" s="140">
        <v>53.885275884416188</v>
      </c>
      <c r="F151" s="117" t="s">
        <v>222</v>
      </c>
    </row>
    <row r="152" spans="2:6">
      <c r="B152" s="117" t="s">
        <v>637</v>
      </c>
      <c r="C152" s="117" t="s">
        <v>353</v>
      </c>
      <c r="D152" s="140">
        <v>7.7420287427210575</v>
      </c>
      <c r="E152" s="140">
        <v>7.7420287427210575</v>
      </c>
      <c r="F152" s="117" t="s">
        <v>222</v>
      </c>
    </row>
    <row r="153" spans="2:6">
      <c r="B153" s="117" t="s">
        <v>638</v>
      </c>
      <c r="C153" s="117" t="s">
        <v>354</v>
      </c>
      <c r="D153" s="140">
        <v>31.259813313041761</v>
      </c>
      <c r="E153" s="140">
        <v>31.259813313041761</v>
      </c>
      <c r="F153" s="117" t="s">
        <v>222</v>
      </c>
    </row>
    <row r="154" spans="2:6">
      <c r="B154" s="117" t="s">
        <v>639</v>
      </c>
      <c r="C154" s="117" t="s">
        <v>355</v>
      </c>
      <c r="D154" s="140">
        <v>7.9933256154367767</v>
      </c>
      <c r="E154" s="140">
        <v>7.9933256154367767</v>
      </c>
      <c r="F154" s="117" t="s">
        <v>222</v>
      </c>
    </row>
    <row r="155" spans="2:6">
      <c r="B155" s="117" t="s">
        <v>640</v>
      </c>
      <c r="C155" s="117" t="s">
        <v>356</v>
      </c>
      <c r="D155" s="140">
        <v>8.0152017974684142</v>
      </c>
      <c r="E155" s="140">
        <v>8.0152017974684142</v>
      </c>
      <c r="F155" s="117" t="s">
        <v>222</v>
      </c>
    </row>
    <row r="156" spans="2:6">
      <c r="B156" s="117" t="s">
        <v>641</v>
      </c>
      <c r="C156" s="117" t="s">
        <v>357</v>
      </c>
      <c r="D156" s="140">
        <v>0.94584680478569616</v>
      </c>
      <c r="E156" s="140">
        <v>0.94584680478569616</v>
      </c>
      <c r="F156" s="117" t="s">
        <v>222</v>
      </c>
    </row>
    <row r="157" spans="2:6">
      <c r="B157" s="117" t="s">
        <v>642</v>
      </c>
      <c r="C157" s="117" t="s">
        <v>358</v>
      </c>
      <c r="D157" s="140">
        <v>8.0152017974684142</v>
      </c>
      <c r="E157" s="140">
        <v>8.0152017974684142</v>
      </c>
      <c r="F157" s="117" t="s">
        <v>222</v>
      </c>
    </row>
    <row r="158" spans="2:6">
      <c r="B158" s="117" t="s">
        <v>643</v>
      </c>
      <c r="C158" s="117" t="s">
        <v>359</v>
      </c>
      <c r="D158" s="140">
        <v>0</v>
      </c>
      <c r="E158" s="140">
        <v>0</v>
      </c>
      <c r="F158" s="117" t="s">
        <v>222</v>
      </c>
    </row>
    <row r="159" spans="2:6">
      <c r="B159" s="117" t="s">
        <v>644</v>
      </c>
      <c r="C159" s="117" t="s">
        <v>360</v>
      </c>
      <c r="D159" s="140">
        <v>10.213065774975828</v>
      </c>
      <c r="E159" s="140">
        <v>10.213065774975828</v>
      </c>
      <c r="F159" s="117" t="s">
        <v>222</v>
      </c>
    </row>
    <row r="160" spans="2:6">
      <c r="B160" s="117" t="s">
        <v>645</v>
      </c>
      <c r="C160" s="117" t="s">
        <v>361</v>
      </c>
      <c r="D160" s="140">
        <v>0.46119643316531855</v>
      </c>
      <c r="E160" s="140">
        <v>0.46119643316531855</v>
      </c>
      <c r="F160" s="117" t="s">
        <v>222</v>
      </c>
    </row>
    <row r="161" spans="2:6">
      <c r="B161" s="117" t="s">
        <v>646</v>
      </c>
      <c r="C161" s="117" t="s">
        <v>362</v>
      </c>
      <c r="D161" s="140">
        <v>0.50579123641973611</v>
      </c>
      <c r="E161" s="140">
        <v>0.50579123641973611</v>
      </c>
      <c r="F161" s="117" t="s">
        <v>222</v>
      </c>
    </row>
    <row r="162" spans="2:6">
      <c r="B162" s="117" t="s">
        <v>647</v>
      </c>
      <c r="C162" s="117" t="s">
        <v>363</v>
      </c>
      <c r="D162" s="140">
        <v>2.8906245977125167</v>
      </c>
      <c r="E162" s="140">
        <v>2.8906245977125167</v>
      </c>
      <c r="F162" s="117" t="s">
        <v>222</v>
      </c>
    </row>
    <row r="163" spans="2:6">
      <c r="B163" s="117" t="s">
        <v>648</v>
      </c>
      <c r="C163" s="117" t="s">
        <v>364</v>
      </c>
      <c r="D163" s="140">
        <v>9.0792835410940125</v>
      </c>
      <c r="E163" s="140">
        <v>9.0792835410940125</v>
      </c>
      <c r="F163" s="117" t="s">
        <v>222</v>
      </c>
    </row>
    <row r="164" spans="2:6">
      <c r="B164" s="117" t="s">
        <v>649</v>
      </c>
      <c r="C164" s="117" t="s">
        <v>365</v>
      </c>
      <c r="D164" s="140">
        <v>29.468946856414096</v>
      </c>
      <c r="E164" s="140">
        <v>29.468946856414096</v>
      </c>
      <c r="F164" s="117" t="s">
        <v>222</v>
      </c>
    </row>
    <row r="165" spans="2:6">
      <c r="B165" s="117" t="s">
        <v>650</v>
      </c>
      <c r="C165" s="117" t="s">
        <v>366</v>
      </c>
      <c r="D165" s="140">
        <v>7.7186583990351405</v>
      </c>
      <c r="E165" s="140">
        <v>7.7186583990351405</v>
      </c>
      <c r="F165" s="117" t="s">
        <v>222</v>
      </c>
    </row>
    <row r="166" spans="2:6">
      <c r="B166" s="117" t="s">
        <v>651</v>
      </c>
      <c r="C166" s="117" t="s">
        <v>367</v>
      </c>
      <c r="D166" s="140">
        <v>13.52731897296716</v>
      </c>
      <c r="E166" s="140">
        <v>13.52731897296716</v>
      </c>
      <c r="F166" s="117" t="s">
        <v>222</v>
      </c>
    </row>
    <row r="167" spans="2:6">
      <c r="B167" s="117" t="s">
        <v>652</v>
      </c>
      <c r="C167" s="117" t="s">
        <v>368</v>
      </c>
      <c r="D167" s="140">
        <v>7.9371241740950955</v>
      </c>
      <c r="E167" s="140">
        <v>7.9371241740950955</v>
      </c>
      <c r="F167" s="117" t="s">
        <v>222</v>
      </c>
    </row>
    <row r="168" spans="2:6">
      <c r="B168" s="117" t="s">
        <v>653</v>
      </c>
      <c r="C168" s="117" t="s">
        <v>369</v>
      </c>
      <c r="D168" s="140">
        <v>7.9590003312791833</v>
      </c>
      <c r="E168" s="140">
        <v>7.9590003312791833</v>
      </c>
      <c r="F168" s="117" t="s">
        <v>222</v>
      </c>
    </row>
    <row r="169" spans="2:6">
      <c r="B169" s="117" t="s">
        <v>654</v>
      </c>
      <c r="C169" s="117" t="s">
        <v>370</v>
      </c>
      <c r="D169" s="140">
        <v>0.88964533859646477</v>
      </c>
      <c r="E169" s="140">
        <v>0.88964533859646477</v>
      </c>
      <c r="F169" s="117" t="s">
        <v>222</v>
      </c>
    </row>
    <row r="170" spans="2:6">
      <c r="B170" s="117" t="s">
        <v>655</v>
      </c>
      <c r="C170" s="117" t="s">
        <v>371</v>
      </c>
      <c r="D170" s="140">
        <v>7.9590003312791833</v>
      </c>
      <c r="E170" s="140">
        <v>7.9590003312791833</v>
      </c>
      <c r="F170" s="117" t="s">
        <v>222</v>
      </c>
    </row>
    <row r="171" spans="2:6">
      <c r="B171" s="117" t="s">
        <v>656</v>
      </c>
      <c r="C171" s="117" t="s">
        <v>372</v>
      </c>
      <c r="D171" s="140">
        <v>0</v>
      </c>
      <c r="E171" s="140">
        <v>0</v>
      </c>
      <c r="F171" s="117" t="s">
        <v>222</v>
      </c>
    </row>
    <row r="172" spans="2:6">
      <c r="B172" s="117" t="s">
        <v>657</v>
      </c>
      <c r="C172" s="117" t="s">
        <v>373</v>
      </c>
      <c r="D172" s="140">
        <v>10.156864378851818</v>
      </c>
      <c r="E172" s="140">
        <v>10.156864378851818</v>
      </c>
      <c r="F172" s="117" t="s">
        <v>222</v>
      </c>
    </row>
    <row r="173" spans="2:6">
      <c r="B173" s="117" t="s">
        <v>658</v>
      </c>
      <c r="C173" s="117" t="s">
        <v>374</v>
      </c>
      <c r="D173" s="140">
        <v>0.40499496697608706</v>
      </c>
      <c r="E173" s="140">
        <v>0.40499496697608706</v>
      </c>
      <c r="F173" s="117" t="s">
        <v>222</v>
      </c>
    </row>
    <row r="174" spans="2:6">
      <c r="B174" s="117" t="s">
        <v>659</v>
      </c>
      <c r="C174" s="117" t="s">
        <v>375</v>
      </c>
      <c r="D174" s="140">
        <v>0.44958977023050462</v>
      </c>
      <c r="E174" s="140">
        <v>0.44958977023050462</v>
      </c>
      <c r="F174" s="117" t="s">
        <v>222</v>
      </c>
    </row>
    <row r="175" spans="2:6">
      <c r="B175" s="117" t="s">
        <v>660</v>
      </c>
      <c r="C175" s="117" t="s">
        <v>376</v>
      </c>
      <c r="D175" s="140">
        <v>2.8344231315232866</v>
      </c>
      <c r="E175" s="140">
        <v>2.8344231315232866</v>
      </c>
      <c r="F175" s="117" t="s">
        <v>222</v>
      </c>
    </row>
    <row r="176" spans="2:6">
      <c r="B176" s="117" t="s">
        <v>661</v>
      </c>
      <c r="C176" s="117" t="s">
        <v>377</v>
      </c>
      <c r="D176" s="140">
        <v>2.5512694676918759</v>
      </c>
      <c r="E176" s="140">
        <v>2.5512694676918759</v>
      </c>
      <c r="F176" s="117" t="s">
        <v>222</v>
      </c>
    </row>
    <row r="177" spans="2:6">
      <c r="B177" s="117" t="s">
        <v>737</v>
      </c>
      <c r="C177" s="117" t="s">
        <v>378</v>
      </c>
      <c r="D177" s="140">
        <v>53.343491115580562</v>
      </c>
      <c r="E177" s="140">
        <v>53.343491115580562</v>
      </c>
      <c r="F177" s="117" t="s">
        <v>222</v>
      </c>
    </row>
    <row r="178" spans="2:6">
      <c r="B178" s="117" t="s">
        <v>738</v>
      </c>
      <c r="C178" s="117" t="s">
        <v>379</v>
      </c>
      <c r="D178" s="140">
        <v>6.224463601144917</v>
      </c>
      <c r="E178" s="140">
        <v>6.224463601144917</v>
      </c>
      <c r="F178" s="117" t="s">
        <v>222</v>
      </c>
    </row>
    <row r="179" spans="2:6">
      <c r="B179" s="117" t="s">
        <v>739</v>
      </c>
      <c r="C179" s="117" t="s">
        <v>380</v>
      </c>
      <c r="D179" s="140">
        <v>26.92540495739966</v>
      </c>
      <c r="E179" s="140">
        <v>26.92540495739966</v>
      </c>
      <c r="F179" s="117" t="s">
        <v>222</v>
      </c>
    </row>
    <row r="180" spans="2:6">
      <c r="B180" s="117" t="s">
        <v>740</v>
      </c>
      <c r="C180" s="117" t="s">
        <v>381</v>
      </c>
      <c r="D180" s="140">
        <v>5.8664909844518744</v>
      </c>
      <c r="E180" s="140">
        <v>5.8664909844518744</v>
      </c>
      <c r="F180" s="117" t="s">
        <v>222</v>
      </c>
    </row>
    <row r="181" spans="2:6">
      <c r="B181" s="117" t="s">
        <v>741</v>
      </c>
      <c r="C181" s="117" t="s">
        <v>382</v>
      </c>
      <c r="D181" s="140">
        <v>5.888367500942743</v>
      </c>
      <c r="E181" s="140">
        <v>5.888367500942743</v>
      </c>
      <c r="F181" s="117" t="s">
        <v>222</v>
      </c>
    </row>
    <row r="182" spans="2:6">
      <c r="B182" s="117" t="s">
        <v>742</v>
      </c>
      <c r="C182" s="117" t="s">
        <v>383</v>
      </c>
      <c r="D182" s="140">
        <v>1.2436279279026918E-2</v>
      </c>
      <c r="E182" s="140">
        <v>1.2436279279026918E-2</v>
      </c>
      <c r="F182" s="117" t="s">
        <v>222</v>
      </c>
    </row>
    <row r="183" spans="2:6">
      <c r="B183" s="117" t="s">
        <v>743</v>
      </c>
      <c r="C183" s="117" t="s">
        <v>384</v>
      </c>
      <c r="D183" s="140">
        <v>5.888367500942743</v>
      </c>
      <c r="E183" s="140">
        <v>5.888367500942743</v>
      </c>
      <c r="F183" s="117" t="s">
        <v>222</v>
      </c>
    </row>
    <row r="184" spans="2:6">
      <c r="B184" s="117" t="s">
        <v>744</v>
      </c>
      <c r="C184" s="117" t="s">
        <v>385</v>
      </c>
      <c r="D184" s="140">
        <v>0</v>
      </c>
      <c r="E184" s="140">
        <v>0</v>
      </c>
      <c r="F184" s="117" t="s">
        <v>222</v>
      </c>
    </row>
    <row r="185" spans="2:6">
      <c r="B185" s="117" t="s">
        <v>745</v>
      </c>
      <c r="C185" s="117" t="s">
        <v>386</v>
      </c>
      <c r="D185" s="140">
        <v>8.0862311191433669</v>
      </c>
      <c r="E185" s="140">
        <v>8.0862311191433669</v>
      </c>
      <c r="F185" s="117" t="s">
        <v>222</v>
      </c>
    </row>
    <row r="186" spans="2:6">
      <c r="B186" s="117" t="s">
        <v>746</v>
      </c>
      <c r="C186" s="117" t="s">
        <v>387</v>
      </c>
      <c r="D186" s="140">
        <v>0</v>
      </c>
      <c r="E186" s="140">
        <v>0</v>
      </c>
      <c r="F186" s="117" t="s">
        <v>222</v>
      </c>
    </row>
    <row r="187" spans="2:6">
      <c r="B187" s="117" t="s">
        <v>747</v>
      </c>
      <c r="C187" s="117" t="s">
        <v>388</v>
      </c>
      <c r="D187" s="140">
        <v>0</v>
      </c>
      <c r="E187" s="140">
        <v>0</v>
      </c>
      <c r="F187" s="117" t="s">
        <v>222</v>
      </c>
    </row>
    <row r="188" spans="2:6">
      <c r="B188" s="117" t="s">
        <v>748</v>
      </c>
      <c r="C188" s="117" t="s">
        <v>389</v>
      </c>
      <c r="D188" s="140">
        <v>0.76378994188006377</v>
      </c>
      <c r="E188" s="140">
        <v>0.76378994188006377</v>
      </c>
      <c r="F188" s="117" t="s">
        <v>222</v>
      </c>
    </row>
    <row r="189" spans="2:6">
      <c r="B189" s="117" t="s">
        <v>749</v>
      </c>
      <c r="C189" s="117" t="s">
        <v>390</v>
      </c>
      <c r="D189" s="140">
        <v>6.1534365848601729</v>
      </c>
      <c r="E189" s="140">
        <v>6.1534365848601729</v>
      </c>
      <c r="F189" s="117" t="s">
        <v>222</v>
      </c>
    </row>
    <row r="190" spans="2:6">
      <c r="B190" s="117" t="s">
        <v>750</v>
      </c>
      <c r="C190" s="117" t="s">
        <v>391</v>
      </c>
      <c r="D190" s="140">
        <v>26.687465611559205</v>
      </c>
      <c r="E190" s="140">
        <v>26.687465611559205</v>
      </c>
      <c r="F190" s="117" t="s">
        <v>222</v>
      </c>
    </row>
    <row r="191" spans="2:6">
      <c r="B191" s="117" t="s">
        <v>751</v>
      </c>
      <c r="C191" s="117" t="s">
        <v>392</v>
      </c>
      <c r="D191" s="140">
        <v>4.5388280431712085</v>
      </c>
      <c r="E191" s="140">
        <v>4.5388280431712085</v>
      </c>
      <c r="F191" s="117" t="s">
        <v>222</v>
      </c>
    </row>
    <row r="192" spans="2:6">
      <c r="B192" s="117" t="s">
        <v>752</v>
      </c>
      <c r="C192" s="117" t="s">
        <v>393</v>
      </c>
      <c r="D192" s="140">
        <v>0.16284079746046032</v>
      </c>
      <c r="E192" s="140">
        <v>0.16284079746046032</v>
      </c>
      <c r="F192" s="117" t="s">
        <v>222</v>
      </c>
    </row>
    <row r="193" spans="1:7">
      <c r="B193" s="117" t="s">
        <v>753</v>
      </c>
      <c r="C193" s="117" t="s">
        <v>394</v>
      </c>
      <c r="D193" s="140">
        <v>4.6279673032341426</v>
      </c>
      <c r="E193" s="140">
        <v>4.6279673032341426</v>
      </c>
      <c r="F193" s="117" t="s">
        <v>222</v>
      </c>
    </row>
    <row r="194" spans="1:7">
      <c r="B194" s="117" t="s">
        <v>754</v>
      </c>
      <c r="C194" s="117" t="s">
        <v>395</v>
      </c>
      <c r="D194" s="140">
        <v>4.6498433475022676</v>
      </c>
      <c r="E194" s="140">
        <v>4.6498433475022676</v>
      </c>
      <c r="F194" s="117" t="s">
        <v>222</v>
      </c>
    </row>
    <row r="195" spans="1:7">
      <c r="B195" s="117" t="s">
        <v>755</v>
      </c>
      <c r="C195" s="117" t="s">
        <v>396</v>
      </c>
      <c r="D195" s="140">
        <v>0</v>
      </c>
      <c r="E195" s="140">
        <v>0</v>
      </c>
      <c r="F195" s="117" t="s">
        <v>222</v>
      </c>
    </row>
    <row r="196" spans="1:7">
      <c r="B196" s="117" t="s">
        <v>756</v>
      </c>
      <c r="C196" s="117" t="s">
        <v>397</v>
      </c>
      <c r="D196" s="140">
        <v>4.6498433475022676</v>
      </c>
      <c r="E196" s="140">
        <v>4.6498433475022676</v>
      </c>
      <c r="F196" s="117" t="s">
        <v>222</v>
      </c>
    </row>
    <row r="197" spans="1:7">
      <c r="B197" s="117" t="s">
        <v>757</v>
      </c>
      <c r="C197" s="117" t="s">
        <v>398</v>
      </c>
      <c r="D197" s="140">
        <v>0</v>
      </c>
      <c r="E197" s="140">
        <v>0</v>
      </c>
      <c r="F197" s="117" t="s">
        <v>222</v>
      </c>
    </row>
    <row r="198" spans="1:7">
      <c r="B198" s="117" t="s">
        <v>758</v>
      </c>
      <c r="C198" s="117" t="s">
        <v>399</v>
      </c>
      <c r="D198" s="140">
        <v>6.8477073250096705</v>
      </c>
      <c r="E198" s="140">
        <v>6.8477073250096705</v>
      </c>
      <c r="F198" s="117" t="s">
        <v>222</v>
      </c>
    </row>
    <row r="199" spans="1:7">
      <c r="B199" s="117" t="s">
        <v>759</v>
      </c>
      <c r="C199" s="117" t="s">
        <v>400</v>
      </c>
      <c r="D199" s="140">
        <v>0</v>
      </c>
      <c r="E199" s="140">
        <v>0</v>
      </c>
      <c r="F199" s="117" t="s">
        <v>222</v>
      </c>
    </row>
    <row r="200" spans="1:7">
      <c r="B200" s="117" t="s">
        <v>760</v>
      </c>
      <c r="C200" s="117" t="s">
        <v>401</v>
      </c>
      <c r="D200" s="140">
        <v>0</v>
      </c>
      <c r="E200" s="140">
        <v>0</v>
      </c>
      <c r="F200" s="117" t="s">
        <v>222</v>
      </c>
    </row>
    <row r="201" spans="1:7">
      <c r="B201" s="117" t="s">
        <v>761</v>
      </c>
      <c r="C201" s="117" t="s">
        <v>402</v>
      </c>
      <c r="D201" s="140">
        <v>0</v>
      </c>
      <c r="E201" s="140">
        <v>0</v>
      </c>
      <c r="F201" s="117" t="s">
        <v>222</v>
      </c>
    </row>
    <row r="202" spans="1:7" ht="15" thickBot="1">
      <c r="B202" s="115" t="s">
        <v>762</v>
      </c>
      <c r="C202" s="115" t="s">
        <v>403</v>
      </c>
      <c r="D202" s="141">
        <v>0</v>
      </c>
      <c r="E202" s="141">
        <v>0</v>
      </c>
      <c r="F202" s="115" t="s">
        <v>222</v>
      </c>
    </row>
    <row r="205" spans="1:7" ht="15" thickBot="1">
      <c r="A205" t="s">
        <v>42</v>
      </c>
    </row>
    <row r="206" spans="1:7" ht="15" thickBot="1">
      <c r="B206" s="116" t="s">
        <v>202</v>
      </c>
      <c r="C206" s="116" t="s">
        <v>203</v>
      </c>
      <c r="D206" s="116" t="s">
        <v>204</v>
      </c>
      <c r="E206" s="116" t="s">
        <v>205</v>
      </c>
      <c r="F206" s="116" t="s">
        <v>206</v>
      </c>
      <c r="G206" s="116" t="s">
        <v>207</v>
      </c>
    </row>
    <row r="207" spans="1:7">
      <c r="B207" s="117" t="s">
        <v>449</v>
      </c>
      <c r="C207" s="117" t="s">
        <v>404</v>
      </c>
      <c r="D207" s="118">
        <v>219999.99999999994</v>
      </c>
      <c r="E207" s="117" t="s">
        <v>662</v>
      </c>
      <c r="F207" s="117" t="s">
        <v>419</v>
      </c>
      <c r="G207" s="117">
        <v>0</v>
      </c>
    </row>
    <row r="208" spans="1:7">
      <c r="B208" s="117" t="s">
        <v>450</v>
      </c>
      <c r="C208" s="117" t="s">
        <v>406</v>
      </c>
      <c r="D208" s="118">
        <v>400000.00000099995</v>
      </c>
      <c r="E208" s="117" t="s">
        <v>451</v>
      </c>
      <c r="F208" s="117" t="s">
        <v>419</v>
      </c>
      <c r="G208" s="117">
        <v>0</v>
      </c>
    </row>
    <row r="209" spans="2:7">
      <c r="B209" s="117" t="s">
        <v>452</v>
      </c>
      <c r="C209" s="117" t="s">
        <v>407</v>
      </c>
      <c r="D209" s="118">
        <v>179999.99198332665</v>
      </c>
      <c r="E209" s="117" t="s">
        <v>453</v>
      </c>
      <c r="F209" s="117" t="s">
        <v>405</v>
      </c>
      <c r="G209" s="117">
        <v>8.0166733532678336E-3</v>
      </c>
    </row>
    <row r="210" spans="2:7">
      <c r="B210" s="117" t="s">
        <v>454</v>
      </c>
      <c r="C210" s="117" t="s">
        <v>408</v>
      </c>
      <c r="D210" s="118">
        <v>199999.99999999991</v>
      </c>
      <c r="E210" s="117" t="s">
        <v>455</v>
      </c>
      <c r="F210" s="117" t="s">
        <v>419</v>
      </c>
      <c r="G210" s="117">
        <v>0</v>
      </c>
    </row>
    <row r="211" spans="2:7">
      <c r="B211" s="117" t="s">
        <v>456</v>
      </c>
      <c r="C211" s="117" t="s">
        <v>409</v>
      </c>
      <c r="D211" s="118">
        <v>209999.99999999997</v>
      </c>
      <c r="E211" s="117" t="s">
        <v>457</v>
      </c>
      <c r="F211" s="117" t="s">
        <v>419</v>
      </c>
      <c r="G211" s="117">
        <v>0</v>
      </c>
    </row>
    <row r="212" spans="2:7">
      <c r="B212" s="117" t="s">
        <v>458</v>
      </c>
      <c r="C212" s="117" t="s">
        <v>410</v>
      </c>
      <c r="D212" s="118">
        <v>500000</v>
      </c>
      <c r="E212" s="117" t="s">
        <v>459</v>
      </c>
      <c r="F212" s="117" t="s">
        <v>419</v>
      </c>
      <c r="G212" s="117">
        <v>0</v>
      </c>
    </row>
    <row r="213" spans="2:7">
      <c r="B213" s="117" t="s">
        <v>460</v>
      </c>
      <c r="C213" s="117" t="s">
        <v>411</v>
      </c>
      <c r="D213" s="118">
        <v>450000</v>
      </c>
      <c r="E213" s="117" t="s">
        <v>461</v>
      </c>
      <c r="F213" s="117" t="s">
        <v>419</v>
      </c>
      <c r="G213" s="117">
        <v>0</v>
      </c>
    </row>
    <row r="214" spans="2:7">
      <c r="B214" s="117" t="s">
        <v>462</v>
      </c>
      <c r="C214" s="117" t="s">
        <v>412</v>
      </c>
      <c r="D214" s="118">
        <v>229999.99999999997</v>
      </c>
      <c r="E214" s="117" t="s">
        <v>463</v>
      </c>
      <c r="F214" s="117" t="s">
        <v>419</v>
      </c>
      <c r="G214" s="117">
        <v>0</v>
      </c>
    </row>
    <row r="215" spans="2:7">
      <c r="B215" s="117" t="s">
        <v>464</v>
      </c>
      <c r="C215" s="117" t="s">
        <v>413</v>
      </c>
      <c r="D215" s="118">
        <v>200000</v>
      </c>
      <c r="E215" s="117" t="s">
        <v>465</v>
      </c>
      <c r="F215" s="117" t="s">
        <v>419</v>
      </c>
      <c r="G215" s="117">
        <v>0</v>
      </c>
    </row>
    <row r="216" spans="2:7">
      <c r="B216" s="117" t="s">
        <v>466</v>
      </c>
      <c r="C216" s="117" t="s">
        <v>414</v>
      </c>
      <c r="D216" s="118">
        <v>199999.99999999997</v>
      </c>
      <c r="E216" s="117" t="s">
        <v>467</v>
      </c>
      <c r="F216" s="117" t="s">
        <v>419</v>
      </c>
      <c r="G216" s="117">
        <v>0</v>
      </c>
    </row>
    <row r="217" spans="2:7">
      <c r="B217" s="117" t="s">
        <v>468</v>
      </c>
      <c r="C217" s="117" t="s">
        <v>415</v>
      </c>
      <c r="D217" s="118">
        <v>270000</v>
      </c>
      <c r="E217" s="117" t="s">
        <v>469</v>
      </c>
      <c r="F217" s="117" t="s">
        <v>419</v>
      </c>
      <c r="G217" s="117">
        <v>0</v>
      </c>
    </row>
    <row r="218" spans="2:7">
      <c r="B218" s="117" t="s">
        <v>470</v>
      </c>
      <c r="C218" s="117" t="s">
        <v>416</v>
      </c>
      <c r="D218" s="118">
        <v>180000.00000000003</v>
      </c>
      <c r="E218" s="117" t="s">
        <v>471</v>
      </c>
      <c r="F218" s="117" t="s">
        <v>419</v>
      </c>
      <c r="G218" s="117">
        <v>0</v>
      </c>
    </row>
    <row r="219" spans="2:7">
      <c r="B219" s="117" t="s">
        <v>472</v>
      </c>
      <c r="C219" s="117" t="s">
        <v>417</v>
      </c>
      <c r="D219" s="118">
        <v>230000</v>
      </c>
      <c r="E219" s="117" t="s">
        <v>473</v>
      </c>
      <c r="F219" s="117" t="s">
        <v>419</v>
      </c>
      <c r="G219" s="117">
        <v>0</v>
      </c>
    </row>
    <row r="220" spans="2:7">
      <c r="B220" s="117" t="s">
        <v>474</v>
      </c>
      <c r="C220" s="117" t="s">
        <v>418</v>
      </c>
      <c r="D220" s="118">
        <v>100000</v>
      </c>
      <c r="E220" s="117" t="s">
        <v>475</v>
      </c>
      <c r="F220" s="117" t="s">
        <v>419</v>
      </c>
      <c r="G220" s="117">
        <v>0</v>
      </c>
    </row>
    <row r="221" spans="2:7">
      <c r="B221" s="117" t="s">
        <v>476</v>
      </c>
      <c r="C221" s="117" t="s">
        <v>404</v>
      </c>
      <c r="D221" s="118">
        <v>219999.99999999994</v>
      </c>
      <c r="E221" s="117" t="s">
        <v>477</v>
      </c>
      <c r="F221" s="117" t="s">
        <v>405</v>
      </c>
      <c r="G221" s="118">
        <v>69999.999999999942</v>
      </c>
    </row>
    <row r="222" spans="2:7">
      <c r="B222" s="117" t="s">
        <v>478</v>
      </c>
      <c r="C222" s="117" t="s">
        <v>406</v>
      </c>
      <c r="D222" s="118">
        <v>400000.00000099995</v>
      </c>
      <c r="E222" s="117" t="s">
        <v>479</v>
      </c>
      <c r="F222" s="117" t="s">
        <v>405</v>
      </c>
      <c r="G222" s="118">
        <v>100000.00000099995</v>
      </c>
    </row>
    <row r="223" spans="2:7">
      <c r="B223" s="117" t="s">
        <v>480</v>
      </c>
      <c r="C223" s="117" t="s">
        <v>407</v>
      </c>
      <c r="D223" s="118">
        <v>179999.99198332665</v>
      </c>
      <c r="E223" s="117" t="s">
        <v>481</v>
      </c>
      <c r="F223" s="117" t="s">
        <v>405</v>
      </c>
      <c r="G223" s="118">
        <v>59999.991983326647</v>
      </c>
    </row>
    <row r="224" spans="2:7">
      <c r="B224" s="117" t="s">
        <v>482</v>
      </c>
      <c r="C224" s="117" t="s">
        <v>408</v>
      </c>
      <c r="D224" s="118">
        <v>199999.99999999991</v>
      </c>
      <c r="E224" s="117" t="s">
        <v>483</v>
      </c>
      <c r="F224" s="117" t="s">
        <v>405</v>
      </c>
      <c r="G224" s="118">
        <v>99999.999999999913</v>
      </c>
    </row>
    <row r="225" spans="2:7">
      <c r="B225" s="117" t="s">
        <v>484</v>
      </c>
      <c r="C225" s="117" t="s">
        <v>409</v>
      </c>
      <c r="D225" s="118">
        <v>209999.99999999997</v>
      </c>
      <c r="E225" s="117" t="s">
        <v>485</v>
      </c>
      <c r="F225" s="117" t="s">
        <v>405</v>
      </c>
      <c r="G225" s="118">
        <v>9999.9999999999709</v>
      </c>
    </row>
    <row r="226" spans="2:7">
      <c r="B226" s="117" t="s">
        <v>486</v>
      </c>
      <c r="C226" s="117" t="s">
        <v>410</v>
      </c>
      <c r="D226" s="118">
        <v>500000</v>
      </c>
      <c r="E226" s="117" t="s">
        <v>487</v>
      </c>
      <c r="F226" s="117" t="s">
        <v>405</v>
      </c>
      <c r="G226" s="118">
        <v>230000</v>
      </c>
    </row>
    <row r="227" spans="2:7">
      <c r="B227" s="117" t="s">
        <v>488</v>
      </c>
      <c r="C227" s="117" t="s">
        <v>411</v>
      </c>
      <c r="D227" s="118">
        <v>450000</v>
      </c>
      <c r="E227" s="117" t="s">
        <v>489</v>
      </c>
      <c r="F227" s="117" t="s">
        <v>405</v>
      </c>
      <c r="G227" s="118">
        <v>250000</v>
      </c>
    </row>
    <row r="228" spans="2:7">
      <c r="B228" s="117" t="s">
        <v>490</v>
      </c>
      <c r="C228" s="117" t="s">
        <v>412</v>
      </c>
      <c r="D228" s="118">
        <v>229999.99999999997</v>
      </c>
      <c r="E228" s="117" t="s">
        <v>491</v>
      </c>
      <c r="F228" s="117" t="s">
        <v>405</v>
      </c>
      <c r="G228" s="118">
        <v>119999.99999999997</v>
      </c>
    </row>
    <row r="229" spans="2:7">
      <c r="B229" s="117" t="s">
        <v>492</v>
      </c>
      <c r="C229" s="117" t="s">
        <v>413</v>
      </c>
      <c r="D229" s="118">
        <v>200000</v>
      </c>
      <c r="E229" s="117" t="s">
        <v>493</v>
      </c>
      <c r="F229" s="117" t="s">
        <v>405</v>
      </c>
      <c r="G229" s="118">
        <v>100000</v>
      </c>
    </row>
    <row r="230" spans="2:7">
      <c r="B230" s="117" t="s">
        <v>494</v>
      </c>
      <c r="C230" s="117" t="s">
        <v>414</v>
      </c>
      <c r="D230" s="118">
        <v>199999.99999999997</v>
      </c>
      <c r="E230" s="117" t="s">
        <v>495</v>
      </c>
      <c r="F230" s="117" t="s">
        <v>405</v>
      </c>
      <c r="G230" s="118">
        <v>119999.99999999997</v>
      </c>
    </row>
    <row r="231" spans="2:7">
      <c r="B231" s="117" t="s">
        <v>496</v>
      </c>
      <c r="C231" s="117" t="s">
        <v>415</v>
      </c>
      <c r="D231" s="118">
        <v>270000</v>
      </c>
      <c r="E231" s="117" t="s">
        <v>497</v>
      </c>
      <c r="F231" s="117" t="s">
        <v>405</v>
      </c>
      <c r="G231" s="118">
        <v>90000</v>
      </c>
    </row>
    <row r="232" spans="2:7">
      <c r="B232" s="117" t="s">
        <v>498</v>
      </c>
      <c r="C232" s="117" t="s">
        <v>416</v>
      </c>
      <c r="D232" s="118">
        <v>180000.00000000003</v>
      </c>
      <c r="E232" s="117" t="s">
        <v>499</v>
      </c>
      <c r="F232" s="117" t="s">
        <v>405</v>
      </c>
      <c r="G232" s="118">
        <v>90000.000000000029</v>
      </c>
    </row>
    <row r="233" spans="2:7">
      <c r="B233" s="117" t="s">
        <v>500</v>
      </c>
      <c r="C233" s="117" t="s">
        <v>417</v>
      </c>
      <c r="D233" s="118">
        <v>230000</v>
      </c>
      <c r="E233" s="117" t="s">
        <v>501</v>
      </c>
      <c r="F233" s="117" t="s">
        <v>405</v>
      </c>
      <c r="G233" s="118">
        <v>60000</v>
      </c>
    </row>
    <row r="234" spans="2:7">
      <c r="B234" s="117" t="s">
        <v>663</v>
      </c>
      <c r="C234" s="117" t="s">
        <v>418</v>
      </c>
      <c r="D234" s="118">
        <v>100000</v>
      </c>
      <c r="E234" s="117" t="s">
        <v>664</v>
      </c>
      <c r="F234" s="117" t="s">
        <v>405</v>
      </c>
      <c r="G234" s="118">
        <v>82000</v>
      </c>
    </row>
    <row r="235" spans="2:7">
      <c r="B235" s="117" t="s">
        <v>665</v>
      </c>
      <c r="C235" s="117" t="s">
        <v>420</v>
      </c>
      <c r="D235" s="118">
        <v>980000.00000000012</v>
      </c>
      <c r="E235" s="117" t="s">
        <v>666</v>
      </c>
      <c r="F235" s="117" t="s">
        <v>419</v>
      </c>
      <c r="G235" s="117">
        <v>0</v>
      </c>
    </row>
    <row r="236" spans="2:7">
      <c r="B236" s="117" t="s">
        <v>667</v>
      </c>
      <c r="C236" s="117" t="s">
        <v>421</v>
      </c>
      <c r="D236" s="118">
        <v>300000</v>
      </c>
      <c r="E236" s="117" t="s">
        <v>668</v>
      </c>
      <c r="F236" s="117" t="s">
        <v>419</v>
      </c>
      <c r="G236" s="117">
        <v>0</v>
      </c>
    </row>
    <row r="237" spans="2:7">
      <c r="B237" s="117" t="s">
        <v>669</v>
      </c>
      <c r="C237" s="117" t="s">
        <v>422</v>
      </c>
      <c r="D237" s="118">
        <v>591481.72748921951</v>
      </c>
      <c r="E237" s="117" t="s">
        <v>670</v>
      </c>
      <c r="F237" s="117" t="s">
        <v>405</v>
      </c>
      <c r="G237" s="117">
        <v>308518.27251078049</v>
      </c>
    </row>
    <row r="238" spans="2:7">
      <c r="B238" s="117" t="s">
        <v>671</v>
      </c>
      <c r="C238" s="117" t="s">
        <v>423</v>
      </c>
      <c r="D238" s="118">
        <v>199999.99999999994</v>
      </c>
      <c r="E238" s="117" t="s">
        <v>672</v>
      </c>
      <c r="F238" s="117" t="s">
        <v>405</v>
      </c>
      <c r="G238" s="117">
        <v>800000</v>
      </c>
    </row>
    <row r="239" spans="2:7">
      <c r="B239" s="117" t="s">
        <v>673</v>
      </c>
      <c r="C239" s="117" t="s">
        <v>424</v>
      </c>
      <c r="D239" s="118">
        <v>199999.99999999994</v>
      </c>
      <c r="E239" s="117" t="s">
        <v>674</v>
      </c>
      <c r="F239" s="117" t="s">
        <v>405</v>
      </c>
      <c r="G239" s="117">
        <v>800000</v>
      </c>
    </row>
    <row r="240" spans="2:7">
      <c r="B240" s="117" t="s">
        <v>675</v>
      </c>
      <c r="C240" s="117" t="s">
        <v>425</v>
      </c>
      <c r="D240" s="118">
        <v>50000</v>
      </c>
      <c r="E240" s="117" t="s">
        <v>676</v>
      </c>
      <c r="F240" s="117" t="s">
        <v>405</v>
      </c>
      <c r="G240" s="117">
        <v>550000</v>
      </c>
    </row>
    <row r="241" spans="2:7">
      <c r="B241" s="117" t="s">
        <v>677</v>
      </c>
      <c r="C241" s="117" t="s">
        <v>426</v>
      </c>
      <c r="D241" s="118">
        <v>199999.99999999994</v>
      </c>
      <c r="E241" s="117" t="s">
        <v>678</v>
      </c>
      <c r="F241" s="117" t="s">
        <v>405</v>
      </c>
      <c r="G241" s="117">
        <v>800000</v>
      </c>
    </row>
    <row r="242" spans="2:7">
      <c r="B242" s="117" t="s">
        <v>679</v>
      </c>
      <c r="C242" s="117" t="s">
        <v>427</v>
      </c>
      <c r="D242" s="118">
        <v>30000.000000000004</v>
      </c>
      <c r="E242" s="117" t="s">
        <v>680</v>
      </c>
      <c r="F242" s="117" t="s">
        <v>405</v>
      </c>
      <c r="G242" s="117">
        <v>370000</v>
      </c>
    </row>
    <row r="243" spans="2:7">
      <c r="B243" s="117" t="s">
        <v>681</v>
      </c>
      <c r="C243" s="117" t="s">
        <v>428</v>
      </c>
      <c r="D243" s="118">
        <v>300000</v>
      </c>
      <c r="E243" s="117" t="s">
        <v>682</v>
      </c>
      <c r="F243" s="117" t="s">
        <v>405</v>
      </c>
      <c r="G243" s="117">
        <v>700000</v>
      </c>
    </row>
    <row r="244" spans="2:7">
      <c r="B244" s="117" t="s">
        <v>683</v>
      </c>
      <c r="C244" s="117" t="s">
        <v>429</v>
      </c>
      <c r="D244" s="118">
        <v>60000</v>
      </c>
      <c r="E244" s="117" t="s">
        <v>684</v>
      </c>
      <c r="F244" s="117" t="s">
        <v>405</v>
      </c>
      <c r="G244" s="117">
        <v>540000</v>
      </c>
    </row>
    <row r="245" spans="2:7">
      <c r="B245" s="117" t="s">
        <v>685</v>
      </c>
      <c r="C245" s="117" t="s">
        <v>430</v>
      </c>
      <c r="D245" s="118">
        <v>60000</v>
      </c>
      <c r="E245" s="117" t="s">
        <v>686</v>
      </c>
      <c r="F245" s="117" t="s">
        <v>405</v>
      </c>
      <c r="G245" s="117">
        <v>240000</v>
      </c>
    </row>
    <row r="246" spans="2:7">
      <c r="B246" s="117" t="s">
        <v>687</v>
      </c>
      <c r="C246" s="117" t="s">
        <v>431</v>
      </c>
      <c r="D246" s="118">
        <v>80000.001499999998</v>
      </c>
      <c r="E246" s="117" t="s">
        <v>688</v>
      </c>
      <c r="F246" s="117" t="s">
        <v>405</v>
      </c>
      <c r="G246" s="117">
        <v>219999.99849999999</v>
      </c>
    </row>
    <row r="247" spans="2:7">
      <c r="B247" s="117" t="s">
        <v>689</v>
      </c>
      <c r="C247" s="117" t="s">
        <v>432</v>
      </c>
      <c r="D247" s="118">
        <v>199999.99999999997</v>
      </c>
      <c r="E247" s="117" t="s">
        <v>690</v>
      </c>
      <c r="F247" s="117" t="s">
        <v>405</v>
      </c>
      <c r="G247" s="117">
        <v>800000</v>
      </c>
    </row>
    <row r="248" spans="2:7">
      <c r="B248" s="117" t="s">
        <v>691</v>
      </c>
      <c r="C248" s="117" t="s">
        <v>420</v>
      </c>
      <c r="D248" s="118">
        <v>980000.00000000012</v>
      </c>
      <c r="E248" s="117" t="s">
        <v>692</v>
      </c>
      <c r="F248" s="117" t="s">
        <v>419</v>
      </c>
      <c r="G248" s="118">
        <v>0</v>
      </c>
    </row>
    <row r="249" spans="2:7">
      <c r="B249" s="117" t="s">
        <v>693</v>
      </c>
      <c r="C249" s="117" t="s">
        <v>421</v>
      </c>
      <c r="D249" s="118">
        <v>300000</v>
      </c>
      <c r="E249" s="117" t="s">
        <v>694</v>
      </c>
      <c r="F249" s="117" t="s">
        <v>419</v>
      </c>
      <c r="G249" s="118">
        <v>0</v>
      </c>
    </row>
    <row r="250" spans="2:7">
      <c r="B250" s="117" t="s">
        <v>695</v>
      </c>
      <c r="C250" s="117" t="s">
        <v>422</v>
      </c>
      <c r="D250" s="118">
        <v>591481.72748921951</v>
      </c>
      <c r="E250" s="117" t="s">
        <v>696</v>
      </c>
      <c r="F250" s="117" t="s">
        <v>405</v>
      </c>
      <c r="G250" s="118">
        <v>491481.72748921951</v>
      </c>
    </row>
    <row r="251" spans="2:7">
      <c r="B251" s="117" t="s">
        <v>697</v>
      </c>
      <c r="C251" s="117" t="s">
        <v>423</v>
      </c>
      <c r="D251" s="118">
        <v>199999.99999999994</v>
      </c>
      <c r="E251" s="117" t="s">
        <v>698</v>
      </c>
      <c r="F251" s="117" t="s">
        <v>419</v>
      </c>
      <c r="G251" s="118">
        <v>0</v>
      </c>
    </row>
    <row r="252" spans="2:7">
      <c r="B252" s="117" t="s">
        <v>699</v>
      </c>
      <c r="C252" s="117" t="s">
        <v>424</v>
      </c>
      <c r="D252" s="118">
        <v>199999.99999999994</v>
      </c>
      <c r="E252" s="117" t="s">
        <v>700</v>
      </c>
      <c r="F252" s="117" t="s">
        <v>419</v>
      </c>
      <c r="G252" s="118">
        <v>0</v>
      </c>
    </row>
    <row r="253" spans="2:7">
      <c r="B253" s="117" t="s">
        <v>701</v>
      </c>
      <c r="C253" s="117" t="s">
        <v>425</v>
      </c>
      <c r="D253" s="118">
        <v>50000</v>
      </c>
      <c r="E253" s="117" t="s">
        <v>702</v>
      </c>
      <c r="F253" s="117" t="s">
        <v>419</v>
      </c>
      <c r="G253" s="118">
        <v>0</v>
      </c>
    </row>
    <row r="254" spans="2:7">
      <c r="B254" s="117" t="s">
        <v>703</v>
      </c>
      <c r="C254" s="117" t="s">
        <v>426</v>
      </c>
      <c r="D254" s="118">
        <v>199999.99999999994</v>
      </c>
      <c r="E254" s="117" t="s">
        <v>704</v>
      </c>
      <c r="F254" s="117" t="s">
        <v>419</v>
      </c>
      <c r="G254" s="118">
        <v>0</v>
      </c>
    </row>
    <row r="255" spans="2:7">
      <c r="B255" s="117" t="s">
        <v>705</v>
      </c>
      <c r="C255" s="117" t="s">
        <v>427</v>
      </c>
      <c r="D255" s="118">
        <v>30000.000000000004</v>
      </c>
      <c r="E255" s="117" t="s">
        <v>706</v>
      </c>
      <c r="F255" s="117" t="s">
        <v>419</v>
      </c>
      <c r="G255" s="118">
        <v>0</v>
      </c>
    </row>
    <row r="256" spans="2:7">
      <c r="B256" s="117" t="s">
        <v>707</v>
      </c>
      <c r="C256" s="117" t="s">
        <v>428</v>
      </c>
      <c r="D256" s="118">
        <v>300000</v>
      </c>
      <c r="E256" s="117" t="s">
        <v>708</v>
      </c>
      <c r="F256" s="117" t="s">
        <v>419</v>
      </c>
      <c r="G256" s="118">
        <v>0</v>
      </c>
    </row>
    <row r="257" spans="2:7">
      <c r="B257" s="117" t="s">
        <v>709</v>
      </c>
      <c r="C257" s="117" t="s">
        <v>429</v>
      </c>
      <c r="D257" s="118">
        <v>60000</v>
      </c>
      <c r="E257" s="117" t="s">
        <v>710</v>
      </c>
      <c r="F257" s="117" t="s">
        <v>419</v>
      </c>
      <c r="G257" s="118">
        <v>0</v>
      </c>
    </row>
    <row r="258" spans="2:7">
      <c r="B258" s="117" t="s">
        <v>711</v>
      </c>
      <c r="C258" s="117" t="s">
        <v>430</v>
      </c>
      <c r="D258" s="118">
        <v>60000</v>
      </c>
      <c r="E258" s="117" t="s">
        <v>712</v>
      </c>
      <c r="F258" s="117" t="s">
        <v>419</v>
      </c>
      <c r="G258" s="118">
        <v>0</v>
      </c>
    </row>
    <row r="259" spans="2:7">
      <c r="B259" s="117" t="s">
        <v>713</v>
      </c>
      <c r="C259" s="117" t="s">
        <v>431</v>
      </c>
      <c r="D259" s="118">
        <v>80000.001499999998</v>
      </c>
      <c r="E259" s="117" t="s">
        <v>714</v>
      </c>
      <c r="F259" s="117" t="s">
        <v>405</v>
      </c>
      <c r="G259" s="118">
        <v>1.4999999984866008E-3</v>
      </c>
    </row>
    <row r="260" spans="2:7" ht="15" thickBot="1">
      <c r="B260" s="115" t="s">
        <v>715</v>
      </c>
      <c r="C260" s="115" t="s">
        <v>432</v>
      </c>
      <c r="D260" s="119">
        <v>199999.99999999997</v>
      </c>
      <c r="E260" s="115" t="s">
        <v>716</v>
      </c>
      <c r="F260" s="115" t="s">
        <v>419</v>
      </c>
      <c r="G260" s="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1564-A3CB-4377-8DA1-F50F8641974F}">
  <dimension ref="A1:K248"/>
  <sheetViews>
    <sheetView showGridLines="0" topLeftCell="A187" workbookViewId="0">
      <selection activeCell="H208" sqref="H208:K219"/>
    </sheetView>
  </sheetViews>
  <sheetFormatPr defaultRowHeight="14.5"/>
  <cols>
    <col min="1" max="1" width="2.1796875" customWidth="1"/>
    <col min="2" max="2" width="7.26953125" bestFit="1" customWidth="1"/>
    <col min="3" max="3" width="27.81640625" bestFit="1" customWidth="1"/>
    <col min="4" max="4" width="11.81640625" bestFit="1" customWidth="1"/>
    <col min="5" max="5" width="12.453125" bestFit="1" customWidth="1"/>
    <col min="8" max="8" width="7.26953125" bestFit="1" customWidth="1"/>
    <col min="9" max="9" width="27.81640625" bestFit="1" customWidth="1"/>
    <col min="10" max="10" width="11.81640625" bestFit="1" customWidth="1"/>
    <col min="11" max="11" width="12.453125" bestFit="1" customWidth="1"/>
    <col min="13" max="13" width="7.26953125" bestFit="1" customWidth="1"/>
    <col min="14" max="14" width="27.81640625" bestFit="1" customWidth="1"/>
    <col min="15" max="15" width="11.81640625" bestFit="1" customWidth="1"/>
    <col min="16" max="16" width="12.453125" bestFit="1" customWidth="1"/>
  </cols>
  <sheetData>
    <row r="1" spans="1:5">
      <c r="A1" s="21" t="s">
        <v>433</v>
      </c>
    </row>
    <row r="2" spans="1:5">
      <c r="A2" s="21" t="s">
        <v>504</v>
      </c>
    </row>
    <row r="3" spans="1:5">
      <c r="A3" s="21" t="s">
        <v>763</v>
      </c>
    </row>
    <row r="6" spans="1:5" ht="15" thickBot="1">
      <c r="A6" t="s">
        <v>219</v>
      </c>
    </row>
    <row r="7" spans="1:5">
      <c r="B7" s="120"/>
      <c r="C7" s="120"/>
      <c r="D7" s="120" t="s">
        <v>434</v>
      </c>
      <c r="E7" s="120" t="s">
        <v>436</v>
      </c>
    </row>
    <row r="8" spans="1:5" ht="15" thickBot="1">
      <c r="B8" s="121" t="s">
        <v>202</v>
      </c>
      <c r="C8" s="121" t="s">
        <v>203</v>
      </c>
      <c r="D8" s="121" t="s">
        <v>435</v>
      </c>
      <c r="E8" s="121" t="s">
        <v>437</v>
      </c>
    </row>
    <row r="9" spans="1:5">
      <c r="B9" s="117" t="s">
        <v>506</v>
      </c>
      <c r="C9" s="117" t="s">
        <v>221</v>
      </c>
      <c r="D9" s="117">
        <v>44.28686424978325</v>
      </c>
      <c r="E9" s="117">
        <v>0</v>
      </c>
    </row>
    <row r="10" spans="1:5">
      <c r="B10" s="117" t="s">
        <v>507</v>
      </c>
      <c r="C10" s="117" t="s">
        <v>223</v>
      </c>
      <c r="D10" s="117">
        <v>46.435310606883661</v>
      </c>
      <c r="E10" s="117">
        <v>0</v>
      </c>
    </row>
    <row r="11" spans="1:5">
      <c r="B11" s="117" t="s">
        <v>508</v>
      </c>
      <c r="C11" s="117" t="s">
        <v>224</v>
      </c>
      <c r="D11" s="117">
        <v>0.16283733048090973</v>
      </c>
      <c r="E11" s="117">
        <v>0</v>
      </c>
    </row>
    <row r="12" spans="1:5">
      <c r="B12" s="117" t="s">
        <v>509</v>
      </c>
      <c r="C12" s="117" t="s">
        <v>225</v>
      </c>
      <c r="D12" s="117">
        <v>6.8394229008240632E-8</v>
      </c>
      <c r="E12" s="117">
        <v>-127712940.63967896</v>
      </c>
    </row>
    <row r="13" spans="1:5">
      <c r="B13" s="117" t="s">
        <v>510</v>
      </c>
      <c r="C13" s="117" t="s">
        <v>226</v>
      </c>
      <c r="D13" s="117">
        <v>6.8394229008240632E-8</v>
      </c>
      <c r="E13" s="117">
        <v>-136136792.63967896</v>
      </c>
    </row>
    <row r="14" spans="1:5">
      <c r="B14" s="117" t="s">
        <v>511</v>
      </c>
      <c r="C14" s="117" t="s">
        <v>227</v>
      </c>
      <c r="D14" s="117">
        <v>0</v>
      </c>
      <c r="E14" s="117">
        <v>-119424440.63967896</v>
      </c>
    </row>
    <row r="15" spans="1:5">
      <c r="B15" s="117" t="s">
        <v>512</v>
      </c>
      <c r="C15" s="117" t="s">
        <v>228</v>
      </c>
      <c r="D15" s="117">
        <v>6.8394229008240605E-8</v>
      </c>
      <c r="E15" s="117">
        <v>-173452664.63967896</v>
      </c>
    </row>
    <row r="16" spans="1:5">
      <c r="B16" s="117" t="s">
        <v>513</v>
      </c>
      <c r="C16" s="117" t="s">
        <v>229</v>
      </c>
      <c r="D16" s="117">
        <v>0</v>
      </c>
      <c r="E16" s="117">
        <v>-142516664.63967896</v>
      </c>
    </row>
    <row r="17" spans="2:5">
      <c r="B17" s="117" t="s">
        <v>514</v>
      </c>
      <c r="C17" s="117" t="s">
        <v>230</v>
      </c>
      <c r="D17" s="117">
        <v>20.698659655562015</v>
      </c>
      <c r="E17" s="117">
        <v>0</v>
      </c>
    </row>
    <row r="18" spans="2:5">
      <c r="B18" s="117" t="s">
        <v>515</v>
      </c>
      <c r="C18" s="117" t="s">
        <v>231</v>
      </c>
      <c r="D18" s="117">
        <v>0</v>
      </c>
      <c r="E18" s="117">
        <v>-119567496.63967896</v>
      </c>
    </row>
    <row r="19" spans="2:5">
      <c r="B19" s="117" t="s">
        <v>516</v>
      </c>
      <c r="C19" s="117" t="s">
        <v>232</v>
      </c>
      <c r="D19" s="117">
        <v>0</v>
      </c>
      <c r="E19" s="117">
        <v>-107973056.63967896</v>
      </c>
    </row>
    <row r="20" spans="2:5">
      <c r="B20" s="117" t="s">
        <v>517</v>
      </c>
      <c r="C20" s="117" t="s">
        <v>233</v>
      </c>
      <c r="D20" s="117">
        <v>0</v>
      </c>
      <c r="E20" s="117">
        <v>-150891770.63967896</v>
      </c>
    </row>
    <row r="21" spans="2:5">
      <c r="B21" s="117" t="s">
        <v>518</v>
      </c>
      <c r="C21" s="117" t="s">
        <v>234</v>
      </c>
      <c r="D21" s="117">
        <v>3.2005524791981017</v>
      </c>
      <c r="E21" s="117">
        <v>0</v>
      </c>
    </row>
    <row r="22" spans="2:5">
      <c r="B22" s="117" t="s">
        <v>519</v>
      </c>
      <c r="C22" s="117" t="s">
        <v>235</v>
      </c>
      <c r="D22" s="117">
        <v>96.852111868069542</v>
      </c>
      <c r="E22" s="117">
        <v>0</v>
      </c>
    </row>
    <row r="23" spans="2:5">
      <c r="B23" s="117" t="s">
        <v>520</v>
      </c>
      <c r="C23" s="117" t="s">
        <v>236</v>
      </c>
      <c r="D23" s="117">
        <v>10.617520234957595</v>
      </c>
      <c r="E23" s="117">
        <v>0</v>
      </c>
    </row>
    <row r="24" spans="2:5">
      <c r="B24" s="117" t="s">
        <v>521</v>
      </c>
      <c r="C24" s="117" t="s">
        <v>237</v>
      </c>
      <c r="D24" s="117">
        <v>58.095393084823414</v>
      </c>
      <c r="E24" s="117">
        <v>0</v>
      </c>
    </row>
    <row r="25" spans="2:5">
      <c r="B25" s="117" t="s">
        <v>522</v>
      </c>
      <c r="C25" s="117" t="s">
        <v>238</v>
      </c>
      <c r="D25" s="117">
        <v>4.6543109836579148</v>
      </c>
      <c r="E25" s="117">
        <v>0</v>
      </c>
    </row>
    <row r="26" spans="2:5">
      <c r="B26" s="117" t="s">
        <v>523</v>
      </c>
      <c r="C26" s="117" t="s">
        <v>239</v>
      </c>
      <c r="D26" s="117">
        <v>5.7597854421967867</v>
      </c>
      <c r="E26" s="117">
        <v>0</v>
      </c>
    </row>
    <row r="27" spans="2:5">
      <c r="B27" s="117" t="s">
        <v>524</v>
      </c>
      <c r="C27" s="117" t="s">
        <v>240</v>
      </c>
      <c r="D27" s="117">
        <v>0</v>
      </c>
      <c r="E27" s="117">
        <v>-102279996.38195801</v>
      </c>
    </row>
    <row r="28" spans="2:5">
      <c r="B28" s="117" t="s">
        <v>525</v>
      </c>
      <c r="C28" s="117" t="s">
        <v>241</v>
      </c>
      <c r="D28" s="117">
        <v>5.7597854421967867</v>
      </c>
      <c r="E28" s="117">
        <v>0</v>
      </c>
    </row>
    <row r="29" spans="2:5">
      <c r="B29" s="117" t="s">
        <v>526</v>
      </c>
      <c r="C29" s="117" t="s">
        <v>242</v>
      </c>
      <c r="D29" s="117">
        <v>0</v>
      </c>
      <c r="E29" s="117">
        <v>-123437500.38195801</v>
      </c>
    </row>
    <row r="30" spans="2:5">
      <c r="B30" s="117" t="s">
        <v>527</v>
      </c>
      <c r="C30" s="117" t="s">
        <v>243</v>
      </c>
      <c r="D30" s="117">
        <v>12.468271472670189</v>
      </c>
      <c r="E30" s="117">
        <v>0</v>
      </c>
    </row>
    <row r="31" spans="2:5">
      <c r="B31" s="117" t="s">
        <v>528</v>
      </c>
      <c r="C31" s="117" t="s">
        <v>244</v>
      </c>
      <c r="D31" s="117">
        <v>0</v>
      </c>
      <c r="E31" s="117">
        <v>-100863124.38195801</v>
      </c>
    </row>
    <row r="32" spans="2:5">
      <c r="B32" s="117" t="s">
        <v>529</v>
      </c>
      <c r="C32" s="117" t="s">
        <v>245</v>
      </c>
      <c r="D32" s="117">
        <v>0</v>
      </c>
      <c r="E32" s="117">
        <v>-90386252.381958008</v>
      </c>
    </row>
    <row r="33" spans="2:5">
      <c r="B33" s="117" t="s">
        <v>530</v>
      </c>
      <c r="C33" s="117" t="s">
        <v>246</v>
      </c>
      <c r="D33" s="117">
        <v>0</v>
      </c>
      <c r="E33" s="117">
        <v>-133305934.38195801</v>
      </c>
    </row>
    <row r="34" spans="2:5">
      <c r="B34" s="117" t="s">
        <v>531</v>
      </c>
      <c r="C34" s="117" t="s">
        <v>247</v>
      </c>
      <c r="D34" s="117">
        <v>20.341132075629815</v>
      </c>
      <c r="E34" s="117">
        <v>0</v>
      </c>
    </row>
    <row r="35" spans="2:5">
      <c r="B35" s="117" t="s">
        <v>532</v>
      </c>
      <c r="C35" s="117" t="s">
        <v>248</v>
      </c>
      <c r="D35" s="117">
        <v>49.816826723624395</v>
      </c>
      <c r="E35" s="117">
        <v>0</v>
      </c>
    </row>
    <row r="36" spans="2:5">
      <c r="B36" s="117" t="s">
        <v>533</v>
      </c>
      <c r="C36" s="117" t="s">
        <v>249</v>
      </c>
      <c r="D36" s="117">
        <v>5.2173500520636713</v>
      </c>
      <c r="E36" s="117">
        <v>0</v>
      </c>
    </row>
    <row r="37" spans="2:5">
      <c r="B37" s="117" t="s">
        <v>534</v>
      </c>
      <c r="C37" s="117" t="s">
        <v>250</v>
      </c>
      <c r="D37" s="117">
        <v>17.18030644736988</v>
      </c>
      <c r="E37" s="117">
        <v>0</v>
      </c>
    </row>
    <row r="38" spans="2:5">
      <c r="B38" s="117" t="s">
        <v>535</v>
      </c>
      <c r="C38" s="117" t="s">
        <v>251</v>
      </c>
      <c r="D38" s="117">
        <v>4.8483613423628293</v>
      </c>
      <c r="E38" s="117">
        <v>0</v>
      </c>
    </row>
    <row r="39" spans="2:5">
      <c r="B39" s="117" t="s">
        <v>536</v>
      </c>
      <c r="C39" s="117" t="s">
        <v>252</v>
      </c>
      <c r="D39" s="117">
        <v>4.8702372874213085</v>
      </c>
      <c r="E39" s="117">
        <v>0</v>
      </c>
    </row>
    <row r="40" spans="2:5">
      <c r="B40" s="117" t="s">
        <v>537</v>
      </c>
      <c r="C40" s="117" t="s">
        <v>253</v>
      </c>
      <c r="D40" s="117">
        <v>0</v>
      </c>
      <c r="E40" s="117">
        <v>-81554766</v>
      </c>
    </row>
    <row r="41" spans="2:5">
      <c r="B41" s="117" t="s">
        <v>538</v>
      </c>
      <c r="C41" s="117" t="s">
        <v>254</v>
      </c>
      <c r="D41" s="117">
        <v>4.8702372874213085</v>
      </c>
      <c r="E41" s="117">
        <v>0</v>
      </c>
    </row>
    <row r="42" spans="2:5">
      <c r="B42" s="117" t="s">
        <v>539</v>
      </c>
      <c r="C42" s="117" t="s">
        <v>255</v>
      </c>
      <c r="D42" s="117">
        <v>0</v>
      </c>
      <c r="E42" s="117">
        <v>-104808102</v>
      </c>
    </row>
    <row r="43" spans="2:5">
      <c r="B43" s="117" t="s">
        <v>540</v>
      </c>
      <c r="C43" s="117" t="s">
        <v>256</v>
      </c>
      <c r="D43" s="117">
        <v>7.0681012649287123</v>
      </c>
      <c r="E43" s="117">
        <v>0</v>
      </c>
    </row>
    <row r="44" spans="2:5">
      <c r="B44" s="117" t="s">
        <v>541</v>
      </c>
      <c r="C44" s="117" t="s">
        <v>257</v>
      </c>
      <c r="D44" s="117">
        <v>0</v>
      </c>
      <c r="E44" s="117">
        <v>-82220742</v>
      </c>
    </row>
    <row r="45" spans="2:5">
      <c r="B45" s="117" t="s">
        <v>542</v>
      </c>
      <c r="C45" s="117" t="s">
        <v>258</v>
      </c>
      <c r="D45" s="117">
        <v>0</v>
      </c>
      <c r="E45" s="117">
        <v>-69384630</v>
      </c>
    </row>
    <row r="46" spans="2:5">
      <c r="B46" s="117" t="s">
        <v>543</v>
      </c>
      <c r="C46" s="117" t="s">
        <v>259</v>
      </c>
      <c r="D46" s="117">
        <v>0</v>
      </c>
      <c r="E46" s="117">
        <v>-112099728</v>
      </c>
    </row>
    <row r="47" spans="2:5">
      <c r="B47" s="117" t="s">
        <v>544</v>
      </c>
      <c r="C47" s="117" t="s">
        <v>260</v>
      </c>
      <c r="D47" s="117">
        <v>1.8722123197023506</v>
      </c>
      <c r="E47" s="117">
        <v>0</v>
      </c>
    </row>
    <row r="48" spans="2:5">
      <c r="B48" s="117" t="s">
        <v>545</v>
      </c>
      <c r="C48" s="117" t="s">
        <v>261</v>
      </c>
      <c r="D48" s="117">
        <v>39.830325567669703</v>
      </c>
      <c r="E48" s="117">
        <v>0</v>
      </c>
    </row>
    <row r="49" spans="2:5">
      <c r="B49" s="117" t="s">
        <v>546</v>
      </c>
      <c r="C49" s="117" t="s">
        <v>262</v>
      </c>
      <c r="D49" s="117">
        <v>9.4089870209904749</v>
      </c>
      <c r="E49" s="117">
        <v>0</v>
      </c>
    </row>
    <row r="50" spans="2:5">
      <c r="B50" s="117" t="s">
        <v>547</v>
      </c>
      <c r="C50" s="117" t="s">
        <v>263</v>
      </c>
      <c r="D50" s="117">
        <v>18.605438713356296</v>
      </c>
      <c r="E50" s="117">
        <v>0</v>
      </c>
    </row>
    <row r="51" spans="2:5">
      <c r="B51" s="117" t="s">
        <v>548</v>
      </c>
      <c r="C51" s="117" t="s">
        <v>264</v>
      </c>
      <c r="D51" s="117">
        <v>9.0399980991640181</v>
      </c>
      <c r="E51" s="117">
        <v>0</v>
      </c>
    </row>
    <row r="52" spans="2:5">
      <c r="B52" s="117" t="s">
        <v>549</v>
      </c>
      <c r="C52" s="117" t="s">
        <v>265</v>
      </c>
      <c r="D52" s="117">
        <v>9.0618742811956583</v>
      </c>
      <c r="E52" s="117">
        <v>0</v>
      </c>
    </row>
    <row r="53" spans="2:5">
      <c r="B53" s="117" t="s">
        <v>550</v>
      </c>
      <c r="C53" s="117" t="s">
        <v>266</v>
      </c>
      <c r="D53" s="117">
        <v>0</v>
      </c>
      <c r="E53" s="117">
        <v>-47194046.139457703</v>
      </c>
    </row>
    <row r="54" spans="2:5">
      <c r="B54" s="117" t="s">
        <v>551</v>
      </c>
      <c r="C54" s="117" t="s">
        <v>267</v>
      </c>
      <c r="D54" s="117">
        <v>9.0618742811956583</v>
      </c>
      <c r="E54" s="117">
        <v>0</v>
      </c>
    </row>
    <row r="55" spans="2:5">
      <c r="B55" s="117" t="s">
        <v>552</v>
      </c>
      <c r="C55" s="117" t="s">
        <v>268</v>
      </c>
      <c r="D55" s="117">
        <v>0</v>
      </c>
      <c r="E55" s="117">
        <v>-57971430.139457703</v>
      </c>
    </row>
    <row r="56" spans="2:5">
      <c r="B56" s="117" t="s">
        <v>553</v>
      </c>
      <c r="C56" s="117" t="s">
        <v>269</v>
      </c>
      <c r="D56" s="117">
        <v>11.259738264914956</v>
      </c>
      <c r="E56" s="117">
        <v>0</v>
      </c>
    </row>
    <row r="57" spans="2:5">
      <c r="B57" s="117" t="s">
        <v>554</v>
      </c>
      <c r="C57" s="117" t="s">
        <v>270</v>
      </c>
      <c r="D57" s="117">
        <v>0</v>
      </c>
      <c r="E57" s="117">
        <v>-40263094.139457703</v>
      </c>
    </row>
    <row r="58" spans="2:5">
      <c r="B58" s="117" t="s">
        <v>555</v>
      </c>
      <c r="C58" s="117" t="s">
        <v>271</v>
      </c>
      <c r="D58" s="117">
        <v>0</v>
      </c>
      <c r="E58" s="117">
        <v>-32035714.139457703</v>
      </c>
    </row>
    <row r="59" spans="2:5">
      <c r="B59" s="117" t="s">
        <v>556</v>
      </c>
      <c r="C59" s="117" t="s">
        <v>272</v>
      </c>
      <c r="D59" s="117">
        <v>0</v>
      </c>
      <c r="E59" s="117">
        <v>-69424620.139457703</v>
      </c>
    </row>
    <row r="60" spans="2:5">
      <c r="B60" s="117" t="s">
        <v>557</v>
      </c>
      <c r="C60" s="117" t="s">
        <v>273</v>
      </c>
      <c r="D60" s="117">
        <v>4.9578418979129308</v>
      </c>
      <c r="E60" s="117">
        <v>0</v>
      </c>
    </row>
    <row r="61" spans="2:5">
      <c r="B61" s="117" t="s">
        <v>558</v>
      </c>
      <c r="C61" s="117" t="s">
        <v>274</v>
      </c>
      <c r="D61" s="117">
        <v>49.621270758938309</v>
      </c>
      <c r="E61" s="117">
        <v>0</v>
      </c>
    </row>
    <row r="62" spans="2:5">
      <c r="B62" s="117" t="s">
        <v>559</v>
      </c>
      <c r="C62" s="117" t="s">
        <v>275</v>
      </c>
      <c r="D62" s="117">
        <v>5.1661829247850486</v>
      </c>
      <c r="E62" s="117">
        <v>0</v>
      </c>
    </row>
    <row r="63" spans="2:5">
      <c r="B63" s="117" t="s">
        <v>560</v>
      </c>
      <c r="C63" s="117" t="s">
        <v>276</v>
      </c>
      <c r="D63" s="117">
        <v>33.962143759428692</v>
      </c>
      <c r="E63" s="117">
        <v>0</v>
      </c>
    </row>
    <row r="64" spans="2:5">
      <c r="B64" s="117" t="s">
        <v>561</v>
      </c>
      <c r="C64" s="117" t="s">
        <v>277</v>
      </c>
      <c r="D64" s="117">
        <v>4.797194002958598</v>
      </c>
      <c r="E64" s="117">
        <v>0</v>
      </c>
    </row>
    <row r="65" spans="2:5">
      <c r="B65" s="117" t="s">
        <v>562</v>
      </c>
      <c r="C65" s="117" t="s">
        <v>278</v>
      </c>
      <c r="D65" s="117">
        <v>4.8190706632842568</v>
      </c>
      <c r="E65" s="117">
        <v>0</v>
      </c>
    </row>
    <row r="66" spans="2:5">
      <c r="B66" s="117" t="s">
        <v>563</v>
      </c>
      <c r="C66" s="117" t="s">
        <v>279</v>
      </c>
      <c r="D66" s="117">
        <v>4.782940230541044E-7</v>
      </c>
      <c r="E66" s="117">
        <v>-32968493.327003479</v>
      </c>
    </row>
    <row r="67" spans="2:5">
      <c r="B67" s="117" t="s">
        <v>564</v>
      </c>
      <c r="C67" s="117" t="s">
        <v>280</v>
      </c>
      <c r="D67" s="117">
        <v>4.8190706632842568</v>
      </c>
      <c r="E67" s="117">
        <v>0</v>
      </c>
    </row>
    <row r="68" spans="2:5">
      <c r="B68" s="117" t="s">
        <v>565</v>
      </c>
      <c r="C68" s="117" t="s">
        <v>281</v>
      </c>
      <c r="D68" s="117">
        <v>0</v>
      </c>
      <c r="E68" s="117">
        <v>-21699999.327003479</v>
      </c>
    </row>
    <row r="69" spans="2:5">
      <c r="B69" s="117" t="s">
        <v>566</v>
      </c>
      <c r="C69" s="117" t="s">
        <v>282</v>
      </c>
      <c r="D69" s="117">
        <v>7.0169341624976411</v>
      </c>
      <c r="E69" s="117">
        <v>0</v>
      </c>
    </row>
    <row r="70" spans="2:5">
      <c r="B70" s="117" t="s">
        <v>567</v>
      </c>
      <c r="C70" s="117" t="s">
        <v>283</v>
      </c>
      <c r="D70" s="117">
        <v>0</v>
      </c>
      <c r="E70" s="117">
        <v>-70341191.327003479</v>
      </c>
    </row>
    <row r="71" spans="2:5">
      <c r="B71" s="117" t="s">
        <v>568</v>
      </c>
      <c r="C71" s="117" t="s">
        <v>284</v>
      </c>
      <c r="D71" s="117">
        <v>4.782940230541044E-7</v>
      </c>
      <c r="E71" s="117">
        <v>-46818271.327003479</v>
      </c>
    </row>
    <row r="72" spans="2:5">
      <c r="B72" s="117" t="s">
        <v>569</v>
      </c>
      <c r="C72" s="117" t="s">
        <v>285</v>
      </c>
      <c r="D72" s="117">
        <v>0</v>
      </c>
      <c r="E72" s="117">
        <v>-46132481.327003479</v>
      </c>
    </row>
    <row r="73" spans="2:5">
      <c r="B73" s="117" t="s">
        <v>570</v>
      </c>
      <c r="C73" s="117" t="s">
        <v>286</v>
      </c>
      <c r="D73" s="117">
        <v>7.2920208574109848</v>
      </c>
      <c r="E73" s="117">
        <v>0</v>
      </c>
    </row>
    <row r="74" spans="2:5">
      <c r="B74" s="117" t="s">
        <v>571</v>
      </c>
      <c r="C74" s="117" t="s">
        <v>287</v>
      </c>
      <c r="D74" s="117">
        <v>39.474262601750702</v>
      </c>
      <c r="E74" s="117">
        <v>0</v>
      </c>
    </row>
    <row r="75" spans="2:5">
      <c r="B75" s="117" t="s">
        <v>572</v>
      </c>
      <c r="C75" s="117" t="s">
        <v>288</v>
      </c>
      <c r="D75" s="117">
        <v>18.330975776447627</v>
      </c>
      <c r="E75" s="117">
        <v>0</v>
      </c>
    </row>
    <row r="76" spans="2:5">
      <c r="B76" s="117" t="s">
        <v>573</v>
      </c>
      <c r="C76" s="117" t="s">
        <v>289</v>
      </c>
      <c r="D76" s="117">
        <v>61.601069972437458</v>
      </c>
      <c r="E76" s="117">
        <v>0</v>
      </c>
    </row>
    <row r="77" spans="2:5">
      <c r="B77" s="117" t="s">
        <v>574</v>
      </c>
      <c r="C77" s="117" t="s">
        <v>290</v>
      </c>
      <c r="D77" s="117">
        <v>17.96198685462118</v>
      </c>
      <c r="E77" s="117">
        <v>0</v>
      </c>
    </row>
    <row r="78" spans="2:5">
      <c r="B78" s="117" t="s">
        <v>575</v>
      </c>
      <c r="C78" s="117" t="s">
        <v>291</v>
      </c>
      <c r="D78" s="117">
        <v>17.98386303665281</v>
      </c>
      <c r="E78" s="117">
        <v>0</v>
      </c>
    </row>
    <row r="79" spans="2:5">
      <c r="B79" s="117" t="s">
        <v>576</v>
      </c>
      <c r="C79" s="117" t="s">
        <v>292</v>
      </c>
      <c r="D79" s="117">
        <v>7.2014367183192176</v>
      </c>
      <c r="E79" s="117">
        <v>0</v>
      </c>
    </row>
    <row r="80" spans="2:5">
      <c r="B80" s="117" t="s">
        <v>577</v>
      </c>
      <c r="C80" s="117" t="s">
        <v>293</v>
      </c>
      <c r="D80" s="117">
        <v>17.98386303665281</v>
      </c>
      <c r="E80" s="117">
        <v>0</v>
      </c>
    </row>
    <row r="81" spans="2:5">
      <c r="B81" s="117" t="s">
        <v>578</v>
      </c>
      <c r="C81" s="117" t="s">
        <v>294</v>
      </c>
      <c r="D81" s="117">
        <v>5.9046658869725039</v>
      </c>
      <c r="E81" s="117">
        <v>0</v>
      </c>
    </row>
    <row r="82" spans="2:5">
      <c r="B82" s="117" t="s">
        <v>579</v>
      </c>
      <c r="C82" s="117" t="s">
        <v>295</v>
      </c>
      <c r="D82" s="117">
        <v>20.181727020372108</v>
      </c>
      <c r="E82" s="117">
        <v>0</v>
      </c>
    </row>
    <row r="83" spans="2:5">
      <c r="B83" s="117" t="s">
        <v>580</v>
      </c>
      <c r="C83" s="117" t="s">
        <v>296</v>
      </c>
      <c r="D83" s="117">
        <v>16.004132612090515</v>
      </c>
      <c r="E83" s="117">
        <v>0</v>
      </c>
    </row>
    <row r="84" spans="2:5">
      <c r="B84" s="117" t="s">
        <v>581</v>
      </c>
      <c r="C84" s="117" t="s">
        <v>297</v>
      </c>
      <c r="D84" s="117">
        <v>15.736563314269981</v>
      </c>
      <c r="E84" s="117">
        <v>0</v>
      </c>
    </row>
    <row r="85" spans="2:5">
      <c r="B85" s="117" t="s">
        <v>582</v>
      </c>
      <c r="C85" s="117" t="s">
        <v>298</v>
      </c>
      <c r="D85" s="117">
        <v>11.083942632144552</v>
      </c>
      <c r="E85" s="117">
        <v>0</v>
      </c>
    </row>
    <row r="86" spans="2:5">
      <c r="B86" s="117" t="s">
        <v>583</v>
      </c>
      <c r="C86" s="117" t="s">
        <v>299</v>
      </c>
      <c r="D86" s="117">
        <v>26.44909182065706</v>
      </c>
      <c r="E86" s="117">
        <v>0</v>
      </c>
    </row>
    <row r="87" spans="2:5">
      <c r="B87" s="117" t="s">
        <v>584</v>
      </c>
      <c r="C87" s="117" t="s">
        <v>300</v>
      </c>
      <c r="D87" s="117">
        <v>19.177924746269024</v>
      </c>
      <c r="E87" s="117">
        <v>0</v>
      </c>
    </row>
    <row r="88" spans="2:5">
      <c r="B88" s="117" t="s">
        <v>585</v>
      </c>
      <c r="C88" s="117" t="s">
        <v>301</v>
      </c>
      <c r="D88" s="117">
        <v>19.090785460045407</v>
      </c>
      <c r="E88" s="117">
        <v>0</v>
      </c>
    </row>
    <row r="89" spans="2:5">
      <c r="B89" s="117" t="s">
        <v>586</v>
      </c>
      <c r="C89" s="117" t="s">
        <v>302</v>
      </c>
      <c r="D89" s="117">
        <v>46.934975752199776</v>
      </c>
      <c r="E89" s="117">
        <v>0</v>
      </c>
    </row>
    <row r="90" spans="2:5">
      <c r="B90" s="117" t="s">
        <v>587</v>
      </c>
      <c r="C90" s="117" t="s">
        <v>303</v>
      </c>
      <c r="D90" s="117">
        <v>18.721796550642729</v>
      </c>
      <c r="E90" s="117">
        <v>0</v>
      </c>
    </row>
    <row r="91" spans="2:5">
      <c r="B91" s="117" t="s">
        <v>588</v>
      </c>
      <c r="C91" s="117" t="s">
        <v>304</v>
      </c>
      <c r="D91" s="117">
        <v>18.743672732674362</v>
      </c>
      <c r="E91" s="117">
        <v>0</v>
      </c>
    </row>
    <row r="92" spans="2:5">
      <c r="B92" s="117" t="s">
        <v>589</v>
      </c>
      <c r="C92" s="117" t="s">
        <v>305</v>
      </c>
      <c r="D92" s="117">
        <v>11.674317739991649</v>
      </c>
      <c r="E92" s="117">
        <v>0</v>
      </c>
    </row>
    <row r="93" spans="2:5">
      <c r="B93" s="117" t="s">
        <v>590</v>
      </c>
      <c r="C93" s="117" t="s">
        <v>306</v>
      </c>
      <c r="D93" s="117">
        <v>18.743672732674362</v>
      </c>
      <c r="E93" s="117">
        <v>0</v>
      </c>
    </row>
    <row r="94" spans="2:5">
      <c r="B94" s="117" t="s">
        <v>591</v>
      </c>
      <c r="C94" s="117" t="s">
        <v>307</v>
      </c>
      <c r="D94" s="117">
        <v>9.5193171938037704</v>
      </c>
      <c r="E94" s="117">
        <v>0</v>
      </c>
    </row>
    <row r="95" spans="2:5">
      <c r="B95" s="117" t="s">
        <v>592</v>
      </c>
      <c r="C95" s="117" t="s">
        <v>308</v>
      </c>
      <c r="D95" s="117">
        <v>20.941536710181776</v>
      </c>
      <c r="E95" s="117">
        <v>0</v>
      </c>
    </row>
    <row r="96" spans="2:5">
      <c r="B96" s="117" t="s">
        <v>593</v>
      </c>
      <c r="C96" s="117" t="s">
        <v>309</v>
      </c>
      <c r="D96" s="117">
        <v>11.18966736837127</v>
      </c>
      <c r="E96" s="117">
        <v>0</v>
      </c>
    </row>
    <row r="97" spans="2:5">
      <c r="B97" s="117" t="s">
        <v>594</v>
      </c>
      <c r="C97" s="117" t="s">
        <v>310</v>
      </c>
      <c r="D97" s="117">
        <v>11.234262171625689</v>
      </c>
      <c r="E97" s="117">
        <v>0</v>
      </c>
    </row>
    <row r="98" spans="2:5">
      <c r="B98" s="117" t="s">
        <v>595</v>
      </c>
      <c r="C98" s="117" t="s">
        <v>311</v>
      </c>
      <c r="D98" s="117">
        <v>13.619095520494698</v>
      </c>
      <c r="E98" s="117">
        <v>0</v>
      </c>
    </row>
    <row r="99" spans="2:5">
      <c r="B99" s="117" t="s">
        <v>596</v>
      </c>
      <c r="C99" s="117" t="s">
        <v>312</v>
      </c>
      <c r="D99" s="117">
        <v>21.582451215601797</v>
      </c>
      <c r="E99" s="117">
        <v>0</v>
      </c>
    </row>
    <row r="100" spans="2:5">
      <c r="B100" s="117" t="s">
        <v>597</v>
      </c>
      <c r="C100" s="117" t="s">
        <v>313</v>
      </c>
      <c r="D100" s="117">
        <v>22.44622744992796</v>
      </c>
      <c r="E100" s="117">
        <v>0</v>
      </c>
    </row>
    <row r="101" spans="2:5">
      <c r="B101" s="117" t="s">
        <v>598</v>
      </c>
      <c r="C101" s="117" t="s">
        <v>314</v>
      </c>
      <c r="D101" s="117">
        <v>11.097174288433292</v>
      </c>
      <c r="E101" s="117">
        <v>0</v>
      </c>
    </row>
    <row r="102" spans="2:5">
      <c r="B102" s="117" t="s">
        <v>599</v>
      </c>
      <c r="C102" s="117" t="s">
        <v>315</v>
      </c>
      <c r="D102" s="117">
        <v>21.197548650612003</v>
      </c>
      <c r="E102" s="117">
        <v>0</v>
      </c>
    </row>
    <row r="103" spans="2:5">
      <c r="B103" s="117" t="s">
        <v>600</v>
      </c>
      <c r="C103" s="117" t="s">
        <v>316</v>
      </c>
      <c r="D103" s="117">
        <v>10.728185366606837</v>
      </c>
      <c r="E103" s="117">
        <v>0</v>
      </c>
    </row>
    <row r="104" spans="2:5">
      <c r="B104" s="117" t="s">
        <v>601</v>
      </c>
      <c r="C104" s="117" t="s">
        <v>317</v>
      </c>
      <c r="D104" s="117">
        <v>10.750061548638477</v>
      </c>
      <c r="E104" s="117">
        <v>0</v>
      </c>
    </row>
    <row r="105" spans="2:5">
      <c r="B105" s="117" t="s">
        <v>602</v>
      </c>
      <c r="C105" s="117" t="s">
        <v>318</v>
      </c>
      <c r="D105" s="117">
        <v>3.6807105212552678</v>
      </c>
      <c r="E105" s="117">
        <v>0</v>
      </c>
    </row>
    <row r="106" spans="2:5">
      <c r="B106" s="117" t="s">
        <v>603</v>
      </c>
      <c r="C106" s="117" t="s">
        <v>319</v>
      </c>
      <c r="D106" s="117">
        <v>10.750061548638477</v>
      </c>
      <c r="E106" s="117">
        <v>0</v>
      </c>
    </row>
    <row r="107" spans="2:5">
      <c r="B107" s="117" t="s">
        <v>604</v>
      </c>
      <c r="C107" s="117" t="s">
        <v>320</v>
      </c>
      <c r="D107" s="117">
        <v>1.5257060097678838</v>
      </c>
      <c r="E107" s="117">
        <v>0</v>
      </c>
    </row>
    <row r="108" spans="2:5">
      <c r="B108" s="117" t="s">
        <v>605</v>
      </c>
      <c r="C108" s="117" t="s">
        <v>321</v>
      </c>
      <c r="D108" s="117">
        <v>12.947925526145886</v>
      </c>
      <c r="E108" s="117">
        <v>0</v>
      </c>
    </row>
    <row r="109" spans="2:5">
      <c r="B109" s="117" t="s">
        <v>606</v>
      </c>
      <c r="C109" s="117" t="s">
        <v>322</v>
      </c>
      <c r="D109" s="117">
        <v>3.1960561843353839</v>
      </c>
      <c r="E109" s="117">
        <v>0</v>
      </c>
    </row>
    <row r="110" spans="2:5">
      <c r="B110" s="117" t="s">
        <v>607</v>
      </c>
      <c r="C110" s="117" t="s">
        <v>323</v>
      </c>
      <c r="D110" s="117">
        <v>3.2406509875898015</v>
      </c>
      <c r="E110" s="117">
        <v>0</v>
      </c>
    </row>
    <row r="111" spans="2:5">
      <c r="B111" s="117" t="s">
        <v>608</v>
      </c>
      <c r="C111" s="117" t="s">
        <v>324</v>
      </c>
      <c r="D111" s="117">
        <v>5.6254843488825834</v>
      </c>
      <c r="E111" s="117">
        <v>0</v>
      </c>
    </row>
    <row r="112" spans="2:5">
      <c r="B112" s="117" t="s">
        <v>609</v>
      </c>
      <c r="C112" s="117" t="s">
        <v>325</v>
      </c>
      <c r="D112" s="117">
        <v>7.6588545184750201</v>
      </c>
      <c r="E112" s="117">
        <v>0</v>
      </c>
    </row>
    <row r="113" spans="2:5">
      <c r="B113" s="117" t="s">
        <v>610</v>
      </c>
      <c r="C113" s="117" t="s">
        <v>326</v>
      </c>
      <c r="D113" s="117">
        <v>25.197506178979765</v>
      </c>
      <c r="E113" s="117">
        <v>0</v>
      </c>
    </row>
    <row r="114" spans="2:5">
      <c r="B114" s="117" t="s">
        <v>611</v>
      </c>
      <c r="C114" s="117" t="s">
        <v>327</v>
      </c>
      <c r="D114" s="117">
        <v>9.7549042904009848</v>
      </c>
      <c r="E114" s="117">
        <v>0</v>
      </c>
    </row>
    <row r="115" spans="2:5">
      <c r="B115" s="117" t="s">
        <v>612</v>
      </c>
      <c r="C115" s="117" t="s">
        <v>328</v>
      </c>
      <c r="D115" s="117">
        <v>17.711785315424653</v>
      </c>
      <c r="E115" s="117">
        <v>0</v>
      </c>
    </row>
    <row r="116" spans="2:5">
      <c r="B116" s="117" t="s">
        <v>613</v>
      </c>
      <c r="C116" s="117" t="s">
        <v>329</v>
      </c>
      <c r="D116" s="117">
        <v>9.3859153561507522</v>
      </c>
      <c r="E116" s="117">
        <v>0</v>
      </c>
    </row>
    <row r="117" spans="2:5">
      <c r="B117" s="117" t="s">
        <v>614</v>
      </c>
      <c r="C117" s="117" t="s">
        <v>330</v>
      </c>
      <c r="D117" s="117">
        <v>9.4077915381823924</v>
      </c>
      <c r="E117" s="117">
        <v>0</v>
      </c>
    </row>
    <row r="118" spans="2:5">
      <c r="B118" s="117" t="s">
        <v>615</v>
      </c>
      <c r="C118" s="117" t="s">
        <v>331</v>
      </c>
      <c r="D118" s="117">
        <v>2.3384365454996767</v>
      </c>
      <c r="E118" s="117">
        <v>0</v>
      </c>
    </row>
    <row r="119" spans="2:5">
      <c r="B119" s="117" t="s">
        <v>616</v>
      </c>
      <c r="C119" s="117" t="s">
        <v>332</v>
      </c>
      <c r="D119" s="117">
        <v>9.4077915381823924</v>
      </c>
      <c r="E119" s="117">
        <v>0</v>
      </c>
    </row>
    <row r="120" spans="2:5">
      <c r="B120" s="117" t="s">
        <v>617</v>
      </c>
      <c r="C120" s="117" t="s">
        <v>333</v>
      </c>
      <c r="D120" s="117">
        <v>0.18343599931180027</v>
      </c>
      <c r="E120" s="117">
        <v>0</v>
      </c>
    </row>
    <row r="121" spans="2:5">
      <c r="B121" s="117" t="s">
        <v>618</v>
      </c>
      <c r="C121" s="117" t="s">
        <v>334</v>
      </c>
      <c r="D121" s="117">
        <v>11.605655528113578</v>
      </c>
      <c r="E121" s="117">
        <v>0</v>
      </c>
    </row>
    <row r="122" spans="2:5">
      <c r="B122" s="117" t="s">
        <v>619</v>
      </c>
      <c r="C122" s="117" t="s">
        <v>335</v>
      </c>
      <c r="D122" s="117">
        <v>1.8537861738792982</v>
      </c>
      <c r="E122" s="117">
        <v>0</v>
      </c>
    </row>
    <row r="123" spans="2:5">
      <c r="B123" s="117" t="s">
        <v>620</v>
      </c>
      <c r="C123" s="117" t="s">
        <v>336</v>
      </c>
      <c r="D123" s="117">
        <v>1.8983809771337159</v>
      </c>
      <c r="E123" s="117">
        <v>0</v>
      </c>
    </row>
    <row r="124" spans="2:5">
      <c r="B124" s="117" t="s">
        <v>621</v>
      </c>
      <c r="C124" s="117" t="s">
        <v>337</v>
      </c>
      <c r="D124" s="117">
        <v>4.2832143508502725</v>
      </c>
      <c r="E124" s="117">
        <v>0</v>
      </c>
    </row>
    <row r="125" spans="2:5">
      <c r="B125" s="117" t="s">
        <v>622</v>
      </c>
      <c r="C125" s="117" t="s">
        <v>338</v>
      </c>
      <c r="D125" s="117">
        <v>5.8372023604626984</v>
      </c>
      <c r="E125" s="117">
        <v>0</v>
      </c>
    </row>
    <row r="126" spans="2:5">
      <c r="B126" s="117" t="s">
        <v>623</v>
      </c>
      <c r="C126" s="117" t="s">
        <v>339</v>
      </c>
      <c r="D126" s="117">
        <v>26.382088622311478</v>
      </c>
      <c r="E126" s="117">
        <v>0</v>
      </c>
    </row>
    <row r="127" spans="2:5">
      <c r="B127" s="117" t="s">
        <v>624</v>
      </c>
      <c r="C127" s="117" t="s">
        <v>340</v>
      </c>
      <c r="D127" s="117">
        <v>10.085401987491309</v>
      </c>
      <c r="E127" s="117">
        <v>0</v>
      </c>
    </row>
    <row r="128" spans="2:5">
      <c r="B128" s="117" t="s">
        <v>625</v>
      </c>
      <c r="C128" s="117" t="s">
        <v>341</v>
      </c>
      <c r="D128" s="117">
        <v>11.146897168888456</v>
      </c>
      <c r="E128" s="117">
        <v>0</v>
      </c>
    </row>
    <row r="129" spans="2:5">
      <c r="B129" s="117" t="s">
        <v>626</v>
      </c>
      <c r="C129" s="117" t="s">
        <v>342</v>
      </c>
      <c r="D129" s="117">
        <v>9.716413065664856</v>
      </c>
      <c r="E129" s="117">
        <v>0</v>
      </c>
    </row>
    <row r="130" spans="2:5">
      <c r="B130" s="117" t="s">
        <v>627</v>
      </c>
      <c r="C130" s="117" t="s">
        <v>343</v>
      </c>
      <c r="D130" s="117">
        <v>9.7382892476964944</v>
      </c>
      <c r="E130" s="117">
        <v>0</v>
      </c>
    </row>
    <row r="131" spans="2:5">
      <c r="B131" s="117" t="s">
        <v>628</v>
      </c>
      <c r="C131" s="117" t="s">
        <v>344</v>
      </c>
      <c r="D131" s="117">
        <v>2.6689342798613302</v>
      </c>
      <c r="E131" s="117">
        <v>0</v>
      </c>
    </row>
    <row r="132" spans="2:5">
      <c r="B132" s="117" t="s">
        <v>629</v>
      </c>
      <c r="C132" s="117" t="s">
        <v>345</v>
      </c>
      <c r="D132" s="117">
        <v>9.7382892476964944</v>
      </c>
      <c r="E132" s="117">
        <v>0</v>
      </c>
    </row>
    <row r="133" spans="2:5">
      <c r="B133" s="117" t="s">
        <v>630</v>
      </c>
      <c r="C133" s="117" t="s">
        <v>346</v>
      </c>
      <c r="D133" s="117">
        <v>0.51393373367345352</v>
      </c>
      <c r="E133" s="117">
        <v>0</v>
      </c>
    </row>
    <row r="134" spans="2:5">
      <c r="B134" s="117" t="s">
        <v>631</v>
      </c>
      <c r="C134" s="117" t="s">
        <v>347</v>
      </c>
      <c r="D134" s="117">
        <v>11.936153225203903</v>
      </c>
      <c r="E134" s="117">
        <v>0</v>
      </c>
    </row>
    <row r="135" spans="2:5">
      <c r="B135" s="117" t="s">
        <v>632</v>
      </c>
      <c r="C135" s="117" t="s">
        <v>348</v>
      </c>
      <c r="D135" s="117">
        <v>2.184283908240952</v>
      </c>
      <c r="E135" s="117">
        <v>0</v>
      </c>
    </row>
    <row r="136" spans="2:5">
      <c r="B136" s="117" t="s">
        <v>633</v>
      </c>
      <c r="C136" s="117" t="s">
        <v>349</v>
      </c>
      <c r="D136" s="117">
        <v>2.2288787114953705</v>
      </c>
      <c r="E136" s="117">
        <v>0</v>
      </c>
    </row>
    <row r="137" spans="2:5">
      <c r="B137" s="117" t="s">
        <v>634</v>
      </c>
      <c r="C137" s="117" t="s">
        <v>350</v>
      </c>
      <c r="D137" s="117">
        <v>4.6137120479406004</v>
      </c>
      <c r="E137" s="117">
        <v>0</v>
      </c>
    </row>
    <row r="138" spans="2:5">
      <c r="B138" s="117" t="s">
        <v>635</v>
      </c>
      <c r="C138" s="117" t="s">
        <v>351</v>
      </c>
      <c r="D138" s="117">
        <v>4.2367720734243859</v>
      </c>
      <c r="E138" s="117">
        <v>0</v>
      </c>
    </row>
    <row r="139" spans="2:5">
      <c r="B139" s="117" t="s">
        <v>636</v>
      </c>
      <c r="C139" s="117" t="s">
        <v>352</v>
      </c>
      <c r="D139" s="117">
        <v>53.885275884416188</v>
      </c>
      <c r="E139" s="117">
        <v>0</v>
      </c>
    </row>
    <row r="140" spans="2:5">
      <c r="B140" s="117" t="s">
        <v>637</v>
      </c>
      <c r="C140" s="117" t="s">
        <v>353</v>
      </c>
      <c r="D140" s="117">
        <v>7.7420287427210575</v>
      </c>
      <c r="E140" s="117">
        <v>0</v>
      </c>
    </row>
    <row r="141" spans="2:5">
      <c r="B141" s="117" t="s">
        <v>638</v>
      </c>
      <c r="C141" s="117" t="s">
        <v>354</v>
      </c>
      <c r="D141" s="117">
        <v>31.259813313041761</v>
      </c>
      <c r="E141" s="117">
        <v>0</v>
      </c>
    </row>
    <row r="142" spans="2:5">
      <c r="B142" s="117" t="s">
        <v>639</v>
      </c>
      <c r="C142" s="117" t="s">
        <v>355</v>
      </c>
      <c r="D142" s="117">
        <v>7.9933256154367767</v>
      </c>
      <c r="E142" s="117">
        <v>0</v>
      </c>
    </row>
    <row r="143" spans="2:5">
      <c r="B143" s="117" t="s">
        <v>640</v>
      </c>
      <c r="C143" s="117" t="s">
        <v>356</v>
      </c>
      <c r="D143" s="117">
        <v>8.0152017974684142</v>
      </c>
      <c r="E143" s="117">
        <v>0</v>
      </c>
    </row>
    <row r="144" spans="2:5">
      <c r="B144" s="117" t="s">
        <v>641</v>
      </c>
      <c r="C144" s="117" t="s">
        <v>357</v>
      </c>
      <c r="D144" s="117">
        <v>0.94584680478569616</v>
      </c>
      <c r="E144" s="117">
        <v>0</v>
      </c>
    </row>
    <row r="145" spans="2:5">
      <c r="B145" s="117" t="s">
        <v>642</v>
      </c>
      <c r="C145" s="117" t="s">
        <v>358</v>
      </c>
      <c r="D145" s="117">
        <v>8.0152017974684142</v>
      </c>
      <c r="E145" s="117">
        <v>0</v>
      </c>
    </row>
    <row r="146" spans="2:5">
      <c r="B146" s="117" t="s">
        <v>643</v>
      </c>
      <c r="C146" s="117" t="s">
        <v>359</v>
      </c>
      <c r="D146" s="117">
        <v>0</v>
      </c>
      <c r="E146" s="117">
        <v>-69923078.803237915</v>
      </c>
    </row>
    <row r="147" spans="2:5">
      <c r="B147" s="117" t="s">
        <v>644</v>
      </c>
      <c r="C147" s="117" t="s">
        <v>360</v>
      </c>
      <c r="D147" s="117">
        <v>10.213065774975828</v>
      </c>
      <c r="E147" s="117">
        <v>0</v>
      </c>
    </row>
    <row r="148" spans="2:5">
      <c r="B148" s="117" t="s">
        <v>645</v>
      </c>
      <c r="C148" s="117" t="s">
        <v>361</v>
      </c>
      <c r="D148" s="117">
        <v>0.46119643316531855</v>
      </c>
      <c r="E148" s="117">
        <v>0</v>
      </c>
    </row>
    <row r="149" spans="2:5">
      <c r="B149" s="117" t="s">
        <v>646</v>
      </c>
      <c r="C149" s="117" t="s">
        <v>362</v>
      </c>
      <c r="D149" s="117">
        <v>0.50579123641973611</v>
      </c>
      <c r="E149" s="117">
        <v>0</v>
      </c>
    </row>
    <row r="150" spans="2:5">
      <c r="B150" s="117" t="s">
        <v>647</v>
      </c>
      <c r="C150" s="117" t="s">
        <v>363</v>
      </c>
      <c r="D150" s="117">
        <v>2.8906245977125167</v>
      </c>
      <c r="E150" s="117">
        <v>0</v>
      </c>
    </row>
    <row r="151" spans="2:5">
      <c r="B151" s="117" t="s">
        <v>648</v>
      </c>
      <c r="C151" s="117" t="s">
        <v>364</v>
      </c>
      <c r="D151" s="117">
        <v>9.0792835410940125</v>
      </c>
      <c r="E151" s="117">
        <v>0</v>
      </c>
    </row>
    <row r="152" spans="2:5">
      <c r="B152" s="117" t="s">
        <v>649</v>
      </c>
      <c r="C152" s="117" t="s">
        <v>365</v>
      </c>
      <c r="D152" s="117">
        <v>29.468946856414096</v>
      </c>
      <c r="E152" s="117">
        <v>0</v>
      </c>
    </row>
    <row r="153" spans="2:5">
      <c r="B153" s="117" t="s">
        <v>650</v>
      </c>
      <c r="C153" s="117" t="s">
        <v>366</v>
      </c>
      <c r="D153" s="117">
        <v>7.7186583990351405</v>
      </c>
      <c r="E153" s="117">
        <v>0</v>
      </c>
    </row>
    <row r="154" spans="2:5">
      <c r="B154" s="117" t="s">
        <v>651</v>
      </c>
      <c r="C154" s="117" t="s">
        <v>367</v>
      </c>
      <c r="D154" s="117">
        <v>13.52731897296716</v>
      </c>
      <c r="E154" s="117">
        <v>0</v>
      </c>
    </row>
    <row r="155" spans="2:5">
      <c r="B155" s="117" t="s">
        <v>652</v>
      </c>
      <c r="C155" s="117" t="s">
        <v>368</v>
      </c>
      <c r="D155" s="117">
        <v>7.9371241740950955</v>
      </c>
      <c r="E155" s="117">
        <v>0</v>
      </c>
    </row>
    <row r="156" spans="2:5">
      <c r="B156" s="117" t="s">
        <v>653</v>
      </c>
      <c r="C156" s="117" t="s">
        <v>369</v>
      </c>
      <c r="D156" s="117">
        <v>7.9590003312791833</v>
      </c>
      <c r="E156" s="117">
        <v>0</v>
      </c>
    </row>
    <row r="157" spans="2:5">
      <c r="B157" s="117" t="s">
        <v>654</v>
      </c>
      <c r="C157" s="117" t="s">
        <v>370</v>
      </c>
      <c r="D157" s="117">
        <v>0.88964533859646477</v>
      </c>
      <c r="E157" s="117">
        <v>0</v>
      </c>
    </row>
    <row r="158" spans="2:5">
      <c r="B158" s="117" t="s">
        <v>655</v>
      </c>
      <c r="C158" s="117" t="s">
        <v>371</v>
      </c>
      <c r="D158" s="117">
        <v>7.9590003312791833</v>
      </c>
      <c r="E158" s="117">
        <v>0</v>
      </c>
    </row>
    <row r="159" spans="2:5">
      <c r="B159" s="117" t="s">
        <v>656</v>
      </c>
      <c r="C159" s="117" t="s">
        <v>372</v>
      </c>
      <c r="D159" s="117">
        <v>0</v>
      </c>
      <c r="E159" s="117">
        <v>-84002099.571075439</v>
      </c>
    </row>
    <row r="160" spans="2:5">
      <c r="B160" s="117" t="s">
        <v>657</v>
      </c>
      <c r="C160" s="117" t="s">
        <v>373</v>
      </c>
      <c r="D160" s="117">
        <v>10.156864378851818</v>
      </c>
      <c r="E160" s="117">
        <v>0</v>
      </c>
    </row>
    <row r="161" spans="2:5">
      <c r="B161" s="117" t="s">
        <v>658</v>
      </c>
      <c r="C161" s="117" t="s">
        <v>374</v>
      </c>
      <c r="D161" s="117">
        <v>0.40499496697608706</v>
      </c>
      <c r="E161" s="117">
        <v>0</v>
      </c>
    </row>
    <row r="162" spans="2:5">
      <c r="B162" s="117" t="s">
        <v>659</v>
      </c>
      <c r="C162" s="117" t="s">
        <v>375</v>
      </c>
      <c r="D162" s="117">
        <v>0.44958977023050462</v>
      </c>
      <c r="E162" s="117">
        <v>0</v>
      </c>
    </row>
    <row r="163" spans="2:5">
      <c r="B163" s="117" t="s">
        <v>660</v>
      </c>
      <c r="C163" s="117" t="s">
        <v>376</v>
      </c>
      <c r="D163" s="117">
        <v>2.8344231315232866</v>
      </c>
      <c r="E163" s="117">
        <v>0</v>
      </c>
    </row>
    <row r="164" spans="2:5">
      <c r="B164" s="117" t="s">
        <v>661</v>
      </c>
      <c r="C164" s="117" t="s">
        <v>377</v>
      </c>
      <c r="D164" s="117">
        <v>2.5512694676918759</v>
      </c>
      <c r="E164" s="117">
        <v>0</v>
      </c>
    </row>
    <row r="165" spans="2:5">
      <c r="B165" s="117" t="s">
        <v>737</v>
      </c>
      <c r="C165" s="117" t="s">
        <v>378</v>
      </c>
      <c r="D165" s="117">
        <v>53.343491115580562</v>
      </c>
      <c r="E165" s="117">
        <v>0</v>
      </c>
    </row>
    <row r="166" spans="2:5">
      <c r="B166" s="117" t="s">
        <v>738</v>
      </c>
      <c r="C166" s="117" t="s">
        <v>379</v>
      </c>
      <c r="D166" s="117">
        <v>6.224463601144917</v>
      </c>
      <c r="E166" s="117">
        <v>0</v>
      </c>
    </row>
    <row r="167" spans="2:5">
      <c r="B167" s="117" t="s">
        <v>739</v>
      </c>
      <c r="C167" s="117" t="s">
        <v>380</v>
      </c>
      <c r="D167" s="117">
        <v>26.92540495739966</v>
      </c>
      <c r="E167" s="117">
        <v>0</v>
      </c>
    </row>
    <row r="168" spans="2:5">
      <c r="B168" s="117" t="s">
        <v>740</v>
      </c>
      <c r="C168" s="117" t="s">
        <v>381</v>
      </c>
      <c r="D168" s="117">
        <v>5.8664909844518744</v>
      </c>
      <c r="E168" s="117">
        <v>0</v>
      </c>
    </row>
    <row r="169" spans="2:5">
      <c r="B169" s="117" t="s">
        <v>741</v>
      </c>
      <c r="C169" s="117" t="s">
        <v>382</v>
      </c>
      <c r="D169" s="117">
        <v>5.888367500942743</v>
      </c>
      <c r="E169" s="117">
        <v>0</v>
      </c>
    </row>
    <row r="170" spans="2:5">
      <c r="B170" s="117" t="s">
        <v>742</v>
      </c>
      <c r="C170" s="117" t="s">
        <v>383</v>
      </c>
      <c r="D170" s="117">
        <v>1.2436279279026918E-2</v>
      </c>
      <c r="E170" s="117">
        <v>0</v>
      </c>
    </row>
    <row r="171" spans="2:5">
      <c r="B171" s="117" t="s">
        <v>743</v>
      </c>
      <c r="C171" s="117" t="s">
        <v>384</v>
      </c>
      <c r="D171" s="117">
        <v>5.888367500942743</v>
      </c>
      <c r="E171" s="117">
        <v>0</v>
      </c>
    </row>
    <row r="172" spans="2:5">
      <c r="B172" s="117" t="s">
        <v>744</v>
      </c>
      <c r="C172" s="117" t="s">
        <v>385</v>
      </c>
      <c r="D172" s="117">
        <v>0</v>
      </c>
      <c r="E172" s="117">
        <v>-118627270.29974365</v>
      </c>
    </row>
    <row r="173" spans="2:5">
      <c r="B173" s="117" t="s">
        <v>745</v>
      </c>
      <c r="C173" s="117" t="s">
        <v>386</v>
      </c>
      <c r="D173" s="117">
        <v>8.0862311191433669</v>
      </c>
      <c r="E173" s="117">
        <v>0</v>
      </c>
    </row>
    <row r="174" spans="2:5">
      <c r="B174" s="117" t="s">
        <v>746</v>
      </c>
      <c r="C174" s="117" t="s">
        <v>387</v>
      </c>
      <c r="D174" s="117">
        <v>0</v>
      </c>
      <c r="E174" s="117">
        <v>-158273030.29974365</v>
      </c>
    </row>
    <row r="175" spans="2:5">
      <c r="B175" s="117" t="s">
        <v>747</v>
      </c>
      <c r="C175" s="117" t="s">
        <v>388</v>
      </c>
      <c r="D175" s="117">
        <v>0</v>
      </c>
      <c r="E175" s="117">
        <v>-149430598.29974365</v>
      </c>
    </row>
    <row r="176" spans="2:5">
      <c r="B176" s="117" t="s">
        <v>748</v>
      </c>
      <c r="C176" s="117" t="s">
        <v>389</v>
      </c>
      <c r="D176" s="117">
        <v>0.76378994188006377</v>
      </c>
      <c r="E176" s="117">
        <v>0</v>
      </c>
    </row>
    <row r="177" spans="1:11">
      <c r="B177" s="117" t="s">
        <v>749</v>
      </c>
      <c r="C177" s="117" t="s">
        <v>390</v>
      </c>
      <c r="D177" s="117">
        <v>6.1534365848601729</v>
      </c>
      <c r="E177" s="117">
        <v>0</v>
      </c>
    </row>
    <row r="178" spans="1:11">
      <c r="B178" s="117" t="s">
        <v>750</v>
      </c>
      <c r="C178" s="117" t="s">
        <v>391</v>
      </c>
      <c r="D178" s="117">
        <v>26.687465611559205</v>
      </c>
      <c r="E178" s="117">
        <v>0</v>
      </c>
    </row>
    <row r="179" spans="1:11">
      <c r="B179" s="117" t="s">
        <v>751</v>
      </c>
      <c r="C179" s="117" t="s">
        <v>392</v>
      </c>
      <c r="D179" s="117">
        <v>4.5388280431712085</v>
      </c>
      <c r="E179" s="117">
        <v>0</v>
      </c>
    </row>
    <row r="180" spans="1:11">
      <c r="B180" s="117" t="s">
        <v>752</v>
      </c>
      <c r="C180" s="117" t="s">
        <v>393</v>
      </c>
      <c r="D180" s="117">
        <v>0.16284079746046032</v>
      </c>
      <c r="E180" s="117">
        <v>0</v>
      </c>
    </row>
    <row r="181" spans="1:11">
      <c r="B181" s="117" t="s">
        <v>753</v>
      </c>
      <c r="C181" s="117" t="s">
        <v>394</v>
      </c>
      <c r="D181" s="117">
        <v>4.6279673032341426</v>
      </c>
      <c r="E181" s="117">
        <v>0</v>
      </c>
    </row>
    <row r="182" spans="1:11">
      <c r="B182" s="117" t="s">
        <v>754</v>
      </c>
      <c r="C182" s="117" t="s">
        <v>395</v>
      </c>
      <c r="D182" s="117">
        <v>4.6498433475022676</v>
      </c>
      <c r="E182" s="117">
        <v>0</v>
      </c>
    </row>
    <row r="183" spans="1:11">
      <c r="B183" s="117" t="s">
        <v>755</v>
      </c>
      <c r="C183" s="117" t="s">
        <v>396</v>
      </c>
      <c r="D183" s="117">
        <v>0</v>
      </c>
      <c r="E183" s="117">
        <v>-133195833.01268005</v>
      </c>
    </row>
    <row r="184" spans="1:11">
      <c r="B184" s="117" t="s">
        <v>756</v>
      </c>
      <c r="C184" s="117" t="s">
        <v>397</v>
      </c>
      <c r="D184" s="117">
        <v>4.6498433475022676</v>
      </c>
      <c r="E184" s="117">
        <v>0</v>
      </c>
    </row>
    <row r="185" spans="1:11">
      <c r="B185" s="117" t="s">
        <v>757</v>
      </c>
      <c r="C185" s="117" t="s">
        <v>398</v>
      </c>
      <c r="D185" s="117">
        <v>0</v>
      </c>
      <c r="E185" s="117">
        <v>-92733337.012680054</v>
      </c>
    </row>
    <row r="186" spans="1:11">
      <c r="B186" s="117" t="s">
        <v>758</v>
      </c>
      <c r="C186" s="117" t="s">
        <v>399</v>
      </c>
      <c r="D186" s="117">
        <v>6.8477073250096705</v>
      </c>
      <c r="E186" s="117">
        <v>0</v>
      </c>
    </row>
    <row r="187" spans="1:11">
      <c r="B187" s="117" t="s">
        <v>759</v>
      </c>
      <c r="C187" s="117" t="s">
        <v>400</v>
      </c>
      <c r="D187" s="117">
        <v>0</v>
      </c>
      <c r="E187" s="117">
        <v>-148478889.01268005</v>
      </c>
    </row>
    <row r="188" spans="1:11">
      <c r="B188" s="117" t="s">
        <v>760</v>
      </c>
      <c r="C188" s="117" t="s">
        <v>401</v>
      </c>
      <c r="D188" s="117">
        <v>0</v>
      </c>
      <c r="E188" s="117">
        <v>-142170841.01268005</v>
      </c>
    </row>
    <row r="189" spans="1:11">
      <c r="B189" s="117" t="s">
        <v>761</v>
      </c>
      <c r="C189" s="117" t="s">
        <v>402</v>
      </c>
      <c r="D189" s="117">
        <v>0</v>
      </c>
      <c r="E189" s="117">
        <v>-132203715.01268005</v>
      </c>
    </row>
    <row r="190" spans="1:11" ht="15" thickBot="1">
      <c r="B190" s="115" t="s">
        <v>762</v>
      </c>
      <c r="C190" s="115" t="s">
        <v>403</v>
      </c>
      <c r="D190" s="115">
        <v>0</v>
      </c>
      <c r="E190" s="115">
        <v>-144150555.01268005</v>
      </c>
    </row>
    <row r="192" spans="1:11" ht="15" thickBot="1">
      <c r="A192" t="s">
        <v>42</v>
      </c>
      <c r="H192" s="144" t="s">
        <v>766</v>
      </c>
      <c r="I192" s="144"/>
      <c r="J192" s="144"/>
      <c r="K192" s="144"/>
    </row>
    <row r="193" spans="2:11" ht="15" thickBot="1">
      <c r="B193" s="120"/>
      <c r="C193" s="120"/>
      <c r="D193" s="120" t="s">
        <v>434</v>
      </c>
      <c r="E193" s="120" t="s">
        <v>438</v>
      </c>
      <c r="H193" s="121" t="s">
        <v>202</v>
      </c>
      <c r="I193" s="121" t="s">
        <v>203</v>
      </c>
      <c r="J193" s="121" t="s">
        <v>435</v>
      </c>
      <c r="K193" s="121" t="s">
        <v>439</v>
      </c>
    </row>
    <row r="194" spans="2:11" ht="15" thickBot="1">
      <c r="B194" s="121" t="s">
        <v>202</v>
      </c>
      <c r="C194" s="121" t="s">
        <v>203</v>
      </c>
      <c r="D194" s="121" t="s">
        <v>435</v>
      </c>
      <c r="E194" s="121" t="s">
        <v>439</v>
      </c>
      <c r="H194" s="117" t="s">
        <v>470</v>
      </c>
      <c r="I194" s="117" t="s">
        <v>416</v>
      </c>
      <c r="J194" s="117">
        <v>180000.00000000003</v>
      </c>
      <c r="K194" s="117">
        <v>0.1579790006806287</v>
      </c>
    </row>
    <row r="195" spans="2:11">
      <c r="B195" s="117" t="s">
        <v>449</v>
      </c>
      <c r="C195" s="117" t="s">
        <v>404</v>
      </c>
      <c r="D195" s="117">
        <v>219999.99999999994</v>
      </c>
      <c r="E195" s="117">
        <v>0.13911831531422741</v>
      </c>
      <c r="H195" s="117" t="s">
        <v>472</v>
      </c>
      <c r="I195" s="117" t="s">
        <v>417</v>
      </c>
      <c r="J195" s="117">
        <v>230000</v>
      </c>
      <c r="K195" s="117">
        <v>0.14521048010135956</v>
      </c>
    </row>
    <row r="196" spans="2:11">
      <c r="B196" s="117" t="s">
        <v>450</v>
      </c>
      <c r="C196" s="117" t="s">
        <v>406</v>
      </c>
      <c r="D196" s="117">
        <v>400000.00000099995</v>
      </c>
      <c r="E196" s="117">
        <v>0.11498821745566053</v>
      </c>
      <c r="H196" s="117" t="s">
        <v>474</v>
      </c>
      <c r="I196" s="117" t="s">
        <v>418</v>
      </c>
      <c r="J196" s="117">
        <v>100000</v>
      </c>
      <c r="K196" s="117">
        <v>0.13928581730659018</v>
      </c>
    </row>
    <row r="197" spans="2:11">
      <c r="B197" s="117" t="s">
        <v>452</v>
      </c>
      <c r="C197" s="117" t="s">
        <v>407</v>
      </c>
      <c r="D197" s="117">
        <v>179999.99198332665</v>
      </c>
      <c r="E197" s="117">
        <v>0</v>
      </c>
      <c r="H197" s="117" t="s">
        <v>449</v>
      </c>
      <c r="I197" s="117" t="s">
        <v>404</v>
      </c>
      <c r="J197" s="117">
        <v>219999.99999999994</v>
      </c>
      <c r="K197" s="117">
        <v>0.13911831531422741</v>
      </c>
    </row>
    <row r="198" spans="2:11">
      <c r="B198" s="117" t="s">
        <v>454</v>
      </c>
      <c r="C198" s="117" t="s">
        <v>408</v>
      </c>
      <c r="D198" s="117">
        <v>199999.99999999991</v>
      </c>
      <c r="E198" s="117">
        <v>8.238485700754862E-2</v>
      </c>
      <c r="H198" s="117" t="s">
        <v>468</v>
      </c>
      <c r="I198" s="117" t="s">
        <v>415</v>
      </c>
      <c r="J198" s="117">
        <v>270000</v>
      </c>
      <c r="K198" s="117">
        <v>0.1382926635916662</v>
      </c>
    </row>
    <row r="199" spans="2:11">
      <c r="B199" s="117" t="s">
        <v>456</v>
      </c>
      <c r="C199" s="117" t="s">
        <v>409</v>
      </c>
      <c r="D199" s="117">
        <v>209999.99999999997</v>
      </c>
      <c r="E199" s="117">
        <v>7.683373073484287E-2</v>
      </c>
      <c r="H199" s="117" t="s">
        <v>466</v>
      </c>
      <c r="I199" s="117" t="s">
        <v>414</v>
      </c>
      <c r="J199" s="117">
        <v>199999.99999999997</v>
      </c>
      <c r="K199" s="117">
        <v>0.13218210667467578</v>
      </c>
    </row>
    <row r="200" spans="2:11">
      <c r="B200" s="117" t="s">
        <v>458</v>
      </c>
      <c r="C200" s="117" t="s">
        <v>410</v>
      </c>
      <c r="D200" s="117">
        <v>500000</v>
      </c>
      <c r="E200" s="117">
        <v>8.9537979497495923E-2</v>
      </c>
      <c r="H200" s="117" t="s">
        <v>460</v>
      </c>
      <c r="I200" s="117" t="s">
        <v>411</v>
      </c>
      <c r="J200" s="117">
        <v>450000</v>
      </c>
      <c r="K200" s="117">
        <v>0.11569725689378062</v>
      </c>
    </row>
    <row r="201" spans="2:11">
      <c r="B201" s="117" t="s">
        <v>460</v>
      </c>
      <c r="C201" s="117" t="s">
        <v>411</v>
      </c>
      <c r="D201" s="117">
        <v>450000</v>
      </c>
      <c r="E201" s="117">
        <v>0.11569725689378062</v>
      </c>
      <c r="H201" s="117" t="s">
        <v>450</v>
      </c>
      <c r="I201" s="117" t="s">
        <v>406</v>
      </c>
      <c r="J201" s="117">
        <v>400000.00000099995</v>
      </c>
      <c r="K201" s="117">
        <v>0.11498821745566053</v>
      </c>
    </row>
    <row r="202" spans="2:11">
      <c r="B202" s="117" t="s">
        <v>462</v>
      </c>
      <c r="C202" s="117" t="s">
        <v>412</v>
      </c>
      <c r="D202" s="117">
        <v>229999.99999999997</v>
      </c>
      <c r="E202" s="117">
        <v>0.10437535701774386</v>
      </c>
      <c r="H202" s="117" t="s">
        <v>462</v>
      </c>
      <c r="I202" s="117" t="s">
        <v>412</v>
      </c>
      <c r="J202" s="117">
        <v>229999.99999999997</v>
      </c>
      <c r="K202" s="117">
        <v>0.10437535701774386</v>
      </c>
    </row>
    <row r="203" spans="2:11">
      <c r="B203" s="117" t="s">
        <v>464</v>
      </c>
      <c r="C203" s="117" t="s">
        <v>413</v>
      </c>
      <c r="D203" s="117">
        <v>200000</v>
      </c>
      <c r="E203" s="117">
        <v>0.10185709588902014</v>
      </c>
      <c r="H203" s="117" t="s">
        <v>464</v>
      </c>
      <c r="I203" s="117" t="s">
        <v>413</v>
      </c>
      <c r="J203" s="117">
        <v>200000</v>
      </c>
      <c r="K203" s="117">
        <v>0.10185709588902014</v>
      </c>
    </row>
    <row r="204" spans="2:11">
      <c r="B204" s="117" t="s">
        <v>466</v>
      </c>
      <c r="C204" s="117" t="s">
        <v>414</v>
      </c>
      <c r="D204" s="117">
        <v>199999.99999999997</v>
      </c>
      <c r="E204" s="117">
        <v>0.13218210667467578</v>
      </c>
      <c r="H204" s="117" t="s">
        <v>458</v>
      </c>
      <c r="I204" s="117" t="s">
        <v>410</v>
      </c>
      <c r="J204" s="117">
        <v>500000</v>
      </c>
      <c r="K204" s="117">
        <v>8.9537979497495923E-2</v>
      </c>
    </row>
    <row r="205" spans="2:11">
      <c r="B205" s="117" t="s">
        <v>468</v>
      </c>
      <c r="C205" s="117" t="s">
        <v>415</v>
      </c>
      <c r="D205" s="117">
        <v>270000</v>
      </c>
      <c r="E205" s="117">
        <v>0.1382926635916662</v>
      </c>
      <c r="H205" s="117" t="s">
        <v>454</v>
      </c>
      <c r="I205" s="117" t="s">
        <v>408</v>
      </c>
      <c r="J205" s="117">
        <v>199999.99999999991</v>
      </c>
      <c r="K205" s="117">
        <v>8.238485700754862E-2</v>
      </c>
    </row>
    <row r="206" spans="2:11">
      <c r="B206" s="117" t="s">
        <v>470</v>
      </c>
      <c r="C206" s="117" t="s">
        <v>416</v>
      </c>
      <c r="D206" s="117">
        <v>180000.00000000003</v>
      </c>
      <c r="E206" s="117">
        <v>0.1579790006806287</v>
      </c>
      <c r="H206" s="117" t="s">
        <v>456</v>
      </c>
      <c r="I206" s="117" t="s">
        <v>409</v>
      </c>
      <c r="J206" s="117">
        <v>209999.99999999997</v>
      </c>
      <c r="K206" s="117">
        <v>7.683373073484287E-2</v>
      </c>
    </row>
    <row r="207" spans="2:11">
      <c r="B207" s="117" t="s">
        <v>472</v>
      </c>
      <c r="C207" s="117" t="s">
        <v>417</v>
      </c>
      <c r="D207" s="117">
        <v>230000</v>
      </c>
      <c r="E207" s="117">
        <v>0.14521048010135956</v>
      </c>
    </row>
    <row r="208" spans="2:11">
      <c r="B208" s="117" t="s">
        <v>474</v>
      </c>
      <c r="C208" s="117" t="s">
        <v>418</v>
      </c>
      <c r="D208" s="117">
        <v>100000</v>
      </c>
      <c r="E208" s="117">
        <v>0.13928581730659018</v>
      </c>
      <c r="H208" s="144" t="s">
        <v>767</v>
      </c>
      <c r="I208" s="144"/>
      <c r="J208" s="144"/>
      <c r="K208" s="144"/>
    </row>
    <row r="209" spans="2:11" ht="15" thickBot="1">
      <c r="B209" s="117" t="s">
        <v>476</v>
      </c>
      <c r="C209" s="117" t="s">
        <v>404</v>
      </c>
      <c r="D209" s="117">
        <v>219999.99999999994</v>
      </c>
      <c r="E209" s="117">
        <v>0</v>
      </c>
      <c r="H209" s="121" t="s">
        <v>202</v>
      </c>
      <c r="I209" s="121" t="s">
        <v>203</v>
      </c>
      <c r="J209" s="121" t="s">
        <v>435</v>
      </c>
      <c r="K209" s="121" t="s">
        <v>439</v>
      </c>
    </row>
    <row r="210" spans="2:11">
      <c r="B210" s="117" t="s">
        <v>478</v>
      </c>
      <c r="C210" s="117" t="s">
        <v>406</v>
      </c>
      <c r="D210" s="117">
        <v>400000.00000099995</v>
      </c>
      <c r="E210" s="117">
        <v>0</v>
      </c>
      <c r="H210" s="117" t="s">
        <v>693</v>
      </c>
      <c r="I210" s="117" t="s">
        <v>421</v>
      </c>
      <c r="J210" s="117">
        <v>300000</v>
      </c>
      <c r="K210" s="117">
        <v>-5.7142857142857148E-2</v>
      </c>
    </row>
    <row r="211" spans="2:11">
      <c r="B211" s="117" t="s">
        <v>480</v>
      </c>
      <c r="C211" s="117" t="s">
        <v>407</v>
      </c>
      <c r="D211" s="117">
        <v>179999.99198332665</v>
      </c>
      <c r="E211" s="117">
        <v>0</v>
      </c>
      <c r="H211" s="117" t="s">
        <v>707</v>
      </c>
      <c r="I211" s="117" t="s">
        <v>428</v>
      </c>
      <c r="J211" s="117">
        <v>300000</v>
      </c>
      <c r="K211" s="117">
        <v>-5.7142857142857148E-2</v>
      </c>
    </row>
    <row r="212" spans="2:11">
      <c r="B212" s="117" t="s">
        <v>482</v>
      </c>
      <c r="C212" s="117" t="s">
        <v>408</v>
      </c>
      <c r="D212" s="117">
        <v>199999.99999999991</v>
      </c>
      <c r="E212" s="117">
        <v>0</v>
      </c>
      <c r="H212" s="117" t="s">
        <v>697</v>
      </c>
      <c r="I212" s="117" t="s">
        <v>423</v>
      </c>
      <c r="J212" s="117">
        <v>199999.99999999994</v>
      </c>
      <c r="K212" s="117">
        <v>-4.0697674418604654E-2</v>
      </c>
    </row>
    <row r="213" spans="2:11">
      <c r="B213" s="117" t="s">
        <v>484</v>
      </c>
      <c r="C213" s="117" t="s">
        <v>409</v>
      </c>
      <c r="D213" s="117">
        <v>209999.99999999997</v>
      </c>
      <c r="E213" s="117">
        <v>0</v>
      </c>
      <c r="H213" s="117" t="s">
        <v>691</v>
      </c>
      <c r="I213" s="117" t="s">
        <v>420</v>
      </c>
      <c r="J213" s="117">
        <v>980000.00000000012</v>
      </c>
      <c r="K213" s="117">
        <v>-2.9411764705882359E-2</v>
      </c>
    </row>
    <row r="214" spans="2:11">
      <c r="B214" s="117" t="s">
        <v>486</v>
      </c>
      <c r="C214" s="117" t="s">
        <v>410</v>
      </c>
      <c r="D214" s="117">
        <v>500000</v>
      </c>
      <c r="E214" s="117">
        <v>0</v>
      </c>
      <c r="H214" s="117" t="s">
        <v>699</v>
      </c>
      <c r="I214" s="117" t="s">
        <v>424</v>
      </c>
      <c r="J214" s="117">
        <v>199999.99999999994</v>
      </c>
      <c r="K214" s="117">
        <v>-2.9411764705882359E-2</v>
      </c>
    </row>
    <row r="215" spans="2:11">
      <c r="B215" s="117" t="s">
        <v>488</v>
      </c>
      <c r="C215" s="117" t="s">
        <v>411</v>
      </c>
      <c r="D215" s="117">
        <v>450000</v>
      </c>
      <c r="E215" s="117">
        <v>0</v>
      </c>
      <c r="H215" s="117" t="s">
        <v>701</v>
      </c>
      <c r="I215" s="117" t="s">
        <v>425</v>
      </c>
      <c r="J215" s="117">
        <v>50000</v>
      </c>
      <c r="K215" s="117">
        <v>-2.9411764705882359E-2</v>
      </c>
    </row>
    <row r="216" spans="2:11">
      <c r="B216" s="117" t="s">
        <v>490</v>
      </c>
      <c r="C216" s="117" t="s">
        <v>412</v>
      </c>
      <c r="D216" s="117">
        <v>229999.99999999997</v>
      </c>
      <c r="E216" s="117">
        <v>0</v>
      </c>
      <c r="H216" s="117" t="s">
        <v>703</v>
      </c>
      <c r="I216" s="117" t="s">
        <v>426</v>
      </c>
      <c r="J216" s="117">
        <v>199999.99999999994</v>
      </c>
      <c r="K216" s="117">
        <v>-2.9411764705882359E-2</v>
      </c>
    </row>
    <row r="217" spans="2:11">
      <c r="B217" s="117" t="s">
        <v>492</v>
      </c>
      <c r="C217" s="117" t="s">
        <v>413</v>
      </c>
      <c r="D217" s="117">
        <v>200000</v>
      </c>
      <c r="E217" s="117">
        <v>0</v>
      </c>
      <c r="H217" s="117" t="s">
        <v>705</v>
      </c>
      <c r="I217" s="117" t="s">
        <v>427</v>
      </c>
      <c r="J217" s="117">
        <v>30000.000000000004</v>
      </c>
      <c r="K217" s="117">
        <v>-2.9411764705882359E-2</v>
      </c>
    </row>
    <row r="218" spans="2:11">
      <c r="B218" s="117" t="s">
        <v>494</v>
      </c>
      <c r="C218" s="117" t="s">
        <v>414</v>
      </c>
      <c r="D218" s="117">
        <v>199999.99999999997</v>
      </c>
      <c r="E218" s="117">
        <v>0</v>
      </c>
      <c r="H218" s="117" t="s">
        <v>709</v>
      </c>
      <c r="I218" s="117" t="s">
        <v>429</v>
      </c>
      <c r="J218" s="117">
        <v>60000</v>
      </c>
      <c r="K218" s="117">
        <v>-2.9411764705882359E-2</v>
      </c>
    </row>
    <row r="219" spans="2:11">
      <c r="B219" s="117" t="s">
        <v>496</v>
      </c>
      <c r="C219" s="117" t="s">
        <v>415</v>
      </c>
      <c r="D219" s="117">
        <v>270000</v>
      </c>
      <c r="E219" s="117">
        <v>0</v>
      </c>
      <c r="H219" s="117" t="s">
        <v>711</v>
      </c>
      <c r="I219" s="117" t="s">
        <v>430</v>
      </c>
      <c r="J219" s="117">
        <v>60000</v>
      </c>
      <c r="K219" s="117">
        <v>-2.9411764705882359E-2</v>
      </c>
    </row>
    <row r="220" spans="2:11">
      <c r="B220" s="117" t="s">
        <v>498</v>
      </c>
      <c r="C220" s="117" t="s">
        <v>416</v>
      </c>
      <c r="D220" s="117">
        <v>180000.00000000003</v>
      </c>
      <c r="E220" s="117">
        <v>0</v>
      </c>
    </row>
    <row r="221" spans="2:11">
      <c r="B221" s="117" t="s">
        <v>500</v>
      </c>
      <c r="C221" s="117" t="s">
        <v>417</v>
      </c>
      <c r="D221" s="117">
        <v>230000</v>
      </c>
      <c r="E221" s="117">
        <v>0</v>
      </c>
    </row>
    <row r="222" spans="2:11">
      <c r="B222" s="117" t="s">
        <v>663</v>
      </c>
      <c r="C222" s="117" t="s">
        <v>418</v>
      </c>
      <c r="D222" s="117">
        <v>100000</v>
      </c>
      <c r="E222" s="117">
        <v>0</v>
      </c>
    </row>
    <row r="223" spans="2:11">
      <c r="B223" s="117" t="s">
        <v>665</v>
      </c>
      <c r="C223" s="117" t="s">
        <v>420</v>
      </c>
      <c r="D223" s="117">
        <v>980000.00000000012</v>
      </c>
      <c r="E223" s="117">
        <v>0</v>
      </c>
    </row>
    <row r="224" spans="2:11">
      <c r="B224" s="117" t="s">
        <v>667</v>
      </c>
      <c r="C224" s="117" t="s">
        <v>421</v>
      </c>
      <c r="D224" s="117">
        <v>300000</v>
      </c>
      <c r="E224" s="117">
        <v>0</v>
      </c>
    </row>
    <row r="225" spans="2:5">
      <c r="B225" s="117" t="s">
        <v>669</v>
      </c>
      <c r="C225" s="117" t="s">
        <v>422</v>
      </c>
      <c r="D225" s="117">
        <v>591481.72748921951</v>
      </c>
      <c r="E225" s="117">
        <v>0</v>
      </c>
    </row>
    <row r="226" spans="2:5">
      <c r="B226" s="117" t="s">
        <v>671</v>
      </c>
      <c r="C226" s="117" t="s">
        <v>423</v>
      </c>
      <c r="D226" s="117">
        <v>199999.99999999994</v>
      </c>
      <c r="E226" s="117">
        <v>0</v>
      </c>
    </row>
    <row r="227" spans="2:5">
      <c r="B227" s="117" t="s">
        <v>673</v>
      </c>
      <c r="C227" s="117" t="s">
        <v>424</v>
      </c>
      <c r="D227" s="117">
        <v>199999.99999999994</v>
      </c>
      <c r="E227" s="117">
        <v>0</v>
      </c>
    </row>
    <row r="228" spans="2:5">
      <c r="B228" s="117" t="s">
        <v>675</v>
      </c>
      <c r="C228" s="117" t="s">
        <v>425</v>
      </c>
      <c r="D228" s="117">
        <v>50000</v>
      </c>
      <c r="E228" s="117">
        <v>0</v>
      </c>
    </row>
    <row r="229" spans="2:5">
      <c r="B229" s="117" t="s">
        <v>677</v>
      </c>
      <c r="C229" s="117" t="s">
        <v>426</v>
      </c>
      <c r="D229" s="117">
        <v>199999.99999999994</v>
      </c>
      <c r="E229" s="117">
        <v>0</v>
      </c>
    </row>
    <row r="230" spans="2:5">
      <c r="B230" s="117" t="s">
        <v>679</v>
      </c>
      <c r="C230" s="117" t="s">
        <v>427</v>
      </c>
      <c r="D230" s="117">
        <v>30000.000000000004</v>
      </c>
      <c r="E230" s="117">
        <v>0</v>
      </c>
    </row>
    <row r="231" spans="2:5">
      <c r="B231" s="117" t="s">
        <v>681</v>
      </c>
      <c r="C231" s="117" t="s">
        <v>428</v>
      </c>
      <c r="D231" s="117">
        <v>300000</v>
      </c>
      <c r="E231" s="117">
        <v>0</v>
      </c>
    </row>
    <row r="232" spans="2:5">
      <c r="B232" s="117" t="s">
        <v>683</v>
      </c>
      <c r="C232" s="117" t="s">
        <v>429</v>
      </c>
      <c r="D232" s="117">
        <v>60000</v>
      </c>
      <c r="E232" s="117">
        <v>0</v>
      </c>
    </row>
    <row r="233" spans="2:5">
      <c r="B233" s="117" t="s">
        <v>685</v>
      </c>
      <c r="C233" s="117" t="s">
        <v>430</v>
      </c>
      <c r="D233" s="117">
        <v>60000</v>
      </c>
      <c r="E233" s="117">
        <v>0</v>
      </c>
    </row>
    <row r="234" spans="2:5">
      <c r="B234" s="117" t="s">
        <v>687</v>
      </c>
      <c r="C234" s="117" t="s">
        <v>431</v>
      </c>
      <c r="D234" s="117">
        <v>80000.001499999998</v>
      </c>
      <c r="E234" s="117">
        <v>0</v>
      </c>
    </row>
    <row r="235" spans="2:5">
      <c r="B235" s="117" t="s">
        <v>689</v>
      </c>
      <c r="C235" s="117" t="s">
        <v>432</v>
      </c>
      <c r="D235" s="117">
        <v>199999.99999999997</v>
      </c>
      <c r="E235" s="117">
        <v>0</v>
      </c>
    </row>
    <row r="236" spans="2:5">
      <c r="B236" s="117" t="s">
        <v>691</v>
      </c>
      <c r="C236" s="117" t="s">
        <v>420</v>
      </c>
      <c r="D236" s="117">
        <v>980000.00000000012</v>
      </c>
      <c r="E236" s="117">
        <v>-2.9411764705882359E-2</v>
      </c>
    </row>
    <row r="237" spans="2:5">
      <c r="B237" s="117" t="s">
        <v>693</v>
      </c>
      <c r="C237" s="117" t="s">
        <v>421</v>
      </c>
      <c r="D237" s="117">
        <v>300000</v>
      </c>
      <c r="E237" s="117">
        <v>-5.7142857142857148E-2</v>
      </c>
    </row>
    <row r="238" spans="2:5">
      <c r="B238" s="117" t="s">
        <v>695</v>
      </c>
      <c r="C238" s="117" t="s">
        <v>422</v>
      </c>
      <c r="D238" s="117">
        <v>591481.72748921951</v>
      </c>
      <c r="E238" s="117">
        <v>0</v>
      </c>
    </row>
    <row r="239" spans="2:5">
      <c r="B239" s="117" t="s">
        <v>697</v>
      </c>
      <c r="C239" s="117" t="s">
        <v>423</v>
      </c>
      <c r="D239" s="117">
        <v>199999.99999999994</v>
      </c>
      <c r="E239" s="117">
        <v>-4.0697674418604654E-2</v>
      </c>
    </row>
    <row r="240" spans="2:5">
      <c r="B240" s="117" t="s">
        <v>699</v>
      </c>
      <c r="C240" s="117" t="s">
        <v>424</v>
      </c>
      <c r="D240" s="117">
        <v>199999.99999999994</v>
      </c>
      <c r="E240" s="117">
        <v>-2.9411764705882359E-2</v>
      </c>
    </row>
    <row r="241" spans="2:5">
      <c r="B241" s="117" t="s">
        <v>701</v>
      </c>
      <c r="C241" s="117" t="s">
        <v>425</v>
      </c>
      <c r="D241" s="117">
        <v>50000</v>
      </c>
      <c r="E241" s="117">
        <v>-2.9411764705882359E-2</v>
      </c>
    </row>
    <row r="242" spans="2:5">
      <c r="B242" s="117" t="s">
        <v>703</v>
      </c>
      <c r="C242" s="117" t="s">
        <v>426</v>
      </c>
      <c r="D242" s="117">
        <v>199999.99999999994</v>
      </c>
      <c r="E242" s="117">
        <v>-2.9411764705882359E-2</v>
      </c>
    </row>
    <row r="243" spans="2:5">
      <c r="B243" s="117" t="s">
        <v>705</v>
      </c>
      <c r="C243" s="117" t="s">
        <v>427</v>
      </c>
      <c r="D243" s="117">
        <v>30000.000000000004</v>
      </c>
      <c r="E243" s="117">
        <v>-2.9411764705882359E-2</v>
      </c>
    </row>
    <row r="244" spans="2:5">
      <c r="B244" s="117" t="s">
        <v>707</v>
      </c>
      <c r="C244" s="117" t="s">
        <v>428</v>
      </c>
      <c r="D244" s="117">
        <v>300000</v>
      </c>
      <c r="E244" s="117">
        <v>-5.7142857142857148E-2</v>
      </c>
    </row>
    <row r="245" spans="2:5">
      <c r="B245" s="117" t="s">
        <v>709</v>
      </c>
      <c r="C245" s="117" t="s">
        <v>429</v>
      </c>
      <c r="D245" s="117">
        <v>60000</v>
      </c>
      <c r="E245" s="117">
        <v>-2.9411764705882359E-2</v>
      </c>
    </row>
    <row r="246" spans="2:5">
      <c r="B246" s="117" t="s">
        <v>711</v>
      </c>
      <c r="C246" s="117" t="s">
        <v>430</v>
      </c>
      <c r="D246" s="117">
        <v>60000</v>
      </c>
      <c r="E246" s="117">
        <v>-2.9411764705882359E-2</v>
      </c>
    </row>
    <row r="247" spans="2:5">
      <c r="B247" s="117" t="s">
        <v>713</v>
      </c>
      <c r="C247" s="117" t="s">
        <v>431</v>
      </c>
      <c r="D247" s="117">
        <v>80000.001499999998</v>
      </c>
      <c r="E247" s="117">
        <v>0</v>
      </c>
    </row>
    <row r="248" spans="2:5" ht="15" thickBot="1">
      <c r="B248" s="115" t="s">
        <v>715</v>
      </c>
      <c r="C248" s="115" t="s">
        <v>432</v>
      </c>
      <c r="D248" s="115">
        <v>199999.99999999997</v>
      </c>
      <c r="E248" s="115">
        <v>0</v>
      </c>
    </row>
  </sheetData>
  <autoFilter ref="H209:K209" xr:uid="{15331564-A3CB-4377-8DA1-F50F8641974F}">
    <sortState xmlns:xlrd2="http://schemas.microsoft.com/office/spreadsheetml/2017/richdata2" ref="H210:K222">
      <sortCondition ref="K209"/>
    </sortState>
  </autoFilter>
  <mergeCells count="2">
    <mergeCell ref="H192:K192"/>
    <mergeCell ref="H208:K2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4BB1-EFFD-4E1A-9099-C24832262C65}">
  <dimension ref="A1:J194"/>
  <sheetViews>
    <sheetView showGridLines="0" tabSelected="1" workbookViewId="0">
      <selection activeCell="G237" sqref="G237"/>
    </sheetView>
  </sheetViews>
  <sheetFormatPr defaultRowHeight="14.5"/>
  <cols>
    <col min="1" max="1" width="2.1796875" customWidth="1"/>
    <col min="2" max="2" width="7.26953125" bestFit="1" customWidth="1"/>
    <col min="3" max="3" width="36.90625" bestFit="1" customWidth="1"/>
    <col min="4" max="4" width="10.26953125" bestFit="1" customWidth="1"/>
    <col min="5" max="5" width="2.1796875" customWidth="1"/>
    <col min="6" max="6" width="6" bestFit="1" customWidth="1"/>
    <col min="7" max="7" width="10.54296875" bestFit="1" customWidth="1"/>
    <col min="8" max="8" width="2.1796875" customWidth="1"/>
    <col min="9" max="9" width="6" bestFit="1" customWidth="1"/>
    <col min="10" max="10" width="10.54296875" bestFit="1" customWidth="1"/>
  </cols>
  <sheetData>
    <row r="1" spans="1:10">
      <c r="A1" s="21" t="s">
        <v>440</v>
      </c>
    </row>
    <row r="2" spans="1:10">
      <c r="A2" s="21" t="s">
        <v>504</v>
      </c>
    </row>
    <row r="3" spans="1:10">
      <c r="A3" s="21" t="s">
        <v>764</v>
      </c>
    </row>
    <row r="5" spans="1:10" ht="15" thickBot="1"/>
    <row r="6" spans="1:10">
      <c r="B6" s="120"/>
      <c r="C6" s="120" t="s">
        <v>441</v>
      </c>
      <c r="D6" s="120"/>
    </row>
    <row r="7" spans="1:10" ht="15" thickBot="1">
      <c r="B7" s="121" t="s">
        <v>202</v>
      </c>
      <c r="C7" s="121" t="s">
        <v>203</v>
      </c>
      <c r="D7" s="121" t="s">
        <v>435</v>
      </c>
    </row>
    <row r="8" spans="1:10" ht="15" thickBot="1">
      <c r="B8" s="115" t="s">
        <v>735</v>
      </c>
      <c r="C8" s="115" t="s">
        <v>736</v>
      </c>
      <c r="D8" s="139">
        <v>303931.2427297199</v>
      </c>
    </row>
    <row r="10" spans="1:10" ht="15" thickBot="1"/>
    <row r="11" spans="1:10">
      <c r="B11" s="120"/>
      <c r="C11" s="120" t="s">
        <v>442</v>
      </c>
      <c r="D11" s="120"/>
      <c r="F11" s="120" t="s">
        <v>443</v>
      </c>
      <c r="G11" s="120" t="s">
        <v>441</v>
      </c>
      <c r="I11" s="120" t="s">
        <v>446</v>
      </c>
      <c r="J11" s="120" t="s">
        <v>441</v>
      </c>
    </row>
    <row r="12" spans="1:10" ht="15" thickBot="1">
      <c r="B12" s="121" t="s">
        <v>202</v>
      </c>
      <c r="C12" s="121" t="s">
        <v>203</v>
      </c>
      <c r="D12" s="121" t="s">
        <v>435</v>
      </c>
      <c r="F12" s="121" t="s">
        <v>444</v>
      </c>
      <c r="G12" s="121" t="s">
        <v>445</v>
      </c>
      <c r="I12" s="121" t="s">
        <v>444</v>
      </c>
      <c r="J12" s="121" t="s">
        <v>445</v>
      </c>
    </row>
    <row r="13" spans="1:10">
      <c r="B13" s="117" t="s">
        <v>506</v>
      </c>
      <c r="C13" s="117" t="s">
        <v>221</v>
      </c>
      <c r="D13" s="140">
        <v>44.28686424978325</v>
      </c>
      <c r="F13" s="140">
        <v>44.28686424978325</v>
      </c>
      <c r="G13" s="140">
        <v>303931.2427297199</v>
      </c>
      <c r="I13" s="140">
        <v>44.28686424978325</v>
      </c>
      <c r="J13" s="140">
        <v>303931.2427297199</v>
      </c>
    </row>
    <row r="14" spans="1:10">
      <c r="B14" s="117" t="s">
        <v>507</v>
      </c>
      <c r="C14" s="117" t="s">
        <v>223</v>
      </c>
      <c r="D14" s="140">
        <v>46.435310606883661</v>
      </c>
      <c r="F14" s="140">
        <v>46.435310606883661</v>
      </c>
      <c r="G14" s="140">
        <v>303931.2427297199</v>
      </c>
      <c r="I14" s="140">
        <v>46.435310606883661</v>
      </c>
      <c r="J14" s="140">
        <v>303931.2427297199</v>
      </c>
    </row>
    <row r="15" spans="1:10">
      <c r="B15" s="117" t="s">
        <v>508</v>
      </c>
      <c r="C15" s="117" t="s">
        <v>224</v>
      </c>
      <c r="D15" s="140">
        <v>0.16283733048090973</v>
      </c>
      <c r="F15" s="140">
        <v>0.16283733048090973</v>
      </c>
      <c r="G15" s="140">
        <v>303931.2427297199</v>
      </c>
      <c r="I15" s="140">
        <v>0.16283733048090973</v>
      </c>
      <c r="J15" s="140">
        <v>303931.2427297199</v>
      </c>
    </row>
    <row r="16" spans="1:10">
      <c r="B16" s="117" t="s">
        <v>509</v>
      </c>
      <c r="C16" s="117" t="s">
        <v>225</v>
      </c>
      <c r="D16" s="140">
        <v>6.8394229008240632E-8</v>
      </c>
      <c r="F16" s="140">
        <v>6.8394229008240632E-8</v>
      </c>
      <c r="G16" s="140">
        <v>303931.2427297199</v>
      </c>
      <c r="I16" s="140">
        <v>6.8394229008240632E-8</v>
      </c>
      <c r="J16" s="140">
        <v>303931.2427297199</v>
      </c>
    </row>
    <row r="17" spans="2:10">
      <c r="B17" s="117" t="s">
        <v>510</v>
      </c>
      <c r="C17" s="117" t="s">
        <v>226</v>
      </c>
      <c r="D17" s="140">
        <v>6.8394229008240632E-8</v>
      </c>
      <c r="F17" s="140">
        <v>6.8394229008240632E-8</v>
      </c>
      <c r="G17" s="140">
        <v>303931.2427297199</v>
      </c>
      <c r="I17" s="140">
        <v>6.8394229008240632E-8</v>
      </c>
      <c r="J17" s="140">
        <v>303931.2427297199</v>
      </c>
    </row>
    <row r="18" spans="2:10">
      <c r="B18" s="117" t="s">
        <v>511</v>
      </c>
      <c r="C18" s="117" t="s">
        <v>227</v>
      </c>
      <c r="D18" s="140">
        <v>0</v>
      </c>
      <c r="F18" s="140">
        <v>0</v>
      </c>
      <c r="G18" s="140">
        <v>303931.2427297199</v>
      </c>
      <c r="I18" s="140">
        <v>0</v>
      </c>
      <c r="J18" s="140">
        <v>303931.2427297199</v>
      </c>
    </row>
    <row r="19" spans="2:10">
      <c r="B19" s="117" t="s">
        <v>512</v>
      </c>
      <c r="C19" s="117" t="s">
        <v>228</v>
      </c>
      <c r="D19" s="140">
        <v>6.8394229008240605E-8</v>
      </c>
      <c r="F19" s="140">
        <v>6.8394229008240605E-8</v>
      </c>
      <c r="G19" s="140">
        <v>303931.2427297199</v>
      </c>
      <c r="I19" s="140">
        <v>6.8394229008240605E-8</v>
      </c>
      <c r="J19" s="140">
        <v>303931.2427297199</v>
      </c>
    </row>
    <row r="20" spans="2:10">
      <c r="B20" s="117" t="s">
        <v>513</v>
      </c>
      <c r="C20" s="117" t="s">
        <v>229</v>
      </c>
      <c r="D20" s="140">
        <v>0</v>
      </c>
      <c r="F20" s="140">
        <v>0</v>
      </c>
      <c r="G20" s="140">
        <v>303931.2427297199</v>
      </c>
      <c r="I20" s="140">
        <v>0</v>
      </c>
      <c r="J20" s="140">
        <v>303931.2427297199</v>
      </c>
    </row>
    <row r="21" spans="2:10">
      <c r="B21" s="117" t="s">
        <v>514</v>
      </c>
      <c r="C21" s="117" t="s">
        <v>230</v>
      </c>
      <c r="D21" s="140">
        <v>20.698659655562015</v>
      </c>
      <c r="F21" s="140">
        <v>20.698659655562015</v>
      </c>
      <c r="G21" s="140">
        <v>303931.2427297199</v>
      </c>
      <c r="I21" s="140">
        <v>20.698659655562015</v>
      </c>
      <c r="J21" s="140">
        <v>303931.2427297199</v>
      </c>
    </row>
    <row r="22" spans="2:10">
      <c r="B22" s="117" t="s">
        <v>515</v>
      </c>
      <c r="C22" s="117" t="s">
        <v>231</v>
      </c>
      <c r="D22" s="140">
        <v>0</v>
      </c>
      <c r="F22" s="140">
        <v>0</v>
      </c>
      <c r="G22" s="140">
        <v>303931.2427297199</v>
      </c>
      <c r="I22" s="140">
        <v>0</v>
      </c>
      <c r="J22" s="140">
        <v>303931.2427297199</v>
      </c>
    </row>
    <row r="23" spans="2:10">
      <c r="B23" s="117" t="s">
        <v>516</v>
      </c>
      <c r="C23" s="117" t="s">
        <v>232</v>
      </c>
      <c r="D23" s="140">
        <v>0</v>
      </c>
      <c r="F23" s="140">
        <v>0</v>
      </c>
      <c r="G23" s="140">
        <v>303931.2427297199</v>
      </c>
      <c r="I23" s="140">
        <v>0</v>
      </c>
      <c r="J23" s="140">
        <v>303931.2427297199</v>
      </c>
    </row>
    <row r="24" spans="2:10">
      <c r="B24" s="117" t="s">
        <v>517</v>
      </c>
      <c r="C24" s="117" t="s">
        <v>233</v>
      </c>
      <c r="D24" s="140">
        <v>0</v>
      </c>
      <c r="F24" s="140">
        <v>0</v>
      </c>
      <c r="G24" s="140">
        <v>303931.2427297199</v>
      </c>
      <c r="I24" s="140">
        <v>0</v>
      </c>
      <c r="J24" s="140">
        <v>303931.2427297199</v>
      </c>
    </row>
    <row r="25" spans="2:10">
      <c r="B25" s="117" t="s">
        <v>518</v>
      </c>
      <c r="C25" s="117" t="s">
        <v>234</v>
      </c>
      <c r="D25" s="140">
        <v>3.2005524791981017</v>
      </c>
      <c r="F25" s="140">
        <v>3.2005524791981017</v>
      </c>
      <c r="G25" s="140">
        <v>303931.2427297199</v>
      </c>
      <c r="I25" s="140">
        <v>3.2005524791981017</v>
      </c>
      <c r="J25" s="140">
        <v>303931.2427297199</v>
      </c>
    </row>
    <row r="26" spans="2:10">
      <c r="B26" s="117" t="s">
        <v>519</v>
      </c>
      <c r="C26" s="117" t="s">
        <v>235</v>
      </c>
      <c r="D26" s="140">
        <v>96.852111868069542</v>
      </c>
      <c r="F26" s="140">
        <v>96.852111868069542</v>
      </c>
      <c r="G26" s="140">
        <v>303931.2427297199</v>
      </c>
      <c r="I26" s="140">
        <v>96.852111868069542</v>
      </c>
      <c r="J26" s="140">
        <v>303931.2427297199</v>
      </c>
    </row>
    <row r="27" spans="2:10">
      <c r="B27" s="117" t="s">
        <v>520</v>
      </c>
      <c r="C27" s="117" t="s">
        <v>236</v>
      </c>
      <c r="D27" s="140">
        <v>10.617520234957595</v>
      </c>
      <c r="F27" s="140">
        <v>10.617520234957595</v>
      </c>
      <c r="G27" s="140">
        <v>303931.2427297199</v>
      </c>
      <c r="I27" s="140">
        <v>10.617520234957595</v>
      </c>
      <c r="J27" s="140">
        <v>303931.2427297199</v>
      </c>
    </row>
    <row r="28" spans="2:10">
      <c r="B28" s="117" t="s">
        <v>521</v>
      </c>
      <c r="C28" s="117" t="s">
        <v>237</v>
      </c>
      <c r="D28" s="140">
        <v>58.095393084823414</v>
      </c>
      <c r="F28" s="140">
        <v>58.095393084823414</v>
      </c>
      <c r="G28" s="140">
        <v>303931.2427297199</v>
      </c>
      <c r="I28" s="140">
        <v>58.095393084823414</v>
      </c>
      <c r="J28" s="140">
        <v>303931.2427297199</v>
      </c>
    </row>
    <row r="29" spans="2:10">
      <c r="B29" s="117" t="s">
        <v>522</v>
      </c>
      <c r="C29" s="117" t="s">
        <v>238</v>
      </c>
      <c r="D29" s="140">
        <v>4.6543109836579148</v>
      </c>
      <c r="F29" s="140">
        <v>4.6543109836579148</v>
      </c>
      <c r="G29" s="140">
        <v>303931.2427297199</v>
      </c>
      <c r="I29" s="140">
        <v>4.6543109836579148</v>
      </c>
      <c r="J29" s="140">
        <v>303931.2427297199</v>
      </c>
    </row>
    <row r="30" spans="2:10">
      <c r="B30" s="117" t="s">
        <v>523</v>
      </c>
      <c r="C30" s="117" t="s">
        <v>239</v>
      </c>
      <c r="D30" s="140">
        <v>5.7597854421967867</v>
      </c>
      <c r="F30" s="140">
        <v>5.7597854421967867</v>
      </c>
      <c r="G30" s="140">
        <v>303931.2427297199</v>
      </c>
      <c r="I30" s="140">
        <v>5.7597854421967867</v>
      </c>
      <c r="J30" s="140">
        <v>303931.2427297199</v>
      </c>
    </row>
    <row r="31" spans="2:10">
      <c r="B31" s="117" t="s">
        <v>524</v>
      </c>
      <c r="C31" s="117" t="s">
        <v>240</v>
      </c>
      <c r="D31" s="140">
        <v>0</v>
      </c>
      <c r="F31" s="140">
        <v>0</v>
      </c>
      <c r="G31" s="140">
        <v>303931.2427297199</v>
      </c>
      <c r="I31" s="140">
        <v>0</v>
      </c>
      <c r="J31" s="140">
        <v>303931.2427297199</v>
      </c>
    </row>
    <row r="32" spans="2:10">
      <c r="B32" s="117" t="s">
        <v>525</v>
      </c>
      <c r="C32" s="117" t="s">
        <v>241</v>
      </c>
      <c r="D32" s="140">
        <v>5.7597854421967867</v>
      </c>
      <c r="F32" s="140">
        <v>5.7597854421967867</v>
      </c>
      <c r="G32" s="140">
        <v>303931.2427297199</v>
      </c>
      <c r="I32" s="140">
        <v>5.7597854421967867</v>
      </c>
      <c r="J32" s="140">
        <v>303931.2427297199</v>
      </c>
    </row>
    <row r="33" spans="2:10">
      <c r="B33" s="117" t="s">
        <v>526</v>
      </c>
      <c r="C33" s="117" t="s">
        <v>242</v>
      </c>
      <c r="D33" s="140">
        <v>0</v>
      </c>
      <c r="F33" s="140">
        <v>0</v>
      </c>
      <c r="G33" s="140">
        <v>303931.2427297199</v>
      </c>
      <c r="I33" s="140">
        <v>0</v>
      </c>
      <c r="J33" s="140">
        <v>303931.2427297199</v>
      </c>
    </row>
    <row r="34" spans="2:10">
      <c r="B34" s="117" t="s">
        <v>527</v>
      </c>
      <c r="C34" s="117" t="s">
        <v>243</v>
      </c>
      <c r="D34" s="140">
        <v>12.468271472670189</v>
      </c>
      <c r="F34" s="140">
        <v>12.468271472670189</v>
      </c>
      <c r="G34" s="140">
        <v>303931.2427297199</v>
      </c>
      <c r="I34" s="140">
        <v>12.468271472670189</v>
      </c>
      <c r="J34" s="140">
        <v>303931.2427297199</v>
      </c>
    </row>
    <row r="35" spans="2:10">
      <c r="B35" s="117" t="s">
        <v>528</v>
      </c>
      <c r="C35" s="117" t="s">
        <v>244</v>
      </c>
      <c r="D35" s="140">
        <v>0</v>
      </c>
      <c r="F35" s="140">
        <v>0</v>
      </c>
      <c r="G35" s="140">
        <v>303931.2427297199</v>
      </c>
      <c r="I35" s="140">
        <v>0</v>
      </c>
      <c r="J35" s="140">
        <v>303931.2427297199</v>
      </c>
    </row>
    <row r="36" spans="2:10">
      <c r="B36" s="117" t="s">
        <v>529</v>
      </c>
      <c r="C36" s="117" t="s">
        <v>245</v>
      </c>
      <c r="D36" s="140">
        <v>0</v>
      </c>
      <c r="F36" s="140">
        <v>0</v>
      </c>
      <c r="G36" s="140">
        <v>303931.2427297199</v>
      </c>
      <c r="I36" s="140">
        <v>0</v>
      </c>
      <c r="J36" s="140">
        <v>303931.2427297199</v>
      </c>
    </row>
    <row r="37" spans="2:10">
      <c r="B37" s="117" t="s">
        <v>530</v>
      </c>
      <c r="C37" s="117" t="s">
        <v>246</v>
      </c>
      <c r="D37" s="140">
        <v>0</v>
      </c>
      <c r="F37" s="140">
        <v>0</v>
      </c>
      <c r="G37" s="140">
        <v>303931.2427297199</v>
      </c>
      <c r="I37" s="140">
        <v>0</v>
      </c>
      <c r="J37" s="140">
        <v>303931.2427297199</v>
      </c>
    </row>
    <row r="38" spans="2:10">
      <c r="B38" s="117" t="s">
        <v>531</v>
      </c>
      <c r="C38" s="117" t="s">
        <v>247</v>
      </c>
      <c r="D38" s="140">
        <v>20.341132075629815</v>
      </c>
      <c r="F38" s="140">
        <v>20.341132075629815</v>
      </c>
      <c r="G38" s="140">
        <v>303931.2427297199</v>
      </c>
      <c r="I38" s="140">
        <v>20.341132075629815</v>
      </c>
      <c r="J38" s="140">
        <v>303931.2427297199</v>
      </c>
    </row>
    <row r="39" spans="2:10">
      <c r="B39" s="117" t="s">
        <v>532</v>
      </c>
      <c r="C39" s="117" t="s">
        <v>248</v>
      </c>
      <c r="D39" s="140">
        <v>49.816826723624395</v>
      </c>
      <c r="F39" s="140">
        <v>49.816826723624395</v>
      </c>
      <c r="G39" s="140">
        <v>303931.2427297199</v>
      </c>
      <c r="I39" s="140">
        <v>49.816826723624395</v>
      </c>
      <c r="J39" s="140">
        <v>303931.2427297199</v>
      </c>
    </row>
    <row r="40" spans="2:10">
      <c r="B40" s="117" t="s">
        <v>533</v>
      </c>
      <c r="C40" s="117" t="s">
        <v>249</v>
      </c>
      <c r="D40" s="140">
        <v>5.2173500520636713</v>
      </c>
      <c r="F40" s="140">
        <v>5.2173500520636713</v>
      </c>
      <c r="G40" s="140">
        <v>303931.2427297199</v>
      </c>
      <c r="I40" s="140">
        <v>5.2173500520636713</v>
      </c>
      <c r="J40" s="140">
        <v>303931.2427297199</v>
      </c>
    </row>
    <row r="41" spans="2:10">
      <c r="B41" s="117" t="s">
        <v>534</v>
      </c>
      <c r="C41" s="117" t="s">
        <v>250</v>
      </c>
      <c r="D41" s="140">
        <v>17.18030644736988</v>
      </c>
      <c r="F41" s="140">
        <v>0</v>
      </c>
      <c r="G41" s="140">
        <v>300070.83482371632</v>
      </c>
      <c r="I41" s="140">
        <v>17.180310711511339</v>
      </c>
      <c r="J41" s="140">
        <v>303931.24371055985</v>
      </c>
    </row>
    <row r="42" spans="2:10">
      <c r="B42" s="117" t="s">
        <v>535</v>
      </c>
      <c r="C42" s="117" t="s">
        <v>251</v>
      </c>
      <c r="D42" s="140">
        <v>4.8483613423628293</v>
      </c>
      <c r="F42" s="140">
        <v>4.8483613423628293</v>
      </c>
      <c r="G42" s="140">
        <v>303931.2427297199</v>
      </c>
      <c r="I42" s="140">
        <v>4.8483613423628293</v>
      </c>
      <c r="J42" s="140">
        <v>303931.2427297199</v>
      </c>
    </row>
    <row r="43" spans="2:10">
      <c r="B43" s="117" t="s">
        <v>536</v>
      </c>
      <c r="C43" s="117" t="s">
        <v>252</v>
      </c>
      <c r="D43" s="140">
        <v>4.8702372874213085</v>
      </c>
      <c r="F43" s="140">
        <v>4.8702372874213085</v>
      </c>
      <c r="G43" s="140">
        <v>303931.2427297199</v>
      </c>
      <c r="I43" s="140">
        <v>4.8702372874213085</v>
      </c>
      <c r="J43" s="140">
        <v>303931.2427297199</v>
      </c>
    </row>
    <row r="44" spans="2:10">
      <c r="B44" s="117" t="s">
        <v>537</v>
      </c>
      <c r="C44" s="117" t="s">
        <v>253</v>
      </c>
      <c r="D44" s="140">
        <v>0</v>
      </c>
      <c r="F44" s="140">
        <v>0</v>
      </c>
      <c r="G44" s="140">
        <v>303931.2427297199</v>
      </c>
      <c r="I44" s="140">
        <v>0</v>
      </c>
      <c r="J44" s="140">
        <v>303931.2427297199</v>
      </c>
    </row>
    <row r="45" spans="2:10">
      <c r="B45" s="117" t="s">
        <v>538</v>
      </c>
      <c r="C45" s="117" t="s">
        <v>254</v>
      </c>
      <c r="D45" s="140">
        <v>4.8702372874213085</v>
      </c>
      <c r="F45" s="140">
        <v>4.8702372874213085</v>
      </c>
      <c r="G45" s="140">
        <v>303931.2427297199</v>
      </c>
      <c r="I45" s="140">
        <v>4.8702372874213085</v>
      </c>
      <c r="J45" s="140">
        <v>303931.2427297199</v>
      </c>
    </row>
    <row r="46" spans="2:10">
      <c r="B46" s="117" t="s">
        <v>539</v>
      </c>
      <c r="C46" s="117" t="s">
        <v>255</v>
      </c>
      <c r="D46" s="140">
        <v>0</v>
      </c>
      <c r="F46" s="140">
        <v>0</v>
      </c>
      <c r="G46" s="140">
        <v>303931.2427297199</v>
      </c>
      <c r="I46" s="140">
        <v>0</v>
      </c>
      <c r="J46" s="140">
        <v>303931.2427297199</v>
      </c>
    </row>
    <row r="47" spans="2:10">
      <c r="B47" s="117" t="s">
        <v>540</v>
      </c>
      <c r="C47" s="117" t="s">
        <v>256</v>
      </c>
      <c r="D47" s="140">
        <v>7.0681012649287123</v>
      </c>
      <c r="F47" s="140">
        <v>7.0681012649287123</v>
      </c>
      <c r="G47" s="140">
        <v>303931.2427297199</v>
      </c>
      <c r="I47" s="140">
        <v>7.0681012649287123</v>
      </c>
      <c r="J47" s="140">
        <v>303931.2427297199</v>
      </c>
    </row>
    <row r="48" spans="2:10">
      <c r="B48" s="117" t="s">
        <v>541</v>
      </c>
      <c r="C48" s="117" t="s">
        <v>257</v>
      </c>
      <c r="D48" s="140">
        <v>0</v>
      </c>
      <c r="F48" s="140">
        <v>0</v>
      </c>
      <c r="G48" s="140">
        <v>303931.2427297199</v>
      </c>
      <c r="I48" s="140">
        <v>0</v>
      </c>
      <c r="J48" s="140">
        <v>303931.2427297199</v>
      </c>
    </row>
    <row r="49" spans="2:10">
      <c r="B49" s="117" t="s">
        <v>542</v>
      </c>
      <c r="C49" s="117" t="s">
        <v>258</v>
      </c>
      <c r="D49" s="140">
        <v>0</v>
      </c>
      <c r="F49" s="140">
        <v>0</v>
      </c>
      <c r="G49" s="140">
        <v>303931.2427297199</v>
      </c>
      <c r="I49" s="140">
        <v>0</v>
      </c>
      <c r="J49" s="140">
        <v>303931.2427297199</v>
      </c>
    </row>
    <row r="50" spans="2:10">
      <c r="B50" s="117" t="s">
        <v>543</v>
      </c>
      <c r="C50" s="117" t="s">
        <v>259</v>
      </c>
      <c r="D50" s="140">
        <v>0</v>
      </c>
      <c r="F50" s="140">
        <v>0</v>
      </c>
      <c r="G50" s="140">
        <v>303931.2427297199</v>
      </c>
      <c r="I50" s="140">
        <v>4.2641414633050468E-6</v>
      </c>
      <c r="J50" s="140">
        <v>303819.14342303458</v>
      </c>
    </row>
    <row r="51" spans="2:10">
      <c r="B51" s="117" t="s">
        <v>544</v>
      </c>
      <c r="C51" s="117" t="s">
        <v>260</v>
      </c>
      <c r="D51" s="140">
        <v>1.8722123197023506</v>
      </c>
      <c r="F51" s="140">
        <v>1.8722123197023506</v>
      </c>
      <c r="G51" s="140">
        <v>303931.2427297199</v>
      </c>
      <c r="I51" s="140">
        <v>1.8722123197023506</v>
      </c>
      <c r="J51" s="140">
        <v>303931.2427297199</v>
      </c>
    </row>
    <row r="52" spans="2:10">
      <c r="B52" s="117" t="s">
        <v>545</v>
      </c>
      <c r="C52" s="117" t="s">
        <v>261</v>
      </c>
      <c r="D52" s="140">
        <v>39.830325567669703</v>
      </c>
      <c r="F52" s="140">
        <v>39.830325567669703</v>
      </c>
      <c r="G52" s="140">
        <v>303931.2427297199</v>
      </c>
      <c r="I52" s="140">
        <v>39.830325567669703</v>
      </c>
      <c r="J52" s="140">
        <v>303931.2427297199</v>
      </c>
    </row>
    <row r="53" spans="2:10">
      <c r="B53" s="117" t="s">
        <v>546</v>
      </c>
      <c r="C53" s="117" t="s">
        <v>262</v>
      </c>
      <c r="D53" s="140">
        <v>9.4089870209904749</v>
      </c>
      <c r="F53" s="140">
        <v>9.4089870209904749</v>
      </c>
      <c r="G53" s="140">
        <v>303931.2427297199</v>
      </c>
      <c r="I53" s="140">
        <v>9.4089870209904749</v>
      </c>
      <c r="J53" s="140">
        <v>303931.2427297199</v>
      </c>
    </row>
    <row r="54" spans="2:10">
      <c r="B54" s="117" t="s">
        <v>547</v>
      </c>
      <c r="C54" s="117" t="s">
        <v>263</v>
      </c>
      <c r="D54" s="140">
        <v>18.605438713356296</v>
      </c>
      <c r="F54" s="140">
        <v>18.605438713356296</v>
      </c>
      <c r="G54" s="140">
        <v>303931.2427297199</v>
      </c>
      <c r="I54" s="140">
        <v>18.605438713356296</v>
      </c>
      <c r="J54" s="140">
        <v>303931.2427297199</v>
      </c>
    </row>
    <row r="55" spans="2:10">
      <c r="B55" s="117" t="s">
        <v>548</v>
      </c>
      <c r="C55" s="117" t="s">
        <v>264</v>
      </c>
      <c r="D55" s="140">
        <v>9.0399980991640181</v>
      </c>
      <c r="F55" s="140">
        <v>9.0399980991640181</v>
      </c>
      <c r="G55" s="140">
        <v>303931.2427297199</v>
      </c>
      <c r="I55" s="140">
        <v>9.0399980991640181</v>
      </c>
      <c r="J55" s="140">
        <v>303931.2427297199</v>
      </c>
    </row>
    <row r="56" spans="2:10">
      <c r="B56" s="117" t="s">
        <v>549</v>
      </c>
      <c r="C56" s="117" t="s">
        <v>265</v>
      </c>
      <c r="D56" s="140">
        <v>9.0618742811956583</v>
      </c>
      <c r="F56" s="140">
        <v>9.0618742811956583</v>
      </c>
      <c r="G56" s="140">
        <v>303931.2427297199</v>
      </c>
      <c r="I56" s="140">
        <v>9.0618742811956583</v>
      </c>
      <c r="J56" s="140">
        <v>303931.2427297199</v>
      </c>
    </row>
    <row r="57" spans="2:10">
      <c r="B57" s="117" t="s">
        <v>550</v>
      </c>
      <c r="C57" s="117" t="s">
        <v>266</v>
      </c>
      <c r="D57" s="140">
        <v>0</v>
      </c>
      <c r="F57" s="140">
        <v>0</v>
      </c>
      <c r="G57" s="140">
        <v>303931.2427297199</v>
      </c>
      <c r="I57" s="140">
        <v>0</v>
      </c>
      <c r="J57" s="140">
        <v>303931.2427297199</v>
      </c>
    </row>
    <row r="58" spans="2:10">
      <c r="B58" s="117" t="s">
        <v>551</v>
      </c>
      <c r="C58" s="117" t="s">
        <v>267</v>
      </c>
      <c r="D58" s="140">
        <v>9.0618742811956583</v>
      </c>
      <c r="F58" s="140">
        <v>9.0618742811956583</v>
      </c>
      <c r="G58" s="140">
        <v>303931.2427297199</v>
      </c>
      <c r="I58" s="140">
        <v>9.0618742811956583</v>
      </c>
      <c r="J58" s="140">
        <v>303931.2427297199</v>
      </c>
    </row>
    <row r="59" spans="2:10">
      <c r="B59" s="117" t="s">
        <v>552</v>
      </c>
      <c r="C59" s="117" t="s">
        <v>268</v>
      </c>
      <c r="D59" s="140">
        <v>0</v>
      </c>
      <c r="F59" s="140">
        <v>0</v>
      </c>
      <c r="G59" s="140">
        <v>303931.2427297199</v>
      </c>
      <c r="I59" s="140">
        <v>0</v>
      </c>
      <c r="J59" s="140">
        <v>303931.2427297199</v>
      </c>
    </row>
    <row r="60" spans="2:10">
      <c r="B60" s="117" t="s">
        <v>553</v>
      </c>
      <c r="C60" s="117" t="s">
        <v>269</v>
      </c>
      <c r="D60" s="140">
        <v>11.259738264914956</v>
      </c>
      <c r="F60" s="140">
        <v>11.259738264914956</v>
      </c>
      <c r="G60" s="140">
        <v>303931.2427297199</v>
      </c>
      <c r="I60" s="140">
        <v>11.259738264914956</v>
      </c>
      <c r="J60" s="140">
        <v>303931.2427297199</v>
      </c>
    </row>
    <row r="61" spans="2:10">
      <c r="B61" s="117" t="s">
        <v>554</v>
      </c>
      <c r="C61" s="117" t="s">
        <v>270</v>
      </c>
      <c r="D61" s="140">
        <v>0</v>
      </c>
      <c r="F61" s="140">
        <v>0</v>
      </c>
      <c r="G61" s="140">
        <v>303931.2427297199</v>
      </c>
      <c r="I61" s="140">
        <v>0</v>
      </c>
      <c r="J61" s="140">
        <v>303931.2427297199</v>
      </c>
    </row>
    <row r="62" spans="2:10">
      <c r="B62" s="117" t="s">
        <v>555</v>
      </c>
      <c r="C62" s="117" t="s">
        <v>271</v>
      </c>
      <c r="D62" s="140">
        <v>0</v>
      </c>
      <c r="F62" s="140">
        <v>0</v>
      </c>
      <c r="G62" s="140">
        <v>303931.2427297199</v>
      </c>
      <c r="I62" s="140">
        <v>0</v>
      </c>
      <c r="J62" s="140">
        <v>303931.2427297199</v>
      </c>
    </row>
    <row r="63" spans="2:10">
      <c r="B63" s="117" t="s">
        <v>556</v>
      </c>
      <c r="C63" s="117" t="s">
        <v>272</v>
      </c>
      <c r="D63" s="140">
        <v>0</v>
      </c>
      <c r="F63" s="140">
        <v>0</v>
      </c>
      <c r="G63" s="140">
        <v>303931.2427297199</v>
      </c>
      <c r="I63" s="140">
        <v>0</v>
      </c>
      <c r="J63" s="140">
        <v>303931.2427297199</v>
      </c>
    </row>
    <row r="64" spans="2:10">
      <c r="B64" s="117" t="s">
        <v>557</v>
      </c>
      <c r="C64" s="117" t="s">
        <v>273</v>
      </c>
      <c r="D64" s="140">
        <v>4.9578418979129308</v>
      </c>
      <c r="F64" s="140">
        <v>4.9578418979129308</v>
      </c>
      <c r="G64" s="140">
        <v>303931.2427297199</v>
      </c>
      <c r="I64" s="140">
        <v>4.9578418979129308</v>
      </c>
      <c r="J64" s="140">
        <v>303931.2427297199</v>
      </c>
    </row>
    <row r="65" spans="2:10">
      <c r="B65" s="117" t="s">
        <v>558</v>
      </c>
      <c r="C65" s="117" t="s">
        <v>274</v>
      </c>
      <c r="D65" s="140">
        <v>49.621270758938309</v>
      </c>
      <c r="F65" s="140">
        <v>49.621270758938309</v>
      </c>
      <c r="G65" s="140">
        <v>303931.2427297199</v>
      </c>
      <c r="I65" s="140">
        <v>49.621270758938309</v>
      </c>
      <c r="J65" s="140">
        <v>303931.2427297199</v>
      </c>
    </row>
    <row r="66" spans="2:10">
      <c r="B66" s="117" t="s">
        <v>559</v>
      </c>
      <c r="C66" s="117" t="s">
        <v>275</v>
      </c>
      <c r="D66" s="140">
        <v>5.1661829247850486</v>
      </c>
      <c r="F66" s="140">
        <v>5.1661829247850486</v>
      </c>
      <c r="G66" s="140">
        <v>303931.2427297199</v>
      </c>
      <c r="I66" s="140">
        <v>5.1661829247850486</v>
      </c>
      <c r="J66" s="140">
        <v>303931.2427297199</v>
      </c>
    </row>
    <row r="67" spans="2:10">
      <c r="B67" s="117" t="s">
        <v>560</v>
      </c>
      <c r="C67" s="117" t="s">
        <v>276</v>
      </c>
      <c r="D67" s="140">
        <v>33.962143759428692</v>
      </c>
      <c r="F67" s="140">
        <v>33.962143759428692</v>
      </c>
      <c r="G67" s="140">
        <v>303931.2427297199</v>
      </c>
      <c r="I67" s="140">
        <v>33.962143759428692</v>
      </c>
      <c r="J67" s="140">
        <v>303931.2427297199</v>
      </c>
    </row>
    <row r="68" spans="2:10">
      <c r="B68" s="117" t="s">
        <v>561</v>
      </c>
      <c r="C68" s="117" t="s">
        <v>277</v>
      </c>
      <c r="D68" s="140">
        <v>4.797194002958598</v>
      </c>
      <c r="F68" s="140">
        <v>4.797194002958598</v>
      </c>
      <c r="G68" s="140">
        <v>303931.2427297199</v>
      </c>
      <c r="I68" s="140">
        <v>4.797194002958598</v>
      </c>
      <c r="J68" s="140">
        <v>303931.2427297199</v>
      </c>
    </row>
    <row r="69" spans="2:10">
      <c r="B69" s="117" t="s">
        <v>562</v>
      </c>
      <c r="C69" s="117" t="s">
        <v>278</v>
      </c>
      <c r="D69" s="140">
        <v>4.8190706632842568</v>
      </c>
      <c r="F69" s="140">
        <v>4.8190706632842568</v>
      </c>
      <c r="G69" s="140">
        <v>303931.2427297199</v>
      </c>
      <c r="I69" s="140">
        <v>4.8190706632842568</v>
      </c>
      <c r="J69" s="140">
        <v>303931.2427297199</v>
      </c>
    </row>
    <row r="70" spans="2:10">
      <c r="B70" s="117" t="s">
        <v>563</v>
      </c>
      <c r="C70" s="117" t="s">
        <v>279</v>
      </c>
      <c r="D70" s="140">
        <v>4.782940230541044E-7</v>
      </c>
      <c r="F70" s="140">
        <v>4.782940230541044E-7</v>
      </c>
      <c r="G70" s="140">
        <v>303931.2427297199</v>
      </c>
      <c r="I70" s="140">
        <v>4.782940230541044E-7</v>
      </c>
      <c r="J70" s="140">
        <v>303931.2427297199</v>
      </c>
    </row>
    <row r="71" spans="2:10">
      <c r="B71" s="117" t="s">
        <v>564</v>
      </c>
      <c r="C71" s="117" t="s">
        <v>280</v>
      </c>
      <c r="D71" s="140">
        <v>4.8190706632842568</v>
      </c>
      <c r="F71" s="140">
        <v>4.8190706632842568</v>
      </c>
      <c r="G71" s="140">
        <v>303931.2427297199</v>
      </c>
      <c r="I71" s="140">
        <v>4.8190706632842568</v>
      </c>
      <c r="J71" s="140">
        <v>303931.2427297199</v>
      </c>
    </row>
    <row r="72" spans="2:10">
      <c r="B72" s="117" t="s">
        <v>565</v>
      </c>
      <c r="C72" s="117" t="s">
        <v>281</v>
      </c>
      <c r="D72" s="140">
        <v>0</v>
      </c>
      <c r="F72" s="140">
        <v>0</v>
      </c>
      <c r="G72" s="140">
        <v>303931.2427297199</v>
      </c>
      <c r="I72" s="140">
        <v>0</v>
      </c>
      <c r="J72" s="140">
        <v>303931.2427297199</v>
      </c>
    </row>
    <row r="73" spans="2:10">
      <c r="B73" s="117" t="s">
        <v>566</v>
      </c>
      <c r="C73" s="117" t="s">
        <v>282</v>
      </c>
      <c r="D73" s="140">
        <v>7.0169341624976411</v>
      </c>
      <c r="F73" s="140">
        <v>7.0169341624976411</v>
      </c>
      <c r="G73" s="140">
        <v>303931.2427297199</v>
      </c>
      <c r="I73" s="140">
        <v>7.0169341624976411</v>
      </c>
      <c r="J73" s="140">
        <v>303931.2427297199</v>
      </c>
    </row>
    <row r="74" spans="2:10">
      <c r="B74" s="117" t="s">
        <v>567</v>
      </c>
      <c r="C74" s="117" t="s">
        <v>283</v>
      </c>
      <c r="D74" s="140">
        <v>0</v>
      </c>
      <c r="F74" s="140">
        <v>0</v>
      </c>
      <c r="G74" s="140">
        <v>303931.2427297199</v>
      </c>
      <c r="I74" s="140">
        <v>0</v>
      </c>
      <c r="J74" s="140">
        <v>303931.2427297199</v>
      </c>
    </row>
    <row r="75" spans="2:10">
      <c r="B75" s="117" t="s">
        <v>568</v>
      </c>
      <c r="C75" s="117" t="s">
        <v>284</v>
      </c>
      <c r="D75" s="140">
        <v>4.782940230541044E-7</v>
      </c>
      <c r="F75" s="140">
        <v>4.782940230541044E-7</v>
      </c>
      <c r="G75" s="140">
        <v>303931.2427297199</v>
      </c>
      <c r="I75" s="140">
        <v>4.782940230541044E-7</v>
      </c>
      <c r="J75" s="140">
        <v>303931.2427297199</v>
      </c>
    </row>
    <row r="76" spans="2:10">
      <c r="B76" s="117" t="s">
        <v>569</v>
      </c>
      <c r="C76" s="117" t="s">
        <v>285</v>
      </c>
      <c r="D76" s="140">
        <v>0</v>
      </c>
      <c r="F76" s="140">
        <v>0</v>
      </c>
      <c r="G76" s="140">
        <v>303931.2427297199</v>
      </c>
      <c r="I76" s="140">
        <v>0</v>
      </c>
      <c r="J76" s="140">
        <v>303931.2427297199</v>
      </c>
    </row>
    <row r="77" spans="2:10">
      <c r="B77" s="117" t="s">
        <v>570</v>
      </c>
      <c r="C77" s="117" t="s">
        <v>286</v>
      </c>
      <c r="D77" s="140">
        <v>7.2920208574109848</v>
      </c>
      <c r="F77" s="140">
        <v>7.2920208574109848</v>
      </c>
      <c r="G77" s="140">
        <v>303931.2427297199</v>
      </c>
      <c r="I77" s="140">
        <v>7.2920208574109848</v>
      </c>
      <c r="J77" s="140">
        <v>303931.2427297199</v>
      </c>
    </row>
    <row r="78" spans="2:10">
      <c r="B78" s="117" t="s">
        <v>571</v>
      </c>
      <c r="C78" s="117" t="s">
        <v>287</v>
      </c>
      <c r="D78" s="140">
        <v>39.474262601750702</v>
      </c>
      <c r="F78" s="140">
        <v>39.474262601750702</v>
      </c>
      <c r="G78" s="140">
        <v>303931.2427297199</v>
      </c>
      <c r="I78" s="140">
        <v>39.474262601750702</v>
      </c>
      <c r="J78" s="140">
        <v>303931.2427297199</v>
      </c>
    </row>
    <row r="79" spans="2:10">
      <c r="B79" s="117" t="s">
        <v>572</v>
      </c>
      <c r="C79" s="117" t="s">
        <v>288</v>
      </c>
      <c r="D79" s="140">
        <v>18.330975776447627</v>
      </c>
      <c r="F79" s="140">
        <v>18.330975776447627</v>
      </c>
      <c r="G79" s="140">
        <v>303931.2427297199</v>
      </c>
      <c r="I79" s="140">
        <v>18.330975776447627</v>
      </c>
      <c r="J79" s="140">
        <v>303931.2427297199</v>
      </c>
    </row>
    <row r="80" spans="2:10">
      <c r="B80" s="117" t="s">
        <v>573</v>
      </c>
      <c r="C80" s="117" t="s">
        <v>289</v>
      </c>
      <c r="D80" s="140">
        <v>61.601069972437458</v>
      </c>
      <c r="F80" s="140">
        <v>61.601069972437458</v>
      </c>
      <c r="G80" s="140">
        <v>303931.2427297199</v>
      </c>
      <c r="I80" s="140">
        <v>61.601069972437458</v>
      </c>
      <c r="J80" s="140">
        <v>303931.2427297199</v>
      </c>
    </row>
    <row r="81" spans="2:10">
      <c r="B81" s="117" t="s">
        <v>574</v>
      </c>
      <c r="C81" s="117" t="s">
        <v>290</v>
      </c>
      <c r="D81" s="140">
        <v>17.96198685462118</v>
      </c>
      <c r="F81" s="140">
        <v>17.96198685462118</v>
      </c>
      <c r="G81" s="140">
        <v>303931.2427297199</v>
      </c>
      <c r="I81" s="140">
        <v>17.96198685462118</v>
      </c>
      <c r="J81" s="140">
        <v>303931.2427297199</v>
      </c>
    </row>
    <row r="82" spans="2:10">
      <c r="B82" s="117" t="s">
        <v>575</v>
      </c>
      <c r="C82" s="117" t="s">
        <v>291</v>
      </c>
      <c r="D82" s="140">
        <v>17.98386303665281</v>
      </c>
      <c r="F82" s="140">
        <v>17.98386303665281</v>
      </c>
      <c r="G82" s="140">
        <v>303931.2427297199</v>
      </c>
      <c r="I82" s="140">
        <v>17.98386303665281</v>
      </c>
      <c r="J82" s="140">
        <v>303931.2427297199</v>
      </c>
    </row>
    <row r="83" spans="2:10">
      <c r="B83" s="117" t="s">
        <v>576</v>
      </c>
      <c r="C83" s="117" t="s">
        <v>292</v>
      </c>
      <c r="D83" s="140">
        <v>7.2014367183192176</v>
      </c>
      <c r="F83" s="140">
        <v>7.2014367183192176</v>
      </c>
      <c r="G83" s="140">
        <v>303931.2427297199</v>
      </c>
      <c r="I83" s="140">
        <v>7.2014367183192176</v>
      </c>
      <c r="J83" s="140">
        <v>303931.2427297199</v>
      </c>
    </row>
    <row r="84" spans="2:10">
      <c r="B84" s="117" t="s">
        <v>577</v>
      </c>
      <c r="C84" s="117" t="s">
        <v>293</v>
      </c>
      <c r="D84" s="140">
        <v>17.98386303665281</v>
      </c>
      <c r="F84" s="140">
        <v>17.98386303665281</v>
      </c>
      <c r="G84" s="140">
        <v>303931.2427297199</v>
      </c>
      <c r="I84" s="140">
        <v>17.98386303665281</v>
      </c>
      <c r="J84" s="140">
        <v>303931.2427297199</v>
      </c>
    </row>
    <row r="85" spans="2:10">
      <c r="B85" s="117" t="s">
        <v>578</v>
      </c>
      <c r="C85" s="117" t="s">
        <v>294</v>
      </c>
      <c r="D85" s="140">
        <v>5.9046658869725039</v>
      </c>
      <c r="F85" s="140">
        <v>5.9046658869725039</v>
      </c>
      <c r="G85" s="140">
        <v>303931.2427297199</v>
      </c>
      <c r="I85" s="140">
        <v>5.9046658869725039</v>
      </c>
      <c r="J85" s="140">
        <v>303931.2427297199</v>
      </c>
    </row>
    <row r="86" spans="2:10">
      <c r="B86" s="117" t="s">
        <v>579</v>
      </c>
      <c r="C86" s="117" t="s">
        <v>295</v>
      </c>
      <c r="D86" s="140">
        <v>20.181727020372108</v>
      </c>
      <c r="F86" s="140">
        <v>20.181727020372108</v>
      </c>
      <c r="G86" s="140">
        <v>303931.2427297199</v>
      </c>
      <c r="I86" s="140">
        <v>20.181727020372108</v>
      </c>
      <c r="J86" s="140">
        <v>303931.2427297199</v>
      </c>
    </row>
    <row r="87" spans="2:10">
      <c r="B87" s="117" t="s">
        <v>580</v>
      </c>
      <c r="C87" s="117" t="s">
        <v>296</v>
      </c>
      <c r="D87" s="140">
        <v>16.004132612090515</v>
      </c>
      <c r="F87" s="140">
        <v>16.004132612090515</v>
      </c>
      <c r="G87" s="140">
        <v>303931.2427297199</v>
      </c>
      <c r="I87" s="140">
        <v>16.004132612090515</v>
      </c>
      <c r="J87" s="140">
        <v>303931.2427297199</v>
      </c>
    </row>
    <row r="88" spans="2:10">
      <c r="B88" s="117" t="s">
        <v>581</v>
      </c>
      <c r="C88" s="117" t="s">
        <v>297</v>
      </c>
      <c r="D88" s="140">
        <v>15.736563314269981</v>
      </c>
      <c r="F88" s="140">
        <v>15.736563314269981</v>
      </c>
      <c r="G88" s="140">
        <v>303931.2427297199</v>
      </c>
      <c r="I88" s="140">
        <v>15.736563314269981</v>
      </c>
      <c r="J88" s="140">
        <v>303931.2427297199</v>
      </c>
    </row>
    <row r="89" spans="2:10">
      <c r="B89" s="117" t="s">
        <v>582</v>
      </c>
      <c r="C89" s="117" t="s">
        <v>298</v>
      </c>
      <c r="D89" s="140">
        <v>11.083942632144552</v>
      </c>
      <c r="F89" s="140">
        <v>11.083942632144552</v>
      </c>
      <c r="G89" s="140">
        <v>303931.2427297199</v>
      </c>
      <c r="I89" s="140">
        <v>11.083942632144552</v>
      </c>
      <c r="J89" s="140">
        <v>303931.2427297199</v>
      </c>
    </row>
    <row r="90" spans="2:10">
      <c r="B90" s="117" t="s">
        <v>583</v>
      </c>
      <c r="C90" s="117" t="s">
        <v>299</v>
      </c>
      <c r="D90" s="140">
        <v>26.44909182065706</v>
      </c>
      <c r="F90" s="140">
        <v>26.44909182065706</v>
      </c>
      <c r="G90" s="140">
        <v>303931.2427297199</v>
      </c>
      <c r="I90" s="140">
        <v>26.44909182065706</v>
      </c>
      <c r="J90" s="140">
        <v>303931.2427297199</v>
      </c>
    </row>
    <row r="91" spans="2:10">
      <c r="B91" s="117" t="s">
        <v>584</v>
      </c>
      <c r="C91" s="117" t="s">
        <v>300</v>
      </c>
      <c r="D91" s="140">
        <v>19.177924746269024</v>
      </c>
      <c r="F91" s="140">
        <v>19.177924746269024</v>
      </c>
      <c r="G91" s="140">
        <v>303931.2427297199</v>
      </c>
      <c r="I91" s="140">
        <v>19.177924746269024</v>
      </c>
      <c r="J91" s="140">
        <v>303931.2427297199</v>
      </c>
    </row>
    <row r="92" spans="2:10">
      <c r="B92" s="117" t="s">
        <v>585</v>
      </c>
      <c r="C92" s="117" t="s">
        <v>301</v>
      </c>
      <c r="D92" s="140">
        <v>19.090785460045407</v>
      </c>
      <c r="F92" s="140">
        <v>19.090785460045407</v>
      </c>
      <c r="G92" s="140">
        <v>303931.2427297199</v>
      </c>
      <c r="I92" s="140">
        <v>19.090785460045407</v>
      </c>
      <c r="J92" s="140">
        <v>303931.2427297199</v>
      </c>
    </row>
    <row r="93" spans="2:10">
      <c r="B93" s="117" t="s">
        <v>586</v>
      </c>
      <c r="C93" s="117" t="s">
        <v>302</v>
      </c>
      <c r="D93" s="140">
        <v>46.934975752199776</v>
      </c>
      <c r="F93" s="140">
        <v>46.934975752199776</v>
      </c>
      <c r="G93" s="140">
        <v>303931.2427297199</v>
      </c>
      <c r="I93" s="140">
        <v>46.934975752199776</v>
      </c>
      <c r="J93" s="140">
        <v>303931.2427297199</v>
      </c>
    </row>
    <row r="94" spans="2:10">
      <c r="B94" s="117" t="s">
        <v>587</v>
      </c>
      <c r="C94" s="117" t="s">
        <v>303</v>
      </c>
      <c r="D94" s="140">
        <v>18.721796550642729</v>
      </c>
      <c r="F94" s="140">
        <v>18.721796550642729</v>
      </c>
      <c r="G94" s="140">
        <v>303931.2427297199</v>
      </c>
      <c r="I94" s="140">
        <v>18.721796550642729</v>
      </c>
      <c r="J94" s="140">
        <v>303931.2427297199</v>
      </c>
    </row>
    <row r="95" spans="2:10">
      <c r="B95" s="117" t="s">
        <v>588</v>
      </c>
      <c r="C95" s="117" t="s">
        <v>304</v>
      </c>
      <c r="D95" s="140">
        <v>18.743672732674362</v>
      </c>
      <c r="F95" s="140">
        <v>18.743672732674362</v>
      </c>
      <c r="G95" s="140">
        <v>303931.2427297199</v>
      </c>
      <c r="I95" s="140">
        <v>18.743672732674362</v>
      </c>
      <c r="J95" s="140">
        <v>303931.2427297199</v>
      </c>
    </row>
    <row r="96" spans="2:10">
      <c r="B96" s="117" t="s">
        <v>589</v>
      </c>
      <c r="C96" s="117" t="s">
        <v>305</v>
      </c>
      <c r="D96" s="140">
        <v>11.674317739991649</v>
      </c>
      <c r="F96" s="140">
        <v>11.674317739991649</v>
      </c>
      <c r="G96" s="140">
        <v>303931.2427297199</v>
      </c>
      <c r="I96" s="140">
        <v>11.674317739991649</v>
      </c>
      <c r="J96" s="140">
        <v>303931.2427297199</v>
      </c>
    </row>
    <row r="97" spans="2:10">
      <c r="B97" s="117" t="s">
        <v>590</v>
      </c>
      <c r="C97" s="117" t="s">
        <v>306</v>
      </c>
      <c r="D97" s="140">
        <v>18.743672732674362</v>
      </c>
      <c r="F97" s="140">
        <v>18.743672732674362</v>
      </c>
      <c r="G97" s="140">
        <v>303931.2427297199</v>
      </c>
      <c r="I97" s="140">
        <v>18.743672732674362</v>
      </c>
      <c r="J97" s="140">
        <v>303931.2427297199</v>
      </c>
    </row>
    <row r="98" spans="2:10">
      <c r="B98" s="117" t="s">
        <v>591</v>
      </c>
      <c r="C98" s="117" t="s">
        <v>307</v>
      </c>
      <c r="D98" s="140">
        <v>9.5193171938037704</v>
      </c>
      <c r="F98" s="140">
        <v>9.5193171938037704</v>
      </c>
      <c r="G98" s="140">
        <v>303931.2427297199</v>
      </c>
      <c r="I98" s="140">
        <v>9.5193171938037704</v>
      </c>
      <c r="J98" s="140">
        <v>303931.2427297199</v>
      </c>
    </row>
    <row r="99" spans="2:10">
      <c r="B99" s="117" t="s">
        <v>592</v>
      </c>
      <c r="C99" s="117" t="s">
        <v>308</v>
      </c>
      <c r="D99" s="140">
        <v>20.941536710181776</v>
      </c>
      <c r="F99" s="140">
        <v>20.941536710181776</v>
      </c>
      <c r="G99" s="140">
        <v>303931.2427297199</v>
      </c>
      <c r="I99" s="140">
        <v>20.941536710181776</v>
      </c>
      <c r="J99" s="140">
        <v>303931.2427297199</v>
      </c>
    </row>
    <row r="100" spans="2:10">
      <c r="B100" s="117" t="s">
        <v>593</v>
      </c>
      <c r="C100" s="117" t="s">
        <v>309</v>
      </c>
      <c r="D100" s="140">
        <v>11.18966736837127</v>
      </c>
      <c r="F100" s="140">
        <v>11.18966736837127</v>
      </c>
      <c r="G100" s="140">
        <v>303931.2427297199</v>
      </c>
      <c r="I100" s="140">
        <v>11.18966736837127</v>
      </c>
      <c r="J100" s="140">
        <v>303931.2427297199</v>
      </c>
    </row>
    <row r="101" spans="2:10">
      <c r="B101" s="117" t="s">
        <v>594</v>
      </c>
      <c r="C101" s="117" t="s">
        <v>310</v>
      </c>
      <c r="D101" s="140">
        <v>11.234262171625689</v>
      </c>
      <c r="F101" s="140">
        <v>11.234262171625689</v>
      </c>
      <c r="G101" s="140">
        <v>303931.2427297199</v>
      </c>
      <c r="I101" s="140">
        <v>11.234262171625689</v>
      </c>
      <c r="J101" s="140">
        <v>303931.2427297199</v>
      </c>
    </row>
    <row r="102" spans="2:10">
      <c r="B102" s="117" t="s">
        <v>595</v>
      </c>
      <c r="C102" s="117" t="s">
        <v>311</v>
      </c>
      <c r="D102" s="140">
        <v>13.619095520494698</v>
      </c>
      <c r="F102" s="140">
        <v>13.619095520494698</v>
      </c>
      <c r="G102" s="140">
        <v>303931.2427297199</v>
      </c>
      <c r="I102" s="140">
        <v>13.619095520494698</v>
      </c>
      <c r="J102" s="140">
        <v>303931.2427297199</v>
      </c>
    </row>
    <row r="103" spans="2:10">
      <c r="B103" s="117" t="s">
        <v>596</v>
      </c>
      <c r="C103" s="117" t="s">
        <v>312</v>
      </c>
      <c r="D103" s="140">
        <v>21.582451215601797</v>
      </c>
      <c r="F103" s="140">
        <v>21.582451215601797</v>
      </c>
      <c r="G103" s="140">
        <v>303931.2427297199</v>
      </c>
      <c r="I103" s="140">
        <v>21.582451215601797</v>
      </c>
      <c r="J103" s="140">
        <v>303931.2427297199</v>
      </c>
    </row>
    <row r="104" spans="2:10">
      <c r="B104" s="117" t="s">
        <v>597</v>
      </c>
      <c r="C104" s="117" t="s">
        <v>313</v>
      </c>
      <c r="D104" s="140">
        <v>22.44622744992796</v>
      </c>
      <c r="F104" s="140">
        <v>22.44622744992796</v>
      </c>
      <c r="G104" s="140">
        <v>303931.2427297199</v>
      </c>
      <c r="I104" s="140">
        <v>22.44622744992796</v>
      </c>
      <c r="J104" s="140">
        <v>303931.2427297199</v>
      </c>
    </row>
    <row r="105" spans="2:10">
      <c r="B105" s="117" t="s">
        <v>598</v>
      </c>
      <c r="C105" s="117" t="s">
        <v>314</v>
      </c>
      <c r="D105" s="140">
        <v>11.097174288433292</v>
      </c>
      <c r="F105" s="140">
        <v>11.097174288433292</v>
      </c>
      <c r="G105" s="140">
        <v>303931.2427297199</v>
      </c>
      <c r="I105" s="140">
        <v>11.097174288433292</v>
      </c>
      <c r="J105" s="140">
        <v>303931.2427297199</v>
      </c>
    </row>
    <row r="106" spans="2:10">
      <c r="B106" s="117" t="s">
        <v>599</v>
      </c>
      <c r="C106" s="117" t="s">
        <v>315</v>
      </c>
      <c r="D106" s="140">
        <v>21.197548650612003</v>
      </c>
      <c r="F106" s="140">
        <v>21.197548650612003</v>
      </c>
      <c r="G106" s="140">
        <v>303931.2427297199</v>
      </c>
      <c r="I106" s="140">
        <v>21.197548650612003</v>
      </c>
      <c r="J106" s="140">
        <v>303931.2427297199</v>
      </c>
    </row>
    <row r="107" spans="2:10">
      <c r="B107" s="117" t="s">
        <v>600</v>
      </c>
      <c r="C107" s="117" t="s">
        <v>316</v>
      </c>
      <c r="D107" s="140">
        <v>10.728185366606837</v>
      </c>
      <c r="F107" s="140">
        <v>10.728185366606837</v>
      </c>
      <c r="G107" s="140">
        <v>303931.2427297199</v>
      </c>
      <c r="I107" s="140">
        <v>10.728185366606837</v>
      </c>
      <c r="J107" s="140">
        <v>303931.2427297199</v>
      </c>
    </row>
    <row r="108" spans="2:10">
      <c r="B108" s="117" t="s">
        <v>601</v>
      </c>
      <c r="C108" s="117" t="s">
        <v>317</v>
      </c>
      <c r="D108" s="140">
        <v>10.750061548638477</v>
      </c>
      <c r="F108" s="140">
        <v>10.750061548638477</v>
      </c>
      <c r="G108" s="140">
        <v>303931.2427297199</v>
      </c>
      <c r="I108" s="140">
        <v>10.750061548638477</v>
      </c>
      <c r="J108" s="140">
        <v>303931.2427297199</v>
      </c>
    </row>
    <row r="109" spans="2:10">
      <c r="B109" s="117" t="s">
        <v>602</v>
      </c>
      <c r="C109" s="117" t="s">
        <v>318</v>
      </c>
      <c r="D109" s="140">
        <v>3.6807105212552678</v>
      </c>
      <c r="F109" s="140">
        <v>3.6807105212552678</v>
      </c>
      <c r="G109" s="140">
        <v>303931.2427297199</v>
      </c>
      <c r="I109" s="140">
        <v>3.6807105212552678</v>
      </c>
      <c r="J109" s="140">
        <v>303931.2427297199</v>
      </c>
    </row>
    <row r="110" spans="2:10">
      <c r="B110" s="117" t="s">
        <v>603</v>
      </c>
      <c r="C110" s="117" t="s">
        <v>319</v>
      </c>
      <c r="D110" s="140">
        <v>10.750061548638477</v>
      </c>
      <c r="F110" s="140">
        <v>10.750061548638477</v>
      </c>
      <c r="G110" s="140">
        <v>303931.2427297199</v>
      </c>
      <c r="I110" s="140">
        <v>10.750061548638477</v>
      </c>
      <c r="J110" s="140">
        <v>303931.2427297199</v>
      </c>
    </row>
    <row r="111" spans="2:10">
      <c r="B111" s="117" t="s">
        <v>604</v>
      </c>
      <c r="C111" s="117" t="s">
        <v>320</v>
      </c>
      <c r="D111" s="140">
        <v>1.5257060097678838</v>
      </c>
      <c r="F111" s="140">
        <v>1.5257060097678838</v>
      </c>
      <c r="G111" s="140">
        <v>303931.2427297199</v>
      </c>
      <c r="I111" s="140">
        <v>1.5257060097678838</v>
      </c>
      <c r="J111" s="140">
        <v>303931.2427297199</v>
      </c>
    </row>
    <row r="112" spans="2:10">
      <c r="B112" s="117" t="s">
        <v>605</v>
      </c>
      <c r="C112" s="117" t="s">
        <v>321</v>
      </c>
      <c r="D112" s="140">
        <v>12.947925526145886</v>
      </c>
      <c r="F112" s="140">
        <v>12.947925526145886</v>
      </c>
      <c r="G112" s="140">
        <v>303931.2427297199</v>
      </c>
      <c r="I112" s="140">
        <v>12.947925526145886</v>
      </c>
      <c r="J112" s="140">
        <v>303931.2427297199</v>
      </c>
    </row>
    <row r="113" spans="2:10">
      <c r="B113" s="117" t="s">
        <v>606</v>
      </c>
      <c r="C113" s="117" t="s">
        <v>322</v>
      </c>
      <c r="D113" s="140">
        <v>3.1960561843353839</v>
      </c>
      <c r="F113" s="140">
        <v>3.1960561843353839</v>
      </c>
      <c r="G113" s="140">
        <v>303931.2427297199</v>
      </c>
      <c r="I113" s="140">
        <v>3.1960561843353839</v>
      </c>
      <c r="J113" s="140">
        <v>303931.2427297199</v>
      </c>
    </row>
    <row r="114" spans="2:10">
      <c r="B114" s="117" t="s">
        <v>607</v>
      </c>
      <c r="C114" s="117" t="s">
        <v>323</v>
      </c>
      <c r="D114" s="140">
        <v>3.2406509875898015</v>
      </c>
      <c r="F114" s="140">
        <v>3.2406509875898015</v>
      </c>
      <c r="G114" s="140">
        <v>303931.2427297199</v>
      </c>
      <c r="I114" s="140">
        <v>3.2406509875898015</v>
      </c>
      <c r="J114" s="140">
        <v>303931.2427297199</v>
      </c>
    </row>
    <row r="115" spans="2:10">
      <c r="B115" s="117" t="s">
        <v>608</v>
      </c>
      <c r="C115" s="117" t="s">
        <v>324</v>
      </c>
      <c r="D115" s="140">
        <v>5.6254843488825834</v>
      </c>
      <c r="F115" s="140">
        <v>5.6254843488825834</v>
      </c>
      <c r="G115" s="140">
        <v>303931.2427297199</v>
      </c>
      <c r="I115" s="140">
        <v>5.6254843488825834</v>
      </c>
      <c r="J115" s="140">
        <v>303931.2427297199</v>
      </c>
    </row>
    <row r="116" spans="2:10">
      <c r="B116" s="117" t="s">
        <v>609</v>
      </c>
      <c r="C116" s="117" t="s">
        <v>325</v>
      </c>
      <c r="D116" s="140">
        <v>7.6588545184750201</v>
      </c>
      <c r="F116" s="140">
        <v>7.6588545184750201</v>
      </c>
      <c r="G116" s="140">
        <v>303931.2427297199</v>
      </c>
      <c r="I116" s="140">
        <v>7.6588545184750201</v>
      </c>
      <c r="J116" s="140">
        <v>303931.2427297199</v>
      </c>
    </row>
    <row r="117" spans="2:10">
      <c r="B117" s="117" t="s">
        <v>610</v>
      </c>
      <c r="C117" s="117" t="s">
        <v>326</v>
      </c>
      <c r="D117" s="140">
        <v>25.197506178979765</v>
      </c>
      <c r="F117" s="140">
        <v>25.197506178979765</v>
      </c>
      <c r="G117" s="140">
        <v>303931.2427297199</v>
      </c>
      <c r="I117" s="140">
        <v>25.197506178979765</v>
      </c>
      <c r="J117" s="140">
        <v>303931.2427297199</v>
      </c>
    </row>
    <row r="118" spans="2:10">
      <c r="B118" s="117" t="s">
        <v>611</v>
      </c>
      <c r="C118" s="117" t="s">
        <v>327</v>
      </c>
      <c r="D118" s="140">
        <v>9.7549042904009848</v>
      </c>
      <c r="F118" s="140">
        <v>9.7549042904009848</v>
      </c>
      <c r="G118" s="140">
        <v>303931.2427297199</v>
      </c>
      <c r="I118" s="140">
        <v>9.7549042904009848</v>
      </c>
      <c r="J118" s="140">
        <v>303931.2427297199</v>
      </c>
    </row>
    <row r="119" spans="2:10">
      <c r="B119" s="117" t="s">
        <v>612</v>
      </c>
      <c r="C119" s="117" t="s">
        <v>328</v>
      </c>
      <c r="D119" s="140">
        <v>17.711785315424653</v>
      </c>
      <c r="F119" s="140">
        <v>17.711785315424653</v>
      </c>
      <c r="G119" s="140">
        <v>303931.2427297199</v>
      </c>
      <c r="I119" s="140">
        <v>17.711785315424653</v>
      </c>
      <c r="J119" s="140">
        <v>303931.2427297199</v>
      </c>
    </row>
    <row r="120" spans="2:10">
      <c r="B120" s="117" t="s">
        <v>613</v>
      </c>
      <c r="C120" s="117" t="s">
        <v>329</v>
      </c>
      <c r="D120" s="140">
        <v>9.3859153561507522</v>
      </c>
      <c r="F120" s="140">
        <v>9.3859153561507522</v>
      </c>
      <c r="G120" s="140">
        <v>303931.2427297199</v>
      </c>
      <c r="I120" s="140">
        <v>9.3859153561507522</v>
      </c>
      <c r="J120" s="140">
        <v>303931.2427297199</v>
      </c>
    </row>
    <row r="121" spans="2:10">
      <c r="B121" s="117" t="s">
        <v>614</v>
      </c>
      <c r="C121" s="117" t="s">
        <v>330</v>
      </c>
      <c r="D121" s="140">
        <v>9.4077915381823924</v>
      </c>
      <c r="F121" s="140">
        <v>9.4077915381823924</v>
      </c>
      <c r="G121" s="140">
        <v>303931.2427297199</v>
      </c>
      <c r="I121" s="140">
        <v>9.4077915381823924</v>
      </c>
      <c r="J121" s="140">
        <v>303931.2427297199</v>
      </c>
    </row>
    <row r="122" spans="2:10">
      <c r="B122" s="117" t="s">
        <v>615</v>
      </c>
      <c r="C122" s="117" t="s">
        <v>331</v>
      </c>
      <c r="D122" s="140">
        <v>2.3384365454996767</v>
      </c>
      <c r="F122" s="140">
        <v>2.3384365454996767</v>
      </c>
      <c r="G122" s="140">
        <v>303931.2427297199</v>
      </c>
      <c r="I122" s="140">
        <v>2.3384365454996767</v>
      </c>
      <c r="J122" s="140">
        <v>303931.2427297199</v>
      </c>
    </row>
    <row r="123" spans="2:10">
      <c r="B123" s="117" t="s">
        <v>616</v>
      </c>
      <c r="C123" s="117" t="s">
        <v>332</v>
      </c>
      <c r="D123" s="140">
        <v>9.4077915381823924</v>
      </c>
      <c r="F123" s="140">
        <v>9.4077915381823924</v>
      </c>
      <c r="G123" s="140">
        <v>303931.2427297199</v>
      </c>
      <c r="I123" s="140">
        <v>9.4077915381823924</v>
      </c>
      <c r="J123" s="140">
        <v>303931.2427297199</v>
      </c>
    </row>
    <row r="124" spans="2:10">
      <c r="B124" s="117" t="s">
        <v>617</v>
      </c>
      <c r="C124" s="117" t="s">
        <v>333</v>
      </c>
      <c r="D124" s="140">
        <v>0.18343599931180027</v>
      </c>
      <c r="F124" s="140">
        <v>0.18343599931180027</v>
      </c>
      <c r="G124" s="140">
        <v>303931.2427297199</v>
      </c>
      <c r="I124" s="140">
        <v>0.18343599931180027</v>
      </c>
      <c r="J124" s="140">
        <v>303931.2427297199</v>
      </c>
    </row>
    <row r="125" spans="2:10">
      <c r="B125" s="117" t="s">
        <v>618</v>
      </c>
      <c r="C125" s="117" t="s">
        <v>334</v>
      </c>
      <c r="D125" s="140">
        <v>11.605655528113578</v>
      </c>
      <c r="F125" s="140">
        <v>11.605655528113578</v>
      </c>
      <c r="G125" s="140">
        <v>303931.2427297199</v>
      </c>
      <c r="I125" s="140">
        <v>11.605655528113578</v>
      </c>
      <c r="J125" s="140">
        <v>303931.2427297199</v>
      </c>
    </row>
    <row r="126" spans="2:10">
      <c r="B126" s="117" t="s">
        <v>619</v>
      </c>
      <c r="C126" s="117" t="s">
        <v>335</v>
      </c>
      <c r="D126" s="140">
        <v>1.8537861738792982</v>
      </c>
      <c r="F126" s="140">
        <v>1.8537861738792982</v>
      </c>
      <c r="G126" s="140">
        <v>303931.2427297199</v>
      </c>
      <c r="I126" s="140">
        <v>1.8537861738792982</v>
      </c>
      <c r="J126" s="140">
        <v>303931.2427297199</v>
      </c>
    </row>
    <row r="127" spans="2:10">
      <c r="B127" s="117" t="s">
        <v>620</v>
      </c>
      <c r="C127" s="117" t="s">
        <v>336</v>
      </c>
      <c r="D127" s="140">
        <v>1.8983809771337159</v>
      </c>
      <c r="F127" s="140">
        <v>1.8983809771337159</v>
      </c>
      <c r="G127" s="140">
        <v>303931.2427297199</v>
      </c>
      <c r="I127" s="140">
        <v>1.8983809771337159</v>
      </c>
      <c r="J127" s="140">
        <v>303931.2427297199</v>
      </c>
    </row>
    <row r="128" spans="2:10">
      <c r="B128" s="117" t="s">
        <v>621</v>
      </c>
      <c r="C128" s="117" t="s">
        <v>337</v>
      </c>
      <c r="D128" s="140">
        <v>4.2832143508502725</v>
      </c>
      <c r="F128" s="140">
        <v>4.2832143508502725</v>
      </c>
      <c r="G128" s="140">
        <v>303931.2427297199</v>
      </c>
      <c r="I128" s="140">
        <v>4.2832143508502725</v>
      </c>
      <c r="J128" s="140">
        <v>303931.2427297199</v>
      </c>
    </row>
    <row r="129" spans="2:10">
      <c r="B129" s="117" t="s">
        <v>622</v>
      </c>
      <c r="C129" s="117" t="s">
        <v>338</v>
      </c>
      <c r="D129" s="140">
        <v>5.8372023604626984</v>
      </c>
      <c r="F129" s="140">
        <v>5.8372023604626984</v>
      </c>
      <c r="G129" s="140">
        <v>303931.2427297199</v>
      </c>
      <c r="I129" s="140">
        <v>5.8372023604626984</v>
      </c>
      <c r="J129" s="140">
        <v>303931.2427297199</v>
      </c>
    </row>
    <row r="130" spans="2:10">
      <c r="B130" s="117" t="s">
        <v>623</v>
      </c>
      <c r="C130" s="117" t="s">
        <v>339</v>
      </c>
      <c r="D130" s="140">
        <v>26.382088622311478</v>
      </c>
      <c r="F130" s="140">
        <v>26.382088622311478</v>
      </c>
      <c r="G130" s="140">
        <v>303931.2427297199</v>
      </c>
      <c r="I130" s="140">
        <v>26.382088622311478</v>
      </c>
      <c r="J130" s="140">
        <v>303931.2427297199</v>
      </c>
    </row>
    <row r="131" spans="2:10">
      <c r="B131" s="117" t="s">
        <v>624</v>
      </c>
      <c r="C131" s="117" t="s">
        <v>340</v>
      </c>
      <c r="D131" s="140">
        <v>10.085401987491309</v>
      </c>
      <c r="F131" s="140">
        <v>10.085401987491309</v>
      </c>
      <c r="G131" s="140">
        <v>303931.2427297199</v>
      </c>
      <c r="I131" s="140">
        <v>10.085401987491309</v>
      </c>
      <c r="J131" s="140">
        <v>303931.2427297199</v>
      </c>
    </row>
    <row r="132" spans="2:10">
      <c r="B132" s="117" t="s">
        <v>625</v>
      </c>
      <c r="C132" s="117" t="s">
        <v>341</v>
      </c>
      <c r="D132" s="140">
        <v>11.146897168888456</v>
      </c>
      <c r="F132" s="140">
        <v>11.146897168888456</v>
      </c>
      <c r="G132" s="140">
        <v>303931.2427297199</v>
      </c>
      <c r="I132" s="140">
        <v>11.146897168888456</v>
      </c>
      <c r="J132" s="140">
        <v>303931.2427297199</v>
      </c>
    </row>
    <row r="133" spans="2:10">
      <c r="B133" s="117" t="s">
        <v>626</v>
      </c>
      <c r="C133" s="117" t="s">
        <v>342</v>
      </c>
      <c r="D133" s="140">
        <v>9.716413065664856</v>
      </c>
      <c r="F133" s="140">
        <v>9.716413065664856</v>
      </c>
      <c r="G133" s="140">
        <v>303931.2427297199</v>
      </c>
      <c r="I133" s="140">
        <v>9.716413065664856</v>
      </c>
      <c r="J133" s="140">
        <v>303931.2427297199</v>
      </c>
    </row>
    <row r="134" spans="2:10">
      <c r="B134" s="117" t="s">
        <v>627</v>
      </c>
      <c r="C134" s="117" t="s">
        <v>343</v>
      </c>
      <c r="D134" s="140">
        <v>9.7382892476964944</v>
      </c>
      <c r="F134" s="140">
        <v>9.7382892476964944</v>
      </c>
      <c r="G134" s="140">
        <v>303931.2427297199</v>
      </c>
      <c r="I134" s="140">
        <v>9.7382892476964944</v>
      </c>
      <c r="J134" s="140">
        <v>303931.2427297199</v>
      </c>
    </row>
    <row r="135" spans="2:10">
      <c r="B135" s="117" t="s">
        <v>628</v>
      </c>
      <c r="C135" s="117" t="s">
        <v>344</v>
      </c>
      <c r="D135" s="140">
        <v>2.6689342798613302</v>
      </c>
      <c r="F135" s="140">
        <v>2.6689342798613302</v>
      </c>
      <c r="G135" s="140">
        <v>303931.2427297199</v>
      </c>
      <c r="I135" s="140">
        <v>2.6689342798613302</v>
      </c>
      <c r="J135" s="140">
        <v>303931.2427297199</v>
      </c>
    </row>
    <row r="136" spans="2:10">
      <c r="B136" s="117" t="s">
        <v>629</v>
      </c>
      <c r="C136" s="117" t="s">
        <v>345</v>
      </c>
      <c r="D136" s="140">
        <v>9.7382892476964944</v>
      </c>
      <c r="F136" s="140">
        <v>9.7382892476964944</v>
      </c>
      <c r="G136" s="140">
        <v>303931.2427297199</v>
      </c>
      <c r="I136" s="140">
        <v>9.7382892476964944</v>
      </c>
      <c r="J136" s="140">
        <v>303931.2427297199</v>
      </c>
    </row>
    <row r="137" spans="2:10">
      <c r="B137" s="117" t="s">
        <v>630</v>
      </c>
      <c r="C137" s="117" t="s">
        <v>346</v>
      </c>
      <c r="D137" s="140">
        <v>0.51393373367345352</v>
      </c>
      <c r="F137" s="140">
        <v>0.51393373367345352</v>
      </c>
      <c r="G137" s="140">
        <v>303931.2427297199</v>
      </c>
      <c r="I137" s="140">
        <v>0.51393373367345352</v>
      </c>
      <c r="J137" s="140">
        <v>303931.2427297199</v>
      </c>
    </row>
    <row r="138" spans="2:10">
      <c r="B138" s="117" t="s">
        <v>631</v>
      </c>
      <c r="C138" s="117" t="s">
        <v>347</v>
      </c>
      <c r="D138" s="140">
        <v>11.936153225203903</v>
      </c>
      <c r="F138" s="140">
        <v>11.936153225203903</v>
      </c>
      <c r="G138" s="140">
        <v>303931.2427297199</v>
      </c>
      <c r="I138" s="140">
        <v>11.936153225203903</v>
      </c>
      <c r="J138" s="140">
        <v>303931.2427297199</v>
      </c>
    </row>
    <row r="139" spans="2:10">
      <c r="B139" s="117" t="s">
        <v>632</v>
      </c>
      <c r="C139" s="117" t="s">
        <v>348</v>
      </c>
      <c r="D139" s="140">
        <v>2.184283908240952</v>
      </c>
      <c r="F139" s="140">
        <v>2.184283908240952</v>
      </c>
      <c r="G139" s="140">
        <v>303931.2427297199</v>
      </c>
      <c r="I139" s="140">
        <v>2.184283908240952</v>
      </c>
      <c r="J139" s="140">
        <v>303931.2427297199</v>
      </c>
    </row>
    <row r="140" spans="2:10">
      <c r="B140" s="117" t="s">
        <v>633</v>
      </c>
      <c r="C140" s="117" t="s">
        <v>349</v>
      </c>
      <c r="D140" s="140">
        <v>2.2288787114953705</v>
      </c>
      <c r="F140" s="140">
        <v>2.2288787114953705</v>
      </c>
      <c r="G140" s="140">
        <v>303931.2427297199</v>
      </c>
      <c r="I140" s="140">
        <v>2.2288787114953705</v>
      </c>
      <c r="J140" s="140">
        <v>303931.2427297199</v>
      </c>
    </row>
    <row r="141" spans="2:10">
      <c r="B141" s="117" t="s">
        <v>634</v>
      </c>
      <c r="C141" s="117" t="s">
        <v>350</v>
      </c>
      <c r="D141" s="140">
        <v>4.6137120479406004</v>
      </c>
      <c r="F141" s="140">
        <v>4.6137120479406004</v>
      </c>
      <c r="G141" s="140">
        <v>303931.2427297199</v>
      </c>
      <c r="I141" s="140">
        <v>4.6137120479406004</v>
      </c>
      <c r="J141" s="140">
        <v>303931.2427297199</v>
      </c>
    </row>
    <row r="142" spans="2:10">
      <c r="B142" s="117" t="s">
        <v>635</v>
      </c>
      <c r="C142" s="117" t="s">
        <v>351</v>
      </c>
      <c r="D142" s="140">
        <v>4.2367720734243859</v>
      </c>
      <c r="F142" s="140">
        <v>4.2367720734243859</v>
      </c>
      <c r="G142" s="140">
        <v>303931.2427297199</v>
      </c>
      <c r="I142" s="140">
        <v>4.2367720734243859</v>
      </c>
      <c r="J142" s="140">
        <v>303931.2427297199</v>
      </c>
    </row>
    <row r="143" spans="2:10">
      <c r="B143" s="117" t="s">
        <v>636</v>
      </c>
      <c r="C143" s="117" t="s">
        <v>352</v>
      </c>
      <c r="D143" s="140">
        <v>53.885275884416188</v>
      </c>
      <c r="F143" s="140">
        <v>53.885275884416188</v>
      </c>
      <c r="G143" s="140">
        <v>303931.2427297199</v>
      </c>
      <c r="I143" s="140">
        <v>53.885275884416188</v>
      </c>
      <c r="J143" s="140">
        <v>303931.2427297199</v>
      </c>
    </row>
    <row r="144" spans="2:10">
      <c r="B144" s="117" t="s">
        <v>637</v>
      </c>
      <c r="C144" s="117" t="s">
        <v>353</v>
      </c>
      <c r="D144" s="140">
        <v>7.7420287427210575</v>
      </c>
      <c r="F144" s="140">
        <v>7.7420287427210575</v>
      </c>
      <c r="G144" s="140">
        <v>303931.2427297199</v>
      </c>
      <c r="I144" s="140">
        <v>7.7420287427210575</v>
      </c>
      <c r="J144" s="140">
        <v>303931.2427297199</v>
      </c>
    </row>
    <row r="145" spans="2:10">
      <c r="B145" s="117" t="s">
        <v>638</v>
      </c>
      <c r="C145" s="117" t="s">
        <v>354</v>
      </c>
      <c r="D145" s="140">
        <v>31.259813313041761</v>
      </c>
      <c r="F145" s="140">
        <v>31.259813313041761</v>
      </c>
      <c r="G145" s="140">
        <v>303931.2427297199</v>
      </c>
      <c r="I145" s="140">
        <v>31.259813313041761</v>
      </c>
      <c r="J145" s="140">
        <v>303931.2427297199</v>
      </c>
    </row>
    <row r="146" spans="2:10">
      <c r="B146" s="117" t="s">
        <v>639</v>
      </c>
      <c r="C146" s="117" t="s">
        <v>355</v>
      </c>
      <c r="D146" s="140">
        <v>7.9933256154367767</v>
      </c>
      <c r="F146" s="140">
        <v>7.9933256154367767</v>
      </c>
      <c r="G146" s="140">
        <v>303931.2427297199</v>
      </c>
      <c r="I146" s="140">
        <v>7.9933256154367767</v>
      </c>
      <c r="J146" s="140">
        <v>303931.2427297199</v>
      </c>
    </row>
    <row r="147" spans="2:10">
      <c r="B147" s="117" t="s">
        <v>640</v>
      </c>
      <c r="C147" s="117" t="s">
        <v>356</v>
      </c>
      <c r="D147" s="140">
        <v>8.0152017974684142</v>
      </c>
      <c r="F147" s="140">
        <v>8.0152017974684142</v>
      </c>
      <c r="G147" s="140">
        <v>303931.2427297199</v>
      </c>
      <c r="I147" s="140">
        <v>8.0152017974684142</v>
      </c>
      <c r="J147" s="140">
        <v>303931.2427297199</v>
      </c>
    </row>
    <row r="148" spans="2:10">
      <c r="B148" s="117" t="s">
        <v>641</v>
      </c>
      <c r="C148" s="117" t="s">
        <v>357</v>
      </c>
      <c r="D148" s="140">
        <v>0.94584680478569616</v>
      </c>
      <c r="F148" s="140">
        <v>0.94584680478569616</v>
      </c>
      <c r="G148" s="140">
        <v>303931.2427297199</v>
      </c>
      <c r="I148" s="140">
        <v>0.94584680478569616</v>
      </c>
      <c r="J148" s="140">
        <v>303931.2427297199</v>
      </c>
    </row>
    <row r="149" spans="2:10">
      <c r="B149" s="117" t="s">
        <v>642</v>
      </c>
      <c r="C149" s="117" t="s">
        <v>358</v>
      </c>
      <c r="D149" s="140">
        <v>8.0152017974684142</v>
      </c>
      <c r="F149" s="140">
        <v>8.0152017974684142</v>
      </c>
      <c r="G149" s="140">
        <v>303931.2427297199</v>
      </c>
      <c r="I149" s="140">
        <v>8.0152017974684142</v>
      </c>
      <c r="J149" s="140">
        <v>303931.2427297199</v>
      </c>
    </row>
    <row r="150" spans="2:10">
      <c r="B150" s="117" t="s">
        <v>643</v>
      </c>
      <c r="C150" s="117" t="s">
        <v>359</v>
      </c>
      <c r="D150" s="140">
        <v>0</v>
      </c>
      <c r="F150" s="140">
        <v>0</v>
      </c>
      <c r="G150" s="140">
        <v>303931.2427297199</v>
      </c>
      <c r="I150" s="140">
        <v>0</v>
      </c>
      <c r="J150" s="140">
        <v>303931.2427297199</v>
      </c>
    </row>
    <row r="151" spans="2:10">
      <c r="B151" s="117" t="s">
        <v>644</v>
      </c>
      <c r="C151" s="117" t="s">
        <v>360</v>
      </c>
      <c r="D151" s="140">
        <v>10.213065774975828</v>
      </c>
      <c r="F151" s="140">
        <v>10.213065774975828</v>
      </c>
      <c r="G151" s="140">
        <v>303931.2427297199</v>
      </c>
      <c r="I151" s="140">
        <v>10.213065774975828</v>
      </c>
      <c r="J151" s="140">
        <v>303931.2427297199</v>
      </c>
    </row>
    <row r="152" spans="2:10">
      <c r="B152" s="117" t="s">
        <v>645</v>
      </c>
      <c r="C152" s="117" t="s">
        <v>361</v>
      </c>
      <c r="D152" s="140">
        <v>0.46119643316531855</v>
      </c>
      <c r="F152" s="140">
        <v>0.46119643316531855</v>
      </c>
      <c r="G152" s="140">
        <v>303931.2427297199</v>
      </c>
      <c r="I152" s="140">
        <v>0.46119643316531855</v>
      </c>
      <c r="J152" s="140">
        <v>303931.2427297199</v>
      </c>
    </row>
    <row r="153" spans="2:10">
      <c r="B153" s="117" t="s">
        <v>646</v>
      </c>
      <c r="C153" s="117" t="s">
        <v>362</v>
      </c>
      <c r="D153" s="140">
        <v>0.50579123641973611</v>
      </c>
      <c r="F153" s="140">
        <v>0.50579123641973611</v>
      </c>
      <c r="G153" s="140">
        <v>303931.2427297199</v>
      </c>
      <c r="I153" s="140">
        <v>0.50579123641973611</v>
      </c>
      <c r="J153" s="140">
        <v>303931.2427297199</v>
      </c>
    </row>
    <row r="154" spans="2:10">
      <c r="B154" s="117" t="s">
        <v>647</v>
      </c>
      <c r="C154" s="117" t="s">
        <v>363</v>
      </c>
      <c r="D154" s="140">
        <v>2.8906245977125167</v>
      </c>
      <c r="F154" s="140">
        <v>2.8906245977125167</v>
      </c>
      <c r="G154" s="140">
        <v>303931.2427297199</v>
      </c>
      <c r="I154" s="140">
        <v>2.8906245977125167</v>
      </c>
      <c r="J154" s="140">
        <v>303931.2427297199</v>
      </c>
    </row>
    <row r="155" spans="2:10">
      <c r="B155" s="117" t="s">
        <v>648</v>
      </c>
      <c r="C155" s="117" t="s">
        <v>364</v>
      </c>
      <c r="D155" s="140">
        <v>9.0792835410940125</v>
      </c>
      <c r="F155" s="140">
        <v>9.0792835410940125</v>
      </c>
      <c r="G155" s="140">
        <v>303931.2427297199</v>
      </c>
      <c r="I155" s="140">
        <v>9.0792835410940125</v>
      </c>
      <c r="J155" s="140">
        <v>303931.2427297199</v>
      </c>
    </row>
    <row r="156" spans="2:10">
      <c r="B156" s="117" t="s">
        <v>649</v>
      </c>
      <c r="C156" s="117" t="s">
        <v>365</v>
      </c>
      <c r="D156" s="140">
        <v>29.468946856414096</v>
      </c>
      <c r="F156" s="140">
        <v>29.468946856414096</v>
      </c>
      <c r="G156" s="140">
        <v>303931.2427297199</v>
      </c>
      <c r="I156" s="140">
        <v>29.468946856414096</v>
      </c>
      <c r="J156" s="140">
        <v>303931.2427297199</v>
      </c>
    </row>
    <row r="157" spans="2:10">
      <c r="B157" s="117" t="s">
        <v>650</v>
      </c>
      <c r="C157" s="117" t="s">
        <v>366</v>
      </c>
      <c r="D157" s="140">
        <v>7.7186583990351405</v>
      </c>
      <c r="F157" s="140">
        <v>7.7186583990351405</v>
      </c>
      <c r="G157" s="140">
        <v>303931.2427297199</v>
      </c>
      <c r="I157" s="140">
        <v>7.7186583990351405</v>
      </c>
      <c r="J157" s="140">
        <v>303931.2427297199</v>
      </c>
    </row>
    <row r="158" spans="2:10">
      <c r="B158" s="117" t="s">
        <v>651</v>
      </c>
      <c r="C158" s="117" t="s">
        <v>367</v>
      </c>
      <c r="D158" s="140">
        <v>13.52731897296716</v>
      </c>
      <c r="F158" s="140">
        <v>13.52731897296716</v>
      </c>
      <c r="G158" s="140">
        <v>303931.2427297199</v>
      </c>
      <c r="I158" s="140">
        <v>13.52731897296716</v>
      </c>
      <c r="J158" s="140">
        <v>303931.2427297199</v>
      </c>
    </row>
    <row r="159" spans="2:10">
      <c r="B159" s="117" t="s">
        <v>652</v>
      </c>
      <c r="C159" s="117" t="s">
        <v>368</v>
      </c>
      <c r="D159" s="140">
        <v>7.9371241740950955</v>
      </c>
      <c r="F159" s="140">
        <v>7.9371241740950955</v>
      </c>
      <c r="G159" s="140">
        <v>303931.2427297199</v>
      </c>
      <c r="I159" s="140">
        <v>7.9371241740950955</v>
      </c>
      <c r="J159" s="140">
        <v>303931.2427297199</v>
      </c>
    </row>
    <row r="160" spans="2:10">
      <c r="B160" s="117" t="s">
        <v>653</v>
      </c>
      <c r="C160" s="117" t="s">
        <v>369</v>
      </c>
      <c r="D160" s="140">
        <v>7.9590003312791833</v>
      </c>
      <c r="F160" s="140">
        <v>7.9590003312791833</v>
      </c>
      <c r="G160" s="140">
        <v>303931.2427297199</v>
      </c>
      <c r="I160" s="140">
        <v>7.9590003312791833</v>
      </c>
      <c r="J160" s="140">
        <v>303931.2427297199</v>
      </c>
    </row>
    <row r="161" spans="2:10">
      <c r="B161" s="117" t="s">
        <v>654</v>
      </c>
      <c r="C161" s="117" t="s">
        <v>370</v>
      </c>
      <c r="D161" s="140">
        <v>0.88964533859646477</v>
      </c>
      <c r="F161" s="140">
        <v>0.88964533859646477</v>
      </c>
      <c r="G161" s="140">
        <v>303931.2427297199</v>
      </c>
      <c r="I161" s="140">
        <v>0.88964533859646477</v>
      </c>
      <c r="J161" s="140">
        <v>303931.2427297199</v>
      </c>
    </row>
    <row r="162" spans="2:10">
      <c r="B162" s="117" t="s">
        <v>655</v>
      </c>
      <c r="C162" s="117" t="s">
        <v>371</v>
      </c>
      <c r="D162" s="140">
        <v>7.9590003312791833</v>
      </c>
      <c r="F162" s="140">
        <v>7.9590003312791833</v>
      </c>
      <c r="G162" s="140">
        <v>303931.2427297199</v>
      </c>
      <c r="I162" s="140">
        <v>7.9590003312791833</v>
      </c>
      <c r="J162" s="140">
        <v>303931.2427297199</v>
      </c>
    </row>
    <row r="163" spans="2:10">
      <c r="B163" s="117" t="s">
        <v>656</v>
      </c>
      <c r="C163" s="117" t="s">
        <v>372</v>
      </c>
      <c r="D163" s="140">
        <v>0</v>
      </c>
      <c r="F163" s="140">
        <v>0</v>
      </c>
      <c r="G163" s="140">
        <v>303931.2427297199</v>
      </c>
      <c r="I163" s="140">
        <v>0</v>
      </c>
      <c r="J163" s="140">
        <v>303931.2427297199</v>
      </c>
    </row>
    <row r="164" spans="2:10">
      <c r="B164" s="117" t="s">
        <v>657</v>
      </c>
      <c r="C164" s="117" t="s">
        <v>373</v>
      </c>
      <c r="D164" s="140">
        <v>10.156864378851818</v>
      </c>
      <c r="F164" s="140">
        <v>10.156864378851818</v>
      </c>
      <c r="G164" s="140">
        <v>303931.2427297199</v>
      </c>
      <c r="I164" s="140">
        <v>10.156864378851818</v>
      </c>
      <c r="J164" s="140">
        <v>303931.2427297199</v>
      </c>
    </row>
    <row r="165" spans="2:10">
      <c r="B165" s="117" t="s">
        <v>658</v>
      </c>
      <c r="C165" s="117" t="s">
        <v>374</v>
      </c>
      <c r="D165" s="140">
        <v>0.40499496697608706</v>
      </c>
      <c r="F165" s="140">
        <v>0.40499496697608706</v>
      </c>
      <c r="G165" s="140">
        <v>303931.2427297199</v>
      </c>
      <c r="I165" s="140">
        <v>0.40499496697608706</v>
      </c>
      <c r="J165" s="140">
        <v>303931.2427297199</v>
      </c>
    </row>
    <row r="166" spans="2:10">
      <c r="B166" s="117" t="s">
        <v>659</v>
      </c>
      <c r="C166" s="117" t="s">
        <v>375</v>
      </c>
      <c r="D166" s="140">
        <v>0.44958977023050462</v>
      </c>
      <c r="F166" s="140">
        <v>0.44958977023050462</v>
      </c>
      <c r="G166" s="140">
        <v>303931.2427297199</v>
      </c>
      <c r="I166" s="140">
        <v>0.44958977023050462</v>
      </c>
      <c r="J166" s="140">
        <v>303931.2427297199</v>
      </c>
    </row>
    <row r="167" spans="2:10">
      <c r="B167" s="117" t="s">
        <v>660</v>
      </c>
      <c r="C167" s="117" t="s">
        <v>376</v>
      </c>
      <c r="D167" s="140">
        <v>2.8344231315232866</v>
      </c>
      <c r="F167" s="140">
        <v>2.8344231315232866</v>
      </c>
      <c r="G167" s="140">
        <v>303931.2427297199</v>
      </c>
      <c r="I167" s="140">
        <v>2.8344231315232866</v>
      </c>
      <c r="J167" s="140">
        <v>303931.2427297199</v>
      </c>
    </row>
    <row r="168" spans="2:10">
      <c r="B168" s="117" t="s">
        <v>661</v>
      </c>
      <c r="C168" s="117" t="s">
        <v>377</v>
      </c>
      <c r="D168" s="140">
        <v>2.5512694676918759</v>
      </c>
      <c r="F168" s="140">
        <v>2.5512694676918759</v>
      </c>
      <c r="G168" s="140">
        <v>303931.2427297199</v>
      </c>
      <c r="I168" s="140">
        <v>2.5512694676918759</v>
      </c>
      <c r="J168" s="140">
        <v>303931.2427297199</v>
      </c>
    </row>
    <row r="169" spans="2:10">
      <c r="B169" s="117" t="s">
        <v>737</v>
      </c>
      <c r="C169" s="117" t="s">
        <v>378</v>
      </c>
      <c r="D169" s="140">
        <v>53.343491115580562</v>
      </c>
      <c r="F169" s="140">
        <v>53.343491115580562</v>
      </c>
      <c r="G169" s="140">
        <v>303931.2427297199</v>
      </c>
      <c r="I169" s="140">
        <v>53.343491115580562</v>
      </c>
      <c r="J169" s="140">
        <v>303931.2427297199</v>
      </c>
    </row>
    <row r="170" spans="2:10">
      <c r="B170" s="117" t="s">
        <v>738</v>
      </c>
      <c r="C170" s="117" t="s">
        <v>379</v>
      </c>
      <c r="D170" s="140">
        <v>6.224463601144917</v>
      </c>
      <c r="F170" s="140">
        <v>6.224463601144917</v>
      </c>
      <c r="G170" s="140">
        <v>303931.2427297199</v>
      </c>
      <c r="I170" s="140">
        <v>6.224463601144917</v>
      </c>
      <c r="J170" s="140">
        <v>303931.2427297199</v>
      </c>
    </row>
    <row r="171" spans="2:10">
      <c r="B171" s="117" t="s">
        <v>739</v>
      </c>
      <c r="C171" s="117" t="s">
        <v>380</v>
      </c>
      <c r="D171" s="140">
        <v>26.92540495739966</v>
      </c>
      <c r="F171" s="140">
        <v>26.92540495739966</v>
      </c>
      <c r="G171" s="140">
        <v>303931.2427297199</v>
      </c>
      <c r="I171" s="140">
        <v>26.92540495739966</v>
      </c>
      <c r="J171" s="140">
        <v>303931.2427297199</v>
      </c>
    </row>
    <row r="172" spans="2:10">
      <c r="B172" s="117" t="s">
        <v>740</v>
      </c>
      <c r="C172" s="117" t="s">
        <v>381</v>
      </c>
      <c r="D172" s="140">
        <v>5.8664909844518744</v>
      </c>
      <c r="F172" s="140">
        <v>5.8664909844518744</v>
      </c>
      <c r="G172" s="140">
        <v>303931.2427297199</v>
      </c>
      <c r="I172" s="140">
        <v>5.8664909844518744</v>
      </c>
      <c r="J172" s="140">
        <v>303931.2427297199</v>
      </c>
    </row>
    <row r="173" spans="2:10">
      <c r="B173" s="117" t="s">
        <v>741</v>
      </c>
      <c r="C173" s="117" t="s">
        <v>382</v>
      </c>
      <c r="D173" s="140">
        <v>5.888367500942743</v>
      </c>
      <c r="F173" s="140">
        <v>5.888367500942743</v>
      </c>
      <c r="G173" s="140">
        <v>303931.2427297199</v>
      </c>
      <c r="I173" s="140">
        <v>5.888367500942743</v>
      </c>
      <c r="J173" s="140">
        <v>303931.2427297199</v>
      </c>
    </row>
    <row r="174" spans="2:10">
      <c r="B174" s="117" t="s">
        <v>742</v>
      </c>
      <c r="C174" s="117" t="s">
        <v>383</v>
      </c>
      <c r="D174" s="140">
        <v>1.2436279279026918E-2</v>
      </c>
      <c r="F174" s="140">
        <v>1.2436279279026918E-2</v>
      </c>
      <c r="G174" s="140">
        <v>303931.2427297199</v>
      </c>
      <c r="I174" s="140">
        <v>1.2436279279026918E-2</v>
      </c>
      <c r="J174" s="140">
        <v>303931.2427297199</v>
      </c>
    </row>
    <row r="175" spans="2:10">
      <c r="B175" s="117" t="s">
        <v>743</v>
      </c>
      <c r="C175" s="117" t="s">
        <v>384</v>
      </c>
      <c r="D175" s="140">
        <v>5.888367500942743</v>
      </c>
      <c r="F175" s="140">
        <v>5.888367500942743</v>
      </c>
      <c r="G175" s="140">
        <v>303931.2427297199</v>
      </c>
      <c r="I175" s="140">
        <v>5.888367500942743</v>
      </c>
      <c r="J175" s="140">
        <v>303931.2427297199</v>
      </c>
    </row>
    <row r="176" spans="2:10">
      <c r="B176" s="117" t="s">
        <v>744</v>
      </c>
      <c r="C176" s="117" t="s">
        <v>385</v>
      </c>
      <c r="D176" s="140">
        <v>0</v>
      </c>
      <c r="F176" s="140">
        <v>0</v>
      </c>
      <c r="G176" s="140">
        <v>303931.2427297199</v>
      </c>
      <c r="I176" s="140">
        <v>0</v>
      </c>
      <c r="J176" s="140">
        <v>303931.2427297199</v>
      </c>
    </row>
    <row r="177" spans="2:10">
      <c r="B177" s="117" t="s">
        <v>745</v>
      </c>
      <c r="C177" s="117" t="s">
        <v>386</v>
      </c>
      <c r="D177" s="140">
        <v>8.0862311191433669</v>
      </c>
      <c r="F177" s="140">
        <v>8.0862311191433669</v>
      </c>
      <c r="G177" s="140">
        <v>303931.2427297199</v>
      </c>
      <c r="I177" s="140">
        <v>8.0862311191433669</v>
      </c>
      <c r="J177" s="140">
        <v>303931.2427297199</v>
      </c>
    </row>
    <row r="178" spans="2:10">
      <c r="B178" s="117" t="s">
        <v>746</v>
      </c>
      <c r="C178" s="117" t="s">
        <v>387</v>
      </c>
      <c r="D178" s="140">
        <v>0</v>
      </c>
      <c r="F178" s="140">
        <v>0</v>
      </c>
      <c r="G178" s="140">
        <v>303931.2427297199</v>
      </c>
      <c r="I178" s="140">
        <v>0</v>
      </c>
      <c r="J178" s="140">
        <v>303931.2427297199</v>
      </c>
    </row>
    <row r="179" spans="2:10">
      <c r="B179" s="117" t="s">
        <v>747</v>
      </c>
      <c r="C179" s="117" t="s">
        <v>388</v>
      </c>
      <c r="D179" s="140">
        <v>0</v>
      </c>
      <c r="F179" s="140">
        <v>0</v>
      </c>
      <c r="G179" s="140">
        <v>303931.2427297199</v>
      </c>
      <c r="I179" s="140">
        <v>0</v>
      </c>
      <c r="J179" s="140">
        <v>303931.2427297199</v>
      </c>
    </row>
    <row r="180" spans="2:10">
      <c r="B180" s="117" t="s">
        <v>748</v>
      </c>
      <c r="C180" s="117" t="s">
        <v>389</v>
      </c>
      <c r="D180" s="140">
        <v>0.76378994188006377</v>
      </c>
      <c r="F180" s="140">
        <v>0.76378994188006377</v>
      </c>
      <c r="G180" s="140">
        <v>303931.2427297199</v>
      </c>
      <c r="I180" s="140">
        <v>0.76378994188006377</v>
      </c>
      <c r="J180" s="140">
        <v>303931.2427297199</v>
      </c>
    </row>
    <row r="181" spans="2:10">
      <c r="B181" s="117" t="s">
        <v>749</v>
      </c>
      <c r="C181" s="117" t="s">
        <v>390</v>
      </c>
      <c r="D181" s="140">
        <v>6.1534365848601729</v>
      </c>
      <c r="F181" s="140">
        <v>6.1534365848601729</v>
      </c>
      <c r="G181" s="140">
        <v>303931.2427297199</v>
      </c>
      <c r="I181" s="140">
        <v>6.1534365848601729</v>
      </c>
      <c r="J181" s="140">
        <v>303931.2427297199</v>
      </c>
    </row>
    <row r="182" spans="2:10">
      <c r="B182" s="117" t="s">
        <v>750</v>
      </c>
      <c r="C182" s="117" t="s">
        <v>391</v>
      </c>
      <c r="D182" s="140">
        <v>26.687465611559205</v>
      </c>
      <c r="F182" s="140">
        <v>26.687465611559205</v>
      </c>
      <c r="G182" s="140">
        <v>303931.2427297199</v>
      </c>
      <c r="I182" s="140">
        <v>26.687465611559205</v>
      </c>
      <c r="J182" s="140">
        <v>303931.2427297199</v>
      </c>
    </row>
    <row r="183" spans="2:10">
      <c r="B183" s="117" t="s">
        <v>751</v>
      </c>
      <c r="C183" s="117" t="s">
        <v>392</v>
      </c>
      <c r="D183" s="140">
        <v>4.5388280431712085</v>
      </c>
      <c r="F183" s="140">
        <v>4.5388280431712085</v>
      </c>
      <c r="G183" s="140">
        <v>303931.2427297199</v>
      </c>
      <c r="I183" s="140">
        <v>4.5388280431712085</v>
      </c>
      <c r="J183" s="140">
        <v>303931.2427297199</v>
      </c>
    </row>
    <row r="184" spans="2:10">
      <c r="B184" s="117" t="s">
        <v>752</v>
      </c>
      <c r="C184" s="117" t="s">
        <v>393</v>
      </c>
      <c r="D184" s="140">
        <v>0.16284079746046032</v>
      </c>
      <c r="F184" s="140">
        <v>0.16284079746046032</v>
      </c>
      <c r="G184" s="140">
        <v>303931.2427297199</v>
      </c>
      <c r="I184" s="140">
        <v>0.16284079746046032</v>
      </c>
      <c r="J184" s="140">
        <v>303931.2427297199</v>
      </c>
    </row>
    <row r="185" spans="2:10">
      <c r="B185" s="117" t="s">
        <v>753</v>
      </c>
      <c r="C185" s="117" t="s">
        <v>394</v>
      </c>
      <c r="D185" s="140">
        <v>4.6279673032341426</v>
      </c>
      <c r="F185" s="140">
        <v>4.6279673032341426</v>
      </c>
      <c r="G185" s="140">
        <v>303931.2427297199</v>
      </c>
      <c r="I185" s="140">
        <v>4.6279673032341426</v>
      </c>
      <c r="J185" s="140">
        <v>303931.2427297199</v>
      </c>
    </row>
    <row r="186" spans="2:10">
      <c r="B186" s="117" t="s">
        <v>754</v>
      </c>
      <c r="C186" s="117" t="s">
        <v>395</v>
      </c>
      <c r="D186" s="140">
        <v>4.6498433475022676</v>
      </c>
      <c r="F186" s="140">
        <v>4.6498433475022676</v>
      </c>
      <c r="G186" s="140">
        <v>303931.2427297199</v>
      </c>
      <c r="I186" s="140">
        <v>4.6498433475022676</v>
      </c>
      <c r="J186" s="140">
        <v>303931.2427297199</v>
      </c>
    </row>
    <row r="187" spans="2:10">
      <c r="B187" s="117" t="s">
        <v>755</v>
      </c>
      <c r="C187" s="117" t="s">
        <v>396</v>
      </c>
      <c r="D187" s="140">
        <v>0</v>
      </c>
      <c r="F187" s="140">
        <v>0</v>
      </c>
      <c r="G187" s="140">
        <v>303931.2427297199</v>
      </c>
      <c r="I187" s="140">
        <v>0</v>
      </c>
      <c r="J187" s="140">
        <v>303931.2427297199</v>
      </c>
    </row>
    <row r="188" spans="2:10">
      <c r="B188" s="117" t="s">
        <v>756</v>
      </c>
      <c r="C188" s="117" t="s">
        <v>397</v>
      </c>
      <c r="D188" s="140">
        <v>4.6498433475022676</v>
      </c>
      <c r="F188" s="140">
        <v>4.6498433475022676</v>
      </c>
      <c r="G188" s="140">
        <v>303931.2427297199</v>
      </c>
      <c r="I188" s="140">
        <v>4.6498433475022676</v>
      </c>
      <c r="J188" s="140">
        <v>303931.2427297199</v>
      </c>
    </row>
    <row r="189" spans="2:10">
      <c r="B189" s="117" t="s">
        <v>757</v>
      </c>
      <c r="C189" s="117" t="s">
        <v>398</v>
      </c>
      <c r="D189" s="140">
        <v>0</v>
      </c>
      <c r="F189" s="140">
        <v>0</v>
      </c>
      <c r="G189" s="140">
        <v>303931.2427297199</v>
      </c>
      <c r="I189" s="140">
        <v>0</v>
      </c>
      <c r="J189" s="140">
        <v>303931.2427297199</v>
      </c>
    </row>
    <row r="190" spans="2:10">
      <c r="B190" s="117" t="s">
        <v>758</v>
      </c>
      <c r="C190" s="117" t="s">
        <v>399</v>
      </c>
      <c r="D190" s="140">
        <v>6.8477073250096705</v>
      </c>
      <c r="F190" s="140">
        <v>6.8477073250096705</v>
      </c>
      <c r="G190" s="140">
        <v>303931.2427297199</v>
      </c>
      <c r="I190" s="140">
        <v>6.8477073250096705</v>
      </c>
      <c r="J190" s="140">
        <v>303931.2427297199</v>
      </c>
    </row>
    <row r="191" spans="2:10">
      <c r="B191" s="117" t="s">
        <v>759</v>
      </c>
      <c r="C191" s="117" t="s">
        <v>400</v>
      </c>
      <c r="D191" s="140">
        <v>0</v>
      </c>
      <c r="F191" s="140">
        <v>0</v>
      </c>
      <c r="G191" s="140">
        <v>303931.2427297199</v>
      </c>
      <c r="I191" s="140">
        <v>0</v>
      </c>
      <c r="J191" s="140">
        <v>303931.2427297199</v>
      </c>
    </row>
    <row r="192" spans="2:10">
      <c r="B192" s="117" t="s">
        <v>760</v>
      </c>
      <c r="C192" s="117" t="s">
        <v>401</v>
      </c>
      <c r="D192" s="140">
        <v>0</v>
      </c>
      <c r="F192" s="140">
        <v>0</v>
      </c>
      <c r="G192" s="140">
        <v>303931.2427297199</v>
      </c>
      <c r="I192" s="140">
        <v>0</v>
      </c>
      <c r="J192" s="140">
        <v>303931.2427297199</v>
      </c>
    </row>
    <row r="193" spans="2:10">
      <c r="B193" s="117" t="s">
        <v>761</v>
      </c>
      <c r="C193" s="117" t="s">
        <v>402</v>
      </c>
      <c r="D193" s="140">
        <v>0</v>
      </c>
      <c r="F193" s="140">
        <v>0</v>
      </c>
      <c r="G193" s="140">
        <v>303931.2427297199</v>
      </c>
      <c r="I193" s="140">
        <v>0</v>
      </c>
      <c r="J193" s="140">
        <v>303931.2427297199</v>
      </c>
    </row>
    <row r="194" spans="2:10" ht="15" thickBot="1">
      <c r="B194" s="115" t="s">
        <v>762</v>
      </c>
      <c r="C194" s="115" t="s">
        <v>403</v>
      </c>
      <c r="D194" s="141">
        <v>0</v>
      </c>
      <c r="F194" s="141">
        <v>0</v>
      </c>
      <c r="G194" s="141">
        <v>303931.2427297199</v>
      </c>
      <c r="I194" s="141">
        <v>0</v>
      </c>
      <c r="J194" s="141">
        <v>303931.2427297199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7CB3-11E8-4398-B715-47B75A54B8B6}">
  <dimension ref="A1:O18"/>
  <sheetViews>
    <sheetView workbookViewId="0">
      <selection activeCell="D3" sqref="D3"/>
    </sheetView>
  </sheetViews>
  <sheetFormatPr defaultRowHeight="14.5"/>
  <cols>
    <col min="1" max="1" width="16.54296875" bestFit="1" customWidth="1"/>
    <col min="2" max="8" width="9.453125" bestFit="1" customWidth="1"/>
    <col min="9" max="9" width="8.26953125" bestFit="1" customWidth="1"/>
    <col min="10" max="11" width="9.453125" bestFit="1" customWidth="1"/>
    <col min="12" max="13" width="8.26953125" bestFit="1" customWidth="1"/>
    <col min="14" max="14" width="9.453125" bestFit="1" customWidth="1"/>
    <col min="15" max="15" width="9.54296875" bestFit="1" customWidth="1"/>
  </cols>
  <sheetData>
    <row r="1" spans="1:14">
      <c r="A1" s="100" t="s">
        <v>69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>
      <c r="A2" s="101" t="s">
        <v>143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39">
      <c r="A3" s="103" t="s">
        <v>144</v>
      </c>
      <c r="B3" s="103" t="s">
        <v>81</v>
      </c>
      <c r="C3" s="103" t="s">
        <v>130</v>
      </c>
      <c r="D3" s="103" t="s">
        <v>145</v>
      </c>
      <c r="E3" s="103" t="s">
        <v>84</v>
      </c>
      <c r="F3" s="103" t="s">
        <v>85</v>
      </c>
      <c r="G3" s="104" t="s">
        <v>86</v>
      </c>
      <c r="H3" s="103" t="s">
        <v>87</v>
      </c>
      <c r="I3" s="103" t="s">
        <v>88</v>
      </c>
      <c r="J3" s="103" t="s">
        <v>89</v>
      </c>
      <c r="K3" s="103" t="s">
        <v>90</v>
      </c>
      <c r="L3" s="103" t="s">
        <v>91</v>
      </c>
      <c r="M3" s="103" t="s">
        <v>92</v>
      </c>
      <c r="N3" s="103" t="s">
        <v>93</v>
      </c>
    </row>
    <row r="4" spans="1:14">
      <c r="A4" s="105" t="s">
        <v>2</v>
      </c>
      <c r="B4" s="106">
        <v>54171.428571428572</v>
      </c>
      <c r="C4" s="107">
        <v>0</v>
      </c>
      <c r="D4" s="106">
        <v>13533</v>
      </c>
      <c r="E4" s="106">
        <v>14610</v>
      </c>
      <c r="F4" s="106">
        <v>30000</v>
      </c>
      <c r="G4" s="106">
        <v>30000</v>
      </c>
      <c r="H4" s="106">
        <v>13920</v>
      </c>
      <c r="I4" s="106">
        <v>0</v>
      </c>
      <c r="J4" s="106">
        <v>0</v>
      </c>
      <c r="K4" s="106">
        <v>13920</v>
      </c>
      <c r="L4" s="106">
        <v>0</v>
      </c>
      <c r="M4" s="106">
        <v>0</v>
      </c>
      <c r="N4" s="106">
        <v>50456</v>
      </c>
    </row>
    <row r="5" spans="1:14">
      <c r="A5" s="105" t="s">
        <v>4</v>
      </c>
      <c r="B5" s="106">
        <v>44142.857142857145</v>
      </c>
      <c r="C5" s="107">
        <v>292479</v>
      </c>
      <c r="D5" s="106">
        <v>6189</v>
      </c>
      <c r="E5" s="106">
        <v>3780</v>
      </c>
      <c r="F5" s="106">
        <v>20000</v>
      </c>
      <c r="G5" s="106">
        <v>10000</v>
      </c>
      <c r="H5" s="106">
        <v>16080</v>
      </c>
      <c r="I5" s="106">
        <v>0</v>
      </c>
      <c r="J5" s="106">
        <v>0</v>
      </c>
      <c r="K5" s="106">
        <v>14640</v>
      </c>
      <c r="L5" s="106">
        <v>4860</v>
      </c>
      <c r="M5" s="106">
        <v>0</v>
      </c>
      <c r="N5" s="106">
        <v>14280</v>
      </c>
    </row>
    <row r="6" spans="1:14">
      <c r="A6" s="105" t="s">
        <v>5</v>
      </c>
      <c r="B6" s="106">
        <v>49885.71428571429</v>
      </c>
      <c r="C6" s="107">
        <v>0</v>
      </c>
      <c r="D6" s="106">
        <v>9343.7999999999993</v>
      </c>
      <c r="E6" s="106">
        <v>9900</v>
      </c>
      <c r="F6" s="106">
        <v>12000</v>
      </c>
      <c r="G6" s="106">
        <v>0</v>
      </c>
      <c r="H6" s="106">
        <v>25920</v>
      </c>
      <c r="I6" s="106">
        <v>0</v>
      </c>
      <c r="J6" s="106">
        <v>0</v>
      </c>
      <c r="K6" s="106">
        <v>18004</v>
      </c>
      <c r="L6" s="106">
        <v>4500</v>
      </c>
      <c r="M6" s="106">
        <v>0</v>
      </c>
      <c r="N6" s="106">
        <v>28140</v>
      </c>
    </row>
    <row r="7" spans="1:14">
      <c r="A7" s="108" t="s">
        <v>94</v>
      </c>
      <c r="B7" s="106">
        <v>15574.285714285716</v>
      </c>
      <c r="C7" s="107">
        <v>0</v>
      </c>
      <c r="D7" s="106">
        <v>31290.6</v>
      </c>
      <c r="E7" s="106">
        <v>0</v>
      </c>
      <c r="F7" s="106">
        <v>10000</v>
      </c>
      <c r="G7" s="106">
        <v>20000</v>
      </c>
      <c r="H7" s="106">
        <v>0</v>
      </c>
      <c r="I7" s="106">
        <v>0</v>
      </c>
      <c r="J7" s="106">
        <v>0</v>
      </c>
      <c r="K7" s="106">
        <v>30132</v>
      </c>
      <c r="L7" s="106">
        <v>47892</v>
      </c>
      <c r="M7" s="106">
        <v>0</v>
      </c>
      <c r="N7" s="106">
        <v>39060</v>
      </c>
    </row>
    <row r="8" spans="1:14">
      <c r="A8" s="108" t="s">
        <v>7</v>
      </c>
      <c r="B8" s="106">
        <v>18925.714285714286</v>
      </c>
      <c r="C8" s="107">
        <v>0</v>
      </c>
      <c r="D8" s="106">
        <v>67791.600000000006</v>
      </c>
      <c r="E8" s="106">
        <v>0</v>
      </c>
      <c r="F8" s="106">
        <v>10000</v>
      </c>
      <c r="G8" s="106">
        <v>10000</v>
      </c>
      <c r="H8" s="106">
        <v>24360</v>
      </c>
      <c r="I8" s="106">
        <v>50000</v>
      </c>
      <c r="J8" s="106">
        <v>0</v>
      </c>
      <c r="K8" s="106">
        <v>0</v>
      </c>
      <c r="L8" s="106">
        <v>0</v>
      </c>
      <c r="M8" s="106">
        <v>0</v>
      </c>
      <c r="N8" s="106">
        <v>18032</v>
      </c>
    </row>
    <row r="9" spans="1:14">
      <c r="A9" s="108" t="s">
        <v>8</v>
      </c>
      <c r="B9" s="106">
        <v>498725.71428571432</v>
      </c>
      <c r="C9" s="107">
        <v>0</v>
      </c>
      <c r="D9" s="106">
        <v>5000</v>
      </c>
      <c r="E9" s="106">
        <v>103860</v>
      </c>
      <c r="F9" s="106">
        <v>20000</v>
      </c>
      <c r="G9" s="106">
        <v>10000</v>
      </c>
      <c r="H9" s="106">
        <v>0</v>
      </c>
      <c r="I9" s="106">
        <v>0</v>
      </c>
      <c r="J9" s="106">
        <v>0</v>
      </c>
      <c r="K9" s="106">
        <v>0</v>
      </c>
      <c r="L9" s="106">
        <v>5754</v>
      </c>
      <c r="M9" s="106">
        <v>0</v>
      </c>
      <c r="N9" s="106">
        <v>47880</v>
      </c>
    </row>
    <row r="10" spans="1:14">
      <c r="A10" s="105" t="s">
        <v>9</v>
      </c>
      <c r="B10" s="106">
        <v>76900</v>
      </c>
      <c r="C10" s="107">
        <v>0</v>
      </c>
      <c r="D10" s="106">
        <v>19920</v>
      </c>
      <c r="E10" s="106">
        <v>44280</v>
      </c>
      <c r="F10" s="106">
        <v>10000</v>
      </c>
      <c r="G10" s="106">
        <v>0</v>
      </c>
      <c r="H10" s="106">
        <v>27000</v>
      </c>
      <c r="I10" s="106">
        <v>0</v>
      </c>
      <c r="J10" s="106">
        <v>248023.6</v>
      </c>
      <c r="K10" s="106">
        <v>0</v>
      </c>
      <c r="L10" s="106">
        <v>4848</v>
      </c>
      <c r="M10" s="106">
        <v>0</v>
      </c>
      <c r="N10" s="106">
        <v>0</v>
      </c>
    </row>
    <row r="11" spans="1:14">
      <c r="A11" s="105" t="s">
        <v>95</v>
      </c>
      <c r="B11" s="106">
        <v>84857.14285714287</v>
      </c>
      <c r="C11" s="107">
        <v>0</v>
      </c>
      <c r="D11" s="106">
        <v>21351</v>
      </c>
      <c r="E11" s="106">
        <v>36360</v>
      </c>
      <c r="F11" s="106">
        <v>5000</v>
      </c>
      <c r="G11" s="106">
        <v>5000</v>
      </c>
      <c r="H11" s="106">
        <v>0</v>
      </c>
      <c r="I11" s="106">
        <v>0</v>
      </c>
      <c r="J11" s="106">
        <v>0</v>
      </c>
      <c r="K11" s="106">
        <v>0</v>
      </c>
      <c r="L11" s="106">
        <v>4500</v>
      </c>
      <c r="M11" s="106">
        <v>31410</v>
      </c>
      <c r="N11" s="106">
        <v>21000</v>
      </c>
    </row>
    <row r="12" spans="1:14">
      <c r="A12" s="108" t="s">
        <v>24</v>
      </c>
      <c r="B12" s="106">
        <v>6885.7142857142862</v>
      </c>
      <c r="C12" s="107">
        <v>0</v>
      </c>
      <c r="D12" s="106">
        <v>51656</v>
      </c>
      <c r="E12" s="106">
        <v>0</v>
      </c>
      <c r="F12" s="106">
        <v>30000</v>
      </c>
      <c r="G12" s="106">
        <v>0</v>
      </c>
      <c r="H12" s="106">
        <v>600</v>
      </c>
      <c r="I12" s="106">
        <v>20000</v>
      </c>
      <c r="J12" s="106">
        <v>0</v>
      </c>
      <c r="K12" s="106">
        <v>2192</v>
      </c>
      <c r="L12" s="106">
        <v>0</v>
      </c>
      <c r="M12" s="106">
        <v>0</v>
      </c>
      <c r="N12" s="106">
        <v>0</v>
      </c>
    </row>
    <row r="13" spans="1:14">
      <c r="A13" s="108" t="s">
        <v>11</v>
      </c>
      <c r="B13" s="106">
        <v>17634.285714285714</v>
      </c>
      <c r="C13" s="107">
        <v>0</v>
      </c>
      <c r="D13" s="106">
        <v>51440</v>
      </c>
      <c r="E13" s="106">
        <v>8100</v>
      </c>
      <c r="F13" s="106">
        <v>20000</v>
      </c>
      <c r="G13" s="106">
        <v>0</v>
      </c>
      <c r="H13" s="106">
        <v>7000</v>
      </c>
      <c r="I13" s="106">
        <v>0</v>
      </c>
      <c r="J13" s="106">
        <v>0</v>
      </c>
      <c r="K13" s="106">
        <v>10560</v>
      </c>
      <c r="L13" s="106">
        <v>0</v>
      </c>
      <c r="M13" s="106">
        <v>0</v>
      </c>
      <c r="N13" s="106">
        <v>0</v>
      </c>
    </row>
    <row r="14" spans="1:14">
      <c r="A14" s="108" t="s">
        <v>12</v>
      </c>
      <c r="B14" s="106">
        <v>17425.714285714286</v>
      </c>
      <c r="C14" s="107">
        <v>0</v>
      </c>
      <c r="D14" s="106">
        <v>12960</v>
      </c>
      <c r="E14" s="106">
        <v>5040</v>
      </c>
      <c r="F14" s="106">
        <v>10000</v>
      </c>
      <c r="G14" s="106">
        <v>0</v>
      </c>
      <c r="H14" s="106">
        <v>29260</v>
      </c>
      <c r="I14" s="106">
        <v>0</v>
      </c>
      <c r="J14" s="106">
        <v>0</v>
      </c>
      <c r="K14" s="106">
        <v>14160</v>
      </c>
      <c r="L14" s="106">
        <v>0</v>
      </c>
      <c r="M14" s="106">
        <v>0</v>
      </c>
      <c r="N14" s="106">
        <v>0</v>
      </c>
    </row>
    <row r="15" spans="1:14">
      <c r="A15" s="108" t="s">
        <v>13</v>
      </c>
      <c r="B15" s="106">
        <v>33600</v>
      </c>
      <c r="C15" s="107">
        <v>0</v>
      </c>
      <c r="D15" s="106">
        <v>726</v>
      </c>
      <c r="E15" s="106">
        <v>7020</v>
      </c>
      <c r="F15" s="106">
        <v>0</v>
      </c>
      <c r="G15" s="106">
        <v>40000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42750</v>
      </c>
      <c r="N15" s="106">
        <v>31080</v>
      </c>
    </row>
    <row r="16" spans="1:14">
      <c r="A16" s="108" t="s">
        <v>14</v>
      </c>
      <c r="B16" s="106">
        <v>22228.571428571431</v>
      </c>
      <c r="C16" s="107">
        <v>0</v>
      </c>
      <c r="D16" s="106">
        <v>4152</v>
      </c>
      <c r="E16" s="106">
        <v>6498</v>
      </c>
      <c r="F16" s="106">
        <v>0</v>
      </c>
      <c r="G16" s="106">
        <v>0</v>
      </c>
      <c r="H16" s="106">
        <v>14652</v>
      </c>
      <c r="I16" s="106">
        <v>0</v>
      </c>
      <c r="J16" s="106">
        <v>0</v>
      </c>
      <c r="K16" s="106">
        <v>15200</v>
      </c>
      <c r="L16" s="106">
        <v>0</v>
      </c>
      <c r="M16" s="106">
        <v>8700</v>
      </c>
      <c r="N16" s="106">
        <v>52983</v>
      </c>
    </row>
    <row r="17" spans="1:15">
      <c r="A17" s="108" t="s">
        <v>15</v>
      </c>
      <c r="B17" s="106">
        <v>9514.2857142857156</v>
      </c>
      <c r="C17" s="107">
        <v>0</v>
      </c>
      <c r="D17" s="106">
        <v>0</v>
      </c>
      <c r="E17" s="106">
        <v>5220</v>
      </c>
      <c r="F17" s="106">
        <v>0</v>
      </c>
      <c r="G17" s="106">
        <v>0</v>
      </c>
      <c r="H17" s="106">
        <v>2400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8400</v>
      </c>
    </row>
    <row r="18" spans="1:15">
      <c r="A18" s="109" t="s">
        <v>146</v>
      </c>
      <c r="B18" s="110">
        <f>SUM(B4:B17)</f>
        <v>950471.42857142864</v>
      </c>
      <c r="C18" s="110">
        <f>SUM(C4:C17)</f>
        <v>292479</v>
      </c>
      <c r="D18" s="110">
        <f>SUM(D4:D17)</f>
        <v>295353</v>
      </c>
      <c r="E18" s="110">
        <f>SUM(E4:E17)</f>
        <v>244668</v>
      </c>
      <c r="F18" s="110">
        <f>SUM(F4:F17)</f>
        <v>177000</v>
      </c>
      <c r="G18" s="110">
        <f>SUM(G4:G17)</f>
        <v>125000</v>
      </c>
      <c r="H18" s="110">
        <f>SUM(H4:H17)</f>
        <v>161192</v>
      </c>
      <c r="I18" s="110">
        <f>SUM(I4:I17)</f>
        <v>70000</v>
      </c>
      <c r="J18" s="110">
        <f>SUM(J4:J17)</f>
        <v>248023.6</v>
      </c>
      <c r="K18" s="110">
        <f>SUM(K4:K17)</f>
        <v>118808</v>
      </c>
      <c r="L18" s="110">
        <f>SUM(L4:L17)</f>
        <v>72354</v>
      </c>
      <c r="M18" s="110">
        <f>SUM(M4:M17)</f>
        <v>82860</v>
      </c>
      <c r="N18" s="110">
        <f>SUM(N4:N17)</f>
        <v>311311</v>
      </c>
      <c r="O18" s="88">
        <f>SUM(B18:N18)</f>
        <v>3149520.0285714287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E4F7CD6B22AD48A9D364957F6E13C1" ma:contentTypeVersion="10" ma:contentTypeDescription="Create a new document." ma:contentTypeScope="" ma:versionID="14aa4aaa0cf1483509a40e1ff2f26139">
  <xsd:schema xmlns:xsd="http://www.w3.org/2001/XMLSchema" xmlns:xs="http://www.w3.org/2001/XMLSchema" xmlns:p="http://schemas.microsoft.com/office/2006/metadata/properties" xmlns:ns3="94fa5ca8-6e0b-4692-b9b3-6c3c2a678100" targetNamespace="http://schemas.microsoft.com/office/2006/metadata/properties" ma:root="true" ma:fieldsID="5908c872cbb7c49977868475252a1b75" ns3:_="">
    <xsd:import namespace="94fa5ca8-6e0b-4692-b9b3-6c3c2a6781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a5ca8-6e0b-4692-b9b3-6c3c2a6781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fa5ca8-6e0b-4692-b9b3-6c3c2a6781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D04256-DFFF-4226-955E-2F4EF1D8F7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fa5ca8-6e0b-4692-b9b3-6c3c2a6781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7B937-6342-4DE5-8A2B-BADCE8B332C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4fa5ca8-6e0b-4692-b9b3-6c3c2a67810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76B1F7-DA2F-459E-B21E-E1518B445A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e861d16-48b7-4a0e-9806-8c04d81b7b2a}" enabled="0" method="" siteId="{3e861d16-48b7-4a0e-9806-8c04d81b7b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Sinofert</vt:lpstr>
      <vt:lpstr>Background</vt:lpstr>
      <vt:lpstr>All Data</vt:lpstr>
      <vt:lpstr>Solution Data</vt:lpstr>
      <vt:lpstr>Answer Report 1</vt:lpstr>
      <vt:lpstr>Sensitivity Report 1</vt:lpstr>
      <vt:lpstr>Limits Report 1</vt:lpstr>
      <vt:lpstr>Quantities 2009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Rosemary (OGR)</dc:creator>
  <cp:lastModifiedBy>Sullivan1, Peter</cp:lastModifiedBy>
  <dcterms:created xsi:type="dcterms:W3CDTF">2025-06-17T14:32:36Z</dcterms:created>
  <dcterms:modified xsi:type="dcterms:W3CDTF">2025-06-29T23:26:52Z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0x010100B3E4F7CD6B22AD48A9D364957F6E13C1</vt:lpwstr>
  </property>
</Properties>
</file>