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nalee\beverly_knits_erp_v2\data\production\5\ERP Data\"/>
    </mc:Choice>
  </mc:AlternateContent>
  <xr:revisionPtr revIDLastSave="0" documentId="8_{6414F74D-8762-4657-9464-2C68FCB7EFA2}" xr6:coauthVersionLast="47" xr6:coauthVersionMax="47" xr10:uidLastSave="{00000000-0000-0000-0000-000000000000}"/>
  <bookViews>
    <workbookView xWindow="-38520" yWindow="-4020" windowWidth="38640" windowHeight="15720" xr2:uid="{00000000-000D-0000-FFFF-FFFF00000000}"/>
  </bookViews>
  <sheets>
    <sheet name="Yarn Demand Report" sheetId="1" r:id="rId1"/>
    <sheet name="inventory" sheetId="2" r:id="rId2"/>
  </sheets>
  <definedNames>
    <definedName name="_xlnm._FilterDatabase" localSheetId="1">inventory!$A$1:$F$6332</definedName>
    <definedName name="_xlnm._FilterDatabase" localSheetId="0" hidden="1">'Yarn Demand Report'!$A$3:$AX$187</definedName>
    <definedName name="_xlnm.Print_Titles" localSheetId="1">inventory!$1:$1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51" i="1" l="1"/>
  <c r="AJ151" i="1"/>
  <c r="G151" i="1" s="1"/>
  <c r="I150" i="1"/>
  <c r="L150" i="1"/>
  <c r="AU1" i="1"/>
  <c r="AQ1" i="1"/>
  <c r="AM1" i="1"/>
  <c r="AI1" i="1"/>
  <c r="AE1" i="1"/>
  <c r="AA1" i="1"/>
  <c r="W1" i="1"/>
  <c r="S1" i="1"/>
  <c r="O1" i="1"/>
  <c r="G187" i="1"/>
  <c r="G186" i="1"/>
  <c r="G185" i="1"/>
  <c r="G181" i="1"/>
  <c r="G179" i="1"/>
  <c r="G182" i="1"/>
  <c r="G180" i="1"/>
  <c r="G178" i="1"/>
  <c r="G184" i="1"/>
  <c r="G177" i="1"/>
  <c r="G176" i="1"/>
  <c r="G174" i="1"/>
  <c r="G173" i="1"/>
  <c r="G172" i="1"/>
  <c r="G171" i="1"/>
  <c r="G175" i="1"/>
  <c r="G143" i="1"/>
  <c r="G169" i="1"/>
  <c r="G9" i="1"/>
  <c r="G168" i="1"/>
  <c r="G107" i="1"/>
  <c r="G170" i="1"/>
  <c r="G166" i="1"/>
  <c r="G165" i="1"/>
  <c r="G164" i="1"/>
  <c r="G163" i="1"/>
  <c r="G97" i="1"/>
  <c r="G160" i="1"/>
  <c r="G153" i="1"/>
  <c r="G148" i="1"/>
  <c r="G162" i="1"/>
  <c r="G139" i="1"/>
  <c r="G183" i="1"/>
  <c r="G161" i="1"/>
  <c r="G167" i="1"/>
  <c r="G147" i="1"/>
  <c r="G159" i="1"/>
  <c r="G158" i="1"/>
  <c r="G157" i="1"/>
  <c r="G156" i="1"/>
  <c r="G155" i="1"/>
  <c r="G132" i="1"/>
  <c r="G154" i="1"/>
  <c r="G152" i="1"/>
  <c r="G134" i="1"/>
  <c r="G149" i="1"/>
  <c r="G141" i="1"/>
  <c r="G74" i="1"/>
  <c r="G105" i="1"/>
  <c r="G145" i="1"/>
  <c r="G146" i="1"/>
  <c r="G144" i="1"/>
  <c r="G124" i="1"/>
  <c r="G142" i="1"/>
  <c r="G131" i="1"/>
  <c r="G118" i="1"/>
  <c r="G140" i="1"/>
  <c r="G92" i="1"/>
  <c r="G130" i="1"/>
  <c r="G138" i="1"/>
  <c r="G137" i="1"/>
  <c r="G136" i="1"/>
  <c r="G5" i="1"/>
  <c r="G135" i="1"/>
  <c r="G133" i="1"/>
  <c r="G94" i="1"/>
  <c r="G88" i="1"/>
  <c r="G128" i="1"/>
  <c r="G129" i="1"/>
  <c r="G125" i="1"/>
  <c r="G127" i="1"/>
  <c r="G122" i="1"/>
  <c r="G126" i="1"/>
  <c r="G123" i="1"/>
  <c r="G121" i="1"/>
  <c r="G120" i="1"/>
  <c r="G117" i="1"/>
  <c r="G84" i="1"/>
  <c r="G119" i="1"/>
  <c r="G100" i="1"/>
  <c r="G116" i="1"/>
  <c r="G103" i="1"/>
  <c r="G110" i="1"/>
  <c r="G114" i="1"/>
  <c r="G113" i="1"/>
  <c r="G109" i="1"/>
  <c r="G112" i="1"/>
  <c r="G111" i="1"/>
  <c r="G108" i="1"/>
  <c r="G106" i="1"/>
  <c r="G53" i="1"/>
  <c r="G104" i="1"/>
  <c r="G78" i="1"/>
  <c r="G102" i="1"/>
  <c r="G101" i="1"/>
  <c r="G89" i="1"/>
  <c r="G99" i="1"/>
  <c r="G98" i="1"/>
  <c r="G19" i="1"/>
  <c r="G96" i="1"/>
  <c r="G87" i="1"/>
  <c r="G79" i="1"/>
  <c r="G95" i="1"/>
  <c r="G93" i="1"/>
  <c r="G91" i="1"/>
  <c r="G90" i="1"/>
  <c r="G86" i="1"/>
  <c r="G85" i="1"/>
  <c r="G83" i="1"/>
  <c r="G67" i="1"/>
  <c r="G82" i="1"/>
  <c r="G81" i="1"/>
  <c r="G80" i="1"/>
  <c r="G77" i="1"/>
  <c r="G76" i="1"/>
  <c r="G75" i="1"/>
  <c r="G73" i="1"/>
  <c r="G59" i="1"/>
  <c r="G71" i="1"/>
  <c r="G70" i="1"/>
  <c r="G68" i="1"/>
  <c r="G69" i="1"/>
  <c r="G62" i="1"/>
  <c r="G66" i="1"/>
  <c r="G65" i="1"/>
  <c r="G16" i="1"/>
  <c r="G115" i="1"/>
  <c r="G58" i="1"/>
  <c r="G64" i="1"/>
  <c r="G63" i="1"/>
  <c r="G61" i="1"/>
  <c r="G60" i="1"/>
  <c r="G57" i="1"/>
  <c r="G43" i="1"/>
  <c r="G56" i="1"/>
  <c r="G55" i="1"/>
  <c r="G54" i="1"/>
  <c r="G40" i="1"/>
  <c r="G52" i="1"/>
  <c r="G72" i="1"/>
  <c r="G51" i="1"/>
  <c r="G50" i="1"/>
  <c r="G49" i="1"/>
  <c r="G48" i="1"/>
  <c r="G47" i="1"/>
  <c r="G46" i="1"/>
  <c r="G45" i="1"/>
  <c r="G44" i="1"/>
  <c r="G42" i="1"/>
  <c r="G25" i="1"/>
  <c r="G39" i="1"/>
  <c r="G38" i="1"/>
  <c r="G37" i="1"/>
  <c r="G36" i="1"/>
  <c r="G22" i="1"/>
  <c r="G20" i="1"/>
  <c r="G35" i="1"/>
  <c r="G34" i="1"/>
  <c r="G33" i="1"/>
  <c r="G32" i="1"/>
  <c r="G12" i="1"/>
  <c r="G26" i="1"/>
  <c r="G27" i="1"/>
  <c r="G31" i="1"/>
  <c r="G30" i="1"/>
  <c r="G29" i="1"/>
  <c r="G28" i="1"/>
  <c r="G7" i="1"/>
  <c r="G23" i="1"/>
  <c r="G24" i="1"/>
  <c r="G21" i="1"/>
  <c r="G11" i="1"/>
  <c r="G8" i="1"/>
  <c r="G13" i="1"/>
  <c r="G18" i="1"/>
  <c r="G17" i="1"/>
  <c r="G14" i="1"/>
  <c r="G15" i="1"/>
  <c r="G10" i="1"/>
  <c r="G150" i="1"/>
  <c r="G6" i="1"/>
  <c r="G41" i="1"/>
  <c r="G4" i="1"/>
  <c r="E187" i="1"/>
  <c r="H187" i="1" s="1"/>
  <c r="E186" i="1"/>
  <c r="H186" i="1" s="1"/>
  <c r="E185" i="1"/>
  <c r="E181" i="1"/>
  <c r="E179" i="1"/>
  <c r="H179" i="1" s="1"/>
  <c r="E182" i="1"/>
  <c r="H182" i="1" s="1"/>
  <c r="E180" i="1"/>
  <c r="H180" i="1" s="1"/>
  <c r="E178" i="1"/>
  <c r="H178" i="1" s="1"/>
  <c r="E184" i="1"/>
  <c r="H184" i="1" s="1"/>
  <c r="E177" i="1"/>
  <c r="H177" i="1" s="1"/>
  <c r="E176" i="1"/>
  <c r="E174" i="1"/>
  <c r="E173" i="1"/>
  <c r="H173" i="1" s="1"/>
  <c r="E172" i="1"/>
  <c r="H172" i="1" s="1"/>
  <c r="E171" i="1"/>
  <c r="H171" i="1" s="1"/>
  <c r="E175" i="1"/>
  <c r="H175" i="1" s="1"/>
  <c r="E143" i="1"/>
  <c r="H143" i="1" s="1"/>
  <c r="E169" i="1"/>
  <c r="H169" i="1" s="1"/>
  <c r="E9" i="1"/>
  <c r="M9" i="1" s="1"/>
  <c r="Q9" i="1" s="1"/>
  <c r="U9" i="1" s="1"/>
  <c r="Y9" i="1" s="1"/>
  <c r="AC9" i="1" s="1"/>
  <c r="AG9" i="1" s="1"/>
  <c r="AK9" i="1" s="1"/>
  <c r="AO9" i="1" s="1"/>
  <c r="AS9" i="1" s="1"/>
  <c r="AW9" i="1" s="1"/>
  <c r="E168" i="1"/>
  <c r="E107" i="1"/>
  <c r="H107" i="1" s="1"/>
  <c r="E151" i="1"/>
  <c r="E170" i="1"/>
  <c r="H170" i="1" s="1"/>
  <c r="E166" i="1"/>
  <c r="H166" i="1" s="1"/>
  <c r="E165" i="1"/>
  <c r="H165" i="1" s="1"/>
  <c r="E164" i="1"/>
  <c r="H164" i="1" s="1"/>
  <c r="E163" i="1"/>
  <c r="H163" i="1" s="1"/>
  <c r="E97" i="1"/>
  <c r="M97" i="1" s="1"/>
  <c r="Q97" i="1" s="1"/>
  <c r="U97" i="1" s="1"/>
  <c r="Y97" i="1" s="1"/>
  <c r="AC97" i="1" s="1"/>
  <c r="AG97" i="1" s="1"/>
  <c r="AK97" i="1" s="1"/>
  <c r="AO97" i="1" s="1"/>
  <c r="AS97" i="1" s="1"/>
  <c r="AW97" i="1" s="1"/>
  <c r="E160" i="1"/>
  <c r="H160" i="1" s="1"/>
  <c r="E153" i="1"/>
  <c r="H153" i="1" s="1"/>
  <c r="E148" i="1"/>
  <c r="H148" i="1" s="1"/>
  <c r="E162" i="1"/>
  <c r="H162" i="1" s="1"/>
  <c r="E139" i="1"/>
  <c r="H139" i="1" s="1"/>
  <c r="E183" i="1"/>
  <c r="H183" i="1" s="1"/>
  <c r="E161" i="1"/>
  <c r="H161" i="1" s="1"/>
  <c r="E167" i="1"/>
  <c r="E147" i="1"/>
  <c r="H147" i="1" s="1"/>
  <c r="E159" i="1"/>
  <c r="H159" i="1" s="1"/>
  <c r="E158" i="1"/>
  <c r="H158" i="1" s="1"/>
  <c r="E157" i="1"/>
  <c r="H157" i="1" s="1"/>
  <c r="E156" i="1"/>
  <c r="H156" i="1" s="1"/>
  <c r="E155" i="1"/>
  <c r="H155" i="1" s="1"/>
  <c r="E132" i="1"/>
  <c r="H132" i="1" s="1"/>
  <c r="E154" i="1"/>
  <c r="H154" i="1" s="1"/>
  <c r="E152" i="1"/>
  <c r="H152" i="1" s="1"/>
  <c r="E134" i="1"/>
  <c r="H134" i="1" s="1"/>
  <c r="E149" i="1"/>
  <c r="H149" i="1" s="1"/>
  <c r="E141" i="1"/>
  <c r="H141" i="1" s="1"/>
  <c r="E74" i="1"/>
  <c r="H74" i="1" s="1"/>
  <c r="E105" i="1"/>
  <c r="H105" i="1" s="1"/>
  <c r="E145" i="1"/>
  <c r="H145" i="1" s="1"/>
  <c r="E146" i="1"/>
  <c r="H146" i="1" s="1"/>
  <c r="E144" i="1"/>
  <c r="H144" i="1" s="1"/>
  <c r="E124" i="1"/>
  <c r="H124" i="1" s="1"/>
  <c r="E142" i="1"/>
  <c r="H142" i="1" s="1"/>
  <c r="E131" i="1"/>
  <c r="H131" i="1" s="1"/>
  <c r="E118" i="1"/>
  <c r="H118" i="1" s="1"/>
  <c r="E140" i="1"/>
  <c r="H140" i="1" s="1"/>
  <c r="E92" i="1"/>
  <c r="H92" i="1" s="1"/>
  <c r="E130" i="1"/>
  <c r="H130" i="1" s="1"/>
  <c r="E138" i="1"/>
  <c r="H138" i="1" s="1"/>
  <c r="E137" i="1"/>
  <c r="H137" i="1" s="1"/>
  <c r="E136" i="1"/>
  <c r="H136" i="1" s="1"/>
  <c r="E5" i="1"/>
  <c r="H5" i="1" s="1"/>
  <c r="E135" i="1"/>
  <c r="H135" i="1" s="1"/>
  <c r="E133" i="1"/>
  <c r="H133" i="1" s="1"/>
  <c r="E94" i="1"/>
  <c r="H94" i="1" s="1"/>
  <c r="E88" i="1"/>
  <c r="H88" i="1" s="1"/>
  <c r="E128" i="1"/>
  <c r="H128" i="1" s="1"/>
  <c r="E129" i="1"/>
  <c r="H129" i="1" s="1"/>
  <c r="E125" i="1"/>
  <c r="H125" i="1" s="1"/>
  <c r="E127" i="1"/>
  <c r="H127" i="1" s="1"/>
  <c r="E122" i="1"/>
  <c r="H122" i="1" s="1"/>
  <c r="E126" i="1"/>
  <c r="H126" i="1" s="1"/>
  <c r="E123" i="1"/>
  <c r="H123" i="1" s="1"/>
  <c r="E121" i="1"/>
  <c r="H121" i="1" s="1"/>
  <c r="E120" i="1"/>
  <c r="H120" i="1" s="1"/>
  <c r="E117" i="1"/>
  <c r="H117" i="1" s="1"/>
  <c r="E84" i="1"/>
  <c r="H84" i="1" s="1"/>
  <c r="E119" i="1"/>
  <c r="H119" i="1" s="1"/>
  <c r="E100" i="1"/>
  <c r="H100" i="1" s="1"/>
  <c r="E116" i="1"/>
  <c r="H116" i="1" s="1"/>
  <c r="E103" i="1"/>
  <c r="H103" i="1" s="1"/>
  <c r="E110" i="1"/>
  <c r="H110" i="1" s="1"/>
  <c r="E114" i="1"/>
  <c r="H114" i="1" s="1"/>
  <c r="E113" i="1"/>
  <c r="H113" i="1" s="1"/>
  <c r="E109" i="1"/>
  <c r="H109" i="1" s="1"/>
  <c r="E112" i="1"/>
  <c r="H112" i="1" s="1"/>
  <c r="E111" i="1"/>
  <c r="H111" i="1" s="1"/>
  <c r="E108" i="1"/>
  <c r="H108" i="1" s="1"/>
  <c r="E106" i="1"/>
  <c r="H106" i="1" s="1"/>
  <c r="E53" i="1"/>
  <c r="H53" i="1" s="1"/>
  <c r="E104" i="1"/>
  <c r="H104" i="1" s="1"/>
  <c r="E78" i="1"/>
  <c r="H78" i="1" s="1"/>
  <c r="E102" i="1"/>
  <c r="H102" i="1" s="1"/>
  <c r="E101" i="1"/>
  <c r="H101" i="1" s="1"/>
  <c r="E89" i="1"/>
  <c r="H89" i="1" s="1"/>
  <c r="E99" i="1"/>
  <c r="H99" i="1" s="1"/>
  <c r="E98" i="1"/>
  <c r="H98" i="1" s="1"/>
  <c r="E19" i="1"/>
  <c r="H19" i="1" s="1"/>
  <c r="E96" i="1"/>
  <c r="H96" i="1" s="1"/>
  <c r="E87" i="1"/>
  <c r="H87" i="1" s="1"/>
  <c r="E79" i="1"/>
  <c r="H79" i="1" s="1"/>
  <c r="E95" i="1"/>
  <c r="H95" i="1" s="1"/>
  <c r="E93" i="1"/>
  <c r="H93" i="1" s="1"/>
  <c r="E91" i="1"/>
  <c r="H91" i="1" s="1"/>
  <c r="E90" i="1"/>
  <c r="H90" i="1" s="1"/>
  <c r="E86" i="1"/>
  <c r="H86" i="1" s="1"/>
  <c r="E85" i="1"/>
  <c r="H85" i="1" s="1"/>
  <c r="E83" i="1"/>
  <c r="H83" i="1" s="1"/>
  <c r="E67" i="1"/>
  <c r="H67" i="1" s="1"/>
  <c r="E82" i="1"/>
  <c r="H82" i="1" s="1"/>
  <c r="E81" i="1"/>
  <c r="H81" i="1" s="1"/>
  <c r="E80" i="1"/>
  <c r="H80" i="1" s="1"/>
  <c r="E77" i="1"/>
  <c r="H77" i="1" s="1"/>
  <c r="E76" i="1"/>
  <c r="H76" i="1" s="1"/>
  <c r="E75" i="1"/>
  <c r="H75" i="1" s="1"/>
  <c r="E73" i="1"/>
  <c r="H73" i="1" s="1"/>
  <c r="E59" i="1"/>
  <c r="H59" i="1" s="1"/>
  <c r="E71" i="1"/>
  <c r="H71" i="1" s="1"/>
  <c r="E70" i="1"/>
  <c r="H70" i="1" s="1"/>
  <c r="E68" i="1"/>
  <c r="H68" i="1" s="1"/>
  <c r="E69" i="1"/>
  <c r="H69" i="1" s="1"/>
  <c r="E62" i="1"/>
  <c r="H62" i="1" s="1"/>
  <c r="E66" i="1"/>
  <c r="H66" i="1" s="1"/>
  <c r="E65" i="1"/>
  <c r="H65" i="1" s="1"/>
  <c r="E16" i="1"/>
  <c r="H16" i="1" s="1"/>
  <c r="E115" i="1"/>
  <c r="H115" i="1" s="1"/>
  <c r="E58" i="1"/>
  <c r="H58" i="1" s="1"/>
  <c r="E64" i="1"/>
  <c r="H64" i="1" s="1"/>
  <c r="E63" i="1"/>
  <c r="H63" i="1" s="1"/>
  <c r="E61" i="1"/>
  <c r="H61" i="1" s="1"/>
  <c r="E60" i="1"/>
  <c r="H60" i="1" s="1"/>
  <c r="E57" i="1"/>
  <c r="H57" i="1" s="1"/>
  <c r="E43" i="1"/>
  <c r="H43" i="1" s="1"/>
  <c r="E56" i="1"/>
  <c r="H56" i="1" s="1"/>
  <c r="E55" i="1"/>
  <c r="H55" i="1" s="1"/>
  <c r="E54" i="1"/>
  <c r="H54" i="1" s="1"/>
  <c r="E40" i="1"/>
  <c r="H40" i="1" s="1"/>
  <c r="E52" i="1"/>
  <c r="H52" i="1" s="1"/>
  <c r="E72" i="1"/>
  <c r="H72" i="1" s="1"/>
  <c r="E51" i="1"/>
  <c r="H51" i="1" s="1"/>
  <c r="E50" i="1"/>
  <c r="H50" i="1" s="1"/>
  <c r="E49" i="1"/>
  <c r="H49" i="1" s="1"/>
  <c r="E48" i="1"/>
  <c r="H48" i="1" s="1"/>
  <c r="E47" i="1"/>
  <c r="H47" i="1" s="1"/>
  <c r="E46" i="1"/>
  <c r="H46" i="1" s="1"/>
  <c r="E45" i="1"/>
  <c r="H45" i="1" s="1"/>
  <c r="E44" i="1"/>
  <c r="H44" i="1" s="1"/>
  <c r="E42" i="1"/>
  <c r="H42" i="1" s="1"/>
  <c r="E25" i="1"/>
  <c r="H25" i="1" s="1"/>
  <c r="E39" i="1"/>
  <c r="H39" i="1" s="1"/>
  <c r="E38" i="1"/>
  <c r="H38" i="1" s="1"/>
  <c r="E37" i="1"/>
  <c r="H37" i="1" s="1"/>
  <c r="E36" i="1"/>
  <c r="H36" i="1" s="1"/>
  <c r="E22" i="1"/>
  <c r="H22" i="1" s="1"/>
  <c r="E20" i="1"/>
  <c r="H20" i="1" s="1"/>
  <c r="E35" i="1"/>
  <c r="H35" i="1" s="1"/>
  <c r="E34" i="1"/>
  <c r="H34" i="1" s="1"/>
  <c r="E33" i="1"/>
  <c r="H33" i="1" s="1"/>
  <c r="E32" i="1"/>
  <c r="H32" i="1" s="1"/>
  <c r="E12" i="1"/>
  <c r="H12" i="1" s="1"/>
  <c r="E26" i="1"/>
  <c r="H26" i="1" s="1"/>
  <c r="E27" i="1"/>
  <c r="H27" i="1" s="1"/>
  <c r="E31" i="1"/>
  <c r="H31" i="1" s="1"/>
  <c r="E30" i="1"/>
  <c r="H30" i="1" s="1"/>
  <c r="E29" i="1"/>
  <c r="H29" i="1" s="1"/>
  <c r="E28" i="1"/>
  <c r="H28" i="1" s="1"/>
  <c r="E7" i="1"/>
  <c r="H7" i="1" s="1"/>
  <c r="E23" i="1"/>
  <c r="H23" i="1" s="1"/>
  <c r="E24" i="1"/>
  <c r="H24" i="1" s="1"/>
  <c r="E21" i="1"/>
  <c r="H21" i="1" s="1"/>
  <c r="E11" i="1"/>
  <c r="H11" i="1" s="1"/>
  <c r="E8" i="1"/>
  <c r="H8" i="1" s="1"/>
  <c r="E13" i="1"/>
  <c r="H13" i="1" s="1"/>
  <c r="E18" i="1"/>
  <c r="H18" i="1" s="1"/>
  <c r="E17" i="1"/>
  <c r="H17" i="1" s="1"/>
  <c r="E14" i="1"/>
  <c r="H14" i="1" s="1"/>
  <c r="E15" i="1"/>
  <c r="H15" i="1" s="1"/>
  <c r="E10" i="1"/>
  <c r="H10" i="1" s="1"/>
  <c r="E150" i="1"/>
  <c r="E6" i="1"/>
  <c r="H6" i="1" s="1"/>
  <c r="E41" i="1"/>
  <c r="H41" i="1" s="1"/>
  <c r="E4" i="1"/>
  <c r="H4" i="1" s="1"/>
  <c r="H176" i="1" l="1"/>
  <c r="H185" i="1"/>
  <c r="H168" i="1"/>
  <c r="H174" i="1"/>
  <c r="H151" i="1"/>
  <c r="H167" i="1"/>
  <c r="H181" i="1"/>
  <c r="H150" i="1"/>
  <c r="M98" i="1"/>
  <c r="Q98" i="1" s="1"/>
  <c r="U98" i="1" s="1"/>
  <c r="Y98" i="1" s="1"/>
  <c r="AC98" i="1" s="1"/>
  <c r="AG98" i="1" s="1"/>
  <c r="AK98" i="1" s="1"/>
  <c r="AO98" i="1" s="1"/>
  <c r="AS98" i="1" s="1"/>
  <c r="AW98" i="1" s="1"/>
  <c r="M63" i="1"/>
  <c r="Q63" i="1" s="1"/>
  <c r="U63" i="1" s="1"/>
  <c r="Y63" i="1" s="1"/>
  <c r="AC63" i="1" s="1"/>
  <c r="AG63" i="1" s="1"/>
  <c r="AK63" i="1" s="1"/>
  <c r="AO63" i="1" s="1"/>
  <c r="AS63" i="1" s="1"/>
  <c r="AW63" i="1" s="1"/>
  <c r="M120" i="1"/>
  <c r="Q120" i="1" s="1"/>
  <c r="U120" i="1" s="1"/>
  <c r="Y120" i="1" s="1"/>
  <c r="AC120" i="1" s="1"/>
  <c r="AG120" i="1" s="1"/>
  <c r="AK120" i="1" s="1"/>
  <c r="AO120" i="1" s="1"/>
  <c r="AS120" i="1" s="1"/>
  <c r="AW120" i="1" s="1"/>
  <c r="M147" i="1"/>
  <c r="Q147" i="1" s="1"/>
  <c r="U147" i="1" s="1"/>
  <c r="Y147" i="1" s="1"/>
  <c r="AC147" i="1" s="1"/>
  <c r="AG147" i="1" s="1"/>
  <c r="AK147" i="1" s="1"/>
  <c r="AO147" i="1" s="1"/>
  <c r="AS147" i="1" s="1"/>
  <c r="AW147" i="1" s="1"/>
  <c r="M6" i="1"/>
  <c r="Q6" i="1" s="1"/>
  <c r="U6" i="1" s="1"/>
  <c r="Y6" i="1" s="1"/>
  <c r="AC6" i="1" s="1"/>
  <c r="AG6" i="1" s="1"/>
  <c r="AK6" i="1" s="1"/>
  <c r="AO6" i="1" s="1"/>
  <c r="AS6" i="1" s="1"/>
  <c r="AW6" i="1" s="1"/>
  <c r="M27" i="1"/>
  <c r="Q27" i="1" s="1"/>
  <c r="U27" i="1" s="1"/>
  <c r="Y27" i="1" s="1"/>
  <c r="AC27" i="1" s="1"/>
  <c r="AG27" i="1" s="1"/>
  <c r="AK27" i="1" s="1"/>
  <c r="AO27" i="1" s="1"/>
  <c r="AS27" i="1" s="1"/>
  <c r="AW27" i="1" s="1"/>
  <c r="M41" i="1"/>
  <c r="Q41" i="1" s="1"/>
  <c r="U41" i="1" s="1"/>
  <c r="Y41" i="1" s="1"/>
  <c r="AC41" i="1" s="1"/>
  <c r="AG41" i="1" s="1"/>
  <c r="AK41" i="1" s="1"/>
  <c r="AO41" i="1" s="1"/>
  <c r="AS41" i="1" s="1"/>
  <c r="AW41" i="1" s="1"/>
  <c r="M174" i="1"/>
  <c r="Q174" i="1" s="1"/>
  <c r="U174" i="1" s="1"/>
  <c r="Y174" i="1" s="1"/>
  <c r="AC174" i="1" s="1"/>
  <c r="AG174" i="1" s="1"/>
  <c r="AK174" i="1" s="1"/>
  <c r="AO174" i="1" s="1"/>
  <c r="AS174" i="1" s="1"/>
  <c r="AW174" i="1" s="1"/>
  <c r="M39" i="1"/>
  <c r="Q39" i="1" s="1"/>
  <c r="U39" i="1" s="1"/>
  <c r="Y39" i="1" s="1"/>
  <c r="AC39" i="1" s="1"/>
  <c r="AG39" i="1" s="1"/>
  <c r="AK39" i="1" s="1"/>
  <c r="AO39" i="1" s="1"/>
  <c r="AS39" i="1" s="1"/>
  <c r="AW39" i="1" s="1"/>
  <c r="M88" i="1"/>
  <c r="Q88" i="1" s="1"/>
  <c r="U88" i="1" s="1"/>
  <c r="Y88" i="1" s="1"/>
  <c r="AC88" i="1" s="1"/>
  <c r="AG88" i="1" s="1"/>
  <c r="AK88" i="1" s="1"/>
  <c r="AO88" i="1" s="1"/>
  <c r="AS88" i="1" s="1"/>
  <c r="AW88" i="1" s="1"/>
  <c r="M90" i="1"/>
  <c r="Q90" i="1" s="1"/>
  <c r="U90" i="1" s="1"/>
  <c r="Y90" i="1" s="1"/>
  <c r="AC90" i="1" s="1"/>
  <c r="AG90" i="1" s="1"/>
  <c r="AK90" i="1" s="1"/>
  <c r="AO90" i="1" s="1"/>
  <c r="AS90" i="1" s="1"/>
  <c r="AW90" i="1" s="1"/>
  <c r="M107" i="1"/>
  <c r="Q107" i="1" s="1"/>
  <c r="U107" i="1" s="1"/>
  <c r="Y107" i="1" s="1"/>
  <c r="AC107" i="1" s="1"/>
  <c r="AG107" i="1" s="1"/>
  <c r="AK107" i="1" s="1"/>
  <c r="AO107" i="1" s="1"/>
  <c r="AS107" i="1" s="1"/>
  <c r="AW107" i="1" s="1"/>
  <c r="M130" i="1"/>
  <c r="Q130" i="1" s="1"/>
  <c r="U130" i="1" s="1"/>
  <c r="Y130" i="1" s="1"/>
  <c r="AC130" i="1" s="1"/>
  <c r="AG130" i="1" s="1"/>
  <c r="AK130" i="1" s="1"/>
  <c r="AO130" i="1" s="1"/>
  <c r="AS130" i="1" s="1"/>
  <c r="AW130" i="1" s="1"/>
  <c r="M92" i="1"/>
  <c r="Q92" i="1" s="1"/>
  <c r="U92" i="1" s="1"/>
  <c r="Y92" i="1" s="1"/>
  <c r="AC92" i="1" s="1"/>
  <c r="AG92" i="1" s="1"/>
  <c r="AK92" i="1" s="1"/>
  <c r="AO92" i="1" s="1"/>
  <c r="AS92" i="1" s="1"/>
  <c r="AW92" i="1" s="1"/>
  <c r="M121" i="1"/>
  <c r="Q121" i="1" s="1"/>
  <c r="U121" i="1" s="1"/>
  <c r="Y121" i="1" s="1"/>
  <c r="AC121" i="1" s="1"/>
  <c r="AG121" i="1" s="1"/>
  <c r="AK121" i="1" s="1"/>
  <c r="AO121" i="1" s="1"/>
  <c r="AS121" i="1" s="1"/>
  <c r="AW121" i="1" s="1"/>
  <c r="M78" i="1"/>
  <c r="Q78" i="1" s="1"/>
  <c r="U78" i="1" s="1"/>
  <c r="Y78" i="1" s="1"/>
  <c r="AC78" i="1" s="1"/>
  <c r="AG78" i="1" s="1"/>
  <c r="AK78" i="1" s="1"/>
  <c r="AO78" i="1" s="1"/>
  <c r="AS78" i="1" s="1"/>
  <c r="AW78" i="1" s="1"/>
  <c r="M70" i="1"/>
  <c r="Q70" i="1" s="1"/>
  <c r="U70" i="1" s="1"/>
  <c r="Y70" i="1" s="1"/>
  <c r="AC70" i="1" s="1"/>
  <c r="AG70" i="1" s="1"/>
  <c r="AK70" i="1" s="1"/>
  <c r="AO70" i="1" s="1"/>
  <c r="AS70" i="1" s="1"/>
  <c r="AW70" i="1" s="1"/>
  <c r="M84" i="1"/>
  <c r="Q84" i="1" s="1"/>
  <c r="U84" i="1" s="1"/>
  <c r="Y84" i="1" s="1"/>
  <c r="AC84" i="1" s="1"/>
  <c r="AG84" i="1" s="1"/>
  <c r="AK84" i="1" s="1"/>
  <c r="AO84" i="1" s="1"/>
  <c r="AS84" i="1" s="1"/>
  <c r="AW84" i="1" s="1"/>
  <c r="M172" i="1"/>
  <c r="Q172" i="1" s="1"/>
  <c r="U172" i="1" s="1"/>
  <c r="Y172" i="1" s="1"/>
  <c r="AC172" i="1" s="1"/>
  <c r="AG172" i="1" s="1"/>
  <c r="AK172" i="1" s="1"/>
  <c r="AO172" i="1" s="1"/>
  <c r="AS172" i="1" s="1"/>
  <c r="AW172" i="1" s="1"/>
  <c r="M170" i="1"/>
  <c r="Q170" i="1" s="1"/>
  <c r="U170" i="1" s="1"/>
  <c r="Y170" i="1" s="1"/>
  <c r="AC170" i="1" s="1"/>
  <c r="AG170" i="1" s="1"/>
  <c r="AK170" i="1" s="1"/>
  <c r="AO170" i="1" s="1"/>
  <c r="AS170" i="1" s="1"/>
  <c r="AW170" i="1" s="1"/>
  <c r="M117" i="1"/>
  <c r="Q117" i="1" s="1"/>
  <c r="U117" i="1" s="1"/>
  <c r="Y117" i="1" s="1"/>
  <c r="AC117" i="1" s="1"/>
  <c r="AG117" i="1" s="1"/>
  <c r="AK117" i="1" s="1"/>
  <c r="AO117" i="1" s="1"/>
  <c r="AS117" i="1" s="1"/>
  <c r="AW117" i="1" s="1"/>
  <c r="M108" i="1"/>
  <c r="Q108" i="1" s="1"/>
  <c r="U108" i="1" s="1"/>
  <c r="Y108" i="1" s="1"/>
  <c r="AC108" i="1" s="1"/>
  <c r="AG108" i="1" s="1"/>
  <c r="AK108" i="1" s="1"/>
  <c r="AO108" i="1" s="1"/>
  <c r="AS108" i="1" s="1"/>
  <c r="AW108" i="1" s="1"/>
  <c r="M125" i="1"/>
  <c r="Q125" i="1" s="1"/>
  <c r="U125" i="1" s="1"/>
  <c r="Y125" i="1" s="1"/>
  <c r="AC125" i="1" s="1"/>
  <c r="AG125" i="1" s="1"/>
  <c r="AK125" i="1" s="1"/>
  <c r="AO125" i="1" s="1"/>
  <c r="AS125" i="1" s="1"/>
  <c r="AW125" i="1" s="1"/>
  <c r="M66" i="1"/>
  <c r="Q66" i="1" s="1"/>
  <c r="U66" i="1" s="1"/>
  <c r="Y66" i="1" s="1"/>
  <c r="AC66" i="1" s="1"/>
  <c r="AG66" i="1" s="1"/>
  <c r="AK66" i="1" s="1"/>
  <c r="AO66" i="1" s="1"/>
  <c r="AS66" i="1" s="1"/>
  <c r="AW66" i="1" s="1"/>
  <c r="M71" i="1"/>
  <c r="Q71" i="1" s="1"/>
  <c r="U71" i="1" s="1"/>
  <c r="Y71" i="1" s="1"/>
  <c r="AC71" i="1" s="1"/>
  <c r="AG71" i="1" s="1"/>
  <c r="AK71" i="1" s="1"/>
  <c r="AO71" i="1" s="1"/>
  <c r="AS71" i="1" s="1"/>
  <c r="AW71" i="1" s="1"/>
  <c r="M140" i="1"/>
  <c r="Q140" i="1" s="1"/>
  <c r="U140" i="1" s="1"/>
  <c r="Y140" i="1" s="1"/>
  <c r="AC140" i="1" s="1"/>
  <c r="AG140" i="1" s="1"/>
  <c r="AK140" i="1" s="1"/>
  <c r="AO140" i="1" s="1"/>
  <c r="AS140" i="1" s="1"/>
  <c r="AW140" i="1" s="1"/>
  <c r="M56" i="1"/>
  <c r="Q56" i="1" s="1"/>
  <c r="U56" i="1" s="1"/>
  <c r="Y56" i="1" s="1"/>
  <c r="AC56" i="1" s="1"/>
  <c r="AG56" i="1" s="1"/>
  <c r="AK56" i="1" s="1"/>
  <c r="AO56" i="1" s="1"/>
  <c r="AS56" i="1" s="1"/>
  <c r="AW56" i="1" s="1"/>
  <c r="M114" i="1"/>
  <c r="Q114" i="1" s="1"/>
  <c r="U114" i="1" s="1"/>
  <c r="Y114" i="1" s="1"/>
  <c r="AC114" i="1" s="1"/>
  <c r="AG114" i="1" s="1"/>
  <c r="AK114" i="1" s="1"/>
  <c r="AO114" i="1" s="1"/>
  <c r="AS114" i="1" s="1"/>
  <c r="AW114" i="1" s="1"/>
  <c r="M28" i="1"/>
  <c r="Q28" i="1" s="1"/>
  <c r="U28" i="1" s="1"/>
  <c r="Y28" i="1" s="1"/>
  <c r="AC28" i="1" s="1"/>
  <c r="AG28" i="1" s="1"/>
  <c r="AK28" i="1" s="1"/>
  <c r="AO28" i="1" s="1"/>
  <c r="AS28" i="1" s="1"/>
  <c r="AW28" i="1" s="1"/>
  <c r="M17" i="1"/>
  <c r="Q17" i="1" s="1"/>
  <c r="U17" i="1" s="1"/>
  <c r="Y17" i="1" s="1"/>
  <c r="AC17" i="1" s="1"/>
  <c r="AG17" i="1" s="1"/>
  <c r="AK17" i="1" s="1"/>
  <c r="AO17" i="1" s="1"/>
  <c r="AS17" i="1" s="1"/>
  <c r="AW17" i="1" s="1"/>
  <c r="M122" i="1"/>
  <c r="Q122" i="1" s="1"/>
  <c r="U122" i="1" s="1"/>
  <c r="Y122" i="1" s="1"/>
  <c r="AC122" i="1" s="1"/>
  <c r="AG122" i="1" s="1"/>
  <c r="AK122" i="1" s="1"/>
  <c r="AO122" i="1" s="1"/>
  <c r="AS122" i="1" s="1"/>
  <c r="AW122" i="1" s="1"/>
  <c r="M118" i="1"/>
  <c r="Q118" i="1" s="1"/>
  <c r="U118" i="1" s="1"/>
  <c r="Y118" i="1" s="1"/>
  <c r="AC118" i="1" s="1"/>
  <c r="AG118" i="1" s="1"/>
  <c r="AK118" i="1" s="1"/>
  <c r="AO118" i="1" s="1"/>
  <c r="AS118" i="1" s="1"/>
  <c r="AW118" i="1" s="1"/>
  <c r="M181" i="1"/>
  <c r="Q181" i="1" s="1"/>
  <c r="U181" i="1" s="1"/>
  <c r="Y181" i="1" s="1"/>
  <c r="AC181" i="1" s="1"/>
  <c r="AG181" i="1" s="1"/>
  <c r="AK181" i="1" s="1"/>
  <c r="AO181" i="1" s="1"/>
  <c r="AS181" i="1" s="1"/>
  <c r="AW181" i="1" s="1"/>
  <c r="M106" i="1"/>
  <c r="Q106" i="1" s="1"/>
  <c r="U106" i="1" s="1"/>
  <c r="Y106" i="1" s="1"/>
  <c r="AC106" i="1" s="1"/>
  <c r="AG106" i="1" s="1"/>
  <c r="AK106" i="1" s="1"/>
  <c r="AO106" i="1" s="1"/>
  <c r="AS106" i="1" s="1"/>
  <c r="AW106" i="1" s="1"/>
  <c r="M119" i="1"/>
  <c r="Q119" i="1" s="1"/>
  <c r="U119" i="1" s="1"/>
  <c r="Y119" i="1" s="1"/>
  <c r="AC119" i="1" s="1"/>
  <c r="AG119" i="1" s="1"/>
  <c r="AK119" i="1" s="1"/>
  <c r="AO119" i="1" s="1"/>
  <c r="AS119" i="1" s="1"/>
  <c r="AW119" i="1" s="1"/>
  <c r="M141" i="1"/>
  <c r="Q141" i="1" s="1"/>
  <c r="U141" i="1" s="1"/>
  <c r="Y141" i="1" s="1"/>
  <c r="AC141" i="1" s="1"/>
  <c r="AG141" i="1" s="1"/>
  <c r="AK141" i="1" s="1"/>
  <c r="AO141" i="1" s="1"/>
  <c r="AS141" i="1" s="1"/>
  <c r="AW141" i="1" s="1"/>
  <c r="M127" i="1"/>
  <c r="Q127" i="1" s="1"/>
  <c r="U127" i="1" s="1"/>
  <c r="Y127" i="1" s="1"/>
  <c r="AC127" i="1" s="1"/>
  <c r="AG127" i="1" s="1"/>
  <c r="AK127" i="1" s="1"/>
  <c r="AO127" i="1" s="1"/>
  <c r="AS127" i="1" s="1"/>
  <c r="AW127" i="1" s="1"/>
  <c r="M164" i="1"/>
  <c r="Q164" i="1" s="1"/>
  <c r="U164" i="1" s="1"/>
  <c r="Y164" i="1" s="1"/>
  <c r="AC164" i="1" s="1"/>
  <c r="AG164" i="1" s="1"/>
  <c r="AK164" i="1" s="1"/>
  <c r="AO164" i="1" s="1"/>
  <c r="AS164" i="1" s="1"/>
  <c r="AW164" i="1" s="1"/>
  <c r="M159" i="1"/>
  <c r="Q159" i="1" s="1"/>
  <c r="U159" i="1" s="1"/>
  <c r="Y159" i="1" s="1"/>
  <c r="AC159" i="1" s="1"/>
  <c r="AG159" i="1" s="1"/>
  <c r="AK159" i="1" s="1"/>
  <c r="AO159" i="1" s="1"/>
  <c r="AS159" i="1" s="1"/>
  <c r="AW159" i="1" s="1"/>
  <c r="M126" i="1"/>
  <c r="Q126" i="1" s="1"/>
  <c r="U126" i="1" s="1"/>
  <c r="Y126" i="1" s="1"/>
  <c r="AC126" i="1" s="1"/>
  <c r="AG126" i="1" s="1"/>
  <c r="AK126" i="1" s="1"/>
  <c r="AO126" i="1" s="1"/>
  <c r="AS126" i="1" s="1"/>
  <c r="AW126" i="1" s="1"/>
  <c r="M16" i="1"/>
  <c r="Q16" i="1" s="1"/>
  <c r="U16" i="1" s="1"/>
  <c r="Y16" i="1" s="1"/>
  <c r="AC16" i="1" s="1"/>
  <c r="AG16" i="1" s="1"/>
  <c r="AK16" i="1" s="1"/>
  <c r="AO16" i="1" s="1"/>
  <c r="AS16" i="1" s="1"/>
  <c r="AW16" i="1" s="1"/>
  <c r="M187" i="1"/>
  <c r="Q187" i="1" s="1"/>
  <c r="U187" i="1" s="1"/>
  <c r="Y187" i="1" s="1"/>
  <c r="AC187" i="1" s="1"/>
  <c r="AG187" i="1" s="1"/>
  <c r="AK187" i="1" s="1"/>
  <c r="AO187" i="1" s="1"/>
  <c r="AS187" i="1" s="1"/>
  <c r="AW187" i="1" s="1"/>
  <c r="M142" i="1"/>
  <c r="Q142" i="1" s="1"/>
  <c r="U142" i="1" s="1"/>
  <c r="Y142" i="1" s="1"/>
  <c r="AC142" i="1" s="1"/>
  <c r="AG142" i="1" s="1"/>
  <c r="AK142" i="1" s="1"/>
  <c r="AO142" i="1" s="1"/>
  <c r="AS142" i="1" s="1"/>
  <c r="AW142" i="1" s="1"/>
  <c r="M64" i="1"/>
  <c r="Q64" i="1" s="1"/>
  <c r="U64" i="1" s="1"/>
  <c r="Y64" i="1" s="1"/>
  <c r="AC64" i="1" s="1"/>
  <c r="AG64" i="1" s="1"/>
  <c r="AK64" i="1" s="1"/>
  <c r="AO64" i="1" s="1"/>
  <c r="AS64" i="1" s="1"/>
  <c r="AW64" i="1" s="1"/>
  <c r="M10" i="1"/>
  <c r="Q10" i="1" s="1"/>
  <c r="U10" i="1" s="1"/>
  <c r="Y10" i="1" s="1"/>
  <c r="AC10" i="1" s="1"/>
  <c r="AG10" i="1" s="1"/>
  <c r="AK10" i="1" s="1"/>
  <c r="AO10" i="1" s="1"/>
  <c r="AS10" i="1" s="1"/>
  <c r="AW10" i="1" s="1"/>
  <c r="M143" i="1"/>
  <c r="Q143" i="1" s="1"/>
  <c r="U143" i="1" s="1"/>
  <c r="Y143" i="1" s="1"/>
  <c r="AC143" i="1" s="1"/>
  <c r="AG143" i="1" s="1"/>
  <c r="AK143" i="1" s="1"/>
  <c r="AO143" i="1" s="1"/>
  <c r="AS143" i="1" s="1"/>
  <c r="AW143" i="1" s="1"/>
  <c r="M13" i="1"/>
  <c r="Q13" i="1" s="1"/>
  <c r="U13" i="1" s="1"/>
  <c r="Y13" i="1" s="1"/>
  <c r="AC13" i="1" s="1"/>
  <c r="AG13" i="1" s="1"/>
  <c r="AK13" i="1" s="1"/>
  <c r="AO13" i="1" s="1"/>
  <c r="AS13" i="1" s="1"/>
  <c r="AW13" i="1" s="1"/>
  <c r="M45" i="1"/>
  <c r="Q45" i="1" s="1"/>
  <c r="U45" i="1" s="1"/>
  <c r="Y45" i="1" s="1"/>
  <c r="AC45" i="1" s="1"/>
  <c r="AG45" i="1" s="1"/>
  <c r="AK45" i="1" s="1"/>
  <c r="AO45" i="1" s="1"/>
  <c r="AS45" i="1" s="1"/>
  <c r="AW45" i="1" s="1"/>
  <c r="M99" i="1"/>
  <c r="Q99" i="1" s="1"/>
  <c r="U99" i="1" s="1"/>
  <c r="Y99" i="1" s="1"/>
  <c r="AC99" i="1" s="1"/>
  <c r="AG99" i="1" s="1"/>
  <c r="AK99" i="1" s="1"/>
  <c r="AO99" i="1" s="1"/>
  <c r="AS99" i="1" s="1"/>
  <c r="AW99" i="1" s="1"/>
  <c r="M53" i="1"/>
  <c r="Q53" i="1" s="1"/>
  <c r="U53" i="1" s="1"/>
  <c r="Y53" i="1" s="1"/>
  <c r="AC53" i="1" s="1"/>
  <c r="AG53" i="1" s="1"/>
  <c r="AK53" i="1" s="1"/>
  <c r="AO53" i="1" s="1"/>
  <c r="AS53" i="1" s="1"/>
  <c r="AW53" i="1" s="1"/>
  <c r="M103" i="1"/>
  <c r="Q103" i="1" s="1"/>
  <c r="U103" i="1" s="1"/>
  <c r="Y103" i="1" s="1"/>
  <c r="AC103" i="1" s="1"/>
  <c r="AG103" i="1" s="1"/>
  <c r="AK103" i="1" s="1"/>
  <c r="AO103" i="1" s="1"/>
  <c r="AS103" i="1" s="1"/>
  <c r="AW103" i="1" s="1"/>
  <c r="M30" i="1"/>
  <c r="Q30" i="1" s="1"/>
  <c r="U30" i="1" s="1"/>
  <c r="Y30" i="1" s="1"/>
  <c r="AC30" i="1" s="1"/>
  <c r="AG30" i="1" s="1"/>
  <c r="AK30" i="1" s="1"/>
  <c r="AO30" i="1" s="1"/>
  <c r="AS30" i="1" s="1"/>
  <c r="AW30" i="1" s="1"/>
  <c r="M58" i="1"/>
  <c r="Q58" i="1" s="1"/>
  <c r="U58" i="1" s="1"/>
  <c r="Y58" i="1" s="1"/>
  <c r="AC58" i="1" s="1"/>
  <c r="AG58" i="1" s="1"/>
  <c r="AK58" i="1" s="1"/>
  <c r="AO58" i="1" s="1"/>
  <c r="AS58" i="1" s="1"/>
  <c r="AW58" i="1" s="1"/>
  <c r="M55" i="1"/>
  <c r="Q55" i="1" s="1"/>
  <c r="U55" i="1" s="1"/>
  <c r="Y55" i="1" s="1"/>
  <c r="AC55" i="1" s="1"/>
  <c r="AG55" i="1" s="1"/>
  <c r="AK55" i="1" s="1"/>
  <c r="AO55" i="1" s="1"/>
  <c r="AS55" i="1" s="1"/>
  <c r="AW55" i="1" s="1"/>
  <c r="M94" i="1"/>
  <c r="Q94" i="1" s="1"/>
  <c r="U94" i="1" s="1"/>
  <c r="Y94" i="1" s="1"/>
  <c r="AC94" i="1" s="1"/>
  <c r="AG94" i="1" s="1"/>
  <c r="AK94" i="1" s="1"/>
  <c r="AO94" i="1" s="1"/>
  <c r="AS94" i="1" s="1"/>
  <c r="AW94" i="1" s="1"/>
  <c r="M60" i="1"/>
  <c r="Q60" i="1" s="1"/>
  <c r="U60" i="1" s="1"/>
  <c r="Y60" i="1" s="1"/>
  <c r="AC60" i="1" s="1"/>
  <c r="AG60" i="1" s="1"/>
  <c r="AK60" i="1" s="1"/>
  <c r="AO60" i="1" s="1"/>
  <c r="AS60" i="1" s="1"/>
  <c r="AW60" i="1" s="1"/>
  <c r="M82" i="1"/>
  <c r="Q82" i="1" s="1"/>
  <c r="U82" i="1" s="1"/>
  <c r="Y82" i="1" s="1"/>
  <c r="AC82" i="1" s="1"/>
  <c r="AG82" i="1" s="1"/>
  <c r="AK82" i="1" s="1"/>
  <c r="AO82" i="1" s="1"/>
  <c r="AS82" i="1" s="1"/>
  <c r="AW82" i="1" s="1"/>
  <c r="M180" i="1"/>
  <c r="Q180" i="1" s="1"/>
  <c r="U180" i="1" s="1"/>
  <c r="Y180" i="1" s="1"/>
  <c r="AC180" i="1" s="1"/>
  <c r="AG180" i="1" s="1"/>
  <c r="AK180" i="1" s="1"/>
  <c r="AO180" i="1" s="1"/>
  <c r="AS180" i="1" s="1"/>
  <c r="AW180" i="1" s="1"/>
  <c r="M52" i="1"/>
  <c r="Q52" i="1" s="1"/>
  <c r="U52" i="1" s="1"/>
  <c r="Y52" i="1" s="1"/>
  <c r="AC52" i="1" s="1"/>
  <c r="AG52" i="1" s="1"/>
  <c r="AK52" i="1" s="1"/>
  <c r="AO52" i="1" s="1"/>
  <c r="AS52" i="1" s="1"/>
  <c r="AW52" i="1" s="1"/>
  <c r="M105" i="1"/>
  <c r="Q105" i="1" s="1"/>
  <c r="U105" i="1" s="1"/>
  <c r="Y105" i="1" s="1"/>
  <c r="AC105" i="1" s="1"/>
  <c r="AG105" i="1" s="1"/>
  <c r="AK105" i="1" s="1"/>
  <c r="AO105" i="1" s="1"/>
  <c r="AS105" i="1" s="1"/>
  <c r="AW105" i="1" s="1"/>
  <c r="M51" i="1"/>
  <c r="Q51" i="1" s="1"/>
  <c r="U51" i="1" s="1"/>
  <c r="Y51" i="1" s="1"/>
  <c r="AC51" i="1" s="1"/>
  <c r="AG51" i="1" s="1"/>
  <c r="AK51" i="1" s="1"/>
  <c r="AO51" i="1" s="1"/>
  <c r="AS51" i="1" s="1"/>
  <c r="AW51" i="1" s="1"/>
  <c r="M182" i="1"/>
  <c r="Q182" i="1" s="1"/>
  <c r="U182" i="1" s="1"/>
  <c r="Y182" i="1" s="1"/>
  <c r="AC182" i="1" s="1"/>
  <c r="AG182" i="1" s="1"/>
  <c r="AK182" i="1" s="1"/>
  <c r="AO182" i="1" s="1"/>
  <c r="AS182" i="1" s="1"/>
  <c r="AW182" i="1" s="1"/>
  <c r="M68" i="1"/>
  <c r="Q68" i="1" s="1"/>
  <c r="U68" i="1" s="1"/>
  <c r="Y68" i="1" s="1"/>
  <c r="AC68" i="1" s="1"/>
  <c r="AG68" i="1" s="1"/>
  <c r="AK68" i="1" s="1"/>
  <c r="AO68" i="1" s="1"/>
  <c r="AS68" i="1" s="1"/>
  <c r="AW68" i="1" s="1"/>
  <c r="M93" i="1"/>
  <c r="Q93" i="1" s="1"/>
  <c r="U93" i="1" s="1"/>
  <c r="Y93" i="1" s="1"/>
  <c r="AC93" i="1" s="1"/>
  <c r="AG93" i="1" s="1"/>
  <c r="AK93" i="1" s="1"/>
  <c r="AO93" i="1" s="1"/>
  <c r="AS93" i="1" s="1"/>
  <c r="AW93" i="1" s="1"/>
  <c r="M152" i="1"/>
  <c r="Q152" i="1" s="1"/>
  <c r="U152" i="1" s="1"/>
  <c r="Y152" i="1" s="1"/>
  <c r="AC152" i="1" s="1"/>
  <c r="AG152" i="1" s="1"/>
  <c r="AK152" i="1" s="1"/>
  <c r="AO152" i="1" s="1"/>
  <c r="AS152" i="1" s="1"/>
  <c r="AW152" i="1" s="1"/>
  <c r="M113" i="1"/>
  <c r="Q113" i="1" s="1"/>
  <c r="U113" i="1" s="1"/>
  <c r="Y113" i="1" s="1"/>
  <c r="AC113" i="1" s="1"/>
  <c r="AG113" i="1" s="1"/>
  <c r="AK113" i="1" s="1"/>
  <c r="AO113" i="1" s="1"/>
  <c r="AS113" i="1" s="1"/>
  <c r="AW113" i="1" s="1"/>
  <c r="M183" i="1"/>
  <c r="Q183" i="1" s="1"/>
  <c r="U183" i="1" s="1"/>
  <c r="Y183" i="1" s="1"/>
  <c r="AC183" i="1" s="1"/>
  <c r="AG183" i="1" s="1"/>
  <c r="AK183" i="1" s="1"/>
  <c r="AO183" i="1" s="1"/>
  <c r="AS183" i="1" s="1"/>
  <c r="AW183" i="1" s="1"/>
  <c r="M101" i="1"/>
  <c r="Q101" i="1" s="1"/>
  <c r="U101" i="1" s="1"/>
  <c r="Y101" i="1" s="1"/>
  <c r="AC101" i="1" s="1"/>
  <c r="AG101" i="1" s="1"/>
  <c r="AK101" i="1" s="1"/>
  <c r="AO101" i="1" s="1"/>
  <c r="AS101" i="1" s="1"/>
  <c r="AW101" i="1" s="1"/>
  <c r="M169" i="1"/>
  <c r="Q169" i="1" s="1"/>
  <c r="U169" i="1" s="1"/>
  <c r="Y169" i="1" s="1"/>
  <c r="AC169" i="1" s="1"/>
  <c r="AG169" i="1" s="1"/>
  <c r="AK169" i="1" s="1"/>
  <c r="AO169" i="1" s="1"/>
  <c r="AS169" i="1" s="1"/>
  <c r="AW169" i="1" s="1"/>
  <c r="M4" i="1"/>
  <c r="Q4" i="1" s="1"/>
  <c r="U4" i="1" s="1"/>
  <c r="Y4" i="1" s="1"/>
  <c r="AC4" i="1" s="1"/>
  <c r="AG4" i="1" s="1"/>
  <c r="AK4" i="1" s="1"/>
  <c r="AO4" i="1" s="1"/>
  <c r="AS4" i="1" s="1"/>
  <c r="AW4" i="1" s="1"/>
  <c r="M91" i="1"/>
  <c r="Q91" i="1" s="1"/>
  <c r="U91" i="1" s="1"/>
  <c r="Y91" i="1" s="1"/>
  <c r="AC91" i="1" s="1"/>
  <c r="AG91" i="1" s="1"/>
  <c r="AK91" i="1" s="1"/>
  <c r="AO91" i="1" s="1"/>
  <c r="AS91" i="1" s="1"/>
  <c r="AW91" i="1" s="1"/>
  <c r="M168" i="1"/>
  <c r="Q168" i="1" s="1"/>
  <c r="U168" i="1" s="1"/>
  <c r="Y168" i="1" s="1"/>
  <c r="AC168" i="1" s="1"/>
  <c r="AG168" i="1" s="1"/>
  <c r="AK168" i="1" s="1"/>
  <c r="AO168" i="1" s="1"/>
  <c r="AS168" i="1" s="1"/>
  <c r="AW168" i="1" s="1"/>
  <c r="M186" i="1"/>
  <c r="Q186" i="1" s="1"/>
  <c r="U186" i="1" s="1"/>
  <c r="Y186" i="1" s="1"/>
  <c r="AC186" i="1" s="1"/>
  <c r="AG186" i="1" s="1"/>
  <c r="AK186" i="1" s="1"/>
  <c r="AO186" i="1" s="1"/>
  <c r="AS186" i="1" s="1"/>
  <c r="AW186" i="1" s="1"/>
  <c r="M139" i="1"/>
  <c r="Q139" i="1" s="1"/>
  <c r="U139" i="1" s="1"/>
  <c r="Y139" i="1" s="1"/>
  <c r="AC139" i="1" s="1"/>
  <c r="AG139" i="1" s="1"/>
  <c r="AK139" i="1" s="1"/>
  <c r="AO139" i="1" s="1"/>
  <c r="AS139" i="1" s="1"/>
  <c r="AW139" i="1" s="1"/>
  <c r="M124" i="1"/>
  <c r="Q124" i="1" s="1"/>
  <c r="U124" i="1" s="1"/>
  <c r="Y124" i="1" s="1"/>
  <c r="AC124" i="1" s="1"/>
  <c r="AG124" i="1" s="1"/>
  <c r="AK124" i="1" s="1"/>
  <c r="AO124" i="1" s="1"/>
  <c r="AS124" i="1" s="1"/>
  <c r="AW124" i="1" s="1"/>
  <c r="M86" i="1"/>
  <c r="Q86" i="1" s="1"/>
  <c r="U86" i="1" s="1"/>
  <c r="Y86" i="1" s="1"/>
  <c r="AC86" i="1" s="1"/>
  <c r="AG86" i="1" s="1"/>
  <c r="AK86" i="1" s="1"/>
  <c r="AO86" i="1" s="1"/>
  <c r="AS86" i="1" s="1"/>
  <c r="AW86" i="1" s="1"/>
  <c r="M67" i="1"/>
  <c r="Q67" i="1" s="1"/>
  <c r="U67" i="1" s="1"/>
  <c r="Y67" i="1" s="1"/>
  <c r="AC67" i="1" s="1"/>
  <c r="AG67" i="1" s="1"/>
  <c r="AK67" i="1" s="1"/>
  <c r="AO67" i="1" s="1"/>
  <c r="AS67" i="1" s="1"/>
  <c r="AW67" i="1" s="1"/>
  <c r="M46" i="1"/>
  <c r="Q46" i="1" s="1"/>
  <c r="U46" i="1" s="1"/>
  <c r="Y46" i="1" s="1"/>
  <c r="AC46" i="1" s="1"/>
  <c r="AG46" i="1" s="1"/>
  <c r="AK46" i="1" s="1"/>
  <c r="AO46" i="1" s="1"/>
  <c r="AS46" i="1" s="1"/>
  <c r="AW46" i="1" s="1"/>
  <c r="M26" i="1"/>
  <c r="Q26" i="1" s="1"/>
  <c r="U26" i="1" s="1"/>
  <c r="Y26" i="1" s="1"/>
  <c r="AC26" i="1" s="1"/>
  <c r="AG26" i="1" s="1"/>
  <c r="AK26" i="1" s="1"/>
  <c r="AO26" i="1" s="1"/>
  <c r="AS26" i="1" s="1"/>
  <c r="AW26" i="1" s="1"/>
  <c r="M134" i="1"/>
  <c r="Q134" i="1" s="1"/>
  <c r="U134" i="1" s="1"/>
  <c r="Y134" i="1" s="1"/>
  <c r="AC134" i="1" s="1"/>
  <c r="AG134" i="1" s="1"/>
  <c r="AK134" i="1" s="1"/>
  <c r="AO134" i="1" s="1"/>
  <c r="AS134" i="1" s="1"/>
  <c r="AW134" i="1" s="1"/>
  <c r="M76" i="1"/>
  <c r="Q76" i="1" s="1"/>
  <c r="U76" i="1" s="1"/>
  <c r="Y76" i="1" s="1"/>
  <c r="AC76" i="1" s="1"/>
  <c r="AG76" i="1" s="1"/>
  <c r="AK76" i="1" s="1"/>
  <c r="AO76" i="1" s="1"/>
  <c r="AS76" i="1" s="1"/>
  <c r="AW76" i="1" s="1"/>
  <c r="M175" i="1"/>
  <c r="Q175" i="1" s="1"/>
  <c r="U175" i="1" s="1"/>
  <c r="Y175" i="1" s="1"/>
  <c r="AC175" i="1" s="1"/>
  <c r="AG175" i="1" s="1"/>
  <c r="AK175" i="1" s="1"/>
  <c r="AO175" i="1" s="1"/>
  <c r="AS175" i="1" s="1"/>
  <c r="AW175" i="1" s="1"/>
  <c r="M138" i="1"/>
  <c r="Q138" i="1" s="1"/>
  <c r="U138" i="1" s="1"/>
  <c r="Y138" i="1" s="1"/>
  <c r="AC138" i="1" s="1"/>
  <c r="AG138" i="1" s="1"/>
  <c r="AK138" i="1" s="1"/>
  <c r="AO138" i="1" s="1"/>
  <c r="AS138" i="1" s="1"/>
  <c r="AW138" i="1" s="1"/>
  <c r="M49" i="1"/>
  <c r="Q49" i="1" s="1"/>
  <c r="U49" i="1" s="1"/>
  <c r="Y49" i="1" s="1"/>
  <c r="AC49" i="1" s="1"/>
  <c r="AG49" i="1" s="1"/>
  <c r="AK49" i="1" s="1"/>
  <c r="AO49" i="1" s="1"/>
  <c r="AS49" i="1" s="1"/>
  <c r="AW49" i="1" s="1"/>
  <c r="M11" i="1"/>
  <c r="Q11" i="1" s="1"/>
  <c r="U11" i="1" s="1"/>
  <c r="Y11" i="1" s="1"/>
  <c r="AC11" i="1" s="1"/>
  <c r="AG11" i="1" s="1"/>
  <c r="AK11" i="1" s="1"/>
  <c r="AO11" i="1" s="1"/>
  <c r="AS11" i="1" s="1"/>
  <c r="AW11" i="1" s="1"/>
  <c r="M72" i="1"/>
  <c r="Q72" i="1" s="1"/>
  <c r="U72" i="1" s="1"/>
  <c r="Y72" i="1" s="1"/>
  <c r="AC72" i="1" s="1"/>
  <c r="AG72" i="1" s="1"/>
  <c r="AK72" i="1" s="1"/>
  <c r="AO72" i="1" s="1"/>
  <c r="AS72" i="1" s="1"/>
  <c r="AW72" i="1" s="1"/>
  <c r="M153" i="1"/>
  <c r="Q153" i="1" s="1"/>
  <c r="U153" i="1" s="1"/>
  <c r="Y153" i="1" s="1"/>
  <c r="AC153" i="1" s="1"/>
  <c r="AG153" i="1" s="1"/>
  <c r="AK153" i="1" s="1"/>
  <c r="AO153" i="1" s="1"/>
  <c r="AS153" i="1" s="1"/>
  <c r="AW153" i="1" s="1"/>
  <c r="M20" i="1"/>
  <c r="Q20" i="1" s="1"/>
  <c r="U20" i="1" s="1"/>
  <c r="Y20" i="1" s="1"/>
  <c r="AC20" i="1" s="1"/>
  <c r="AG20" i="1" s="1"/>
  <c r="AK20" i="1" s="1"/>
  <c r="AO20" i="1" s="1"/>
  <c r="AS20" i="1" s="1"/>
  <c r="AW20" i="1" s="1"/>
  <c r="M135" i="1"/>
  <c r="Q135" i="1" s="1"/>
  <c r="U135" i="1" s="1"/>
  <c r="Y135" i="1" s="1"/>
  <c r="AC135" i="1" s="1"/>
  <c r="AG135" i="1" s="1"/>
  <c r="AK135" i="1" s="1"/>
  <c r="AO135" i="1" s="1"/>
  <c r="AS135" i="1" s="1"/>
  <c r="AW135" i="1" s="1"/>
  <c r="M155" i="1"/>
  <c r="Q155" i="1" s="1"/>
  <c r="U155" i="1" s="1"/>
  <c r="Y155" i="1" s="1"/>
  <c r="AC155" i="1" s="1"/>
  <c r="AG155" i="1" s="1"/>
  <c r="AK155" i="1" s="1"/>
  <c r="AO155" i="1" s="1"/>
  <c r="AS155" i="1" s="1"/>
  <c r="AW155" i="1" s="1"/>
  <c r="M35" i="1"/>
  <c r="Q35" i="1" s="1"/>
  <c r="U35" i="1" s="1"/>
  <c r="Y35" i="1" s="1"/>
  <c r="AC35" i="1" s="1"/>
  <c r="AG35" i="1" s="1"/>
  <c r="AK35" i="1" s="1"/>
  <c r="AO35" i="1" s="1"/>
  <c r="AS35" i="1" s="1"/>
  <c r="AW35" i="1" s="1"/>
  <c r="M166" i="1"/>
  <c r="Q166" i="1" s="1"/>
  <c r="U166" i="1" s="1"/>
  <c r="Y166" i="1" s="1"/>
  <c r="AC166" i="1" s="1"/>
  <c r="AG166" i="1" s="1"/>
  <c r="AK166" i="1" s="1"/>
  <c r="AO166" i="1" s="1"/>
  <c r="AS166" i="1" s="1"/>
  <c r="AW166" i="1" s="1"/>
  <c r="M25" i="1"/>
  <c r="Q25" i="1" s="1"/>
  <c r="U25" i="1" s="1"/>
  <c r="Y25" i="1" s="1"/>
  <c r="AC25" i="1" s="1"/>
  <c r="AG25" i="1" s="1"/>
  <c r="AK25" i="1" s="1"/>
  <c r="AO25" i="1" s="1"/>
  <c r="AS25" i="1" s="1"/>
  <c r="AW25" i="1" s="1"/>
  <c r="M42" i="1"/>
  <c r="Q42" i="1" s="1"/>
  <c r="U42" i="1" s="1"/>
  <c r="Y42" i="1" s="1"/>
  <c r="AC42" i="1" s="1"/>
  <c r="AG42" i="1" s="1"/>
  <c r="AK42" i="1" s="1"/>
  <c r="AO42" i="1" s="1"/>
  <c r="AS42" i="1" s="1"/>
  <c r="AW42" i="1" s="1"/>
  <c r="M83" i="1"/>
  <c r="Q83" i="1" s="1"/>
  <c r="U83" i="1" s="1"/>
  <c r="Y83" i="1" s="1"/>
  <c r="AC83" i="1" s="1"/>
  <c r="AG83" i="1" s="1"/>
  <c r="AK83" i="1" s="1"/>
  <c r="AO83" i="1" s="1"/>
  <c r="AS83" i="1" s="1"/>
  <c r="AW83" i="1" s="1"/>
  <c r="M132" i="1"/>
  <c r="Q132" i="1" s="1"/>
  <c r="U132" i="1" s="1"/>
  <c r="Y132" i="1" s="1"/>
  <c r="AC132" i="1" s="1"/>
  <c r="AG132" i="1" s="1"/>
  <c r="AK132" i="1" s="1"/>
  <c r="AO132" i="1" s="1"/>
  <c r="AS132" i="1" s="1"/>
  <c r="AW132" i="1" s="1"/>
  <c r="M62" i="1"/>
  <c r="Q62" i="1" s="1"/>
  <c r="U62" i="1" s="1"/>
  <c r="Y62" i="1" s="1"/>
  <c r="AC62" i="1" s="1"/>
  <c r="AG62" i="1" s="1"/>
  <c r="AK62" i="1" s="1"/>
  <c r="AO62" i="1" s="1"/>
  <c r="AS62" i="1" s="1"/>
  <c r="AW62" i="1" s="1"/>
  <c r="M150" i="1"/>
  <c r="Q150" i="1" s="1"/>
  <c r="U150" i="1" s="1"/>
  <c r="Y150" i="1" s="1"/>
  <c r="AC150" i="1" s="1"/>
  <c r="AG150" i="1" s="1"/>
  <c r="AK150" i="1" s="1"/>
  <c r="AO150" i="1" s="1"/>
  <c r="AS150" i="1" s="1"/>
  <c r="AW150" i="1" s="1"/>
  <c r="M5" i="1"/>
  <c r="Q5" i="1" s="1"/>
  <c r="U5" i="1" s="1"/>
  <c r="Y5" i="1" s="1"/>
  <c r="AC5" i="1" s="1"/>
  <c r="AG5" i="1" s="1"/>
  <c r="AK5" i="1" s="1"/>
  <c r="AO5" i="1" s="1"/>
  <c r="AS5" i="1" s="1"/>
  <c r="AW5" i="1" s="1"/>
  <c r="M162" i="1"/>
  <c r="Q162" i="1" s="1"/>
  <c r="U162" i="1" s="1"/>
  <c r="Y162" i="1" s="1"/>
  <c r="AC162" i="1" s="1"/>
  <c r="AG162" i="1" s="1"/>
  <c r="AK162" i="1" s="1"/>
  <c r="AO162" i="1" s="1"/>
  <c r="AS162" i="1" s="1"/>
  <c r="AW162" i="1" s="1"/>
  <c r="M158" i="1"/>
  <c r="Q158" i="1" s="1"/>
  <c r="U158" i="1" s="1"/>
  <c r="Y158" i="1" s="1"/>
  <c r="AC158" i="1" s="1"/>
  <c r="AG158" i="1" s="1"/>
  <c r="AK158" i="1" s="1"/>
  <c r="AO158" i="1" s="1"/>
  <c r="AS158" i="1" s="1"/>
  <c r="AW158" i="1" s="1"/>
  <c r="M40" i="1"/>
  <c r="Q40" i="1" s="1"/>
  <c r="U40" i="1" s="1"/>
  <c r="Y40" i="1" s="1"/>
  <c r="AC40" i="1" s="1"/>
  <c r="AG40" i="1" s="1"/>
  <c r="AK40" i="1" s="1"/>
  <c r="AO40" i="1" s="1"/>
  <c r="AS40" i="1" s="1"/>
  <c r="AW40" i="1" s="1"/>
  <c r="M34" i="1"/>
  <c r="Q34" i="1" s="1"/>
  <c r="U34" i="1" s="1"/>
  <c r="Y34" i="1" s="1"/>
  <c r="AC34" i="1" s="1"/>
  <c r="AG34" i="1" s="1"/>
  <c r="AK34" i="1" s="1"/>
  <c r="AO34" i="1" s="1"/>
  <c r="AS34" i="1" s="1"/>
  <c r="AW34" i="1" s="1"/>
  <c r="M19" i="1"/>
  <c r="Q19" i="1" s="1"/>
  <c r="U19" i="1" s="1"/>
  <c r="Y19" i="1" s="1"/>
  <c r="AC19" i="1" s="1"/>
  <c r="AG19" i="1" s="1"/>
  <c r="AK19" i="1" s="1"/>
  <c r="AO19" i="1" s="1"/>
  <c r="AS19" i="1" s="1"/>
  <c r="AW19" i="1" s="1"/>
  <c r="M176" i="1"/>
  <c r="Q176" i="1" s="1"/>
  <c r="U176" i="1" s="1"/>
  <c r="Y176" i="1" s="1"/>
  <c r="AC176" i="1" s="1"/>
  <c r="AG176" i="1" s="1"/>
  <c r="AK176" i="1" s="1"/>
  <c r="AO176" i="1" s="1"/>
  <c r="AS176" i="1" s="1"/>
  <c r="AW176" i="1" s="1"/>
  <c r="M73" i="1"/>
  <c r="Q73" i="1" s="1"/>
  <c r="U73" i="1" s="1"/>
  <c r="Y73" i="1" s="1"/>
  <c r="AC73" i="1" s="1"/>
  <c r="AG73" i="1" s="1"/>
  <c r="AK73" i="1" s="1"/>
  <c r="AO73" i="1" s="1"/>
  <c r="AS73" i="1" s="1"/>
  <c r="AW73" i="1" s="1"/>
  <c r="M133" i="1"/>
  <c r="Q133" i="1" s="1"/>
  <c r="U133" i="1" s="1"/>
  <c r="Y133" i="1" s="1"/>
  <c r="AC133" i="1" s="1"/>
  <c r="AG133" i="1" s="1"/>
  <c r="AK133" i="1" s="1"/>
  <c r="AO133" i="1" s="1"/>
  <c r="AS133" i="1" s="1"/>
  <c r="AW133" i="1" s="1"/>
  <c r="M161" i="1"/>
  <c r="Q161" i="1" s="1"/>
  <c r="U161" i="1" s="1"/>
  <c r="Y161" i="1" s="1"/>
  <c r="AC161" i="1" s="1"/>
  <c r="AG161" i="1" s="1"/>
  <c r="AK161" i="1" s="1"/>
  <c r="AO161" i="1" s="1"/>
  <c r="AS161" i="1" s="1"/>
  <c r="AW161" i="1" s="1"/>
  <c r="M32" i="1"/>
  <c r="Q32" i="1" s="1"/>
  <c r="U32" i="1" s="1"/>
  <c r="Y32" i="1" s="1"/>
  <c r="AC32" i="1" s="1"/>
  <c r="AG32" i="1" s="1"/>
  <c r="AK32" i="1" s="1"/>
  <c r="AO32" i="1" s="1"/>
  <c r="AS32" i="1" s="1"/>
  <c r="AW32" i="1" s="1"/>
  <c r="M47" i="1"/>
  <c r="Q47" i="1" s="1"/>
  <c r="U47" i="1" s="1"/>
  <c r="Y47" i="1" s="1"/>
  <c r="AC47" i="1" s="1"/>
  <c r="AG47" i="1" s="1"/>
  <c r="AK47" i="1" s="1"/>
  <c r="AO47" i="1" s="1"/>
  <c r="AS47" i="1" s="1"/>
  <c r="AW47" i="1" s="1"/>
  <c r="M18" i="1"/>
  <c r="Q18" i="1" s="1"/>
  <c r="U18" i="1" s="1"/>
  <c r="Y18" i="1" s="1"/>
  <c r="AC18" i="1" s="1"/>
  <c r="AG18" i="1" s="1"/>
  <c r="AK18" i="1" s="1"/>
  <c r="AO18" i="1" s="1"/>
  <c r="AS18" i="1" s="1"/>
  <c r="AW18" i="1" s="1"/>
  <c r="M48" i="1"/>
  <c r="Q48" i="1" s="1"/>
  <c r="U48" i="1" s="1"/>
  <c r="Y48" i="1" s="1"/>
  <c r="AC48" i="1" s="1"/>
  <c r="AG48" i="1" s="1"/>
  <c r="AK48" i="1" s="1"/>
  <c r="AO48" i="1" s="1"/>
  <c r="AS48" i="1" s="1"/>
  <c r="AW48" i="1" s="1"/>
  <c r="M85" i="1"/>
  <c r="Q85" i="1" s="1"/>
  <c r="U85" i="1" s="1"/>
  <c r="Y85" i="1" s="1"/>
  <c r="AC85" i="1" s="1"/>
  <c r="AG85" i="1" s="1"/>
  <c r="AK85" i="1" s="1"/>
  <c r="AO85" i="1" s="1"/>
  <c r="AS85" i="1" s="1"/>
  <c r="AW85" i="1" s="1"/>
  <c r="M184" i="1"/>
  <c r="Q184" i="1" s="1"/>
  <c r="U184" i="1" s="1"/>
  <c r="Y184" i="1" s="1"/>
  <c r="AC184" i="1" s="1"/>
  <c r="AG184" i="1" s="1"/>
  <c r="AK184" i="1" s="1"/>
  <c r="AO184" i="1" s="1"/>
  <c r="AS184" i="1" s="1"/>
  <c r="AW184" i="1" s="1"/>
  <c r="M157" i="1"/>
  <c r="Q157" i="1" s="1"/>
  <c r="U157" i="1" s="1"/>
  <c r="Y157" i="1" s="1"/>
  <c r="AC157" i="1" s="1"/>
  <c r="AG157" i="1" s="1"/>
  <c r="AK157" i="1" s="1"/>
  <c r="AO157" i="1" s="1"/>
  <c r="AS157" i="1" s="1"/>
  <c r="AW157" i="1" s="1"/>
  <c r="M185" i="1"/>
  <c r="Q185" i="1" s="1"/>
  <c r="U185" i="1" s="1"/>
  <c r="Y185" i="1" s="1"/>
  <c r="AC185" i="1" s="1"/>
  <c r="AG185" i="1" s="1"/>
  <c r="AK185" i="1" s="1"/>
  <c r="AO185" i="1" s="1"/>
  <c r="AS185" i="1" s="1"/>
  <c r="AW185" i="1" s="1"/>
  <c r="M109" i="1"/>
  <c r="Q109" i="1" s="1"/>
  <c r="U109" i="1" s="1"/>
  <c r="Y109" i="1" s="1"/>
  <c r="AC109" i="1" s="1"/>
  <c r="AG109" i="1" s="1"/>
  <c r="AK109" i="1" s="1"/>
  <c r="AO109" i="1" s="1"/>
  <c r="AS109" i="1" s="1"/>
  <c r="AW109" i="1" s="1"/>
  <c r="M149" i="1"/>
  <c r="Q149" i="1" s="1"/>
  <c r="U149" i="1" s="1"/>
  <c r="Y149" i="1" s="1"/>
  <c r="AC149" i="1" s="1"/>
  <c r="AG149" i="1" s="1"/>
  <c r="AK149" i="1" s="1"/>
  <c r="AO149" i="1" s="1"/>
  <c r="AS149" i="1" s="1"/>
  <c r="AW149" i="1" s="1"/>
  <c r="M167" i="1"/>
  <c r="Q167" i="1" s="1"/>
  <c r="U167" i="1" s="1"/>
  <c r="Y167" i="1" s="1"/>
  <c r="AC167" i="1" s="1"/>
  <c r="AG167" i="1" s="1"/>
  <c r="AK167" i="1" s="1"/>
  <c r="AO167" i="1" s="1"/>
  <c r="AS167" i="1" s="1"/>
  <c r="AW167" i="1" s="1"/>
  <c r="M38" i="1"/>
  <c r="Q38" i="1" s="1"/>
  <c r="U38" i="1" s="1"/>
  <c r="Y38" i="1" s="1"/>
  <c r="AC38" i="1" s="1"/>
  <c r="AG38" i="1" s="1"/>
  <c r="AK38" i="1" s="1"/>
  <c r="AO38" i="1" s="1"/>
  <c r="AS38" i="1" s="1"/>
  <c r="AW38" i="1" s="1"/>
  <c r="M136" i="1"/>
  <c r="Q136" i="1" s="1"/>
  <c r="U136" i="1" s="1"/>
  <c r="Y136" i="1" s="1"/>
  <c r="AC136" i="1" s="1"/>
  <c r="AG136" i="1" s="1"/>
  <c r="AK136" i="1" s="1"/>
  <c r="AO136" i="1" s="1"/>
  <c r="AS136" i="1" s="1"/>
  <c r="AW136" i="1" s="1"/>
  <c r="M81" i="1"/>
  <c r="Q81" i="1" s="1"/>
  <c r="U81" i="1" s="1"/>
  <c r="Y81" i="1" s="1"/>
  <c r="AC81" i="1" s="1"/>
  <c r="AG81" i="1" s="1"/>
  <c r="AK81" i="1" s="1"/>
  <c r="AO81" i="1" s="1"/>
  <c r="AS81" i="1" s="1"/>
  <c r="AW81" i="1" s="1"/>
  <c r="M137" i="1"/>
  <c r="Q137" i="1" s="1"/>
  <c r="U137" i="1" s="1"/>
  <c r="Y137" i="1" s="1"/>
  <c r="AC137" i="1" s="1"/>
  <c r="AG137" i="1" s="1"/>
  <c r="AK137" i="1" s="1"/>
  <c r="AO137" i="1" s="1"/>
  <c r="AS137" i="1" s="1"/>
  <c r="AW137" i="1" s="1"/>
  <c r="M115" i="1"/>
  <c r="Q115" i="1" s="1"/>
  <c r="U115" i="1" s="1"/>
  <c r="Y115" i="1" s="1"/>
  <c r="AC115" i="1" s="1"/>
  <c r="AG115" i="1" s="1"/>
  <c r="AK115" i="1" s="1"/>
  <c r="AO115" i="1" s="1"/>
  <c r="AS115" i="1" s="1"/>
  <c r="AW115" i="1" s="1"/>
  <c r="M65" i="1"/>
  <c r="Q65" i="1" s="1"/>
  <c r="U65" i="1" s="1"/>
  <c r="Y65" i="1" s="1"/>
  <c r="AC65" i="1" s="1"/>
  <c r="AG65" i="1" s="1"/>
  <c r="AK65" i="1" s="1"/>
  <c r="AO65" i="1" s="1"/>
  <c r="AS65" i="1" s="1"/>
  <c r="AW65" i="1" s="1"/>
  <c r="M54" i="1"/>
  <c r="Q54" i="1" s="1"/>
  <c r="U54" i="1" s="1"/>
  <c r="Y54" i="1" s="1"/>
  <c r="AC54" i="1" s="1"/>
  <c r="AG54" i="1" s="1"/>
  <c r="AK54" i="1" s="1"/>
  <c r="AO54" i="1" s="1"/>
  <c r="AS54" i="1" s="1"/>
  <c r="AW54" i="1" s="1"/>
  <c r="M165" i="1"/>
  <c r="Q165" i="1" s="1"/>
  <c r="U165" i="1" s="1"/>
  <c r="Y165" i="1" s="1"/>
  <c r="AC165" i="1" s="1"/>
  <c r="AG165" i="1" s="1"/>
  <c r="AK165" i="1" s="1"/>
  <c r="AO165" i="1" s="1"/>
  <c r="AS165" i="1" s="1"/>
  <c r="AW165" i="1" s="1"/>
  <c r="M116" i="1"/>
  <c r="Q116" i="1" s="1"/>
  <c r="U116" i="1" s="1"/>
  <c r="Y116" i="1" s="1"/>
  <c r="AC116" i="1" s="1"/>
  <c r="AG116" i="1" s="1"/>
  <c r="AK116" i="1" s="1"/>
  <c r="AO116" i="1" s="1"/>
  <c r="AS116" i="1" s="1"/>
  <c r="AW116" i="1" s="1"/>
  <c r="M178" i="1"/>
  <c r="Q178" i="1" s="1"/>
  <c r="U178" i="1" s="1"/>
  <c r="Y178" i="1" s="1"/>
  <c r="AC178" i="1" s="1"/>
  <c r="AG178" i="1" s="1"/>
  <c r="AK178" i="1" s="1"/>
  <c r="AO178" i="1" s="1"/>
  <c r="AS178" i="1" s="1"/>
  <c r="AW178" i="1" s="1"/>
  <c r="M95" i="1"/>
  <c r="Q95" i="1" s="1"/>
  <c r="U95" i="1" s="1"/>
  <c r="Y95" i="1" s="1"/>
  <c r="AC95" i="1" s="1"/>
  <c r="AG95" i="1" s="1"/>
  <c r="AK95" i="1" s="1"/>
  <c r="AO95" i="1" s="1"/>
  <c r="AS95" i="1" s="1"/>
  <c r="AW95" i="1" s="1"/>
  <c r="M24" i="1"/>
  <c r="Q24" i="1" s="1"/>
  <c r="U24" i="1" s="1"/>
  <c r="Y24" i="1" s="1"/>
  <c r="AC24" i="1" s="1"/>
  <c r="AG24" i="1" s="1"/>
  <c r="AK24" i="1" s="1"/>
  <c r="AO24" i="1" s="1"/>
  <c r="AS24" i="1" s="1"/>
  <c r="AW24" i="1" s="1"/>
  <c r="M36" i="1"/>
  <c r="Q36" i="1" s="1"/>
  <c r="U36" i="1" s="1"/>
  <c r="Y36" i="1" s="1"/>
  <c r="AC36" i="1" s="1"/>
  <c r="AG36" i="1" s="1"/>
  <c r="AK36" i="1" s="1"/>
  <c r="AO36" i="1" s="1"/>
  <c r="AS36" i="1" s="1"/>
  <c r="AW36" i="1" s="1"/>
  <c r="M129" i="1"/>
  <c r="Q129" i="1" s="1"/>
  <c r="U129" i="1" s="1"/>
  <c r="Y129" i="1" s="1"/>
  <c r="AC129" i="1" s="1"/>
  <c r="AG129" i="1" s="1"/>
  <c r="AK129" i="1" s="1"/>
  <c r="AO129" i="1" s="1"/>
  <c r="AS129" i="1" s="1"/>
  <c r="AW129" i="1" s="1"/>
  <c r="M50" i="1"/>
  <c r="Q50" i="1" s="1"/>
  <c r="U50" i="1" s="1"/>
  <c r="Y50" i="1" s="1"/>
  <c r="AC50" i="1" s="1"/>
  <c r="AG50" i="1" s="1"/>
  <c r="AK50" i="1" s="1"/>
  <c r="AO50" i="1" s="1"/>
  <c r="AS50" i="1" s="1"/>
  <c r="AW50" i="1" s="1"/>
  <c r="M87" i="1"/>
  <c r="Q87" i="1" s="1"/>
  <c r="U87" i="1" s="1"/>
  <c r="Y87" i="1" s="1"/>
  <c r="AC87" i="1" s="1"/>
  <c r="AG87" i="1" s="1"/>
  <c r="AK87" i="1" s="1"/>
  <c r="AO87" i="1" s="1"/>
  <c r="AS87" i="1" s="1"/>
  <c r="AW87" i="1" s="1"/>
  <c r="M69" i="1"/>
  <c r="Q69" i="1" s="1"/>
  <c r="U69" i="1" s="1"/>
  <c r="Y69" i="1" s="1"/>
  <c r="AC69" i="1" s="1"/>
  <c r="AG69" i="1" s="1"/>
  <c r="AK69" i="1" s="1"/>
  <c r="AO69" i="1" s="1"/>
  <c r="AS69" i="1" s="1"/>
  <c r="AW69" i="1" s="1"/>
  <c r="M156" i="1"/>
  <c r="Q156" i="1" s="1"/>
  <c r="U156" i="1" s="1"/>
  <c r="Y156" i="1" s="1"/>
  <c r="AC156" i="1" s="1"/>
  <c r="AG156" i="1" s="1"/>
  <c r="AK156" i="1" s="1"/>
  <c r="AO156" i="1" s="1"/>
  <c r="AS156" i="1" s="1"/>
  <c r="AW156" i="1" s="1"/>
  <c r="M179" i="1"/>
  <c r="Q179" i="1" s="1"/>
  <c r="U179" i="1" s="1"/>
  <c r="Y179" i="1" s="1"/>
  <c r="AC179" i="1" s="1"/>
  <c r="AG179" i="1" s="1"/>
  <c r="AK179" i="1" s="1"/>
  <c r="AO179" i="1" s="1"/>
  <c r="AS179" i="1" s="1"/>
  <c r="AW179" i="1" s="1"/>
  <c r="M173" i="1"/>
  <c r="Q173" i="1" s="1"/>
  <c r="U173" i="1" s="1"/>
  <c r="Y173" i="1" s="1"/>
  <c r="AC173" i="1" s="1"/>
  <c r="AG173" i="1" s="1"/>
  <c r="AK173" i="1" s="1"/>
  <c r="AO173" i="1" s="1"/>
  <c r="AS173" i="1" s="1"/>
  <c r="AW173" i="1" s="1"/>
  <c r="M22" i="1"/>
  <c r="Q22" i="1" s="1"/>
  <c r="U22" i="1" s="1"/>
  <c r="Y22" i="1" s="1"/>
  <c r="AC22" i="1" s="1"/>
  <c r="AG22" i="1" s="1"/>
  <c r="AK22" i="1" s="1"/>
  <c r="AO22" i="1" s="1"/>
  <c r="AS22" i="1" s="1"/>
  <c r="AW22" i="1" s="1"/>
  <c r="M160" i="1"/>
  <c r="Q160" i="1" s="1"/>
  <c r="U160" i="1" s="1"/>
  <c r="Y160" i="1" s="1"/>
  <c r="AC160" i="1" s="1"/>
  <c r="AG160" i="1" s="1"/>
  <c r="AK160" i="1" s="1"/>
  <c r="AO160" i="1" s="1"/>
  <c r="AS160" i="1" s="1"/>
  <c r="AW160" i="1" s="1"/>
  <c r="M102" i="1"/>
  <c r="Q102" i="1" s="1"/>
  <c r="U102" i="1" s="1"/>
  <c r="Y102" i="1" s="1"/>
  <c r="AC102" i="1" s="1"/>
  <c r="AG102" i="1" s="1"/>
  <c r="AK102" i="1" s="1"/>
  <c r="AO102" i="1" s="1"/>
  <c r="AS102" i="1" s="1"/>
  <c r="AW102" i="1" s="1"/>
  <c r="M131" i="1"/>
  <c r="Q131" i="1" s="1"/>
  <c r="U131" i="1" s="1"/>
  <c r="Y131" i="1" s="1"/>
  <c r="AC131" i="1" s="1"/>
  <c r="AG131" i="1" s="1"/>
  <c r="AK131" i="1" s="1"/>
  <c r="AO131" i="1" s="1"/>
  <c r="AS131" i="1" s="1"/>
  <c r="AW131" i="1" s="1"/>
  <c r="M33" i="1"/>
  <c r="Q33" i="1" s="1"/>
  <c r="U33" i="1" s="1"/>
  <c r="Y33" i="1" s="1"/>
  <c r="AC33" i="1" s="1"/>
  <c r="AG33" i="1" s="1"/>
  <c r="AK33" i="1" s="1"/>
  <c r="AO33" i="1" s="1"/>
  <c r="AS33" i="1" s="1"/>
  <c r="AW33" i="1" s="1"/>
  <c r="M61" i="1"/>
  <c r="Q61" i="1" s="1"/>
  <c r="U61" i="1" s="1"/>
  <c r="Y61" i="1" s="1"/>
  <c r="AC61" i="1" s="1"/>
  <c r="AG61" i="1" s="1"/>
  <c r="AK61" i="1" s="1"/>
  <c r="AO61" i="1" s="1"/>
  <c r="AS61" i="1" s="1"/>
  <c r="AW61" i="1" s="1"/>
  <c r="M23" i="1"/>
  <c r="Q23" i="1" s="1"/>
  <c r="U23" i="1" s="1"/>
  <c r="Y23" i="1" s="1"/>
  <c r="AC23" i="1" s="1"/>
  <c r="AG23" i="1" s="1"/>
  <c r="AK23" i="1" s="1"/>
  <c r="AO23" i="1" s="1"/>
  <c r="AS23" i="1" s="1"/>
  <c r="AW23" i="1" s="1"/>
  <c r="M14" i="1"/>
  <c r="Q14" i="1" s="1"/>
  <c r="U14" i="1" s="1"/>
  <c r="Y14" i="1" s="1"/>
  <c r="AC14" i="1" s="1"/>
  <c r="AG14" i="1" s="1"/>
  <c r="AK14" i="1" s="1"/>
  <c r="AO14" i="1" s="1"/>
  <c r="AS14" i="1" s="1"/>
  <c r="AW14" i="1" s="1"/>
  <c r="M80" i="1"/>
  <c r="Q80" i="1" s="1"/>
  <c r="U80" i="1" s="1"/>
  <c r="Y80" i="1" s="1"/>
  <c r="AC80" i="1" s="1"/>
  <c r="AG80" i="1" s="1"/>
  <c r="AK80" i="1" s="1"/>
  <c r="AO80" i="1" s="1"/>
  <c r="AS80" i="1" s="1"/>
  <c r="AW80" i="1" s="1"/>
  <c r="M104" i="1"/>
  <c r="Q104" i="1" s="1"/>
  <c r="U104" i="1" s="1"/>
  <c r="Y104" i="1" s="1"/>
  <c r="AC104" i="1" s="1"/>
  <c r="AG104" i="1" s="1"/>
  <c r="AK104" i="1" s="1"/>
  <c r="AO104" i="1" s="1"/>
  <c r="AS104" i="1" s="1"/>
  <c r="AW104" i="1" s="1"/>
  <c r="M59" i="1"/>
  <c r="Q59" i="1" s="1"/>
  <c r="U59" i="1" s="1"/>
  <c r="Y59" i="1" s="1"/>
  <c r="AC59" i="1" s="1"/>
  <c r="AG59" i="1" s="1"/>
  <c r="AK59" i="1" s="1"/>
  <c r="AO59" i="1" s="1"/>
  <c r="AS59" i="1" s="1"/>
  <c r="AW59" i="1" s="1"/>
  <c r="M77" i="1"/>
  <c r="Q77" i="1" s="1"/>
  <c r="U77" i="1" s="1"/>
  <c r="Y77" i="1" s="1"/>
  <c r="AC77" i="1" s="1"/>
  <c r="AG77" i="1" s="1"/>
  <c r="AK77" i="1" s="1"/>
  <c r="AO77" i="1" s="1"/>
  <c r="AS77" i="1" s="1"/>
  <c r="AW77" i="1" s="1"/>
  <c r="M8" i="1"/>
  <c r="Q8" i="1" s="1"/>
  <c r="U8" i="1" s="1"/>
  <c r="Y8" i="1" s="1"/>
  <c r="AC8" i="1" s="1"/>
  <c r="AG8" i="1" s="1"/>
  <c r="AK8" i="1" s="1"/>
  <c r="AO8" i="1" s="1"/>
  <c r="AS8" i="1" s="1"/>
  <c r="AW8" i="1" s="1"/>
  <c r="M57" i="1"/>
  <c r="Q57" i="1" s="1"/>
  <c r="U57" i="1" s="1"/>
  <c r="Y57" i="1" s="1"/>
  <c r="AC57" i="1" s="1"/>
  <c r="AG57" i="1" s="1"/>
  <c r="AK57" i="1" s="1"/>
  <c r="AO57" i="1" s="1"/>
  <c r="AS57" i="1" s="1"/>
  <c r="AW57" i="1" s="1"/>
  <c r="M111" i="1"/>
  <c r="Q111" i="1" s="1"/>
  <c r="U111" i="1" s="1"/>
  <c r="Y111" i="1" s="1"/>
  <c r="AC111" i="1" s="1"/>
  <c r="AG111" i="1" s="1"/>
  <c r="AK111" i="1" s="1"/>
  <c r="AO111" i="1" s="1"/>
  <c r="AS111" i="1" s="1"/>
  <c r="AW111" i="1" s="1"/>
  <c r="M123" i="1"/>
  <c r="Q123" i="1" s="1"/>
  <c r="U123" i="1" s="1"/>
  <c r="Y123" i="1" s="1"/>
  <c r="AC123" i="1" s="1"/>
  <c r="AG123" i="1" s="1"/>
  <c r="AK123" i="1" s="1"/>
  <c r="AO123" i="1" s="1"/>
  <c r="AS123" i="1" s="1"/>
  <c r="AW123" i="1" s="1"/>
  <c r="M146" i="1"/>
  <c r="Q146" i="1" s="1"/>
  <c r="U146" i="1" s="1"/>
  <c r="Y146" i="1" s="1"/>
  <c r="AC146" i="1" s="1"/>
  <c r="AG146" i="1" s="1"/>
  <c r="AK146" i="1" s="1"/>
  <c r="AO146" i="1" s="1"/>
  <c r="AS146" i="1" s="1"/>
  <c r="AW146" i="1" s="1"/>
  <c r="M154" i="1"/>
  <c r="Q154" i="1" s="1"/>
  <c r="U154" i="1" s="1"/>
  <c r="Y154" i="1" s="1"/>
  <c r="AC154" i="1" s="1"/>
  <c r="AG154" i="1" s="1"/>
  <c r="AK154" i="1" s="1"/>
  <c r="AO154" i="1" s="1"/>
  <c r="AS154" i="1" s="1"/>
  <c r="AW154" i="1" s="1"/>
  <c r="M12" i="1"/>
  <c r="Q12" i="1" s="1"/>
  <c r="U12" i="1" s="1"/>
  <c r="Y12" i="1" s="1"/>
  <c r="AC12" i="1" s="1"/>
  <c r="AG12" i="1" s="1"/>
  <c r="AK12" i="1" s="1"/>
  <c r="AO12" i="1" s="1"/>
  <c r="AS12" i="1" s="1"/>
  <c r="AW12" i="1" s="1"/>
  <c r="M7" i="1"/>
  <c r="Q7" i="1" s="1"/>
  <c r="U7" i="1" s="1"/>
  <c r="Y7" i="1" s="1"/>
  <c r="AC7" i="1" s="1"/>
  <c r="AG7" i="1" s="1"/>
  <c r="AK7" i="1" s="1"/>
  <c r="AO7" i="1" s="1"/>
  <c r="AS7" i="1" s="1"/>
  <c r="AW7" i="1" s="1"/>
  <c r="M75" i="1"/>
  <c r="Q75" i="1" s="1"/>
  <c r="U75" i="1" s="1"/>
  <c r="Y75" i="1" s="1"/>
  <c r="AC75" i="1" s="1"/>
  <c r="AG75" i="1" s="1"/>
  <c r="AK75" i="1" s="1"/>
  <c r="AO75" i="1" s="1"/>
  <c r="AS75" i="1" s="1"/>
  <c r="AW75" i="1" s="1"/>
  <c r="M43" i="1"/>
  <c r="Q43" i="1" s="1"/>
  <c r="U43" i="1" s="1"/>
  <c r="Y43" i="1" s="1"/>
  <c r="AC43" i="1" s="1"/>
  <c r="AG43" i="1" s="1"/>
  <c r="AK43" i="1" s="1"/>
  <c r="AO43" i="1" s="1"/>
  <c r="AS43" i="1" s="1"/>
  <c r="AW43" i="1" s="1"/>
  <c r="M31" i="1"/>
  <c r="Q31" i="1" s="1"/>
  <c r="U31" i="1" s="1"/>
  <c r="Y31" i="1" s="1"/>
  <c r="AC31" i="1" s="1"/>
  <c r="AG31" i="1" s="1"/>
  <c r="AK31" i="1" s="1"/>
  <c r="AO31" i="1" s="1"/>
  <c r="AS31" i="1" s="1"/>
  <c r="AW31" i="1" s="1"/>
  <c r="M110" i="1"/>
  <c r="Q110" i="1" s="1"/>
  <c r="U110" i="1" s="1"/>
  <c r="Y110" i="1" s="1"/>
  <c r="AC110" i="1" s="1"/>
  <c r="AG110" i="1" s="1"/>
  <c r="AK110" i="1" s="1"/>
  <c r="AO110" i="1" s="1"/>
  <c r="AS110" i="1" s="1"/>
  <c r="AW110" i="1" s="1"/>
  <c r="M89" i="1"/>
  <c r="Q89" i="1" s="1"/>
  <c r="U89" i="1" s="1"/>
  <c r="Y89" i="1" s="1"/>
  <c r="AC89" i="1" s="1"/>
  <c r="AG89" i="1" s="1"/>
  <c r="AK89" i="1" s="1"/>
  <c r="AO89" i="1" s="1"/>
  <c r="AS89" i="1" s="1"/>
  <c r="AW89" i="1" s="1"/>
  <c r="M145" i="1"/>
  <c r="Q145" i="1" s="1"/>
  <c r="U145" i="1" s="1"/>
  <c r="Y145" i="1" s="1"/>
  <c r="AC145" i="1" s="1"/>
  <c r="AG145" i="1" s="1"/>
  <c r="AK145" i="1" s="1"/>
  <c r="AO145" i="1" s="1"/>
  <c r="AS145" i="1" s="1"/>
  <c r="AW145" i="1" s="1"/>
  <c r="M163" i="1"/>
  <c r="Q163" i="1" s="1"/>
  <c r="U163" i="1" s="1"/>
  <c r="Y163" i="1" s="1"/>
  <c r="AC163" i="1" s="1"/>
  <c r="AG163" i="1" s="1"/>
  <c r="AK163" i="1" s="1"/>
  <c r="AO163" i="1" s="1"/>
  <c r="AS163" i="1" s="1"/>
  <c r="AW163" i="1" s="1"/>
  <c r="M37" i="1"/>
  <c r="Q37" i="1" s="1"/>
  <c r="U37" i="1" s="1"/>
  <c r="Y37" i="1" s="1"/>
  <c r="AC37" i="1" s="1"/>
  <c r="AG37" i="1" s="1"/>
  <c r="AK37" i="1" s="1"/>
  <c r="AO37" i="1" s="1"/>
  <c r="AS37" i="1" s="1"/>
  <c r="AW37" i="1" s="1"/>
  <c r="M29" i="1"/>
  <c r="Q29" i="1" s="1"/>
  <c r="U29" i="1" s="1"/>
  <c r="Y29" i="1" s="1"/>
  <c r="AC29" i="1" s="1"/>
  <c r="AG29" i="1" s="1"/>
  <c r="AK29" i="1" s="1"/>
  <c r="AO29" i="1" s="1"/>
  <c r="AS29" i="1" s="1"/>
  <c r="AW29" i="1" s="1"/>
  <c r="M144" i="1"/>
  <c r="Q144" i="1" s="1"/>
  <c r="U144" i="1" s="1"/>
  <c r="Y144" i="1" s="1"/>
  <c r="AC144" i="1" s="1"/>
  <c r="AG144" i="1" s="1"/>
  <c r="AK144" i="1" s="1"/>
  <c r="AO144" i="1" s="1"/>
  <c r="AS144" i="1" s="1"/>
  <c r="AW144" i="1" s="1"/>
  <c r="M15" i="1"/>
  <c r="Q15" i="1" s="1"/>
  <c r="U15" i="1" s="1"/>
  <c r="Y15" i="1" s="1"/>
  <c r="AC15" i="1" s="1"/>
  <c r="AG15" i="1" s="1"/>
  <c r="AK15" i="1" s="1"/>
  <c r="AO15" i="1" s="1"/>
  <c r="AS15" i="1" s="1"/>
  <c r="AW15" i="1" s="1"/>
  <c r="M79" i="1"/>
  <c r="Q79" i="1" s="1"/>
  <c r="U79" i="1" s="1"/>
  <c r="Y79" i="1" s="1"/>
  <c r="AC79" i="1" s="1"/>
  <c r="AG79" i="1" s="1"/>
  <c r="AK79" i="1" s="1"/>
  <c r="AO79" i="1" s="1"/>
  <c r="AS79" i="1" s="1"/>
  <c r="AW79" i="1" s="1"/>
  <c r="M21" i="1"/>
  <c r="Q21" i="1" s="1"/>
  <c r="U21" i="1" s="1"/>
  <c r="Y21" i="1" s="1"/>
  <c r="AC21" i="1" s="1"/>
  <c r="AG21" i="1" s="1"/>
  <c r="AK21" i="1" s="1"/>
  <c r="AO21" i="1" s="1"/>
  <c r="AS21" i="1" s="1"/>
  <c r="AW21" i="1" s="1"/>
  <c r="M171" i="1"/>
  <c r="Q171" i="1" s="1"/>
  <c r="U171" i="1" s="1"/>
  <c r="Y171" i="1" s="1"/>
  <c r="AC171" i="1" s="1"/>
  <c r="AG171" i="1" s="1"/>
  <c r="AK171" i="1" s="1"/>
  <c r="AO171" i="1" s="1"/>
  <c r="AS171" i="1" s="1"/>
  <c r="AW171" i="1" s="1"/>
  <c r="M100" i="1"/>
  <c r="Q100" i="1" s="1"/>
  <c r="U100" i="1" s="1"/>
  <c r="Y100" i="1" s="1"/>
  <c r="AC100" i="1" s="1"/>
  <c r="AG100" i="1" s="1"/>
  <c r="AK100" i="1" s="1"/>
  <c r="AO100" i="1" s="1"/>
  <c r="AS100" i="1" s="1"/>
  <c r="AW100" i="1" s="1"/>
  <c r="M44" i="1"/>
  <c r="Q44" i="1" s="1"/>
  <c r="U44" i="1" s="1"/>
  <c r="Y44" i="1" s="1"/>
  <c r="AC44" i="1" s="1"/>
  <c r="AG44" i="1" s="1"/>
  <c r="AK44" i="1" s="1"/>
  <c r="AO44" i="1" s="1"/>
  <c r="AS44" i="1" s="1"/>
  <c r="AW44" i="1" s="1"/>
  <c r="M177" i="1"/>
  <c r="Q177" i="1" s="1"/>
  <c r="U177" i="1" s="1"/>
  <c r="Y177" i="1" s="1"/>
  <c r="AC177" i="1" s="1"/>
  <c r="AG177" i="1" s="1"/>
  <c r="AK177" i="1" s="1"/>
  <c r="AO177" i="1" s="1"/>
  <c r="AS177" i="1" s="1"/>
  <c r="AW177" i="1" s="1"/>
  <c r="M112" i="1"/>
  <c r="Q112" i="1" s="1"/>
  <c r="U112" i="1" s="1"/>
  <c r="Y112" i="1" s="1"/>
  <c r="AC112" i="1" s="1"/>
  <c r="AG112" i="1" s="1"/>
  <c r="AK112" i="1" s="1"/>
  <c r="AO112" i="1" s="1"/>
  <c r="AS112" i="1" s="1"/>
  <c r="AW112" i="1" s="1"/>
  <c r="M74" i="1"/>
  <c r="Q74" i="1" s="1"/>
  <c r="U74" i="1" s="1"/>
  <c r="Y74" i="1" s="1"/>
  <c r="AC74" i="1" s="1"/>
  <c r="AG74" i="1" s="1"/>
  <c r="AK74" i="1" s="1"/>
  <c r="AO74" i="1" s="1"/>
  <c r="AS74" i="1" s="1"/>
  <c r="AW74" i="1" s="1"/>
  <c r="M148" i="1"/>
  <c r="Q148" i="1" s="1"/>
  <c r="U148" i="1" s="1"/>
  <c r="Y148" i="1" s="1"/>
  <c r="AC148" i="1" s="1"/>
  <c r="AG148" i="1" s="1"/>
  <c r="AK148" i="1" s="1"/>
  <c r="AO148" i="1" s="1"/>
  <c r="AS148" i="1" s="1"/>
  <c r="AW148" i="1" s="1"/>
  <c r="M128" i="1"/>
  <c r="Q128" i="1" s="1"/>
  <c r="U128" i="1" s="1"/>
  <c r="Y128" i="1" s="1"/>
  <c r="AC128" i="1" s="1"/>
  <c r="AG128" i="1" s="1"/>
  <c r="AK128" i="1" s="1"/>
  <c r="AO128" i="1" s="1"/>
  <c r="AS128" i="1" s="1"/>
  <c r="AW128" i="1" s="1"/>
  <c r="M96" i="1"/>
  <c r="Q96" i="1" s="1"/>
  <c r="U96" i="1" s="1"/>
  <c r="Y96" i="1" s="1"/>
  <c r="AC96" i="1" s="1"/>
  <c r="AG96" i="1" s="1"/>
  <c r="AK96" i="1" s="1"/>
  <c r="AO96" i="1" s="1"/>
  <c r="AS96" i="1" s="1"/>
  <c r="AW96" i="1" s="1"/>
  <c r="M151" i="1"/>
  <c r="Q151" i="1" s="1"/>
  <c r="U151" i="1" s="1"/>
  <c r="Y151" i="1" s="1"/>
  <c r="AC151" i="1" s="1"/>
  <c r="AG151" i="1" s="1"/>
  <c r="AK151" i="1" s="1"/>
  <c r="AO151" i="1" s="1"/>
  <c r="AS151" i="1" s="1"/>
  <c r="AW151" i="1" s="1"/>
  <c r="H97" i="1"/>
  <c r="H9" i="1"/>
</calcChain>
</file>

<file path=xl/sharedStrings.xml><?xml version="1.0" encoding="utf-8"?>
<sst xmlns="http://schemas.openxmlformats.org/spreadsheetml/2006/main" count="6857" uniqueCount="1782">
  <si>
    <t>Yarn Demand Report</t>
  </si>
  <si>
    <t>Yarn</t>
  </si>
  <si>
    <t>Supplier</t>
  </si>
  <si>
    <t>Description</t>
  </si>
  <si>
    <t>Color</t>
  </si>
  <si>
    <t>Total Demand</t>
  </si>
  <si>
    <t>Total Receipt</t>
  </si>
  <si>
    <t>Balance</t>
  </si>
  <si>
    <t>Past Due Receipts</t>
  </si>
  <si>
    <t>Demand This Week</t>
  </si>
  <si>
    <t>Receipts This Week</t>
  </si>
  <si>
    <t>Balance This Week</t>
  </si>
  <si>
    <t>Demand Week 37</t>
  </si>
  <si>
    <t>Receipts Week 37</t>
  </si>
  <si>
    <t>Balance Week 37</t>
  </si>
  <si>
    <t>Demand Week 38</t>
  </si>
  <si>
    <t>Receipts Week 38</t>
  </si>
  <si>
    <t>Balance Week 38</t>
  </si>
  <si>
    <t>Demand Week 39</t>
  </si>
  <si>
    <t>Receipts Week 39</t>
  </si>
  <si>
    <t>Balance Week 39</t>
  </si>
  <si>
    <t>Demand Week 40</t>
  </si>
  <si>
    <t>Receipts Week 40</t>
  </si>
  <si>
    <t>Balance Week 40</t>
  </si>
  <si>
    <t>Demand Week 41</t>
  </si>
  <si>
    <t>Receipts Week 41</t>
  </si>
  <si>
    <t>Balance Week 41</t>
  </si>
  <si>
    <t>Demand Week 42</t>
  </si>
  <si>
    <t>Receipts Week 42</t>
  </si>
  <si>
    <t>Balance Week 42</t>
  </si>
  <si>
    <t>Demand Week 43</t>
  </si>
  <si>
    <t>Receipts Week 43</t>
  </si>
  <si>
    <t>Balance Week 43</t>
  </si>
  <si>
    <t>Demand Week 44</t>
  </si>
  <si>
    <t>Receipts Week 44</t>
  </si>
  <si>
    <t>Balance Week 44</t>
  </si>
  <si>
    <t>Demand Later</t>
  </si>
  <si>
    <t>Receipts Later</t>
  </si>
  <si>
    <t>Balance Later</t>
  </si>
  <si>
    <t>BUHLER QUALITY YARNS CORP</t>
  </si>
  <si>
    <t>21/1 75/15/10 Modacrylic/Tencel/Nylon Natural Protex C - G100 MVS</t>
  </si>
  <si>
    <t>Natural</t>
  </si>
  <si>
    <t>FILSPEC Yarns</t>
  </si>
  <si>
    <t>26/1 75/15/10 Modacrylic/Rayon/Nylon Natural Protex C - FR RS</t>
  </si>
  <si>
    <t>DECA GLOBAL</t>
  </si>
  <si>
    <t>38/1 60/40 Combed Cotton/Polyester Semi Dull RS</t>
  </si>
  <si>
    <t>Semi Dull</t>
  </si>
  <si>
    <t xml:space="preserve">2/300/72 100% Polyester Semi Dull SH LIM Recycled </t>
  </si>
  <si>
    <t>VERTEX</t>
  </si>
  <si>
    <t xml:space="preserve">1/300/120 100% Polyethylene Haze Melange 2 </t>
  </si>
  <si>
    <t>Haze Melange 2</t>
  </si>
  <si>
    <t>MOVEINA</t>
  </si>
  <si>
    <t>27/1 100% Kevlar Black Z RS</t>
  </si>
  <si>
    <t>Black</t>
  </si>
  <si>
    <t>27/1 100% Kevlar Black S RS</t>
  </si>
  <si>
    <t>Hamiliton</t>
  </si>
  <si>
    <t>24/1 100% Combed Cotton Natural RS</t>
  </si>
  <si>
    <t>UNIFI</t>
  </si>
  <si>
    <t xml:space="preserve">1/2150/408 100% Polyester SOLID BLK </t>
  </si>
  <si>
    <t>SOLID BLK</t>
  </si>
  <si>
    <t xml:space="preserve">10/2 80/20 PPS/Glass Natural </t>
  </si>
  <si>
    <t>R BELDA LLORENS</t>
  </si>
  <si>
    <t>30/1 55/45 Recycled Polyester/Recycled Cotton Indigo V 169 RS</t>
  </si>
  <si>
    <t>Indigo</t>
  </si>
  <si>
    <t>SPUNLAB</t>
  </si>
  <si>
    <t>28/1 78/22 Modacrylic/Rayon Natural FR Rayon RS</t>
  </si>
  <si>
    <t>PARKDALE YARN MILLS</t>
  </si>
  <si>
    <t>20/1 100% Karded Cotton Natural OE</t>
  </si>
  <si>
    <t>30/1 70/10/20 Polyester/Cotton/Rayon Black 65% 12% Black Poly 8097 RS</t>
  </si>
  <si>
    <t>Black 65%</t>
  </si>
  <si>
    <t>MERIDIAN SPECIALTY YARN GROUP INC</t>
  </si>
  <si>
    <t xml:space="preserve">1/150/36 100% Polyester COBALT 01275 </t>
  </si>
  <si>
    <t>COBALT</t>
  </si>
  <si>
    <t xml:space="preserve">1/150/96 100% Polyester Natural Repreve </t>
  </si>
  <si>
    <t xml:space="preserve">1/150/36 100% Polyester Orange 3373-02 </t>
  </si>
  <si>
    <t>Orange</t>
  </si>
  <si>
    <t>Marionette</t>
  </si>
  <si>
    <t xml:space="preserve">1/150/48 100% Polyester Bright Trilobal Flat </t>
  </si>
  <si>
    <t>Bright</t>
  </si>
  <si>
    <t>DRAKE EXTRUSION INC</t>
  </si>
  <si>
    <t xml:space="preserve">1/70/36 100% Polypropylene Black PCR with Hindered Amine Light Stablilizer </t>
  </si>
  <si>
    <t xml:space="preserve">21/1 75/15/10 Protex F/Tencel G100/Nylon Natural </t>
  </si>
  <si>
    <t>20/1 60/40 Combed Cotton/Polyester Natural RS</t>
  </si>
  <si>
    <t>NANY</t>
  </si>
  <si>
    <t xml:space="preserve">1/70/36 100% Polyester Semi Dull </t>
  </si>
  <si>
    <t xml:space="preserve">1/150/34 100% Polyester Natural Set - Sorbtek </t>
  </si>
  <si>
    <t>SUPREME CORPORATION</t>
  </si>
  <si>
    <t xml:space="preserve">1/200/74 96/4 Polyester/Carbonized Nylon Grey Z </t>
  </si>
  <si>
    <t>Grey</t>
  </si>
  <si>
    <t>46/1 100% Nomex Natural S RS</t>
  </si>
  <si>
    <t>NOBLE BIOMATERIALS INC</t>
  </si>
  <si>
    <t xml:space="preserve">1/70/34 100% Nylon Silver XSTATI </t>
  </si>
  <si>
    <t>Silver</t>
  </si>
  <si>
    <t>XLANCE</t>
  </si>
  <si>
    <t xml:space="preserve">1/83 100% XLANCE Natural ELASTOLEFIN </t>
  </si>
  <si>
    <t xml:space="preserve">1/100/96 100% Polyester Natural SETTS </t>
  </si>
  <si>
    <t>CREORA/US Hyosung</t>
  </si>
  <si>
    <t xml:space="preserve">1/70 100% Spandex Clear H300 </t>
  </si>
  <si>
    <t>Clear</t>
  </si>
  <si>
    <t>The LYCRA Company LLC</t>
  </si>
  <si>
    <t xml:space="preserve">1/70 100% Lycra Clear 162C </t>
  </si>
  <si>
    <t>46/1 100% Nomex Natural Z RS</t>
  </si>
  <si>
    <t xml:space="preserve">1/100/96 100% Polyester Natural Z </t>
  </si>
  <si>
    <t xml:space="preserve">2/450/288 100% Polyester Mink </t>
  </si>
  <si>
    <t>Mink</t>
  </si>
  <si>
    <t>Betareks A. S.</t>
  </si>
  <si>
    <t xml:space="preserve">1/69 100% Lurex Silver 2X20 silver lurex </t>
  </si>
  <si>
    <t>36/1 45/40/15 Modacrylic/Lenzing FR/Twaron Black MVS</t>
  </si>
  <si>
    <t>SAPONA</t>
  </si>
  <si>
    <t xml:space="preserve">1/40/34 100% Nylon Semi Dull STR </t>
  </si>
  <si>
    <t>CELANESE</t>
  </si>
  <si>
    <t xml:space="preserve">1/40/1 100% Neolast Natural </t>
  </si>
  <si>
    <t xml:space="preserve">1/150/36 100% Polyester Lookout 4015-0178-A </t>
  </si>
  <si>
    <t>Lookout</t>
  </si>
  <si>
    <t>TOPL</t>
  </si>
  <si>
    <t xml:space="preserve">1/20/12 100% Polyester Semi Dull </t>
  </si>
  <si>
    <t xml:space="preserve">1/100/96 100% Polyester Natural STWSTR </t>
  </si>
  <si>
    <t>30/1 85/15 Modacrylic/Tencel Natural PCG100 RS</t>
  </si>
  <si>
    <t xml:space="preserve">1/2000/408 100% Polyester BLK/BRN SATUR </t>
  </si>
  <si>
    <t>BLK/BRN</t>
  </si>
  <si>
    <t xml:space="preserve">30/1 55/45 Modacrylic/Karded Cotton Natural PRTXC </t>
  </si>
  <si>
    <t xml:space="preserve">1/40 100% Lycra Bright Non-Compliant </t>
  </si>
  <si>
    <t>30/1 50/37/13 Polyester/Modal Rayon/Karded Cotton Natural RS</t>
  </si>
  <si>
    <t xml:space="preserve">1/150/36 100% Polyester Orange LW TK poly 4015-01725-A </t>
  </si>
  <si>
    <t>OMARA TEXTILES</t>
  </si>
  <si>
    <t xml:space="preserve">1/145/34 100% Polyester Almond H75 </t>
  </si>
  <si>
    <t>Almond</t>
  </si>
  <si>
    <t xml:space="preserve">1/150/36 100% Polyester LT GREY </t>
  </si>
  <si>
    <t>LT GREY</t>
  </si>
  <si>
    <t xml:space="preserve">1/300/72 100% Polyester Natural STR </t>
  </si>
  <si>
    <t>24/1 85/15 Modacrylic/Tencel Natural MVS</t>
  </si>
  <si>
    <t xml:space="preserve">30/1 100% Celliant Natural </t>
  </si>
  <si>
    <t xml:space="preserve">1/40/24 100% Polyester Semi Dull </t>
  </si>
  <si>
    <t>KC TEX INC</t>
  </si>
  <si>
    <t xml:space="preserve">30/1 100% Rayon Natural </t>
  </si>
  <si>
    <t>BURLINGTON MANUFACTURING SERVICE</t>
  </si>
  <si>
    <t xml:space="preserve">1/150/34 100% Polyester ROBINSEGG 340320 </t>
  </si>
  <si>
    <t>ROBINSEGG</t>
  </si>
  <si>
    <t xml:space="preserve">2/70/68 100% Polyester Natural Cationic </t>
  </si>
  <si>
    <t>HICKORY THROWING COMPANY</t>
  </si>
  <si>
    <t>30/1 60/40 Recycled Polyester/Recycled Cotton Marino OE</t>
  </si>
  <si>
    <t>Marino</t>
  </si>
  <si>
    <t xml:space="preserve">1/150/36 100% Polyester IRIS </t>
  </si>
  <si>
    <t>IRIS</t>
  </si>
  <si>
    <t xml:space="preserve">2/150/34 100% Polyester WHEAT 1196F </t>
  </si>
  <si>
    <t>WHEAT</t>
  </si>
  <si>
    <t xml:space="preserve">1/150/34 100% Polyester Sandstone 4015-01670 </t>
  </si>
  <si>
    <t>Sandstone</t>
  </si>
  <si>
    <t>30/1 60/30/10 Modacrylic/Tencel/Twaron Grey Protex A - Tencel G100-Black Twaron MVS</t>
  </si>
  <si>
    <t xml:space="preserve">1/150/72 100% Polyester BLK/WHT STRIAT </t>
  </si>
  <si>
    <t>BLK/WHT</t>
  </si>
  <si>
    <t xml:space="preserve">1/300/68 100% Polyester Natural Set </t>
  </si>
  <si>
    <t xml:space="preserve">1/20 100% Lycra Semi Bright 582L </t>
  </si>
  <si>
    <t>Semi Bright</t>
  </si>
  <si>
    <t xml:space="preserve">1/70 100% Lycra Semi Bright 582L </t>
  </si>
  <si>
    <t xml:space="preserve">1/40/3 100% Neolast Natural </t>
  </si>
  <si>
    <t>28/1 78/22 Modacrylic/Rayon Natural MVS</t>
  </si>
  <si>
    <t>50/1 100% Combed Cotton Natural RS</t>
  </si>
  <si>
    <t>AKRA POLYESTER GROUP/DAK</t>
  </si>
  <si>
    <t xml:space="preserve">1/110/36 100% Polyester Natural Stretch no tacks </t>
  </si>
  <si>
    <t>30/1 50/50 Polyester/Cotton Natural RS</t>
  </si>
  <si>
    <t>50/1 100% Combed Cotton Natural Yeager waxed RS</t>
  </si>
  <si>
    <t xml:space="preserve">1/150/34 100% Polyester Merrimack A368 </t>
  </si>
  <si>
    <t>Merrimack</t>
  </si>
  <si>
    <t>FILS</t>
  </si>
  <si>
    <t xml:space="preserve">26/1 100% Nomex Tan 499 </t>
  </si>
  <si>
    <t>Tan 499</t>
  </si>
  <si>
    <t xml:space="preserve">1/150/36 100% Polyester Basalt HOY Flat Bright </t>
  </si>
  <si>
    <t>Basalt</t>
  </si>
  <si>
    <t xml:space="preserve">1/150/36 100% Polyester MAR ROYAL 4015-01240 </t>
  </si>
  <si>
    <t>MAR ROYAL</t>
  </si>
  <si>
    <t>COAT</t>
  </si>
  <si>
    <t xml:space="preserve">26/1 100% Nomex Freedom Sage </t>
  </si>
  <si>
    <t>Freedom Sage</t>
  </si>
  <si>
    <t xml:space="preserve">1/70/34 100% Nylon Tan 5902P </t>
  </si>
  <si>
    <t>Tan</t>
  </si>
  <si>
    <t>HILL SPINNING MILL</t>
  </si>
  <si>
    <t xml:space="preserve">1/150/36 100% Polyester MOKKA J133 </t>
  </si>
  <si>
    <t>MOKKA</t>
  </si>
  <si>
    <t>30/1 50/30/20 Modacrylic/Tencel/Para Aramid Grey Protex C - A100 - Kolon para aramid RS</t>
  </si>
  <si>
    <t xml:space="preserve">1/150/96 100% Polyester Natural T56NTS </t>
  </si>
  <si>
    <t>30/1 50/50 Polyester/Reclaimed Cotton Lino recycled polyester/recycled cotton 155 RS</t>
  </si>
  <si>
    <t>Lino</t>
  </si>
  <si>
    <t xml:space="preserve">1/150/36 100%L44 Polyester Silver FLTBRT </t>
  </si>
  <si>
    <t xml:space="preserve">1/70/68 100% Polyester Semi Dull 100% Celliant Repreve </t>
  </si>
  <si>
    <t xml:space="preserve">2/70/72 100% Polyester Natural 56TSTS </t>
  </si>
  <si>
    <t xml:space="preserve">1/150/34 100% Polyester Dawn Grey </t>
  </si>
  <si>
    <t>Dawn Grey</t>
  </si>
  <si>
    <t>36/1 55/35/10 Modacrylic/Tencel/Twaron Natural Protex C - G100 - Natural Twaron MVS</t>
  </si>
  <si>
    <t>CS AMERICA</t>
  </si>
  <si>
    <t xml:space="preserve">2/75/72 100% Polyester Semi Dull </t>
  </si>
  <si>
    <t>20/1 100% Polyester Natural RS</t>
  </si>
  <si>
    <t xml:space="preserve">1/300/120 100% Polyethylene Black </t>
  </si>
  <si>
    <t xml:space="preserve">1/200/192 100% Polyester Semi Dull </t>
  </si>
  <si>
    <t>28/1 80/20 Celliant/Polyester Natural RS</t>
  </si>
  <si>
    <t xml:space="preserve">36/1 100% Combed Cotton Natural ORGANI </t>
  </si>
  <si>
    <t xml:space="preserve">3/300/72 100% Polyester Natural </t>
  </si>
  <si>
    <t xml:space="preserve">1/150/36 100% Polyester Capri U640 </t>
  </si>
  <si>
    <t>Capri</t>
  </si>
  <si>
    <t xml:space="preserve">1/300/120 100% Polyethylene Dark Grey </t>
  </si>
  <si>
    <t>Dark Grey</t>
  </si>
  <si>
    <t xml:space="preserve">1/20 100% Lycra BRT 162B </t>
  </si>
  <si>
    <t>BRT</t>
  </si>
  <si>
    <t xml:space="preserve">1/40 100% Lycra Semi Bright 582L </t>
  </si>
  <si>
    <t>30/1 85/15 Modacrylic/Tencel Natural Protex C - G100 RS</t>
  </si>
  <si>
    <t xml:space="preserve">1/70/36 100%RFLX Polyester Natural z Non TS STRNTS </t>
  </si>
  <si>
    <t xml:space="preserve">2/300/96 100% Polyester Black S&amp;Z BSD DH HIM </t>
  </si>
  <si>
    <t xml:space="preserve">1/75/72 100% Polyester Natural </t>
  </si>
  <si>
    <t xml:space="preserve">1/150/48 100% Polyester Connect Blue </t>
  </si>
  <si>
    <t>Connect Blue</t>
  </si>
  <si>
    <t>8/1 100% Karded Cotton Natural OE</t>
  </si>
  <si>
    <t>PREMIERE FIBERS INC</t>
  </si>
  <si>
    <t xml:space="preserve">1/70/34 100% Nylon Semi Dull FLAT </t>
  </si>
  <si>
    <t>30/1 100% Combed Cotton Natural z RS</t>
  </si>
  <si>
    <t xml:space="preserve">2/150/34 100% Polyester SOLDY BLK SET W/ TACKS SATURA </t>
  </si>
  <si>
    <t>SOLDY BLK</t>
  </si>
  <si>
    <t xml:space="preserve">1/150/34 100% Polyester Black SETNTS </t>
  </si>
  <si>
    <t xml:space="preserve">1/150/96 100% Polyester Semi Dull </t>
  </si>
  <si>
    <t xml:space="preserve">1/70/68 100% Nylon Natural </t>
  </si>
  <si>
    <t xml:space="preserve">1/150/34 100% Polyester Black SATURA </t>
  </si>
  <si>
    <t xml:space="preserve">1/30 100% Lycra Semi Bright 582L </t>
  </si>
  <si>
    <t xml:space="preserve">1/150/36 100% Polyester GLACRGREY </t>
  </si>
  <si>
    <t>GLACRGREY</t>
  </si>
  <si>
    <t xml:space="preserve">1/100/34 100% Nylon Semi Dull RNDFDY </t>
  </si>
  <si>
    <t>B&amp;W Fiber Glass, Inc</t>
  </si>
  <si>
    <t xml:space="preserve">1/198 100% Glass Natural </t>
  </si>
  <si>
    <t xml:space="preserve">1/100/36 100% Polyester Natural SETNTS </t>
  </si>
  <si>
    <t xml:space="preserve">2/70/130 100% Polyester Heather SET TS </t>
  </si>
  <si>
    <t>Heather</t>
  </si>
  <si>
    <t>MUTU GADING TEKSTIL</t>
  </si>
  <si>
    <t xml:space="preserve">1/150/48 100% Polyester Cashmere PL5402-01 </t>
  </si>
  <si>
    <t>Cashmere</t>
  </si>
  <si>
    <t xml:space="preserve">1/150/36 100% Polyester ST LUCIA 4015-01684-A  </t>
  </si>
  <si>
    <t>ST LUCIA</t>
  </si>
  <si>
    <t>PROMPTEX YARNS INC</t>
  </si>
  <si>
    <t xml:space="preserve">1/75/36 100% Polyester BLK SOLDY STRLTS </t>
  </si>
  <si>
    <t>BLK SOLDY</t>
  </si>
  <si>
    <t xml:space="preserve">1/50/68 100% Polyester CON BLACK 9458P </t>
  </si>
  <si>
    <t>CON BLACK</t>
  </si>
  <si>
    <t>DUNAWAY YARNS INC</t>
  </si>
  <si>
    <t>24/1 96/4 Polyester Black 4% RS</t>
  </si>
  <si>
    <t>Black 4%</t>
  </si>
  <si>
    <t xml:space="preserve">4/300/72 100% Polyester Semi Dull stretch </t>
  </si>
  <si>
    <t>INMAN MILLS</t>
  </si>
  <si>
    <t>14/1 100% FRL-PZ Rayon Natural AJ</t>
  </si>
  <si>
    <t>30/1 100% Polyester OB RS</t>
  </si>
  <si>
    <t>OB</t>
  </si>
  <si>
    <t>30/1 96/4 Polyester Ashe 4% MVS</t>
  </si>
  <si>
    <t>Ashe 4%</t>
  </si>
  <si>
    <t xml:space="preserve">1/140/34 100% Nylon Semi Dull </t>
  </si>
  <si>
    <t xml:space="preserve">1/75/48 100% Polyester Semi Dull DTY 2H SET SIM </t>
  </si>
  <si>
    <t xml:space="preserve">1/150/36 100% Polyester Paris Blue </t>
  </si>
  <si>
    <t>Paris Blue</t>
  </si>
  <si>
    <t xml:space="preserve">1/75/36 100% Polyester Black </t>
  </si>
  <si>
    <t xml:space="preserve">1/70/36 100%RFLX Polyester Semi Dull S Non TS STRNTS </t>
  </si>
  <si>
    <t>30/1 100% Polyester Natural RS</t>
  </si>
  <si>
    <t xml:space="preserve">1/150/34 100% Polyester MOCHA </t>
  </si>
  <si>
    <t>MOCHA</t>
  </si>
  <si>
    <t xml:space="preserve">1/150/34 100% Polyester Natural SETNTS </t>
  </si>
  <si>
    <t xml:space="preserve">1/150/48 100% Polyester Cool Grey 7445-02 </t>
  </si>
  <si>
    <t>Cool Grey</t>
  </si>
  <si>
    <t xml:space="preserve">1/150/48 100% Polyester BRT TRILOB </t>
  </si>
  <si>
    <t xml:space="preserve">1/2150/464 100% Polyester BLK/DOL 7-258 </t>
  </si>
  <si>
    <t>BLK/DOL</t>
  </si>
  <si>
    <t>30/1 99/1 Polyester Black 1% 99%natural poly/1%black poly MVS</t>
  </si>
  <si>
    <t>Black 1%</t>
  </si>
  <si>
    <t>COMTRADE</t>
  </si>
  <si>
    <t xml:space="preserve">1/150/34 100% Polyester Fosse Ink A1652 </t>
  </si>
  <si>
    <t>Fosse Ink</t>
  </si>
  <si>
    <t xml:space="preserve">1/70/34 100% Polyester Black SATURA </t>
  </si>
  <si>
    <t xml:space="preserve">1/70/34 100% Nylon Black STR </t>
  </si>
  <si>
    <t xml:space="preserve">1/150/36 100% Polyester China Grey Set </t>
  </si>
  <si>
    <t>China Grey</t>
  </si>
  <si>
    <t xml:space="preserve">1/150/34 100% Polyester Black SET Sorbtek </t>
  </si>
  <si>
    <t xml:space="preserve">1/150/36 100% Polyester Grey Renol </t>
  </si>
  <si>
    <t>Grey Renol</t>
  </si>
  <si>
    <t xml:space="preserve">1/150/36 100% Polyester South Sea </t>
  </si>
  <si>
    <t>South Sea</t>
  </si>
  <si>
    <t xml:space="preserve">1/150/36 100% Polyester NEWROBEGG NTS </t>
  </si>
  <si>
    <t>NEWROBEGG</t>
  </si>
  <si>
    <t>36/1 55/45 Modacrylic/Karded Cotton Natural Protex C RS</t>
  </si>
  <si>
    <t xml:space="preserve">1/150/36 100% Polyester Black </t>
  </si>
  <si>
    <t>36/1 85/15 Modacrylic/Tencel Natural G100 RS</t>
  </si>
  <si>
    <t xml:space="preserve">1/70/34 100% Polyester Natural Virgin 56T </t>
  </si>
  <si>
    <t xml:space="preserve">1/150/48 100% Polyester Torso Blue </t>
  </si>
  <si>
    <t>Torso Blue</t>
  </si>
  <si>
    <t>HYOSUNG HOLDINGS USA INC</t>
  </si>
  <si>
    <t xml:space="preserve">1/50/1 100% Polyester Semi Dull Monofilament </t>
  </si>
  <si>
    <t xml:space="preserve">1/750/192 100% Polyester BLK SATUR 56BXUV </t>
  </si>
  <si>
    <t>BLK SATUR</t>
  </si>
  <si>
    <t xml:space="preserve">1/1950/408 100% Polyester BEIGEHEAT </t>
  </si>
  <si>
    <t>BEIGEHEAT</t>
  </si>
  <si>
    <t xml:space="preserve">2/150/48 100% Polyester Black </t>
  </si>
  <si>
    <t xml:space="preserve">1/300/68 100% Polyester Natural Non-Compliant STRNTS </t>
  </si>
  <si>
    <t>24/1 95/5 Polyester Black 5% RS</t>
  </si>
  <si>
    <t>Black 5%</t>
  </si>
  <si>
    <t xml:space="preserve">1/150/48 100% Polyester Natural </t>
  </si>
  <si>
    <t xml:space="preserve">1/150/36 100% Polyester Raspberry SA1912M1 </t>
  </si>
  <si>
    <t>Raspberry</t>
  </si>
  <si>
    <t xml:space="preserve">1/150/36 100% Polyester Grey Stealth </t>
  </si>
  <si>
    <t>Grey Stealth</t>
  </si>
  <si>
    <t xml:space="preserve">1/300/120 100% Polyethylene Natural </t>
  </si>
  <si>
    <t>18/1 100% Karded Cotton Natural OE</t>
  </si>
  <si>
    <t xml:space="preserve">1/75/72 100% Polyester Natural Non Metered - Sub Standard - SET </t>
  </si>
  <si>
    <t>Atlas Yarns</t>
  </si>
  <si>
    <t xml:space="preserve">1/75/36 100% Polyester Semi Dull NIM First Grade Dyeable </t>
  </si>
  <si>
    <t>BARNET</t>
  </si>
  <si>
    <t xml:space="preserve">2/300/68 100% Polyester Natural Stretch </t>
  </si>
  <si>
    <t>24/1 96/4 Polyester Black 4% MVS</t>
  </si>
  <si>
    <t>30/1 98/2 Polyester Ash 2% 2% Black Polyester OE</t>
  </si>
  <si>
    <t>Ash 2%</t>
  </si>
  <si>
    <t xml:space="preserve">2/300/68 100% Polyester Natural Non-Compliant STRTS </t>
  </si>
  <si>
    <t>28/1 78/22 Modacrylic/Rayon Natural FR RS</t>
  </si>
  <si>
    <t xml:space="preserve">1/150/36 100% Polyester Cool Grey </t>
  </si>
  <si>
    <t>30/1 100% Karded Cotton Natural Soft Spun OE</t>
  </si>
  <si>
    <t>8/1 55/45 Modacrylic/Karded Cotton Natural PRTXC OE</t>
  </si>
  <si>
    <t xml:space="preserve">1/70/72 100% Polyester Natural 56T - STR - NON TS - True 70 denier </t>
  </si>
  <si>
    <t>14/1 100% Rayon Natural Daiwabo FR OE</t>
  </si>
  <si>
    <t>18/1 100% Combed Cotton Natural RS</t>
  </si>
  <si>
    <t>40/1 50/37/13 Polyester/Modal Rayon/Karded Cotton Natural repreve poly - modal rayon - karded cotton 1088 RS</t>
  </si>
  <si>
    <t>BIELTEX, S.L.</t>
  </si>
  <si>
    <t xml:space="preserve">20/1 100% Polyester Semi Dull </t>
  </si>
  <si>
    <t xml:space="preserve">2/300/68 100% Polyester Semi Dull LIM (Low Intermingle) SH (Single Heater) </t>
  </si>
  <si>
    <t>60/1 100% Combed Cotton Natural RS</t>
  </si>
  <si>
    <t xml:space="preserve">24/1 100% Bamboo Natural </t>
  </si>
  <si>
    <t xml:space="preserve">1/150/34 100% Polyester CAFEAULAT 9430L </t>
  </si>
  <si>
    <t>CAFEAULAT</t>
  </si>
  <si>
    <t>Tuesday Inventory</t>
  </si>
  <si>
    <t>2025-06-27</t>
  </si>
  <si>
    <t>For Purchased Greige</t>
  </si>
  <si>
    <t>1/1 Cotton For Purchased Greige OE</t>
  </si>
  <si>
    <t>99999</t>
  </si>
  <si>
    <t>CFAB</t>
  </si>
  <si>
    <t>Never</t>
  </si>
  <si>
    <t>1/150/96 100% Polyester Natural Repreve</t>
  </si>
  <si>
    <t>1/40/1 100% Neolast Natural</t>
  </si>
  <si>
    <t>30/1 100% Combed Cotton Natural RS</t>
  </si>
  <si>
    <t>2/300/68 100% Polyester Natural Stretch</t>
  </si>
  <si>
    <t>10/1 100% Cotton Natural Slub yarn RS</t>
  </si>
  <si>
    <t>PACIFIC SOURCING GROUP</t>
  </si>
  <si>
    <t>1/70/68 100% Polyester Black AMY - Sorbtek</t>
  </si>
  <si>
    <t>21/1 75/15/10 Protex F/Tencel G100/Nylon Natural</t>
  </si>
  <si>
    <t>AKSA - Turkish modacrylic</t>
  </si>
  <si>
    <t>HiVis Yellow</t>
  </si>
  <si>
    <t>30/1 45/40/15 AKSA HVY/Lenzing FR/Para-Aramid NAT HiVis Yellow RS</t>
  </si>
  <si>
    <t>MARUBENI</t>
  </si>
  <si>
    <t>30/1 45/40/15 AKSA BLK/Lenzing FR/Para-Aramid BLK Black MVS</t>
  </si>
  <si>
    <t>30/1 45/40/15 AKSA BLK/Lenzing FR/Para-Aramid BLK Black RS</t>
  </si>
  <si>
    <t>sample yarn</t>
  </si>
  <si>
    <t>24/1 50/50 Polyester/Cotton Natural MVS</t>
  </si>
  <si>
    <t>Murata Machinery USA, Inc</t>
  </si>
  <si>
    <t>1/300/96 100% Polyester Semi Dull FR SH LIM</t>
  </si>
  <si>
    <t>1/150/48 100% Polyester Semi Dull FR DH LIM</t>
  </si>
  <si>
    <t>40/1 100% Combed Cotton Natural RS</t>
  </si>
  <si>
    <t>1/150/48 100% Polyester Natural</t>
  </si>
  <si>
    <t>46/1 90/10 Nomex Black Z 450/N303 antistat 3% RS</t>
  </si>
  <si>
    <t>46/1 90/10 Nomex Black S 450/N303 antistat 3% RS</t>
  </si>
  <si>
    <t>desc 18376 sent to Meridian to dye for color match</t>
  </si>
  <si>
    <t>30/1 100% Polyester Marino RS</t>
  </si>
  <si>
    <t>20/1 100% Combed Cotton Natural Organic</t>
  </si>
  <si>
    <t>North Carolina Spinning Mills, Inc</t>
  </si>
  <si>
    <t>1/70/36 100% Polypropylene Black PCR with Hindered Amine Light Stablilizer</t>
  </si>
  <si>
    <t>20/1 100% Combed Cotton Natural Z RS</t>
  </si>
  <si>
    <t>KC TEX</t>
  </si>
  <si>
    <t>1/150/48 100% Polyester Bright Trilobal Flat</t>
  </si>
  <si>
    <t>1/300/68 100% Polyester Natural Set</t>
  </si>
  <si>
    <t>Deca desc 18426 sent to Meridian to dye Indigo</t>
  </si>
  <si>
    <t>24/1 100% Bamboo Indigo</t>
  </si>
  <si>
    <t>27/1 100% Kevlar Natural Z RS</t>
  </si>
  <si>
    <t>REGITEX</t>
  </si>
  <si>
    <t>27/1 100% Kevlar Natural S RS</t>
  </si>
  <si>
    <t>2/40/34 100% Nylon Semi Dull AUTN66</t>
  </si>
  <si>
    <t>20/1 100% Polyester Black RS</t>
  </si>
  <si>
    <t>1/150/36 100% FR Polyester Semi Dull Textured - FR - 6000ppm</t>
  </si>
  <si>
    <t>20/1 100% Modacrylic/Combed Cotton Natural Protex C /CF Long Staple Cotton MVS</t>
  </si>
  <si>
    <t>1/70/36 100% Ionic+Nylon Natural Ionic + Pro N-FT070-0360TGCL</t>
  </si>
  <si>
    <t>Asiatic Fiber Corporation</t>
  </si>
  <si>
    <t>20/1 100% Polyester Black Solution Dye RS</t>
  </si>
  <si>
    <t>20/1 100% Cotton/Wool/Nylon Natural Mercerized RS</t>
  </si>
  <si>
    <t>Pigmented White</t>
  </si>
  <si>
    <t>1/300/100 100% Polypropylene Pigmented White Textured Round</t>
  </si>
  <si>
    <t>12/1 100% Karded Cotton Natural No wax OE</t>
  </si>
  <si>
    <t>28/1 78/22 Modacrylic/Rayon Natural FR Rayon Blend RS</t>
  </si>
  <si>
    <t>1/300/120 100% Polyethylene Natural with splices</t>
  </si>
  <si>
    <t>30/1 50/50 Kelsun/High Tenacity Polyester Natural Seaweed Blended Fiber MVS</t>
  </si>
  <si>
    <t>20/1 55/45 Modacrylic/Karded Cotton Natural RS</t>
  </si>
  <si>
    <t>1/75/36 100% Ionic+Polyester Clear Ionic+ Pro PRO</t>
  </si>
  <si>
    <t>24/1 100% Combed Cotton Natural Organic RS</t>
  </si>
  <si>
    <t>Navy/Black</t>
  </si>
  <si>
    <t>30/1 54/38/8 Modacrylic/Tencel/Para Aramid Navy/Black G100 - Ecosil MVS</t>
  </si>
  <si>
    <t>Petrol</t>
  </si>
  <si>
    <t>1/150/34 100% Polyester Petrol Set No Tacks</t>
  </si>
  <si>
    <t>Ruby Red</t>
  </si>
  <si>
    <t>1/150/34 100% Polyester Ruby Red Set No Tacks</t>
  </si>
  <si>
    <t>Radar Red</t>
  </si>
  <si>
    <t>1/150/34 100% Polyester Radar Red Set No Tacks</t>
  </si>
  <si>
    <t>Global Black</t>
  </si>
  <si>
    <t>1/150/34 100% Polyester Global Black Set No Tacks</t>
  </si>
  <si>
    <t>Black 10%</t>
  </si>
  <si>
    <t>30/1 90/10 Polyester Black 10% RS</t>
  </si>
  <si>
    <t>1/300/120 100% Polyethylene Black</t>
  </si>
  <si>
    <t>36/1 45/40/15 Modacrylic/Lenzing FR/Twaron Natural MVS</t>
  </si>
  <si>
    <t>SN-989-32T</t>
  </si>
  <si>
    <t>1/223/34 84/16 Nylon/Spandex Natural Double Covered Yarn, Stretch Nylon 6,6 - 70/140/34</t>
  </si>
  <si>
    <t>MCMICHAELS MILL INC (SAPONA)</t>
  </si>
  <si>
    <t>SN-989-01T</t>
  </si>
  <si>
    <t>1/223/36 83/17 Polyester/Lycra Black Double Covered Yarn - 70/140/36</t>
  </si>
  <si>
    <t>3/100/34 100% Nylon Semi Dull Stretch with Tacks Nylon 6,6</t>
  </si>
  <si>
    <t>1/150/36 100% Polyester Orange 3373-02</t>
  </si>
  <si>
    <t>1/150/36 100% Polyester Dawn Grey 7772-02</t>
  </si>
  <si>
    <t>1/150/36 100% Polyester South Sea 5691-02</t>
  </si>
  <si>
    <t>1/200/120 100% Polyethylene Natural</t>
  </si>
  <si>
    <t>28/1 90/10 Combed Cotton/Polyester Black 10% 10% Black Poly RS</t>
  </si>
  <si>
    <t>20/1 55/45 Modacrylic/Karded Cotton Natural MVS</t>
  </si>
  <si>
    <t>1/130/001 98/2 Polyester/Carbonized Nylon Black</t>
  </si>
  <si>
    <t>Old Grey</t>
  </si>
  <si>
    <t>1/300/72 100% Polypropylene Old Grey</t>
  </si>
  <si>
    <t>yarn from Turkey</t>
  </si>
  <si>
    <t>1/75/36 100% Polyester Semi Dull SET NTS AA</t>
  </si>
  <si>
    <t>38/1 60/40 Combed Cotton/Polyester Natural RS</t>
  </si>
  <si>
    <t>1/200/100 100% Polyester Semi Dull</t>
  </si>
  <si>
    <t>27/1 50/50 Polyester/Cotton Natural MVS</t>
  </si>
  <si>
    <t>Ashe 10%</t>
  </si>
  <si>
    <t>24/1 50/40/10 Karded Cotton/Polyester Ashe 10% 10% Black Poly OE</t>
  </si>
  <si>
    <t>1/150/34 100% FR Nylon Natural T66</t>
  </si>
  <si>
    <t>MatMod</t>
  </si>
  <si>
    <t>1/75/36 100% Polyester Semi Dull NIM First Grade Dyeable</t>
  </si>
  <si>
    <t>2/205/72 100% Polypropylene Merrimack</t>
  </si>
  <si>
    <t>1/205/72 100% Polypropylene Merrimack</t>
  </si>
  <si>
    <t>20/1 95/5 Viscose Rayon/Cashmere Wool Black</t>
  </si>
  <si>
    <t>Chestnut</t>
  </si>
  <si>
    <t>1/300/72 100% Polypropylene Chestnut S TD4067-3054</t>
  </si>
  <si>
    <t>1/300/72 100% Polypropylene Merrimack S TD1307-3054</t>
  </si>
  <si>
    <t>Lt Gold</t>
  </si>
  <si>
    <t>1/300/72 100% Polypropylene Lt Gold S TD3096-3054</t>
  </si>
  <si>
    <t>Aluminum</t>
  </si>
  <si>
    <t>1/300/72 100% Polypropylene Aluminum S 900340-3054</t>
  </si>
  <si>
    <t>1/75/36 100% Polyester Black</t>
  </si>
  <si>
    <t>30/1 90/10 Combed Cotton/Polyester Black 10% 10% Black Poly OE</t>
  </si>
  <si>
    <t>Flat</t>
  </si>
  <si>
    <t>1/70/34 100 Nylon Flat PA66-Aramid</t>
  </si>
  <si>
    <t>Berry Compliant</t>
  </si>
  <si>
    <t>1/150/36 100% Polyester Raspberry SA1912M1</t>
  </si>
  <si>
    <t>4/300/72 100% Polyester Semi Dull stretch</t>
  </si>
  <si>
    <t>1/175/175 96/4 Polyester/Carbonized Nylon Grey Z</t>
  </si>
  <si>
    <t>Ice Blue</t>
  </si>
  <si>
    <t>1/150/34 100% Polyester Ice Blue SA1898M5</t>
  </si>
  <si>
    <t>18/1 80/20 Karded Cotton/Polyester Natural OE</t>
  </si>
  <si>
    <t>1/50/24 100% Polyester Semi Dull</t>
  </si>
  <si>
    <t>2/70/72 100% Polyester Semi Dull</t>
  </si>
  <si>
    <t>1/300/50 100% Polypropylene Black Recycled</t>
  </si>
  <si>
    <t>MINIFIBERS</t>
  </si>
  <si>
    <t>1/70/72 100% Polyester Natural Stretch</t>
  </si>
  <si>
    <t>1/100/34 100% Polyester Natural Set TS</t>
  </si>
  <si>
    <t>16/1 50/50 Polyester/Cotton Natural OE</t>
  </si>
  <si>
    <t>30/1 54/38/8 Modacrylic/Combed Cotton/Para Aramid Heather Protex Q - Combed RS</t>
  </si>
  <si>
    <t>18.25/1 50/50 FR Rayon/FRL-PZ Rayon Natural FR Rayon Blend MVS</t>
  </si>
  <si>
    <t>1/40/3 100% Neolast Natural</t>
  </si>
  <si>
    <t>1/300/120 100% Polyethylene Haze Melange 2</t>
  </si>
  <si>
    <t>20.5/1 42/32/26 Fiberglass/Modacrylic/FR Rayon Natural FR</t>
  </si>
  <si>
    <t>1/200 100% Glass Natural</t>
  </si>
  <si>
    <t>NORMTEX</t>
  </si>
  <si>
    <t>20/1 85/15 Modacrylic/Tencel Natural MVS</t>
  </si>
  <si>
    <t>Navy</t>
  </si>
  <si>
    <t>1/150/34 100% Polyester Navy J566</t>
  </si>
  <si>
    <t>1/600/100 100% Polypropylene Natural</t>
  </si>
  <si>
    <t>40/1 100% Polyester Semi Dull Z Ne - Wax MVS</t>
  </si>
  <si>
    <t>1/69 100% Lurex Silver 2X20 silver lurex</t>
  </si>
  <si>
    <t>30/1 54/38/8 Modacrylic/Tencel/Para Aramid Natural A100-Ecosil MVS</t>
  </si>
  <si>
    <t>30/1 54/38/8 Modacrylic/Tencel/Para Aramid Black A-100 - Ecosil MVS</t>
  </si>
  <si>
    <t>Lake Blue</t>
  </si>
  <si>
    <t>1/150/34 100% Polyester Lake Blue 4015-02004</t>
  </si>
  <si>
    <t>1/110/36 100% Polyester Natural Stretch no tacks</t>
  </si>
  <si>
    <t>1/150/34 100% Polyester Dawn Grey</t>
  </si>
  <si>
    <t>1/150/34 100% Polyester Petrol Solution dyed - Set No Tacks</t>
  </si>
  <si>
    <t>1/150/34 100% Polyester Ruby Red Solution dyed - Set No Tacks</t>
  </si>
  <si>
    <t>Backen Black</t>
  </si>
  <si>
    <t>1/150/34 100% Polyester Backen Black Solution dyed - Set No Tacks</t>
  </si>
  <si>
    <t>1/150/34 100% Polyester Global Black Solution dyed - Set No Tacks</t>
  </si>
  <si>
    <t>1/150/34 100% Polyester Radar Red Solution dyed - Set No Tacks</t>
  </si>
  <si>
    <t>1/150/34 100% Polyester Fosse Ink A1652</t>
  </si>
  <si>
    <t>Gold</t>
  </si>
  <si>
    <t>1/69 100% Lurex Gold</t>
  </si>
  <si>
    <t>11/1 42/18/40 Viscose/Modacrylic/Glass Natural</t>
  </si>
  <si>
    <t>Blue</t>
  </si>
  <si>
    <t>1/600/200 100% Polypropylene Blue AJ</t>
  </si>
  <si>
    <t>STI Fabrics</t>
  </si>
  <si>
    <t>Green</t>
  </si>
  <si>
    <t>1/600/200 100% Polypropylene Green AJ</t>
  </si>
  <si>
    <t>White</t>
  </si>
  <si>
    <t>1/600/200 100% Polypropylene White AJ</t>
  </si>
  <si>
    <t>Beige</t>
  </si>
  <si>
    <t>2/300/100 100% Polypropylene Beige S&amp;Z</t>
  </si>
  <si>
    <t>2/300/100 100% Polypropylene White S&amp;Z</t>
  </si>
  <si>
    <t>1/300/100 100% Polypropylene Beige S</t>
  </si>
  <si>
    <t>1/300/100 100% Polypropylene White S</t>
  </si>
  <si>
    <t>1/70/34 100% Polyester Natural Substandard Repreve or Hybrid</t>
  </si>
  <si>
    <t>1/40 100% Spandex Bright</t>
  </si>
  <si>
    <t>36/1 70/30 Modacrylic/Tencel Natural Protex C - A100 MVS</t>
  </si>
  <si>
    <t>Stone</t>
  </si>
  <si>
    <t>1/300/50 100% Polypropylene Stone</t>
  </si>
  <si>
    <t>Cafe</t>
  </si>
  <si>
    <t>1/300/50 100% Polypropylene Cafe</t>
  </si>
  <si>
    <t>1/300/50 100% Polypropylene Tan</t>
  </si>
  <si>
    <t>Slate</t>
  </si>
  <si>
    <t>1/300/50 100% Polypropylene Slate</t>
  </si>
  <si>
    <t>1/300/50 100% Polypropylene Navy</t>
  </si>
  <si>
    <t>11/1 100% Rayon Natural FR</t>
  </si>
  <si>
    <t>Tide</t>
  </si>
  <si>
    <t>1/150/36 100% Polyester Tide</t>
  </si>
  <si>
    <t>1/150/34 100% Polyester Semi Dull S Automotive grade poly</t>
  </si>
  <si>
    <t>12/1 50/50 Karded Cotton/Polyester Natural OE</t>
  </si>
  <si>
    <t>Pasture</t>
  </si>
  <si>
    <t>30/1 100% Combed Cotton Pasture Organic - GOTS RS</t>
  </si>
  <si>
    <t>30/1 100% Combed Cotton Almond Organic - GOTS RS</t>
  </si>
  <si>
    <t>Caraway</t>
  </si>
  <si>
    <t>30/1 100% Combed Cotton Caraway Organic - GOTS RS</t>
  </si>
  <si>
    <t>1/40 100% Lycra Bright Non-Compliant</t>
  </si>
  <si>
    <t>1/30 100% Lycra Semi Bright Non-Compliant</t>
  </si>
  <si>
    <t>2/300/72 100% Polyester Semi Dull SH LIM Recycled</t>
  </si>
  <si>
    <t>1/42 50/50 Wool/Bamboo Natural 50% 20.5 Domestic Superwash and 50% Bamboo waxed on cones</t>
  </si>
  <si>
    <t>Kentwool Company</t>
  </si>
  <si>
    <t>40/1 100% Lenzing Natural FR MVS</t>
  </si>
  <si>
    <t>Charcoal</t>
  </si>
  <si>
    <t>1/39 100% Wool Charcoal 19.5 Domestic Superwash Waxed on cones</t>
  </si>
  <si>
    <t>1/300/50 100% Polypropylene Natural 100% Recycled</t>
  </si>
  <si>
    <t>Light Blue</t>
  </si>
  <si>
    <t>1/300/50 100% Polypropylene Light Blue 100% Recycled</t>
  </si>
  <si>
    <t>Dark Blue</t>
  </si>
  <si>
    <t>1/300/50 100% Polypropylene Dark Blue 100% Recycled</t>
  </si>
  <si>
    <t>30/1 55/45 Modacrylic/Combed Cotton Natural TWOACE FR-Protex Q core, Cotton sheath wrapper</t>
  </si>
  <si>
    <t>MERTEX</t>
  </si>
  <si>
    <t>36/1 70/30 Modacrylic/Tencel Natural Protex C - A100 1254</t>
  </si>
  <si>
    <t>30/1 100% Combed Cotton Natural Organic - GOTS RS</t>
  </si>
  <si>
    <t>46/1 100% Nomex Natural Z Spanish fiber - Non Berry T450</t>
  </si>
  <si>
    <t>46/1 100% Nomex Natural S Spanish fiber - Non Berry T450</t>
  </si>
  <si>
    <t>yarn for AMP program</t>
  </si>
  <si>
    <t>2/150/48 100% Polyester Natural</t>
  </si>
  <si>
    <t>30/1 50/37/13 Polyester/Cotton/Rayon Natural 1045</t>
  </si>
  <si>
    <t>Midnight</t>
  </si>
  <si>
    <t>1/300/120 100% Polyethylene Midnight</t>
  </si>
  <si>
    <t>Burgundy</t>
  </si>
  <si>
    <t>1/150/36 100% Polyester Burgundy</t>
  </si>
  <si>
    <t>1/70/34 100% Nylon Silver Xstatic - Electroconductive Fiber</t>
  </si>
  <si>
    <t>QUEEN TEXTILE CO</t>
  </si>
  <si>
    <t>Grey Haze</t>
  </si>
  <si>
    <t>1/150/48 100% Polyester Grey Haze Textured - Set with Tacks</t>
  </si>
  <si>
    <t>Black White</t>
  </si>
  <si>
    <t>3/70/36 100% Polyester Black White S&amp;Z False twist texturing - stretch A4137</t>
  </si>
  <si>
    <t>Warm Gray</t>
  </si>
  <si>
    <t>1/300/50 100% Polypropylene Warm Gray</t>
  </si>
  <si>
    <t>Silver Pine</t>
  </si>
  <si>
    <t>1/300/50 100% Polypropylene Silver Pine</t>
  </si>
  <si>
    <t>Matte Green</t>
  </si>
  <si>
    <t>1/300/50 100% Polypropylene Matte Green</t>
  </si>
  <si>
    <t>1/150/36 100% Polyester China Grey Set</t>
  </si>
  <si>
    <t>1/70/72 100% Polyester Natural 56T - STR - NON TS - True 70 denier</t>
  </si>
  <si>
    <t>1/40/13 100% Polyester Bright 30% boiling water shrinkage</t>
  </si>
  <si>
    <t>1/75/36 100% Polypropylene Natural</t>
  </si>
  <si>
    <t>Ashe 2%</t>
  </si>
  <si>
    <t>30/1 98/2 Polyester Ashe 2% MVS</t>
  </si>
  <si>
    <t>Light Grey</t>
  </si>
  <si>
    <t>20/1 52/48 Recycled Cotton/Recycled Polyester Light Grey OE</t>
  </si>
  <si>
    <t>Black 2%</t>
  </si>
  <si>
    <t>30/1 50/50 Polyester/Cotton Black 2%</t>
  </si>
  <si>
    <t>MURAT YAPI</t>
  </si>
  <si>
    <t>Teal</t>
  </si>
  <si>
    <t>1/150/36 100% Polyester Teal LWTK 4015-019367-B</t>
  </si>
  <si>
    <t>Ash 3%</t>
  </si>
  <si>
    <t>28/1 67/33 Polyester/Viscose Ash 3% PV KARIP</t>
  </si>
  <si>
    <t>1/150/48 100% Polyester Torso Blue</t>
  </si>
  <si>
    <t>1/150/48 100% Polyester Connect Blue</t>
  </si>
  <si>
    <t>Geko Grey</t>
  </si>
  <si>
    <t>1/150/48 100% Polyester Geko Grey</t>
  </si>
  <si>
    <t>CT</t>
  </si>
  <si>
    <t>Evening Haze</t>
  </si>
  <si>
    <t>30/1 50/50 Polyester/Cotton Evening Haze</t>
  </si>
  <si>
    <t>EDPA USA, LLC</t>
  </si>
  <si>
    <t>30/1 50/50 Polyester/Cotton Heather</t>
  </si>
  <si>
    <t>30/1 50/50 Polyester/Cotton Black 65%</t>
  </si>
  <si>
    <t>24/1 100% Polyester Ash 2%</t>
  </si>
  <si>
    <t>30/1 50/50 Polyester/Cotton Marino OE</t>
  </si>
  <si>
    <t>1/40/24 100% Ionic+Polyester Natural Z R-PET-DTY</t>
  </si>
  <si>
    <t>1/70/68 100% Polyester Natural whites only</t>
  </si>
  <si>
    <t>KB22, INC</t>
  </si>
  <si>
    <t>26/1 100% Para-Aramid Black Z</t>
  </si>
  <si>
    <t>26/1 100% Para-Aramid Black S</t>
  </si>
  <si>
    <t>18/1 65/35 Polyester/Cotton Black 65%</t>
  </si>
  <si>
    <t>1/140/68 100% Nylon Semi Dull R3522 A TU N6 2.0-3.6 1P8JF 2100030970</t>
  </si>
  <si>
    <t>20/1 100% Combed Cotton Natural GOTS RS</t>
  </si>
  <si>
    <t>White Bio</t>
  </si>
  <si>
    <t>1/300/120 100% Polyethylene White Bio upcycle-based RW 3212</t>
  </si>
  <si>
    <t>Black 50%</t>
  </si>
  <si>
    <t>20/1 50/50 Karded Cotton/Polyester Black 50% OE</t>
  </si>
  <si>
    <t>12/1 100% Rayon Natural FR</t>
  </si>
  <si>
    <t>30/1 100% Polyester OB</t>
  </si>
  <si>
    <t>10/2 80/20 PPS/Glass Natural</t>
  </si>
  <si>
    <t>1/150/34 100% Polyester Black SET Sorbtek</t>
  </si>
  <si>
    <t>Anil</t>
  </si>
  <si>
    <t>30/1 60/40 Recycled Polyester/Recycled Cotton Anil</t>
  </si>
  <si>
    <t>FERR</t>
  </si>
  <si>
    <t>Anthracite</t>
  </si>
  <si>
    <t>30/1 50/50 Polyester/Reclaimed Cotton Anthracite 057</t>
  </si>
  <si>
    <t>1/150/96 100% Polyester OB</t>
  </si>
  <si>
    <t>1/70/34 100% Polyester Natural Virgin 56T</t>
  </si>
  <si>
    <t>46/1 100% Nomex Heather Z 90/10 Natural 450/N303 Black overall antistat %=.3%</t>
  </si>
  <si>
    <t>46/1 100% Nomex Natural Z Natural 450</t>
  </si>
  <si>
    <t>1/70/36 100% Polyester Semi Dull</t>
  </si>
  <si>
    <t>28/1 50/35/15 Modacrylic/Tencel/Vectran Natural Z Protex C - G100 - Wax - Ecosil</t>
  </si>
  <si>
    <t>1/150/34 100% Polyester Black</t>
  </si>
  <si>
    <t>1/300/100 100% Polyethylene Natural MUST HAVE APPROVAL TO USE THIS YARN</t>
  </si>
  <si>
    <t>2/300/68 100% Polyester Natural Repreve</t>
  </si>
  <si>
    <t>30/1 98/2 Karded Cotton/Polyester Black 2% 2% Black Polyester OE</t>
  </si>
  <si>
    <t>18/1 98/2 Karded Cotton/Polyester Black 2% 2% Black Polyester</t>
  </si>
  <si>
    <t>20/1 60/40 Celliant/Polyester Natural</t>
  </si>
  <si>
    <t>46/1 100% Nomex Heather S 90/10 Natural 450/N303 Black overall antistat %=.3%</t>
  </si>
  <si>
    <t>46/1 100% Nomex Natural S Natural 450</t>
  </si>
  <si>
    <t>1/150/50 100% Polyethylene Black MUST HAVE APPROVAL TO USE THIS YARN</t>
  </si>
  <si>
    <t>1/40/3 100% Elastoester Natural</t>
  </si>
  <si>
    <t>1/300/144 100% Polypropylene White</t>
  </si>
  <si>
    <t>MIKE BECKER, INC</t>
  </si>
  <si>
    <t>1/300/144 100% Polypropylene Black</t>
  </si>
  <si>
    <t>1/75/72 100% Polyester Natural Non Metered - Sub Standard - SET</t>
  </si>
  <si>
    <t>20/1 55/45 Tencel/Zoltek Grey</t>
  </si>
  <si>
    <t>CAP YARNS LLC</t>
  </si>
  <si>
    <t>6/1 55/45 Tencel/Zoltek Grey</t>
  </si>
  <si>
    <t>24/1 100% Combed Cotton Pasture Organic - GOTS RS</t>
  </si>
  <si>
    <t>Walnut</t>
  </si>
  <si>
    <t>24/1 100% Combed Cotton Walnut Organic - GOTS RS</t>
  </si>
  <si>
    <t>24/1 100% Combed Cotton Almond Organic - GOTS RS</t>
  </si>
  <si>
    <t>24/1 100% Combed Cotton Caraway Organic - GOTS RS</t>
  </si>
  <si>
    <t>20/1 100% Combed Cotton Pasture Organic - GOTS RS</t>
  </si>
  <si>
    <t>20/1 100% Combed Cotton Walnut Organic - GOTS RS</t>
  </si>
  <si>
    <t>20/1 100% Combed Cotton Almond Organic - GOTS RS</t>
  </si>
  <si>
    <t>20/1 100% Combed Cotton Caraway Organic - GOTS RS</t>
  </si>
  <si>
    <t>1/75/36 100% Polyester Semi Dull SET</t>
  </si>
  <si>
    <t>1/78/68 100% Nylon Natural Z Breeze</t>
  </si>
  <si>
    <t>Nilit America Inc</t>
  </si>
  <si>
    <t>Silver Metalic</t>
  </si>
  <si>
    <t>1/69 100% Lurex Silver Metalic</t>
  </si>
  <si>
    <t>1/75/72 100% Polyester Black 7% Carbon Black</t>
  </si>
  <si>
    <t>2/35/36 100% Polyester Semi Dull Cationic Disperse Virgin - twistech</t>
  </si>
  <si>
    <t>20/1 100% Combed Cotton Natural GOTS - organic ring compact RS</t>
  </si>
  <si>
    <t>20/2 100% Combed Cotton Natural GOTS RS</t>
  </si>
  <si>
    <t>3/300/72 100% Polyester Natural</t>
  </si>
  <si>
    <t>2/75/72 100% Polyester Semi Dull</t>
  </si>
  <si>
    <t>1/70/34 100% Polyester Natural Chillsense Repreve</t>
  </si>
  <si>
    <t>Natural Bright</t>
  </si>
  <si>
    <t>1/136/68 100% Polyester Natural Bright Softec (TM) 653 Flat</t>
  </si>
  <si>
    <t>Hazelnut</t>
  </si>
  <si>
    <t>24/1 100% Combed Cotton Hazelnut RS</t>
  </si>
  <si>
    <t>24/1 50/30/15/5 Modacrylic/Cotton/POD/Nylon Natural Protex C RS</t>
  </si>
  <si>
    <t>Kurabo</t>
  </si>
  <si>
    <t>Brown Mink</t>
  </si>
  <si>
    <t>1/150/36 100% Polyester Brown Mink</t>
  </si>
  <si>
    <t>Pearl</t>
  </si>
  <si>
    <t>1/100 100% Wool Pearl</t>
  </si>
  <si>
    <t>SUED</t>
  </si>
  <si>
    <t>2/70/68 100% Polyester Natural Cationic</t>
  </si>
  <si>
    <t>1/78/144 100% Polyester Natural Cationic Disperse</t>
  </si>
  <si>
    <t>SHAN</t>
  </si>
  <si>
    <t>1/70/68 100% Polyester Natural 92T - Set - Tacks</t>
  </si>
  <si>
    <t>1/88/68 100% Nylon Natural Filtex</t>
  </si>
  <si>
    <t>26/1 100% Nomex Tan 499</t>
  </si>
  <si>
    <t>26/1 100% Nomex Freedom Sage</t>
  </si>
  <si>
    <t>MILLIKEN</t>
  </si>
  <si>
    <t>Camo Tan</t>
  </si>
  <si>
    <t>26/1 100% Nomex Camo Tan MVS</t>
  </si>
  <si>
    <t>26/1 100% Nomex Black</t>
  </si>
  <si>
    <t>30/1 100% Combed Cotton Natural Supima MVS</t>
  </si>
  <si>
    <t>Limon</t>
  </si>
  <si>
    <t>24/1 52/48 Recycled Cotton/Polyester Limon 878 RS</t>
  </si>
  <si>
    <t>1/75/36 100% Polyester Semi Dull whites only</t>
  </si>
  <si>
    <t>30/1 60/30/10 Modacrylic/Tencel/Twaron Natural Protex A - Tencel G100-Natural Twaron MVS</t>
  </si>
  <si>
    <t>18/1 70/25/5 Pyro-tex/FR Rayon/Para-Aramid Natural RS</t>
  </si>
  <si>
    <t>16/1 70/30 Organic Cotton/Hemp Natural</t>
  </si>
  <si>
    <t>1/200/48 100% Polyester Semi Dull Textured</t>
  </si>
  <si>
    <t>Meadow</t>
  </si>
  <si>
    <t>24/1 100% Combed Cotton Meadow RS</t>
  </si>
  <si>
    <t>Coyote</t>
  </si>
  <si>
    <t>1/70/34 100% Polyester Coyote Tex Set</t>
  </si>
  <si>
    <t>30/1 55/45 Polyester/Reclaimed Cotton Marino recyled poly/recycled cotton OE</t>
  </si>
  <si>
    <t>1/150/96 100% Polyester Semi Dull Tex stretch SD 1H</t>
  </si>
  <si>
    <t>1/75/36 100% Polyester Semi Dull Celliant</t>
  </si>
  <si>
    <t>HOLO</t>
  </si>
  <si>
    <t>2/300/96 100% Polyester Black S&amp;Z BSD DH HIM</t>
  </si>
  <si>
    <t>Dark Denim</t>
  </si>
  <si>
    <t>16.5/1 50/50 Cotton/Reclaimed Cotton Dark Denim Organic Cotton and Reclaimed Denim Cotton 577DN4128 RS</t>
  </si>
  <si>
    <t>1/70/23 100% FR Nylon Natural FR 66 FDY</t>
  </si>
  <si>
    <t>26/1 55/45 Modacrylic/Karded Cotton Natural Protex C RS</t>
  </si>
  <si>
    <t>1/150/34 100% Polyester Natural 56T</t>
  </si>
  <si>
    <t>Soft White</t>
  </si>
  <si>
    <t>1/150/50 100% Polyethylene Soft White LLDPE - MUST HAVE APPROVAL TO USE THIS YARN</t>
  </si>
  <si>
    <t>1/75/48 100% Polyester Semi Dull DTY 2H SET SIM</t>
  </si>
  <si>
    <t>Smoke</t>
  </si>
  <si>
    <t>1/150/50 100% Polyethylene Smoke MUST HAVE APPROVAL TO USE THIS YARN</t>
  </si>
  <si>
    <t>1/300/120 100% Polyethylene Dark Grey</t>
  </si>
  <si>
    <t>Azulon</t>
  </si>
  <si>
    <t>30/1 50/50 Polyester/Reclaimed Cotton Azulon recyled poly/recycled cotton V165</t>
  </si>
  <si>
    <t>1/75/48 100% Polyester Natural Ecotech PCR - B grade whites only recycled RS</t>
  </si>
  <si>
    <t>30/1 100% Combed Cotton Natural Organic RS</t>
  </si>
  <si>
    <t>1/440/360 100% Polyethylene Natural</t>
  </si>
  <si>
    <t>ITOCHU</t>
  </si>
  <si>
    <t>1/220/180 100% Polyethylene Natural</t>
  </si>
  <si>
    <t>30/1 100% Polyester Natural MVS</t>
  </si>
  <si>
    <t>30/1 65/35 PO/KP Natural OE</t>
  </si>
  <si>
    <t>Argent</t>
  </si>
  <si>
    <t>1/300/120 100% Polyethylene Argent Melange</t>
  </si>
  <si>
    <t>1/70/36 100% Polyester Semi Dull SET</t>
  </si>
  <si>
    <t>Haze Melange</t>
  </si>
  <si>
    <t>1/300/120 100% Polyethylene Haze Melange</t>
  </si>
  <si>
    <t>1/150/96 100% Polyester Semi Dull</t>
  </si>
  <si>
    <t>1/100/144 100% Polyester Semi Dull</t>
  </si>
  <si>
    <t>1/150/34 100% Polyester Black SETNTS</t>
  </si>
  <si>
    <t>Aqua</t>
  </si>
  <si>
    <t>1/150/36 100% Polyester Aqua A487</t>
  </si>
  <si>
    <t>NEW INDIGO</t>
  </si>
  <si>
    <t>1/150/36 100% Polyester NEW INDIGO A840</t>
  </si>
  <si>
    <t>1/105 100% Lycra Semi Bright</t>
  </si>
  <si>
    <t>2/300/68 100% Polyester Semi Dull LIM (Low Intermingle) SH (Single Heater)</t>
  </si>
  <si>
    <t>20/1 60/40 Combed Cotton/Polyester Natural</t>
  </si>
  <si>
    <t>White Dull</t>
  </si>
  <si>
    <t>1/150/50 100 Polyethylene White Dull LLDPE - MUST HAVE APPROVAL TO USE THIS YARN AJ</t>
  </si>
  <si>
    <t>24/1 80/20 Celliant/Polyester Natural 2.3 Denier</t>
  </si>
  <si>
    <t>1/150/34 100% Polyester Black SETTS</t>
  </si>
  <si>
    <t>1/100/34 100% Nylon Semi Dull RNDFDY</t>
  </si>
  <si>
    <t>1/300/72 100% Polyester Semi Dull</t>
  </si>
  <si>
    <t>Sky Blue</t>
  </si>
  <si>
    <t>1/300/120 100% Polyethylene Sky Blue Melange</t>
  </si>
  <si>
    <t>Shamrock</t>
  </si>
  <si>
    <t>1/150/34 100% Polyester Shamrock 4015-01668</t>
  </si>
  <si>
    <t>Cafe Au Lait</t>
  </si>
  <si>
    <t>1/150/34 100% Polyester Cafe Au Lait 4015-01669</t>
  </si>
  <si>
    <t>1/150/34 100% Polyester Sandstone 4015-01670</t>
  </si>
  <si>
    <t>1/75/36 100% Polyester Semi Dull Z Textured  Raw White</t>
  </si>
  <si>
    <t>PT INDORAMA INDONESIA</t>
  </si>
  <si>
    <t>2/300/72 100% Polyester Natural Recycled</t>
  </si>
  <si>
    <t>1/167/36 100% Polyester Natural Recycled</t>
  </si>
  <si>
    <t>2/100/36 100% Polyester Semi Dull 2H Set Sim</t>
  </si>
  <si>
    <t>20/1 90/10 Karded Cotton/Polyester Black 65% RS</t>
  </si>
  <si>
    <t>30/1 90/10 Combed Cotton/Polyester Black 10% RS</t>
  </si>
  <si>
    <t>2/70/72 100% Polyester Natural 56TSTS</t>
  </si>
  <si>
    <t>1/50/36 100% Polyester Natural 56TNTS</t>
  </si>
  <si>
    <t>1/78/68 100% Nylon Natural</t>
  </si>
  <si>
    <t>1/30 100% Lycra Semi Bright 582L</t>
  </si>
  <si>
    <t>1/70/72 100% Polyester Semi Dull</t>
  </si>
  <si>
    <t>Emerald</t>
  </si>
  <si>
    <t>1/150/36 100% Polyester Emerald 4015-01458-A</t>
  </si>
  <si>
    <t>1/200/80 100% Polyethylene Grey</t>
  </si>
  <si>
    <t>1/150/48 100% Polyester Cashmere PL5402-01</t>
  </si>
  <si>
    <t>40/1 100% Tencel Natural A100  MVS</t>
  </si>
  <si>
    <t>30/1 100% Karded Cotton Natural RS</t>
  </si>
  <si>
    <t>STORMY</t>
  </si>
  <si>
    <t>1/200 100% Polyethylene STORMY</t>
  </si>
  <si>
    <t>1/150/36 100% Polyester Orange LW TK poly 4015-01725-A</t>
  </si>
  <si>
    <t>36/1 100% Modal Natural Micro Modal Samil RS</t>
  </si>
  <si>
    <t>30/1 50/30/20 Modacrylic/Tencel/Twaron Grey Protex C RS</t>
  </si>
  <si>
    <t>30/1 50/30/20 Modacrylic/Tencel/Twaron Natural Protex C RS</t>
  </si>
  <si>
    <t>1/150/36 100% Polyester Indigo 4015-01709-A</t>
  </si>
  <si>
    <t>20/1 100% Karded Cotton Natural ORGANIC Organic RS</t>
  </si>
  <si>
    <t>1/150/36 100% Polyester Lookout 4015-0178-A</t>
  </si>
  <si>
    <t>1/150/68 100% Nylon Natural Flat Econyl K716</t>
  </si>
  <si>
    <t>12/1 100% Rayon Natural FR OE</t>
  </si>
  <si>
    <t>FARE</t>
  </si>
  <si>
    <t>1/125/48 100% Polyester Natural High STR - Dyeable- DTY</t>
  </si>
  <si>
    <t>1/125/72 100% Polyester Natural High STR - Dyeable- DTY</t>
  </si>
  <si>
    <t>1/50/72 100% Polyester Natural False Twist Tex Set - Dyeable</t>
  </si>
  <si>
    <t>1/300/68 100% Nylon Natural Flat Econyl K716</t>
  </si>
  <si>
    <t>1/150/34 100% Polyester Natural REPREVE 56TPC</t>
  </si>
  <si>
    <t>1/150/96 100% Polyester Natural Tex Set - Dyeable SET</t>
  </si>
  <si>
    <t>1/100/96 100% Polyester Natural Repreve - Stretch w/Air</t>
  </si>
  <si>
    <t>1/150/144 100% Polyester Semi Dull SET</t>
  </si>
  <si>
    <t>1/300/50 100% Polyethylene Natural LOW DENSITY POLYE - NICCA FINISH - MUST HAVE APPROVAL TO USE THIS YARN</t>
  </si>
  <si>
    <t>1/150/50 100% Polyethylene White MUST HAVE APPROVAL TO USE THIS YARN</t>
  </si>
  <si>
    <t>1/150/36 100% Polyester ST LUCIA 4015-01684-A</t>
  </si>
  <si>
    <t>20/1 50/50 Polyester/Cotton Natural</t>
  </si>
  <si>
    <t>18/1 90/10 Karded Cotton/Polyester Black 10% OE</t>
  </si>
  <si>
    <t>30/1 90/10 Karded Cotton/Polyester Black 10% Soft Spun OE</t>
  </si>
  <si>
    <t>1/150/34 100% Polyester Natural Set - Sorbtek</t>
  </si>
  <si>
    <t>1/140/34 100% Nylon Semi Dull</t>
  </si>
  <si>
    <t>11/1 59/41 Modacrylic/Fiberglass Natural</t>
  </si>
  <si>
    <t>SPRINGS CREATIVE PRODUCTS GROUP, LLC</t>
  </si>
  <si>
    <t>24/1 60/40 Combed Cotton/Polyester Natural RS</t>
  </si>
  <si>
    <t>1/70/34 100% Nylon Semi Dull N66</t>
  </si>
  <si>
    <t>11/1 40/20/40 Rayon/Modacrylic/Glass Natural FR/F12</t>
  </si>
  <si>
    <t>SPUNGOLD</t>
  </si>
  <si>
    <t>40/1 50/37/13 Polyester/Modal Rayon/Karded Cotton Natural Ciclo- Modal - KP - Streaky RS</t>
  </si>
  <si>
    <t>24/1 85/15 Modacrylic/Tencel Natural Protex C and G100 MVS</t>
  </si>
  <si>
    <t>1/198 100% Glass Natural</t>
  </si>
  <si>
    <t>36/1 50/37/13 Polyester/Rayon/Cotton Natural 1088 RS</t>
  </si>
  <si>
    <t>32/1 50/25/25 Polyester/Cotton/Rayon Natural RS</t>
  </si>
  <si>
    <t>26/1 100% Twaron Natural FPF8157</t>
  </si>
  <si>
    <t>1/300/50 100% Polyethylene White MUST HAVE APPROVAL TO USE THIS YARN</t>
  </si>
  <si>
    <t>Cadence</t>
  </si>
  <si>
    <t>1/650/288 100% Polypropylene Cadence Round AJT</t>
  </si>
  <si>
    <t>Black Smoke</t>
  </si>
  <si>
    <t>1/650/288 100% Polypropylene Black Smoke Round AJT</t>
  </si>
  <si>
    <t>SUNSHINE</t>
  </si>
  <si>
    <t>1/150/36 100% Polyester SUNSHINE 143C</t>
  </si>
  <si>
    <t>2/40/34 50/50 Nylon/Polyester Natural</t>
  </si>
  <si>
    <t>1/35/6 100% Polyester Black NEGAST P190</t>
  </si>
  <si>
    <t>1/70/68 100% Polyester Semi Dull 100% Celliant Repreve</t>
  </si>
  <si>
    <t>30/1 50/30/20 Modacrylic/Tencel/Para Aramid Natural Protex C - A100 - Kolon para aramid F34428 RS</t>
  </si>
  <si>
    <t>24/1 85/15 Modacrylic/Tencel Natural AT415 Modacrylic MVS</t>
  </si>
  <si>
    <t>OEKO</t>
  </si>
  <si>
    <t>30/1 55/45 Modacrylic/Tencel Natural AT415 Modacrylic RS</t>
  </si>
  <si>
    <t>30/1 85/15 Modacrylic/Tencel Natural AT415 Modacrylic RS</t>
  </si>
  <si>
    <t>Purple</t>
  </si>
  <si>
    <t>1/150/48 100% Polyester Purple 5358-01</t>
  </si>
  <si>
    <t>1/150/48 100% Polyester Cool Grey 7445-02</t>
  </si>
  <si>
    <t>1/300/50 100% Polyethylene Natural MiniFREEZZZ - MUST HAVE APPROVAL TO USE THIS YARN</t>
  </si>
  <si>
    <t>1/75/72 100% Polyester Natural</t>
  </si>
  <si>
    <t>23/1 75/15/10 Modacrylic/Tencel/Nylon Natural</t>
  </si>
  <si>
    <t>SHUFORD</t>
  </si>
  <si>
    <t>Dusk Blue</t>
  </si>
  <si>
    <t>1/150/34 100% Polyester Dusk Blue 4015-01607-A</t>
  </si>
  <si>
    <t>18.5/1 50/35/10/5 Modacrylic/Pima Cotton/Nylon/Twaron Grey Protex C - Black Twaron MVS</t>
  </si>
  <si>
    <t>18.5/1 50/35/10/5 Modacrylic/Pima Cotton/Nylon/Twaron Natural Protex C MVS</t>
  </si>
  <si>
    <t>21/1 75/15/10 Modacrylic/Tencel/Nylon Natural Protex C and G100 MVS</t>
  </si>
  <si>
    <t>18/1 100% Polyester Semi Dull RS</t>
  </si>
  <si>
    <t>4/300/68 100% Polyester Natural Repreve</t>
  </si>
  <si>
    <t>12/1 60/40 Karded Cotton/Polyester Natural OE</t>
  </si>
  <si>
    <t>10/1 70/30 Karded Cotton/Polyester Natural OE</t>
  </si>
  <si>
    <t>8.5/1 78/22 Karded Cotton/Polyester Natural OE</t>
  </si>
  <si>
    <t>1/180/204 100% Polyester Natural Repreve REPREV</t>
  </si>
  <si>
    <t>1/300/120 100% Polyethylene Blue</t>
  </si>
  <si>
    <t>1/150/144 100% Polyester Semi Dull Set</t>
  </si>
  <si>
    <t>Optico</t>
  </si>
  <si>
    <t>30/1 50/50 Polyester/Reclaimed Cotton Optico 031</t>
  </si>
  <si>
    <t>30/1 70/20/10 Polyester/Cotton/Rayon Ash 2% 2% reclaimed heather 8096</t>
  </si>
  <si>
    <t>11/1 60/40 Modacrylic/Glass Natural ANTIFR</t>
  </si>
  <si>
    <t>2/150/48 100% Polyester Black</t>
  </si>
  <si>
    <t>18/1 50/35/10/5 Modacrylic/Pima Cotton/Nylon/Para Aramid Black MVS</t>
  </si>
  <si>
    <t>1/70/36 100% Polyester Natural Z</t>
  </si>
  <si>
    <t>1/70/36 100% Polyester Natural S</t>
  </si>
  <si>
    <t>2/225/68 100% Polyester Natural</t>
  </si>
  <si>
    <t>1/40/36 100% Polyester Semi Dull</t>
  </si>
  <si>
    <t>1/30/24 100% Polyester Semi Dull</t>
  </si>
  <si>
    <t>1/30 100% Spandex Semi Dull H350C</t>
  </si>
  <si>
    <t>1/20 100% Spandex Semi Dull H350C</t>
  </si>
  <si>
    <t>30/1 100% Polyester Anthracite 1202530-A</t>
  </si>
  <si>
    <t>BANSWARA SYNTEX LIMITED</t>
  </si>
  <si>
    <t>Cinder</t>
  </si>
  <si>
    <t>30/1 100% Polyester Cinder 1202527-A</t>
  </si>
  <si>
    <t>30/1 100% Cotton Natural Slub Yarn</t>
  </si>
  <si>
    <t>Marrion</t>
  </si>
  <si>
    <t>30/1 50/50 Polyester/Reclaimed Cotton Marrion recycled poly/recycled cotton DZ7</t>
  </si>
  <si>
    <t>30/1 50/50 Polyester/Reclaimed Cotton Evening Haze recycled poly/recycled cotton DVE</t>
  </si>
  <si>
    <t>Bahama</t>
  </si>
  <si>
    <t>1/150/36 100% Polyester Bahama HOY Flat Bright U895 Blue238</t>
  </si>
  <si>
    <t>1/100/1 100% Polyester Natural</t>
  </si>
  <si>
    <t>Ultraviolet</t>
  </si>
  <si>
    <t>1/150/36 100% Polyester Ultraviolet A924</t>
  </si>
  <si>
    <t>1/150/36 100% Polyester Aqua</t>
  </si>
  <si>
    <t>Heather/Coal</t>
  </si>
  <si>
    <t>30/1 60/40 Polyester Heather/Coal 60% black poly/40% natural poly</t>
  </si>
  <si>
    <t>BEAL MANUFACTURING INC</t>
  </si>
  <si>
    <t>Maldive</t>
  </si>
  <si>
    <t>1/150/36 100% Polyester Maldive HOY Flat Bright</t>
  </si>
  <si>
    <t>1/150/36 100% Polyester Basalt HOY Flat Bright</t>
  </si>
  <si>
    <t>2/150/48 100% Polyester Natural Set - low tac</t>
  </si>
  <si>
    <t>1/150/34 100% Polyester Natural SET TS (REPREVE) 56TPC</t>
  </si>
  <si>
    <t>Optical Bright</t>
  </si>
  <si>
    <t>2/150/48 100% Polyester Optical Bright</t>
  </si>
  <si>
    <t>1/150/48 100% Polyester Silver</t>
  </si>
  <si>
    <t>1/150/36 100% Polyester Grey Renol</t>
  </si>
  <si>
    <t>Blue Navy</t>
  </si>
  <si>
    <t>1/150/36 100% Polyester Blue Navy</t>
  </si>
  <si>
    <t>1/150/36 100% Polyester South Sea</t>
  </si>
  <si>
    <t>1/150/36 100% Polyester Grey Stealth</t>
  </si>
  <si>
    <t>Grey Merrimack</t>
  </si>
  <si>
    <t>1/150/36 100% Polyester Grey Merrimack</t>
  </si>
  <si>
    <t>Brown</t>
  </si>
  <si>
    <t>1/150/34 100% Polyester Brown 01566</t>
  </si>
  <si>
    <t>Lime</t>
  </si>
  <si>
    <t>1/150/34 100% Polyester Lime 01459</t>
  </si>
  <si>
    <t>Sand Dollar</t>
  </si>
  <si>
    <t>2/150/50 100% Polyester Sand Dollar C39705Y</t>
  </si>
  <si>
    <t>Grey Clouds</t>
  </si>
  <si>
    <t>2/150/50 100% Polyester Grey Clouds C42581Y</t>
  </si>
  <si>
    <t>38/1 100% Combed Cotton Natural RS</t>
  </si>
  <si>
    <t>Crudo Nat</t>
  </si>
  <si>
    <t>30/1 50/50 Polyester/Reclaimed Cotton Crudo Nat recycled polyester/recycled cotton 192 RS</t>
  </si>
  <si>
    <t>1/150/36 100% Polyester Natural whites only</t>
  </si>
  <si>
    <t>1/40 100% Spandex Bright H350</t>
  </si>
  <si>
    <t>1/20 100% Lycra Semi Bright 582L</t>
  </si>
  <si>
    <t>1/150/36 100% Polyester Paris Blue</t>
  </si>
  <si>
    <t>1/150/72 100% Polyester Heather</t>
  </si>
  <si>
    <t>Commander Green</t>
  </si>
  <si>
    <t>1/70/34 100% Nylon Commander Green 7573Q Submit 1b</t>
  </si>
  <si>
    <t>1/50/68 100% Polyester Commander Green 7572Q Submit 1B</t>
  </si>
  <si>
    <t>1/300/120 100% Polyethylene Natural</t>
  </si>
  <si>
    <t>1/150/136 100% Polyester Natural Repreve PC - Chill Sense</t>
  </si>
  <si>
    <t>2/150/136 100% Polyester Natural Repreve - Chill Sense</t>
  </si>
  <si>
    <t>Medium Ash Grey</t>
  </si>
  <si>
    <t>1/150/34 100% Polyester Medium Ash Grey 56M Set TS</t>
  </si>
  <si>
    <t>Blowdown</t>
  </si>
  <si>
    <t>26/1 100% Wool Blowdown NM Ascona 100% 21.5 Micron TEC SOPST109</t>
  </si>
  <si>
    <t>1/70/68 100% Polyester Natural Repreve</t>
  </si>
  <si>
    <t>1/140 100% Lycra Semi Bright</t>
  </si>
  <si>
    <t>36/1 60/40 Combed Cotton/Polyester Natural RS</t>
  </si>
  <si>
    <t>Black/White</t>
  </si>
  <si>
    <t>14/1 60/40 Rayon/Polyester Black/White MXABMIXED</t>
  </si>
  <si>
    <t>MEIXIN</t>
  </si>
  <si>
    <t>Schwarz</t>
  </si>
  <si>
    <t>44/1 100% Wool Schwarz P9E461 Black</t>
  </si>
  <si>
    <t>High Rise</t>
  </si>
  <si>
    <t>1/70/68 100% Polyester High Rise</t>
  </si>
  <si>
    <t>Natalies Grey</t>
  </si>
  <si>
    <t>1/70/68 100% Polyester Natalies Grey</t>
  </si>
  <si>
    <t>Hatch</t>
  </si>
  <si>
    <t>26/1 100% Wool Hatch S0PST111</t>
  </si>
  <si>
    <t>Canteen</t>
  </si>
  <si>
    <t>26/1 100% Wool Canteen 19-0820TPX</t>
  </si>
  <si>
    <t>26/1 100% Wool Commander Green 18-0425TSX</t>
  </si>
  <si>
    <t>72/1 100% Wool Black 9E1049</t>
  </si>
  <si>
    <t>72/1 100% Wool Canteen 19-0820TPX</t>
  </si>
  <si>
    <t>72/1 100% Wool Commander Green 18-0425TSX</t>
  </si>
  <si>
    <t>11/1 40/20/40 Rayon/Modacrylic/Glass Natural ANTI/FR</t>
  </si>
  <si>
    <t>30/1 50/30/20 Modacrylic/Tencel/Twaron Grey  Protex M RS</t>
  </si>
  <si>
    <t>30/1 50/30/20 Modacrylic/Tencel/Twaron Natural Protex M RS</t>
  </si>
  <si>
    <t>Dovetail</t>
  </si>
  <si>
    <t>1/150/36 100% Polyester Dovetail</t>
  </si>
  <si>
    <t>1/200/192 100% Polyester Semi Dull</t>
  </si>
  <si>
    <t>18/1 50/35/10/5 Modacrylic/Pima Cotton/Nylon/Para Aramid Natural MVS</t>
  </si>
  <si>
    <t>31/1 50/50 Karded Cotton/Polyester Black 50% S1229 RS</t>
  </si>
  <si>
    <t>1/150/48 100% Polyester Semi Dull Set NTS</t>
  </si>
  <si>
    <t>2/450/288 100% Polyester Mink</t>
  </si>
  <si>
    <t>1/100/36 100% Polyester Natural STRNTS</t>
  </si>
  <si>
    <t>1/150/36 100% Polyester Black SETNTS</t>
  </si>
  <si>
    <t>20/1 100% Combed Cotton Natural Supima</t>
  </si>
  <si>
    <t>2/324/144 100% Polyester Semi Dull</t>
  </si>
  <si>
    <t>36/1 85/15 Modacrylic/Tencel Natural RS</t>
  </si>
  <si>
    <t>Daybreak</t>
  </si>
  <si>
    <t>1/150/36 100% Polyester Daybreak</t>
  </si>
  <si>
    <t>14/1 100% Karded Cotton Natural OE</t>
  </si>
  <si>
    <t>1/150/38 100% Acetate Bright HTFK</t>
  </si>
  <si>
    <t>EAST</t>
  </si>
  <si>
    <t>Dorian Grey</t>
  </si>
  <si>
    <t>1/150/36 100% Polyester Dorian Grey 4015-01524-F2</t>
  </si>
  <si>
    <t>Blush</t>
  </si>
  <si>
    <t>1/150/36 100% Polyester Blush 4015-01461-A</t>
  </si>
  <si>
    <t>Artic</t>
  </si>
  <si>
    <t>1/300/68 100% Polyethylene Artic</t>
  </si>
  <si>
    <t>HiVis Green</t>
  </si>
  <si>
    <t>1/70/34 100% Polyester HiVis Green 2518Q, submit 6B ANSI approved</t>
  </si>
  <si>
    <t>1/100/96 100% Polyester Natural</t>
  </si>
  <si>
    <t>1/75/72 100% Polyester Semi Dull</t>
  </si>
  <si>
    <t>RELIANCE</t>
  </si>
  <si>
    <t>1/75/72 100% Polyester Semi Dull S</t>
  </si>
  <si>
    <t>ASHF</t>
  </si>
  <si>
    <t>Pewter</t>
  </si>
  <si>
    <t>1/150/36 100% Polyester Pewter</t>
  </si>
  <si>
    <t>1/300/72 100% Polyester Natural</t>
  </si>
  <si>
    <t>20/1 100% Bamboo Natural</t>
  </si>
  <si>
    <t>1/70/17 100% Nylon Natural T66</t>
  </si>
  <si>
    <t>2/150/36 100% Polyester Black</t>
  </si>
  <si>
    <t>1/150/48 100% Polyester Semi Dull Stretch</t>
  </si>
  <si>
    <t>27/1 85/15 Modacrylic/Tencel Natural AJ</t>
  </si>
  <si>
    <t>Black Granite</t>
  </si>
  <si>
    <t>30/1 50/37/13 Polyester/Cotton/Rayon Black Granite 1097</t>
  </si>
  <si>
    <t>34/1 50/35/10/5 Modacrylic/Pima Cotton/Nylon/Para Aramid Natural PROTEXC &amp; TWARON  MVS</t>
  </si>
  <si>
    <t>PHARR YARNS</t>
  </si>
  <si>
    <t>1/40/13 100% Polyester Bright HIGH SHRINK</t>
  </si>
  <si>
    <t>3/330/72 100% Polyester Natural STRNTS</t>
  </si>
  <si>
    <t>1/200/80 100% Polyethylene Natural</t>
  </si>
  <si>
    <t>1/150/100 100% Polypropylene Natural AJ</t>
  </si>
  <si>
    <t>1/70/13 100% Polyester BRT HIGH SHRINK</t>
  </si>
  <si>
    <t>1/350/36 70/30 Volt/Polyester Grey Two wires</t>
  </si>
  <si>
    <t>1/40/24 100% Polyester Semi Dull</t>
  </si>
  <si>
    <t>1/70/72 100% Polyester Natural set low tack(less than 15 TPM)</t>
  </si>
  <si>
    <t>1/70/72 100% Polyester Natural</t>
  </si>
  <si>
    <t>36/1 85/15 Modacrylic/Tencel Natural G100</t>
  </si>
  <si>
    <t>30/1 100% Karded Cotton Natural OE</t>
  </si>
  <si>
    <t>1/800/204 100% Polyester Black textured - false twist</t>
  </si>
  <si>
    <t>1/75/72 100% Polyester Natural Clean Textile Technology - poly DTY TR 75/72 AS</t>
  </si>
  <si>
    <t>28/1 100% Karded Cotton Natural OE</t>
  </si>
  <si>
    <t>28/1 100% Karded Cotton Natural RS</t>
  </si>
  <si>
    <t>1/70/36 100% Polyester Natural</t>
  </si>
  <si>
    <t>Greige</t>
  </si>
  <si>
    <t>26/1 100% Wool Greige</t>
  </si>
  <si>
    <t>1/100/96 100% Polyester Natural Z</t>
  </si>
  <si>
    <t>2/300/72 100% Polyester Natural Stretch No Tacs</t>
  </si>
  <si>
    <t>2/150/48 100% Polyester Black Set</t>
  </si>
  <si>
    <t>1/150/48 100% Polyester Black Set</t>
  </si>
  <si>
    <t>Ash Grey</t>
  </si>
  <si>
    <t>1/150/36 100% Polyester Ash Grey 4015-01470</t>
  </si>
  <si>
    <t>Indaco/Indigo</t>
  </si>
  <si>
    <t>2/78/70 100% Nylon Indaco/Indigo Indigo Microlon 2296</t>
  </si>
  <si>
    <t>Argento/Silver</t>
  </si>
  <si>
    <t>2/78/70 100% Nylon Argento/Silver Silver Microlon 2017</t>
  </si>
  <si>
    <t>1/200/192 100% Polyester Natural</t>
  </si>
  <si>
    <t>STRIATED</t>
  </si>
  <si>
    <t>2/40/13 100% Nylon STRIATED 2/40/13 Str Nylon/Combination</t>
  </si>
  <si>
    <t>1/70/34 100% Nylon Blue 2935Q, B3</t>
  </si>
  <si>
    <t>56/1 100% Wool Green 6M1686</t>
  </si>
  <si>
    <t>56/1 100% Wool Green 6M1679</t>
  </si>
  <si>
    <t>56/1 100% Wool Grey 8M0482</t>
  </si>
  <si>
    <t>Denim</t>
  </si>
  <si>
    <t>56/1 100% Wool Denim 5M0662</t>
  </si>
  <si>
    <t>POLAR</t>
  </si>
  <si>
    <t>44/1 100% Wool POLAR P8M409</t>
  </si>
  <si>
    <t>MARENGO</t>
  </si>
  <si>
    <t>44/1 100% Wool MARENGO P8M729</t>
  </si>
  <si>
    <t>44/1 100% Wool Purple 4M1095</t>
  </si>
  <si>
    <t>44/1 100% Wool Blue 5M0662</t>
  </si>
  <si>
    <t>44/1 100% Wool Teal 5M0196</t>
  </si>
  <si>
    <t>Oatmeal</t>
  </si>
  <si>
    <t>44/1 100% Wool Oatmeal 7M0078</t>
  </si>
  <si>
    <t>Dark Green</t>
  </si>
  <si>
    <t>44/1 100% Wool Dark Green 43418</t>
  </si>
  <si>
    <t>26/1 100% Wool MARENGO P8M729</t>
  </si>
  <si>
    <t>JUNIPER</t>
  </si>
  <si>
    <t>26/1 100% Wool JUNIPER 19600</t>
  </si>
  <si>
    <t>Violet</t>
  </si>
  <si>
    <t>26/1 100% Wool Violet 4M1095</t>
  </si>
  <si>
    <t>26/1 100% Wool Blue 5M0662</t>
  </si>
  <si>
    <t>1/180/48 100% Polyethylene White</t>
  </si>
  <si>
    <t>Amethyst</t>
  </si>
  <si>
    <t>72/1 100% Wool Amethyst 4E4620</t>
  </si>
  <si>
    <t>Glacier Grey</t>
  </si>
  <si>
    <t>72/1 100% Wool Glacier Grey 8E1535</t>
  </si>
  <si>
    <t>72/1 100% Wool Brown 7E3076</t>
  </si>
  <si>
    <t>72/1 100% Wool Blue 5E3041</t>
  </si>
  <si>
    <t>HiVis Pink</t>
  </si>
  <si>
    <t>1/50/68 100% Polyester HiVis Pink 2523Q submit 1A</t>
  </si>
  <si>
    <t>HiVis Orange</t>
  </si>
  <si>
    <t>1/50/68 100% Polyester HiVis Orange 2520Q submit 2</t>
  </si>
  <si>
    <t>1/50/68 100% Polyester HiVis Green 2517Q submit 2A</t>
  </si>
  <si>
    <t>1/50/68 100% Polyester Blue 4156Q submit 2</t>
  </si>
  <si>
    <t>1/1 85/15 Modacrylic/Rayon Natural Roving 85% Protex C/ 15% Tencel G-100 ROVING</t>
  </si>
  <si>
    <t>1/300/96 100% Polyester Natural Set</t>
  </si>
  <si>
    <t>SIMA</t>
  </si>
  <si>
    <t>1/150/48 100% Polyester Natural Set, Whites only</t>
  </si>
  <si>
    <t>1/210/144 40/60 Polyethylene/Polyester Natural Set</t>
  </si>
  <si>
    <t>TEXPERTS CANADA INC</t>
  </si>
  <si>
    <t>1/200/100 100% Polyethylene Natural Set</t>
  </si>
  <si>
    <t>1/150/36 100% Polyester China Grey</t>
  </si>
  <si>
    <t>1/70/36 100% Polyester Natural Set - No tacks - Low oil for Ames projects</t>
  </si>
  <si>
    <t>1/200/96 100% Polyethylene Natural</t>
  </si>
  <si>
    <t>1/75/36 100% Polyester Natural substandard - stretch</t>
  </si>
  <si>
    <t>1/233/36 70/30 Volt/Polyester Grey Tin/Copper/Polyester</t>
  </si>
  <si>
    <t>1/50/1 100% Polyester Semi Dull Monofilament</t>
  </si>
  <si>
    <t>1/150/36 100% Polyester Natural SET</t>
  </si>
  <si>
    <t>1/165/36 100% Polyester Black PTY 2H SET NIM DDB</t>
  </si>
  <si>
    <t>30/1 100% Tencel Natural A100 RS</t>
  </si>
  <si>
    <t>1/150/36 100% Polyester Capri</t>
  </si>
  <si>
    <t>30/1 50/50 Polyester/Tencel Natural Ciclo-A100 RS</t>
  </si>
  <si>
    <t>20/1 50/50 Polyester/Tencel Natural Ciclo - A100 RS</t>
  </si>
  <si>
    <t>12/1 50/50 Polyester/Tencel Natural Ciclo - A100  RS</t>
  </si>
  <si>
    <t>1/150/68 100% Polyester Natural Ciclo - stretch</t>
  </si>
  <si>
    <t>3/300/72 100% Polyester Mink</t>
  </si>
  <si>
    <t>2/75/72 100% Polyester Natural CICLO RPET</t>
  </si>
  <si>
    <t>1/150/48 100% Polyester Natural CICLO RPET</t>
  </si>
  <si>
    <t>1/75/72 100% Polyester Semi Dull CICLO RPET</t>
  </si>
  <si>
    <t>1/75/36 100% Polyester Natural CICLO RPET</t>
  </si>
  <si>
    <t>1/150/36 100% Polyester Natural SUBSET</t>
  </si>
  <si>
    <t>1/150/34 100% Polyester MOCHA</t>
  </si>
  <si>
    <t>1/150/34 100% Polyester Ice Blue</t>
  </si>
  <si>
    <t>1/150/72 100% Polyester BLK/WHT STRIAT</t>
  </si>
  <si>
    <t>COBALTBLU</t>
  </si>
  <si>
    <t>1/75/34 100% Polypropylene COBALTBLU</t>
  </si>
  <si>
    <t>1/170/100 LLDPE White</t>
  </si>
  <si>
    <t>1/150/96 100% Polyester Black SETNTS</t>
  </si>
  <si>
    <t>1/80/68 100% Polyester Natural 57TSTS</t>
  </si>
  <si>
    <t>4/300/72 100% Polyester Natural SET TS</t>
  </si>
  <si>
    <t>3/150/36 100% Polyester Pewter U516</t>
  </si>
  <si>
    <t>2/150/36 100% Polyester Merrimack A368</t>
  </si>
  <si>
    <t>1/150/134 100% Polyester Heather SLUB</t>
  </si>
  <si>
    <t>1/150/36 100% Polyester Mink</t>
  </si>
  <si>
    <t>11/1 40/48/12 GVFR Natural</t>
  </si>
  <si>
    <t>30/1 100% Polyester Semi Dull</t>
  </si>
  <si>
    <t>20/1 100% Polyester Semi Dull</t>
  </si>
  <si>
    <t>2/80/100 100% Polyester Natural SET TS</t>
  </si>
  <si>
    <t>OSMSH/NAT</t>
  </si>
  <si>
    <t>1/140/136 100% Polyester OSMSH/NAT AJT SOLDYE AJ</t>
  </si>
  <si>
    <t>DULL</t>
  </si>
  <si>
    <t>2/80/68 100% Polyester DULL SET TS</t>
  </si>
  <si>
    <t>2/80/34 100% Polyester BRT SET TS</t>
  </si>
  <si>
    <t>18/1 55/45 Modacrylic/Karded Cotton Natural PRTXC RS</t>
  </si>
  <si>
    <t>30/1 100% Celliant Natural</t>
  </si>
  <si>
    <t>30/1 100% Polyester Natural CICLO RS</t>
  </si>
  <si>
    <t>4/300/72 100% Polyester Natural STR</t>
  </si>
  <si>
    <t>18/1 100% Modacrylic/Karded Cotton Natural PRTXC RS</t>
  </si>
  <si>
    <t>24/1 100% Bamboo Natural</t>
  </si>
  <si>
    <t>MUSTARD</t>
  </si>
  <si>
    <t>1/150/36 100% Polyester MUSTARD 458</t>
  </si>
  <si>
    <t>1/150/36 100% Polyester Lime 2297</t>
  </si>
  <si>
    <t>1/150/36 100% Polyester Emerald 7714</t>
  </si>
  <si>
    <t>SEDONA</t>
  </si>
  <si>
    <t>1/150/36 100% Polyester SEDONA 7607</t>
  </si>
  <si>
    <t>TAUPE</t>
  </si>
  <si>
    <t>1/150/36 100% Polyester TAUPE 7528</t>
  </si>
  <si>
    <t>3/300/68 100% Polyester Light Grey</t>
  </si>
  <si>
    <t>1/70/34 100% Nylon Tan 5902P</t>
  </si>
  <si>
    <t>1/150/36 100% Polyester Tan 5902P</t>
  </si>
  <si>
    <t>1/50/68 100% Polyester Tan 5902P</t>
  </si>
  <si>
    <t>1/70/34 100% Polyester Tan 5902P</t>
  </si>
  <si>
    <t>1/50/68 100% Polyester CON BLACK 9458P</t>
  </si>
  <si>
    <t>1/300/72 100% Polyester Natural STR</t>
  </si>
  <si>
    <t>MIST</t>
  </si>
  <si>
    <t>18/1 100% Polyester MIST 7822</t>
  </si>
  <si>
    <t>1/50/68 100% Polyester Natural STR TS</t>
  </si>
  <si>
    <t>1/70/72 100% Polyester Natural SUBSTA</t>
  </si>
  <si>
    <t>1/150/48 100% Polyester Natural SUBSTA</t>
  </si>
  <si>
    <t>1/150/36 100% Polyester Natural SUBSTA</t>
  </si>
  <si>
    <t>1/72/36 100% Polyester Natural SUBSTA</t>
  </si>
  <si>
    <t>1/70/36 100% Polyester Natural SUBSTA</t>
  </si>
  <si>
    <t>30/1 80/20 Celliant/Polyester Natural RS</t>
  </si>
  <si>
    <t>DOE SKIN</t>
  </si>
  <si>
    <t>3/150/36 100% Polyester DOE SKIN AJT 151308 AJ</t>
  </si>
  <si>
    <t>1/400/200 100% Polyethylene Natural TM32</t>
  </si>
  <si>
    <t>DOYE</t>
  </si>
  <si>
    <t>14/1 100% Celliant Natural</t>
  </si>
  <si>
    <t>36/1 100% Celliant Natural RS</t>
  </si>
  <si>
    <t>24/1 100% Bamboo Natural RS</t>
  </si>
  <si>
    <t>OYMSH/NAT</t>
  </si>
  <si>
    <t>1/70/68 100% Polyester OYMSH/NAT STRIAT</t>
  </si>
  <si>
    <t>VAPORGREY</t>
  </si>
  <si>
    <t>1/70/68 100% Polyester VAPORGREY</t>
  </si>
  <si>
    <t>OYST MUSH</t>
  </si>
  <si>
    <t>1/70/68 100% Polyester OYST MUSH</t>
  </si>
  <si>
    <t>2/300/72 100% Polyester Natural STR TS</t>
  </si>
  <si>
    <t>TANGO RED</t>
  </si>
  <si>
    <t>2/150/36 100%FTWS Polyester TANGO RED 191761</t>
  </si>
  <si>
    <t>1/300/72 100%NTS Polyester Natural HISHR</t>
  </si>
  <si>
    <t>1/400/160 100% Polyethylene Natural</t>
  </si>
  <si>
    <t>BTTC</t>
  </si>
  <si>
    <t>2/330/72 100% Polyester Natural Stretch low tac STRLTS</t>
  </si>
  <si>
    <t>NAT-Z CAT</t>
  </si>
  <si>
    <t>1/70/34 100%RPRF Polyester NAT-Z CAT STRNTS</t>
  </si>
  <si>
    <t>1/400/100 100% Polyethylene White Z</t>
  </si>
  <si>
    <t>BEIJ</t>
  </si>
  <si>
    <t>1/750/192 100% Polyester Grey 0690Q</t>
  </si>
  <si>
    <t>2/900/216 100% Polyester Natural</t>
  </si>
  <si>
    <t>1/1600/360 100% Polyester Natural</t>
  </si>
  <si>
    <t>SILVRCOIN</t>
  </si>
  <si>
    <t>1/150/36 100% Polyester SILVRCOIN SETLTS</t>
  </si>
  <si>
    <t>NAT ZTWST</t>
  </si>
  <si>
    <t>1/70/34 100%RFLX Polyester NAT ZTWST NTSCAT</t>
  </si>
  <si>
    <t>NAT STWST</t>
  </si>
  <si>
    <t>1/70/34 100%RFLX Polyester NAT STWST NTSCAT</t>
  </si>
  <si>
    <t>1/30/24 100% Polyester Semi Dull CAFTA</t>
  </si>
  <si>
    <t>1/150/48 100% Polyester Natural SUBSET</t>
  </si>
  <si>
    <t>1/150/48 100% Polyester Natural SUBSTN</t>
  </si>
  <si>
    <t>1/100/96 100% Polyester Semi Dull Z STRNTS</t>
  </si>
  <si>
    <t>GREYHEATH</t>
  </si>
  <si>
    <t>1/150/72 100% Polyester GREYHEATH</t>
  </si>
  <si>
    <t>1/150/36 100% Polyester Black</t>
  </si>
  <si>
    <t>1/100/96 100% Polyester Natural Z STR TS</t>
  </si>
  <si>
    <t>1/150/36 100% Polyester Natural STRNTS</t>
  </si>
  <si>
    <t>SA YELLOW</t>
  </si>
  <si>
    <t>1/150/36 100% Polyester SA YELLOW 01290</t>
  </si>
  <si>
    <t>SLVR GREY</t>
  </si>
  <si>
    <t>1/150/36 100% Polyester SLVR GREY 01278</t>
  </si>
  <si>
    <t>30/1 100% Polyester Grey 7823 RS</t>
  </si>
  <si>
    <t>Ashe</t>
  </si>
  <si>
    <t>30/1 100% Polyester Ashe 7821 RS</t>
  </si>
  <si>
    <t>30/1 100% Polyester MIST 5% Black 7822 RS</t>
  </si>
  <si>
    <t>1/150/36 100%SUB Polyester Natural STRNTS</t>
  </si>
  <si>
    <t>1/75/36 100% Polyester BLK SOLDY STRLTS</t>
  </si>
  <si>
    <t>20/1 100% Tencel Natural RS</t>
  </si>
  <si>
    <t>1/150/36 100%SBST Polyester Semi Dull SET TS</t>
  </si>
  <si>
    <t>20/1 100% Polyester Semi Dull RS</t>
  </si>
  <si>
    <t>1/150/36 100% Polyester COBALT 01275</t>
  </si>
  <si>
    <t>1/150/36 100% Polyester Slate 01273</t>
  </si>
  <si>
    <t>CARIBBEAN</t>
  </si>
  <si>
    <t>1/150/36 100% Polyester CARIBBEAN 01274</t>
  </si>
  <si>
    <t>1/150/36 100% Polyester Stone 01272</t>
  </si>
  <si>
    <t>WOLF GREY</t>
  </si>
  <si>
    <t>3/150/100 100% Polyester WOLF GREY</t>
  </si>
  <si>
    <t>3/150/100 100% Polyester White</t>
  </si>
  <si>
    <t>THUNDE</t>
  </si>
  <si>
    <t>3/150/100 100% Polyester THUNDE</t>
  </si>
  <si>
    <t>3/150/100 100% Polyester Black</t>
  </si>
  <si>
    <t>NB PURPLE</t>
  </si>
  <si>
    <t>1/150/36 100% Polyester NB PURPLE</t>
  </si>
  <si>
    <t>NEST</t>
  </si>
  <si>
    <t>1/160/36 72/28RFX Polyester/Lycra Natural Z 1/70 AE 1/140</t>
  </si>
  <si>
    <t>1/160/36 72/28RFX Polyester/Lycra Natural S 1/70 AE 1/140</t>
  </si>
  <si>
    <t>1/1/HNK 50/25/25 Polyester/Cotton/Rayon Natural ROVING</t>
  </si>
  <si>
    <t>1/70/36 100%RFLX Polyester Natural z Non TS STRNTS</t>
  </si>
  <si>
    <t>3/330/72 100% Polyester Natural Stretch low tac STR</t>
  </si>
  <si>
    <t>1/70/18 100%RFLX Polyester Semi Dull STRNTS</t>
  </si>
  <si>
    <t>1/70/36 100%RFLX Polyester Semi Dull S Non TS STRNTS</t>
  </si>
  <si>
    <t>20/1 100% Bamboo Natural RS</t>
  </si>
  <si>
    <t>20/1 100% Polyester Natural SPRSFT RS</t>
  </si>
  <si>
    <t>ELECBLBLK</t>
  </si>
  <si>
    <t>1/150/48 100% Polyester ELECBLBLK SPRSOF</t>
  </si>
  <si>
    <t>REDPURPLE</t>
  </si>
  <si>
    <t>1/150/48 100% Polyester REDPURPLE</t>
  </si>
  <si>
    <t>PRPLERAIN</t>
  </si>
  <si>
    <t>1/150/48 100% Polyester PRPLERAIN</t>
  </si>
  <si>
    <t>SET GREY</t>
  </si>
  <si>
    <t>1/150/36 100% Polyester SET GREY</t>
  </si>
  <si>
    <t>Black 60%</t>
  </si>
  <si>
    <t>30/1 80/12/8 Polyester/Rayon/Cotton Black 60% 60% Black 8092 RS</t>
  </si>
  <si>
    <t>NAT CG100</t>
  </si>
  <si>
    <t>1/1/HNK 70/30 Modacrylic/Tencel NAT CG100 ROVING</t>
  </si>
  <si>
    <t>1/1/HNK 100% Polyester Natural ROVING</t>
  </si>
  <si>
    <t>1/150/60 100% Polyester Natural LDPE</t>
  </si>
  <si>
    <t>QING</t>
  </si>
  <si>
    <t>CAVRN HTH</t>
  </si>
  <si>
    <t>30/1 80/12/8 Polyester/Rayon/Cotton CAVRN HTH 40% Black 8093 RS</t>
  </si>
  <si>
    <t>OXFRD HTH</t>
  </si>
  <si>
    <t>30/1 80/12/8 Polyester/Rayon/Cotton OXFRD HTH 8094 RS</t>
  </si>
  <si>
    <t>1/300/68 100% Polyester Black NTS</t>
  </si>
  <si>
    <t>ORANGINA</t>
  </si>
  <si>
    <t>1/150/36 100% Polyester ORANGINA 79</t>
  </si>
  <si>
    <t>BURLINGTON INDUSTRIES LLC</t>
  </si>
  <si>
    <t>2/150/50 Polyester Natural COOLNG</t>
  </si>
  <si>
    <t>20/1 100% Polyester OB RS</t>
  </si>
  <si>
    <t>1/300/72 100% Polyester Semi Dull STRNTS</t>
  </si>
  <si>
    <t>1/70/34 100% Nylon Semi Dull FLAT</t>
  </si>
  <si>
    <t>1/200/192 100% Polyester Semi Dull SETSTS</t>
  </si>
  <si>
    <t>1/70/34 100% Nylon Natural STR</t>
  </si>
  <si>
    <t>1/160/36 100% Polyester Black SETLTS</t>
  </si>
  <si>
    <t>1/160/36 100% Polyester Black STRNTS</t>
  </si>
  <si>
    <t>1/220/68 Polyester Heather AJT</t>
  </si>
  <si>
    <t>NAT1.2DPF</t>
  </si>
  <si>
    <t>1/1/HNK Polyester NAT1.2DPF ROVING</t>
  </si>
  <si>
    <t>1/100/144 100% Polyester Semi Dull SETNTS</t>
  </si>
  <si>
    <t>1/70/34 100% Nylon Semi Dull STR</t>
  </si>
  <si>
    <t>1/150/36 100% Polyester IRIS</t>
  </si>
  <si>
    <t>1/150/36 100% Polyester NEWROBEGG NTS</t>
  </si>
  <si>
    <t>1/100/136 100% Polyester Natural STR</t>
  </si>
  <si>
    <t>1/100/48 100% Polyethylene Natural</t>
  </si>
  <si>
    <t>LUFT</t>
  </si>
  <si>
    <t>1/150/136 100% Nylon Natural EMANA</t>
  </si>
  <si>
    <t>1/70/34 100% Polyester Natural CELIAN</t>
  </si>
  <si>
    <t>1/75/36 Polyester Natural</t>
  </si>
  <si>
    <t>QUAN</t>
  </si>
  <si>
    <t>2/100/96 Polyester Natural NTS</t>
  </si>
  <si>
    <t>30/1 50/50 Celliant/Polyester Natural CELLIA RS</t>
  </si>
  <si>
    <t>Ash 4%</t>
  </si>
  <si>
    <t>30/1 70/20/10 Polyester/Cotton/Rayon Ash 4% 4% reclaimed heather 8095 RS</t>
  </si>
  <si>
    <t>A Blue</t>
  </si>
  <si>
    <t>1/150/36 100% Polyester A Blue NTS</t>
  </si>
  <si>
    <t>PURPLE6</t>
  </si>
  <si>
    <t>1/150/36 100% Polyester PURPLE6 A547</t>
  </si>
  <si>
    <t>ROBINEGG</t>
  </si>
  <si>
    <t>1/150/36 100% Polyester ROBINEGG NTS</t>
  </si>
  <si>
    <t>1/150/36 100% Polyester MAR ROYAL 4015-01240</t>
  </si>
  <si>
    <t>30/1 50/50 Celliant/Polyester Natural CELLIA</t>
  </si>
  <si>
    <t>PATRICK YARNS</t>
  </si>
  <si>
    <t>LNTNHEATH</t>
  </si>
  <si>
    <t>30/1 60/40 Polyester/Cotton LNTNHEATH 10055 RS</t>
  </si>
  <si>
    <t>GRN/BLK</t>
  </si>
  <si>
    <t>1/200/72 Polyester GRN/BLK NONTS</t>
  </si>
  <si>
    <t>Royal</t>
  </si>
  <si>
    <t>1/150/35 100% Polyester Royal</t>
  </si>
  <si>
    <t>1/150/36 100% Polyester Navy NTS</t>
  </si>
  <si>
    <t>Black 70%</t>
  </si>
  <si>
    <t>24/1 70/20/10 Polyester/Cotton/Rayon Black 70% RS</t>
  </si>
  <si>
    <t>30/1 100% Polyester Natural CUTEX RS</t>
  </si>
  <si>
    <t>F&amp;YP</t>
  </si>
  <si>
    <t>1/70/68 100% Nylon Natural</t>
  </si>
  <si>
    <t>4/70/68 100% Nylon Natural</t>
  </si>
  <si>
    <t>2/70/68 100% Nylon Natural</t>
  </si>
  <si>
    <t>FD TWIST</t>
  </si>
  <si>
    <t>2/80/72 100% Polyester FD TWIST VFD507</t>
  </si>
  <si>
    <t>RECO</t>
  </si>
  <si>
    <t>FD AIR TS</t>
  </si>
  <si>
    <t>2/80/72 100% Polyester FD AIR TS VFD413</t>
  </si>
  <si>
    <t>1/70/72 100% Polyester Natural STRNTS</t>
  </si>
  <si>
    <t>24/1 60/40 Polyester Charcoal MJS</t>
  </si>
  <si>
    <t>24/1 99/1 Polyester Heather MJS</t>
  </si>
  <si>
    <t>1/50/1 100% Polyester Natural</t>
  </si>
  <si>
    <t>ALTX</t>
  </si>
  <si>
    <t>1/30/1 100% Polyester Natural</t>
  </si>
  <si>
    <t>3/150/34 100 Polyester Black STR</t>
  </si>
  <si>
    <t>STOK</t>
  </si>
  <si>
    <t>2/70/34 100% Nylon Navy T9336</t>
  </si>
  <si>
    <t>NAT/BLK</t>
  </si>
  <si>
    <t>24/1 Polyester NAT/BLK MJS</t>
  </si>
  <si>
    <t>24/1 94/6 Rayon/Cashmere Natural</t>
  </si>
  <si>
    <t>NEW ROYAL</t>
  </si>
  <si>
    <t>1/150/36 100% Polyester NEW ROYAL MLT19</t>
  </si>
  <si>
    <t>1/70/34 100% Polybutylene Terephalate Natural STR TS</t>
  </si>
  <si>
    <t>GRNWHTCOM</t>
  </si>
  <si>
    <t>1/200/72 100% Polyester GRNWHTCOM NON TS</t>
  </si>
  <si>
    <t>30/1 70/20/10 Polyester/Cotton/Rayon Black 50% 8099 RS</t>
  </si>
  <si>
    <t>1/150/34 100% Polyester Purple 5137P</t>
  </si>
  <si>
    <t>1/1/HNK Polyester Natural SO1</t>
  </si>
  <si>
    <t>NAT</t>
  </si>
  <si>
    <t>HNK 60/40 Cotton/Polyester NAT ROVING</t>
  </si>
  <si>
    <t>1/70/34 100% Polyester Sky Blue</t>
  </si>
  <si>
    <t>2/70/70 Polyester STRIATED 56B690</t>
  </si>
  <si>
    <t>NAT (BRT)</t>
  </si>
  <si>
    <t>1/70/34 100% Polyester NAT (BRT) SET TS</t>
  </si>
  <si>
    <t>1/150/36 Polyester Semi Dull S SET NTS</t>
  </si>
  <si>
    <t>DARK GRAY</t>
  </si>
  <si>
    <t>1/300/68 100% Polyester DARK GRAY</t>
  </si>
  <si>
    <t>DAWN GRAY</t>
  </si>
  <si>
    <t>1/300/68 100% Polyester DAWN GRAY</t>
  </si>
  <si>
    <t>4/300/72 100% Polyester Semi Dull STR TS</t>
  </si>
  <si>
    <t>PURPLEBRY</t>
  </si>
  <si>
    <t>1/150/36 100% Polyester PURPLEBRY 950X</t>
  </si>
  <si>
    <t>NASP</t>
  </si>
  <si>
    <t>1/150/36 100% Polyester Purple W501</t>
  </si>
  <si>
    <t>36/1 60/40 Karded Cotton/Polyester Natural OB</t>
  </si>
  <si>
    <t>30/1 50/50 PE/NY Natural HPPE</t>
  </si>
  <si>
    <t>20/1 100% Rayon Natural BLEACH RS</t>
  </si>
  <si>
    <t>BLUEGREEN</t>
  </si>
  <si>
    <t>1/200/72 100% Polyester BLUEGREEN PARAL</t>
  </si>
  <si>
    <t>1/200/72 100% Polyester BLUEGREEN COMNGL</t>
  </si>
  <si>
    <t>40/1 100% Combed Cotton Natural Z RS</t>
  </si>
  <si>
    <t>1/150/48 100% Polyester BRT TRILOB</t>
  </si>
  <si>
    <t>4/330/72 100% Polyester Natural STRETC</t>
  </si>
  <si>
    <t>OB WHITE</t>
  </si>
  <si>
    <t>2/75/72 Polyester OB WHITE SET TS</t>
  </si>
  <si>
    <t>20/1 100% Celliant Natural POLY RS</t>
  </si>
  <si>
    <t>1/150/36 100% Polyester LT GREY</t>
  </si>
  <si>
    <t>1/75/36 100% Polyester BLK SOLDY SETNTS</t>
  </si>
  <si>
    <t>SCARLETT</t>
  </si>
  <si>
    <t>1/150/34 100% Polyester SCARLETT MLT 11</t>
  </si>
  <si>
    <t>1/180/300 100% Polyester Natural B689</t>
  </si>
  <si>
    <t>1/120/220 100% Polyester Natural B689</t>
  </si>
  <si>
    <t>NAT.63TPI</t>
  </si>
  <si>
    <t>1/1/HNK 100% Polyester NAT.63TPI ROVING</t>
  </si>
  <si>
    <t>36/1 Polyester/Cotton Natural</t>
  </si>
  <si>
    <t>1/150/136 100%PARA Polyester Natural SETNTS</t>
  </si>
  <si>
    <t>2/70/68 100% Nylon Blue</t>
  </si>
  <si>
    <t>NAT STRIA</t>
  </si>
  <si>
    <t>1/150/136 100% Polyester NAT STRIA SET TS</t>
  </si>
  <si>
    <t>1/150/136 100% Polyester NAT STRIA CATIONIC/DISPERSE STRIATED 56T92T</t>
  </si>
  <si>
    <t>1/75/36 100% Polyester Black SET</t>
  </si>
  <si>
    <t>Royal Blue</t>
  </si>
  <si>
    <t>1/70/68 100%REPR Polyester Royal Blue 56T TS</t>
  </si>
  <si>
    <t>2/70/130 100% Polyester Heather SET TS</t>
  </si>
  <si>
    <t>CNDRHEATH</t>
  </si>
  <si>
    <t>30/1 100% Karded Cotton CNDRHEATH 5004</t>
  </si>
  <si>
    <t>TUSC</t>
  </si>
  <si>
    <t>BLKWHITE</t>
  </si>
  <si>
    <t>18/1 Karded Cotton/Polyester BLKWHITE 7085</t>
  </si>
  <si>
    <t>DLITELIME</t>
  </si>
  <si>
    <t>1/150/36 100% Polyester DLITELIME</t>
  </si>
  <si>
    <t>3/100/34 Polyester Semi Dull STR TS</t>
  </si>
  <si>
    <t>HNTORANGE</t>
  </si>
  <si>
    <t>1/70/34 100% Nylon HNTORANGE</t>
  </si>
  <si>
    <t>1/70/36 100% Polyester HNTORANGE</t>
  </si>
  <si>
    <t>FROSTGREY</t>
  </si>
  <si>
    <t>1/70/34 100% Nylon FROSTGREY</t>
  </si>
  <si>
    <t>1/70/36 100% Polyester FROSTGREY</t>
  </si>
  <si>
    <t>26/1 50/50 PE/NY Natural</t>
  </si>
  <si>
    <t>Red</t>
  </si>
  <si>
    <t>1/150/34 100% Polyester Red NONTS</t>
  </si>
  <si>
    <t>SD OB</t>
  </si>
  <si>
    <t>1/150/68 Polyester SD OB NTS</t>
  </si>
  <si>
    <t>1/70/68 100% Nylon Semi Dull</t>
  </si>
  <si>
    <t>UNIV</t>
  </si>
  <si>
    <t>1/30/10 100% Nylon Semi Dull</t>
  </si>
  <si>
    <t>1/150/36 100% Polyester Semi Dull F TANG</t>
  </si>
  <si>
    <t>1/28/WC Acrylic Natural</t>
  </si>
  <si>
    <t>1/150/36 100% Polyester Semi Dull FLAT</t>
  </si>
  <si>
    <t>1/150/36 100% Polyester ST LUCIA U682</t>
  </si>
  <si>
    <t>1/150/36 100% Polyester Capri U640</t>
  </si>
  <si>
    <t>1/150/144 100% Polyester Natural INFMIC</t>
  </si>
  <si>
    <t>AOLI</t>
  </si>
  <si>
    <t>30/1 52/48 Polyester/Cotton Indigo S OE</t>
  </si>
  <si>
    <t>BLUEGLOW</t>
  </si>
  <si>
    <t>1/150/34 100% Polyester BLUEGLOW</t>
  </si>
  <si>
    <t>NAT SUBST</t>
  </si>
  <si>
    <t>1/75/72 100% Polyester NAT SUBST STR</t>
  </si>
  <si>
    <t>SLVRMTLIC</t>
  </si>
  <si>
    <t>1/69 100% Lurex SLVRMTLIC 2/20NY</t>
  </si>
  <si>
    <t>LURE</t>
  </si>
  <si>
    <t>1/440 100% Polyethylene Natural S200TM</t>
  </si>
  <si>
    <t>TOYO</t>
  </si>
  <si>
    <t>1/1/NM 100% Cotton Natural ROVING</t>
  </si>
  <si>
    <t>1/1/HNK 100% Cotton Natural ROVING</t>
  </si>
  <si>
    <t>1/150/36 100% Polyester BLUEGLOW 0325P</t>
  </si>
  <si>
    <t>36/1 100% Polyester Natural MJS</t>
  </si>
  <si>
    <t>1/50/68 100% Polyester Natural NTS</t>
  </si>
  <si>
    <t>22/1 100% Karded Cotton Natural OE</t>
  </si>
  <si>
    <t>SGRT</t>
  </si>
  <si>
    <t>BLKGRN</t>
  </si>
  <si>
    <t>1/110 100% Polyester BLKGRN</t>
  </si>
  <si>
    <t>26/1 100% Karded Cotton CNDRHEATH RS</t>
  </si>
  <si>
    <t>20/1 100 Karded Cotton Charcoal RS</t>
  </si>
  <si>
    <t>1/150/36 100% Polyester GLACRGREY</t>
  </si>
  <si>
    <t>CUSTARD</t>
  </si>
  <si>
    <t>1/150/36 Polyester CUSTARD</t>
  </si>
  <si>
    <t>LIMEGREEN</t>
  </si>
  <si>
    <t>1/70/36 100% Polyester LIMEGREEN</t>
  </si>
  <si>
    <t>FRON</t>
  </si>
  <si>
    <t>1/150/36 100% Polyester Navy</t>
  </si>
  <si>
    <t>SUMRMELON</t>
  </si>
  <si>
    <t>1/150/36 Polyester SUMRMELON</t>
  </si>
  <si>
    <t>SALSA</t>
  </si>
  <si>
    <t>1/150/36 100% Polyester SALSA</t>
  </si>
  <si>
    <t>CHAMPAGNE</t>
  </si>
  <si>
    <t>1/150/36 100% Polyester CHAMPAGNE</t>
  </si>
  <si>
    <t>LAVENDER</t>
  </si>
  <si>
    <t>1/150/36 Polyester LAVENDER</t>
  </si>
  <si>
    <t>1/50/68 100% Polyester Black</t>
  </si>
  <si>
    <t>30/1 100% Bamboo Natural RS</t>
  </si>
  <si>
    <t>KC DAYBRK</t>
  </si>
  <si>
    <t>1/150/36 100% Polyester KC DAYBRK</t>
  </si>
  <si>
    <t>KC MINK</t>
  </si>
  <si>
    <t>1/150/36 100% Polyester KC MINK</t>
  </si>
  <si>
    <t>KC BLACK</t>
  </si>
  <si>
    <t>1/150/48 100% Polyester KC BLACK</t>
  </si>
  <si>
    <t>KC PEWTER</t>
  </si>
  <si>
    <t>1/150/48 100% Polyester KC PEWTER</t>
  </si>
  <si>
    <t>DELMAR</t>
  </si>
  <si>
    <t>1/150/36 100% Polyester DELMAR U651</t>
  </si>
  <si>
    <t>PENNY</t>
  </si>
  <si>
    <t>1/150/36 100% Polyester PENNY U622</t>
  </si>
  <si>
    <t>NEW JAVA</t>
  </si>
  <si>
    <t>1/150/36 100% Polyester NEW JAVA U614</t>
  </si>
  <si>
    <t>1/150/36 100% Polyester Blue 142</t>
  </si>
  <si>
    <t>LT BEIGE</t>
  </si>
  <si>
    <t>1/150/34 100% Polyester LT BEIGE NTS</t>
  </si>
  <si>
    <t>SLATEBLUE</t>
  </si>
  <si>
    <t>2/300/68 Polyester SLATEBLUE</t>
  </si>
  <si>
    <t>24/1 Modacrylic/Tencel/Alkex Natural</t>
  </si>
  <si>
    <t>1/150/36 100% Polyester MOKKA J133</t>
  </si>
  <si>
    <t>TIMBERTAN</t>
  </si>
  <si>
    <t>20/1 100% Polyester TIMBERTAN 971W RS</t>
  </si>
  <si>
    <t>20/1 100% Polyester Natural CELLNT</t>
  </si>
  <si>
    <t>GILL</t>
  </si>
  <si>
    <t>2/300/72 100% Polyester Natural SIMSTR</t>
  </si>
  <si>
    <t>1/70/34 100% Polyester Grey 7555</t>
  </si>
  <si>
    <t>CARDBOARD</t>
  </si>
  <si>
    <t>1/150/36 100% Polyester CARDBOARD 103</t>
  </si>
  <si>
    <t>30/1 100% Combed Cotton Natural ORGANI RS</t>
  </si>
  <si>
    <t>20/1 100% Karded Cotton Natural ORGANI RS</t>
  </si>
  <si>
    <t>4/300/72 100% Polyester Natural</t>
  </si>
  <si>
    <t>2/300/72 100% Polyester Natural STR</t>
  </si>
  <si>
    <t>FB</t>
  </si>
  <si>
    <t>1/167/48 100% Polyester FB TRILOB</t>
  </si>
  <si>
    <t>20/1 100% Karded Cotton Natural ORGANI</t>
  </si>
  <si>
    <t>60/1 Combed Cotton Natural ZTWIST</t>
  </si>
  <si>
    <t>30/1 70/30 Polyester/Stainless Steel Natural RS</t>
  </si>
  <si>
    <t>BEKAERT</t>
  </si>
  <si>
    <t>30/1 100% Rayon Natural RS</t>
  </si>
  <si>
    <t>6/1 55/45 Modacrylic/Karded Cotton Natural PRTXM</t>
  </si>
  <si>
    <t>24/1 Modacrylic/Tencel/Twaron Natural</t>
  </si>
  <si>
    <t>1/70/68 100% Polyester Natural FRINMX</t>
  </si>
  <si>
    <t>ROSESGLIC</t>
  </si>
  <si>
    <t>1/150/36 100% Polyester ROSESGLIC U549</t>
  </si>
  <si>
    <t>30/1 52/48 Polyester/Rayon Natural</t>
  </si>
  <si>
    <t>1/300/96 100% Polyester Natural</t>
  </si>
  <si>
    <t>IMIN</t>
  </si>
  <si>
    <t>30/1 100% Rayon Natural</t>
  </si>
  <si>
    <t>2/300/72 100% Polyester Natural</t>
  </si>
  <si>
    <t>20/1 100% Polyester Natural OB RS</t>
  </si>
  <si>
    <t>20/150/48 Spandex/Polyester Natural</t>
  </si>
  <si>
    <t>1/70/17 100% Nylon BRT</t>
  </si>
  <si>
    <t>1/100/34 100% Nylon Semi Dull</t>
  </si>
  <si>
    <t>1/75/36 100% Polyester FB</t>
  </si>
  <si>
    <t>1/140/34 100% Nylon Semi Dull FLAT</t>
  </si>
  <si>
    <t>ABY</t>
  </si>
  <si>
    <t>4/300/72 100% Polyester Natural TEXT</t>
  </si>
  <si>
    <t>1/70/34 Nylon Black STR</t>
  </si>
  <si>
    <t>1/150/34 100% Polyester Pewter</t>
  </si>
  <si>
    <t>30/1 100% Polyester Natural</t>
  </si>
  <si>
    <t>1/150/34 100% Polyester Daybreak</t>
  </si>
  <si>
    <t>2/300/72 100% Polyester Natural STRNTS</t>
  </si>
  <si>
    <t>1/300/72 100% Polyester Natural SETNTS</t>
  </si>
  <si>
    <t>USE 18024</t>
  </si>
  <si>
    <t>1/70/34 100% Nylon USE 18024 STRT66</t>
  </si>
  <si>
    <t>1/70/34 100% Nylon Black STR</t>
  </si>
  <si>
    <t>50/1 Combed Cotton Natural SUPZTW</t>
  </si>
  <si>
    <t>30/1 Combed Cotton Natural</t>
  </si>
  <si>
    <t>1/400/40 VECT Black T150</t>
  </si>
  <si>
    <t>KURARAY AMERICA INC</t>
  </si>
  <si>
    <t>ASHLYBLUE</t>
  </si>
  <si>
    <t>1/150/36 100% Polyester ASHLYBLUE</t>
  </si>
  <si>
    <t>YELLOW876</t>
  </si>
  <si>
    <t>1/150/34 Polyester YELLOW876 543850</t>
  </si>
  <si>
    <t>60/1 Combed Cotton Natural</t>
  </si>
  <si>
    <t>1/200/74 96/4 Polyester/Carbonized Nylon Grey Z</t>
  </si>
  <si>
    <t>1/83 100% XLANCE Natural ELASTOLEFIN</t>
  </si>
  <si>
    <t>1/61 100% XLANCE Natural ELASTOLEFIN</t>
  </si>
  <si>
    <t>1/140/136 100% Nylon Natural False Twist Text. T6582</t>
  </si>
  <si>
    <t>1/100/26 100% Nylon Natural FDY Flat T3800</t>
  </si>
  <si>
    <t>1/70/68 100% Nylon Natural FDY Flat T6300</t>
  </si>
  <si>
    <t>1/40 100% Lycra BRT  562B</t>
  </si>
  <si>
    <t>1/47 100% XLANCE Black ELASTOLEFIN</t>
  </si>
  <si>
    <t>1/47 100% XLANCE Natural ELASTOLEFIN DBK</t>
  </si>
  <si>
    <t>1/78/68 100% Nylon Natural S Breeze nylon</t>
  </si>
  <si>
    <t>1/20 100% Spandex BRT H350</t>
  </si>
  <si>
    <t>1/70 100% Spandex Clear H300</t>
  </si>
  <si>
    <t>1/70 100%FR Spandex Natural A4025</t>
  </si>
  <si>
    <t>ROIC</t>
  </si>
  <si>
    <t>36/1 55/45 Modacrylic/Karded Cotton Natural PRTXC RS</t>
  </si>
  <si>
    <t>23/1 75/15/10 Modacrylic/Tencel/Nylon Natural C G100</t>
  </si>
  <si>
    <t>26/1 75/15/10 Modacrylic/Rayon/Nylon Natural PROCFR RS</t>
  </si>
  <si>
    <t>30/1 90/10 P/PTF Natural GORE RS</t>
  </si>
  <si>
    <t>30/1 55/35/10 Modacrylic/Karded Cotton/Blk Karded Cotton Heather PRTXM RS</t>
  </si>
  <si>
    <t>18/1 55/35/10 Modacrylic/Karded Cotton/Blk Karded Cotton Heather PRTXC RS</t>
  </si>
  <si>
    <t>8/1 55/35/10 Modacrylic/Karded Cotton/Blk Karded Cotton Heather PRTXC OE</t>
  </si>
  <si>
    <t>1/150/36 100% Polyester Cool Grey</t>
  </si>
  <si>
    <t>1/220/68 Polyester Heather SET TS</t>
  </si>
  <si>
    <t>1/200/68 100% Polyester Heather SET TS</t>
  </si>
  <si>
    <t>30/1 85/15 Modacrylic/Tencel Natural PRTXC RS</t>
  </si>
  <si>
    <t>24/1 85/15 Modacrylic/Tencel Natural AJS</t>
  </si>
  <si>
    <t>20/1 85/15 Modacrylic/Tencel Natural AJS</t>
  </si>
  <si>
    <t>30/1 55/45 Modacrylic/Karded Cotton Natural PRTXC RS</t>
  </si>
  <si>
    <t>1/40 100% Lycra Black 582Z</t>
  </si>
  <si>
    <t>1/140 100% Lycra BRT 162B</t>
  </si>
  <si>
    <t>1/75/72 100% Polyester Natural CAT</t>
  </si>
  <si>
    <t>30/1 55/45 Modacrylic/Karded Cotton Natural PRTXC</t>
  </si>
  <si>
    <t>2/75/72 100% Polyester Natural CELLNT</t>
  </si>
  <si>
    <t>1/75/72 100% Polyester Natural CELLNT</t>
  </si>
  <si>
    <t>2/40/36 Polyester Natural CATDIS</t>
  </si>
  <si>
    <t>1/55 100% Lycra Semi Bright 582L</t>
  </si>
  <si>
    <t>1/70 100% Lycra Semi Bright 582L</t>
  </si>
  <si>
    <t>1/40 100% Lycra Semi Bright 582L</t>
  </si>
  <si>
    <t>30/1 50/30/20 Modacrylic/Tencel/Twaron Grey PRTXM RS</t>
  </si>
  <si>
    <t>26/1 Karded Cotton Natural RS</t>
  </si>
  <si>
    <t>1/200/46 Nylon Black FLAT</t>
  </si>
  <si>
    <t>12/1 100% Karded Cotton Natural OE</t>
  </si>
  <si>
    <t>18/1 Karded Cotton Natural</t>
  </si>
  <si>
    <t>26/1 100% Karded Cotton Natural OE</t>
  </si>
  <si>
    <t>NAT DTJ</t>
  </si>
  <si>
    <t>2/70/72 Polyester NAT DTJ S/Z TW</t>
  </si>
  <si>
    <t>10/1 100% Karded Cotton Natural OE</t>
  </si>
  <si>
    <t>1/70/68 100% Nylon Natural ZBREEZ</t>
  </si>
  <si>
    <t>1/50/36 100% Polyester Semi Dull 56TNTS</t>
  </si>
  <si>
    <t>1/20 100% Lycra BRT 163B</t>
  </si>
  <si>
    <t>1/20 100% Lycra Clear 162C</t>
  </si>
  <si>
    <t>1/150/36 Polyester Black</t>
  </si>
  <si>
    <t>1/30 100% Spandex Semi Dull H350</t>
  </si>
  <si>
    <t>1/750 100% Polyester Charcoal</t>
  </si>
  <si>
    <t>CELESTE</t>
  </si>
  <si>
    <t>1/50 60/40 Combed Cotton/Polyester CELESTE OE</t>
  </si>
  <si>
    <t>1/50 60/40 Polyester/Cotton Indigo OE</t>
  </si>
  <si>
    <t>1/150/36 100% Polyester Grey 4781M</t>
  </si>
  <si>
    <t>1/50 60/40 Polyester/Cotton Lino V155</t>
  </si>
  <si>
    <t>DESALES TRADING COMPANY</t>
  </si>
  <si>
    <t>1/50 60/40 Polyester/Cotton Grey 118</t>
  </si>
  <si>
    <t>28/1 75/25 Karded Cotton/Polyester Natural OE</t>
  </si>
  <si>
    <t>1/150/96 100% Polyester Natural MISCFL</t>
  </si>
  <si>
    <t>1/100/96 Polyester Semi Dull REPREV</t>
  </si>
  <si>
    <t>1/100/96 100%STR Polyester Natural REPREV</t>
  </si>
  <si>
    <t>1/150/96 100% Polyester Black SET TS</t>
  </si>
  <si>
    <t>8/1 Karded Cotton/Polyester Natural</t>
  </si>
  <si>
    <t>20/1 100% Tencel Natural</t>
  </si>
  <si>
    <t>CARRIBEAN</t>
  </si>
  <si>
    <t>1/150/34 100% Polyester CARRIBEAN 872N</t>
  </si>
  <si>
    <t>GLACIER</t>
  </si>
  <si>
    <t>1/150/36 100% Polyester GLACIER 651N</t>
  </si>
  <si>
    <t>1/100/96 100% Polyester Semi Dull SETSTR</t>
  </si>
  <si>
    <t>40/1 100% Tencel Natural LF RS</t>
  </si>
  <si>
    <t>1/300/68 100% Polyester Natural Non-Compliant STRNTS</t>
  </si>
  <si>
    <t>1/150/68 100% Polyester Natural NONTS</t>
  </si>
  <si>
    <t>30/1 50/50 Karded Cotton/Polyester Natural OE</t>
  </si>
  <si>
    <t>10/1 100% Combed Cotton Natural ORGANI</t>
  </si>
  <si>
    <t>1/100/96 100% Polyester Natural Z STR</t>
  </si>
  <si>
    <t>1/50 100% Nylon Natural MONO</t>
  </si>
  <si>
    <t>DILLON YARNS</t>
  </si>
  <si>
    <t>1/72/34 100% Polyester Natural SUBSTS</t>
  </si>
  <si>
    <t>40/1 100% Combed Cotton Natural</t>
  </si>
  <si>
    <t>PATS</t>
  </si>
  <si>
    <t>4/300/68 100% Polyester Natural 56TCST</t>
  </si>
  <si>
    <t>24/1 100% Karded Cotton Natural ORGANI</t>
  </si>
  <si>
    <t>1/150/200 100% Polyester BRT 935DT</t>
  </si>
  <si>
    <t>30/1 100% Tencel Natural MICRO RS</t>
  </si>
  <si>
    <t>18/1 55/45 Modacrylic/Karded Cotton Natural PRTXM RS</t>
  </si>
  <si>
    <t>1/100/96 100% Polyester Natural STWSTR</t>
  </si>
  <si>
    <t>30/1 55/45 Modacrylic/Karded Cotton Natural PRTXM</t>
  </si>
  <si>
    <t>26/1 100% Kevlar Black Z 30602</t>
  </si>
  <si>
    <t>26/1 100% Kevlar Black S 30604</t>
  </si>
  <si>
    <t>36/1 100% Combed Cotton Natural ORGANI</t>
  </si>
  <si>
    <t>40/1 100% Rayon Natural</t>
  </si>
  <si>
    <t>30/1 Combed Cotton Oatmeal ORGANI</t>
  </si>
  <si>
    <t>LATTE</t>
  </si>
  <si>
    <t>1/150/36 100% Polyester LATTE 488K</t>
  </si>
  <si>
    <t>1/150/48 100% Polyester SET GREY 428K</t>
  </si>
  <si>
    <t>1/113/96 Spandex/Polyester Natural 1/20 AE 1/100</t>
  </si>
  <si>
    <t>20/1 Modacrylic/Karded Cotton Natural F13</t>
  </si>
  <si>
    <t>1/122/96 88/12 Spandex/Polyester Natural 1/40 AE 1/100</t>
  </si>
  <si>
    <t>30/1 90/10 Tencel/Silk Natural SILK</t>
  </si>
  <si>
    <t>1/70/72 100% Polyester Natural dye select SETTS</t>
  </si>
  <si>
    <t>1/300/68 100% Polyester Natural SETNTS</t>
  </si>
  <si>
    <t>1/100/96 100% Polyester Natural SETTS</t>
  </si>
  <si>
    <t>SEA BLUE</t>
  </si>
  <si>
    <t>1/150/36 100% Polyester SEA BLUE 014K</t>
  </si>
  <si>
    <t>SEA SAND</t>
  </si>
  <si>
    <t>1/150/36 Polyester SEA SAND 015K</t>
  </si>
  <si>
    <t>Copper</t>
  </si>
  <si>
    <t>1/150/36 100% Polyester Copper 407J</t>
  </si>
  <si>
    <t>Yellow</t>
  </si>
  <si>
    <t>1/150/36 100% Polyester Yellow U259</t>
  </si>
  <si>
    <t>OMAR</t>
  </si>
  <si>
    <t>BRTLAVEND</t>
  </si>
  <si>
    <t>1/150/34 Polyester BRTLAVEND 741760</t>
  </si>
  <si>
    <t>1/20 100% Lycra BRT 162B</t>
  </si>
  <si>
    <t>40/1 100% Tencel Natural MICRO</t>
  </si>
  <si>
    <t>1/70/36 100% Polyester Natural STRTS</t>
  </si>
  <si>
    <t>BEACHGLAS</t>
  </si>
  <si>
    <t>1/150/34 100% Polyester BEACHGLAS 2266M</t>
  </si>
  <si>
    <t>20/1 100% Polyester Natural</t>
  </si>
  <si>
    <t>30/1 100% Polyester Natural OB</t>
  </si>
  <si>
    <t>ROMA GOLD</t>
  </si>
  <si>
    <t>1/150/34 Polyester ROMA GOLD 2601M</t>
  </si>
  <si>
    <t>36/1 Combed Cotton Natural</t>
  </si>
  <si>
    <t>24/1 100% Rayon Natural</t>
  </si>
  <si>
    <t>BROD</t>
  </si>
  <si>
    <t>20/1 100% Rayon Natural VISCOS</t>
  </si>
  <si>
    <t>BLK BRT</t>
  </si>
  <si>
    <t>1/150/36 100% Polyester BLK BRT L45FLT</t>
  </si>
  <si>
    <t>1/70/34 100% Polyester Black SATURA</t>
  </si>
  <si>
    <t>21/1 Modacrylic/Fiberglass Natural F12</t>
  </si>
  <si>
    <t>CARMELTAN</t>
  </si>
  <si>
    <t>1/145/34 Polyester CARMELTAN 662</t>
  </si>
  <si>
    <t>10/1 Modacrylic/Karded Cotton/Blk Karded Cotton Grey BLK</t>
  </si>
  <si>
    <t>GRASLANDS</t>
  </si>
  <si>
    <t>1/150/36 100% Polyester GRASLANDS 0831M</t>
  </si>
  <si>
    <t>1/14 100% Wool Natural 14.5</t>
  </si>
  <si>
    <t>8/1 55/35/10 Modacrylic/Karded Cotton/Blk Karded Cotton Grey F13BLK OE</t>
  </si>
  <si>
    <t>1/150/36 100% Polyester Paris Blue V931</t>
  </si>
  <si>
    <t>1/70/34 100% Nylon Silver XSTATI</t>
  </si>
  <si>
    <t>20/1 100% Rayon Natural</t>
  </si>
  <si>
    <t>1/150/36 100%L44 Polyester Silver FLTBRT</t>
  </si>
  <si>
    <t>SILVRGREY</t>
  </si>
  <si>
    <t>1/150/36 100% Polyester SILVRGREY V930</t>
  </si>
  <si>
    <t>1/750/192 Polyester Black 56BXUV</t>
  </si>
  <si>
    <t>1/150/34 100% Polyester CAFEAULAT 9430L</t>
  </si>
  <si>
    <t>2/150/34 100% Polyester Black M706</t>
  </si>
  <si>
    <t>11/1 Modacrylic/Glass Natural F12</t>
  </si>
  <si>
    <t>PERLA</t>
  </si>
  <si>
    <t>1/150/46 100% Polyester PERLA</t>
  </si>
  <si>
    <t>BELM</t>
  </si>
  <si>
    <t>1/150/34 100% Polyester Merrimack A368</t>
  </si>
  <si>
    <t>KONICA</t>
  </si>
  <si>
    <t>1/150/36 100% Polyester KONICA U386</t>
  </si>
  <si>
    <t>1/150/36 100% Polyester Pewter L470</t>
  </si>
  <si>
    <t>RAGGIO</t>
  </si>
  <si>
    <t>1/167/46 Polyester RAGGIO STRLIT</t>
  </si>
  <si>
    <t>AMES (Do not Use)</t>
  </si>
  <si>
    <t>1/145/34 100% Polyester Brown J360</t>
  </si>
  <si>
    <t>2/300/68 100% Polyester Natural Non-Compliant STRTS</t>
  </si>
  <si>
    <t>1/150/36 100% Polyester Shamrock L771</t>
  </si>
  <si>
    <t>FUCHSIA</t>
  </si>
  <si>
    <t>1/150/36 100% Polyester FUCHSIA M828</t>
  </si>
  <si>
    <t>1/150/34 100% Polyester Sandstone A352</t>
  </si>
  <si>
    <t>NEWCARAML</t>
  </si>
  <si>
    <t>1/150/34 Polyester NEWCARAML A259</t>
  </si>
  <si>
    <t>DK BROWN</t>
  </si>
  <si>
    <t>1/150/36 100% Polyester DK BROWN L583</t>
  </si>
  <si>
    <t>REFLECTIO</t>
  </si>
  <si>
    <t>1/150/36 Polyester REFLECTIO V928</t>
  </si>
  <si>
    <t>1/150/36 100% Polyester Tan L122</t>
  </si>
  <si>
    <t>1/750/192 100% Polyester BLK SATUR 56BXUV</t>
  </si>
  <si>
    <t>1/150/36 Polyester SALSA L057</t>
  </si>
  <si>
    <t>1/150/36 100% Polyester LAVENDER L013</t>
  </si>
  <si>
    <t>1/150/36 100% Polyester Navy L585</t>
  </si>
  <si>
    <t>APPLE GRN</t>
  </si>
  <si>
    <t>1/150/36 100% Polyester APPLE GRN V925</t>
  </si>
  <si>
    <t>18/1 Modal Natural Z TW</t>
  </si>
  <si>
    <t>1/69/50 Lurex Black P-859</t>
  </si>
  <si>
    <t>MULT</t>
  </si>
  <si>
    <t>BRONZE</t>
  </si>
  <si>
    <t>1/69/50 Lurex BRONZE 902</t>
  </si>
  <si>
    <t>LINEN</t>
  </si>
  <si>
    <t>1/150/34 100% Polyester LINEN J968</t>
  </si>
  <si>
    <t>40/1 Combed Cotton Natural Z TW</t>
  </si>
  <si>
    <t>Buff</t>
  </si>
  <si>
    <t>1/150/36 Polyester Buff U404</t>
  </si>
  <si>
    <t>FOAMGREN</t>
  </si>
  <si>
    <t>1/150/36 Polyester FOAMGREN B364</t>
  </si>
  <si>
    <t>4/70/68 100% Nylon Natural TCFSTR</t>
  </si>
  <si>
    <t>TEXF</t>
  </si>
  <si>
    <t>1/150/68 100% Polyester Burgundy J309</t>
  </si>
  <si>
    <t>1/150/34 100% Polyester Natural SETNTS</t>
  </si>
  <si>
    <t>1/92/34 15/85 Spandex/Polyester Natural 1/40 AE 1/70</t>
  </si>
  <si>
    <t>PALE GOLD</t>
  </si>
  <si>
    <t>1/400/80 100% VECT PALE GOLD T150</t>
  </si>
  <si>
    <t>1/200/40 VECT Gold T150C</t>
  </si>
  <si>
    <t>LT LINEN</t>
  </si>
  <si>
    <t>1/150/36 100% Polyester LT LINEN Z971</t>
  </si>
  <si>
    <t>1/110/34 24/76 Spandex/Polyester Natural 1/70 AE 1/70</t>
  </si>
  <si>
    <t>1/150/34 100% Polyester MOCHA 842560</t>
  </si>
  <si>
    <t>1/40/34 100% Nylon Semi Dull STR</t>
  </si>
  <si>
    <t>2/150/34 Polyester Red 3490L</t>
  </si>
  <si>
    <t>24/1 90/10 Rayon/Cashmere Natural</t>
  </si>
  <si>
    <t>36/1 Combed Cotton Natural ORGANC</t>
  </si>
  <si>
    <t>SANDAL</t>
  </si>
  <si>
    <t>1/150/36 100% Polyester SANDAL U249</t>
  </si>
  <si>
    <t>SIENNA</t>
  </si>
  <si>
    <t>1/150/34 100% Polyester SIENNA 842460</t>
  </si>
  <si>
    <t>1/150/34 100% Polyester ROBINSEGG 340320</t>
  </si>
  <si>
    <t>1/70/88 Coolmax Semi Dull T694</t>
  </si>
  <si>
    <t>BLUE SEAL</t>
  </si>
  <si>
    <t>1/150/34 100% Polyester BLUE SEAL 242240</t>
  </si>
  <si>
    <t>1/2000/408 100% Polyester BLK/BRN SATUR</t>
  </si>
  <si>
    <t>PALEGREEN</t>
  </si>
  <si>
    <t>1/150/34 100% Polyester PALEGREEN 11247</t>
  </si>
  <si>
    <t>SPDY</t>
  </si>
  <si>
    <t>1/54 Lycra BRT 275B</t>
  </si>
  <si>
    <t>Blu Light</t>
  </si>
  <si>
    <t>1/150/36 100% Polyester Blu Light U324</t>
  </si>
  <si>
    <t>1/145/34 100% Polyester Almond H75</t>
  </si>
  <si>
    <t>1/69/50 60/40 Lurex IRIS 130</t>
  </si>
  <si>
    <t>1/20/12 100% Polyester Semi Dull</t>
  </si>
  <si>
    <t>LTLINENVD</t>
  </si>
  <si>
    <t>30/1 Karded Cotton LTLINENVD 890140</t>
  </si>
  <si>
    <t>1/30/1 100% Polyester Semi Dull</t>
  </si>
  <si>
    <t>ESLO</t>
  </si>
  <si>
    <t>1/150/48 Polyester Natural ZTW UV</t>
  </si>
  <si>
    <t>30/1 100% Coolmax Natural T729W</t>
  </si>
  <si>
    <t>FD</t>
  </si>
  <si>
    <t>2/70/68 100% Nylon FD T66STR</t>
  </si>
  <si>
    <t>2/300/96 100% Polyester Semi Dull SIM(slight intermingle)SH(single heater)Nodes per meter - less than 35 - BWS 15%+  STRTS</t>
  </si>
  <si>
    <t>LILAC</t>
  </si>
  <si>
    <t>1/150/48 Polyester LILAC</t>
  </si>
  <si>
    <t>USAM</t>
  </si>
  <si>
    <t>1/150/48 100% Polyester LT GREY</t>
  </si>
  <si>
    <t>1/765/122 Nylon BRT</t>
  </si>
  <si>
    <t>BCF</t>
  </si>
  <si>
    <t>26/1 100% Kevlar Black 1.5</t>
  </si>
  <si>
    <t>1/20/7 100% Nylon Semi Dull</t>
  </si>
  <si>
    <t>1/69/50 60/40 Lurex Silver</t>
  </si>
  <si>
    <t>1/70/13 Nylon Flat</t>
  </si>
  <si>
    <t>1/70/17 Nylon BRT</t>
  </si>
  <si>
    <t>NAT-B Grade</t>
  </si>
  <si>
    <t>1/75/72 100% Polyester NAT-B Grade SET</t>
  </si>
  <si>
    <t>1/56 Polyester Black MON003</t>
  </si>
  <si>
    <t>SHAK</t>
  </si>
  <si>
    <t>18/1 100% Polyester Natural</t>
  </si>
  <si>
    <t>1/2150/408 100% Polyester SOLID BLK</t>
  </si>
  <si>
    <t>30/1 100% Combed Cotton Natural</t>
  </si>
  <si>
    <t>30/1 100% Bamboo Natural</t>
  </si>
  <si>
    <t>1/200/48 100% Polyester Slate 2957K</t>
  </si>
  <si>
    <t>1/1950/408 100% Polyester BEIGEHEAT</t>
  </si>
  <si>
    <t>LTCUPRBEI</t>
  </si>
  <si>
    <t>1/150/34 Polyester LTCUPRBEI 1%</t>
  </si>
  <si>
    <t>1/2150/424 Polyester Heather AIRTEX</t>
  </si>
  <si>
    <t>1/55 100% Lycra BRT 162B</t>
  </si>
  <si>
    <t>1/150/96 100% Polyester Natural T56NTS</t>
  </si>
  <si>
    <t>BEIGEBREZ</t>
  </si>
  <si>
    <t>1/145/34 100% Polyester BEIGEBREZ 590</t>
  </si>
  <si>
    <t>2/150/34 100% Polyester WHEAT 2122F</t>
  </si>
  <si>
    <t>2/150/34 100% Polyester WHEAT 1196F</t>
  </si>
  <si>
    <t>1/20 100% Lycra BRT Low Temp HS 562B</t>
  </si>
  <si>
    <t>1/40 100% Lycra BRT 275B</t>
  </si>
  <si>
    <t>2/150/34 100% Polyester SOLDY BLK SET W/ TACKS SATURA</t>
  </si>
  <si>
    <t>3/300/68 100% Polyester Natural T56STR</t>
  </si>
  <si>
    <t>2/150/34 100% Polyester Brown 0226J</t>
  </si>
  <si>
    <t>1/2150/464 100% Polyester BLK/DOL 7-258</t>
  </si>
  <si>
    <t>1/300/68 100% Polyester Natural T56</t>
  </si>
  <si>
    <t>1/150/34 100% Polyester Black SATURA</t>
  </si>
  <si>
    <t>Full Dull</t>
  </si>
  <si>
    <t>1/70/68 100% Nylon Full Dull S stretch</t>
  </si>
  <si>
    <t>BEIGE S</t>
  </si>
  <si>
    <t>2/150/34 100% Polyester BEIGE S 9223F</t>
  </si>
  <si>
    <t>11/1 59/41 Modacrylic/Fiberglass Natural FIREGM</t>
  </si>
  <si>
    <t>1/100/36 100% Polyester Natural SETNTS</t>
  </si>
  <si>
    <t>20/1 Karded Cotton Natural RS</t>
  </si>
  <si>
    <t>1/40 100% Spandex Black H300</t>
  </si>
  <si>
    <t>1/150/34 100% Polyester Natural NONTS</t>
  </si>
  <si>
    <t>1/87/34 Nylon/Spandex Natural 1/40 AE 1/70</t>
  </si>
  <si>
    <t>11/1/  Modacrylic/Rayon/Glass Natural</t>
  </si>
  <si>
    <t>60/1 100% Combed Cotton Natural Z RS</t>
  </si>
  <si>
    <t>11/1 Modacrylic/Fiberglass Natural PRTXC</t>
  </si>
  <si>
    <t>NAT SUB</t>
  </si>
  <si>
    <t>1/150/36 100% Polyester NAT SUB SETNTS</t>
  </si>
  <si>
    <t>1/30 100% Lycra BRT 162B</t>
  </si>
  <si>
    <t>1/40 100% Lycra BRT 162B</t>
  </si>
  <si>
    <t>1/105 100% Lycra BRT 162B</t>
  </si>
  <si>
    <t>1/70 100% Lycra BRT 162B</t>
  </si>
  <si>
    <t>1/140 100% Lycra Clear 162C</t>
  </si>
  <si>
    <t>1/70 100% Lycra Clear 162C</t>
  </si>
  <si>
    <t>1/40 100% Lycra Clear 162C</t>
  </si>
  <si>
    <t>Total Cost</t>
  </si>
  <si>
    <t>Cost/Pound</t>
  </si>
  <si>
    <t>Reconcile Date</t>
  </si>
  <si>
    <t>Planning Balance</t>
  </si>
  <si>
    <t>Allocated</t>
  </si>
  <si>
    <t>On Order</t>
  </si>
  <si>
    <t>Misc</t>
  </si>
  <si>
    <t>Theoretical Balance</t>
  </si>
  <si>
    <t>Adjustments</t>
  </si>
  <si>
    <t>Consumed</t>
  </si>
  <si>
    <t>Received</t>
  </si>
  <si>
    <t>Beginning Balance</t>
  </si>
  <si>
    <t>QS Cust</t>
  </si>
  <si>
    <t>Desc#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</si>
</sst>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\(\$#,##0.00\)"/>
    <numFmt numFmtId="165" formatCode="[$-9]m\/d\/yy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0" applyNumberFormat="1" applyFont="1" applyAlignment="1">
      <alignment horizontal="left"/>
    </xf>
    <xf numFmtId="38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F4E79"/>
      <color rgb="FFCDCDCD"/>
      <color rgb="FF7F7F7F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87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5" sqref="F5"/>
    </sheetView>
  </sheetViews>
  <sheetFormatPr defaultRowHeight="14.5" x14ac:dyDescent="0.35"/>
  <cols>
    <col min="1" max="1" width="7.26953125" customWidth="1"/>
    <col min="2" max="2" width="19.26953125" customWidth="1"/>
    <col min="3" max="3" width="64.54296875" customWidth="1"/>
    <col min="4" max="4" width="12.1796875" customWidth="1"/>
    <col min="5" max="9" width="10.7265625" customWidth="1"/>
    <col min="10" max="10" width="1.7265625" customWidth="1"/>
    <col min="11" max="13" width="10.7265625" customWidth="1"/>
    <col min="14" max="14" width="1.7265625" customWidth="1"/>
    <col min="15" max="17" width="10.7265625" customWidth="1"/>
    <col min="18" max="18" width="1.7265625" customWidth="1"/>
    <col min="19" max="21" width="10.7265625" customWidth="1"/>
    <col min="22" max="22" width="1.7265625" customWidth="1"/>
    <col min="23" max="25" width="10.7265625" customWidth="1"/>
    <col min="26" max="26" width="1.7265625" customWidth="1"/>
    <col min="27" max="29" width="10.7265625" customWidth="1"/>
    <col min="30" max="30" width="1.7265625" customWidth="1"/>
    <col min="31" max="33" width="10.7265625" customWidth="1"/>
    <col min="34" max="34" width="1.7265625" customWidth="1"/>
    <col min="35" max="37" width="10.7265625" customWidth="1"/>
    <col min="38" max="38" width="1.7265625" customWidth="1"/>
    <col min="39" max="41" width="10.7265625" customWidth="1"/>
    <col min="42" max="42" width="1.7265625" customWidth="1"/>
    <col min="43" max="45" width="10.7265625" customWidth="1"/>
    <col min="46" max="46" width="1.7265625" customWidth="1"/>
    <col min="47" max="49" width="10.7265625" customWidth="1"/>
    <col min="50" max="50" width="12.7265625" customWidth="1"/>
  </cols>
  <sheetData>
    <row r="1" spans="1:50" x14ac:dyDescent="0.35">
      <c r="A1" s="1" t="s">
        <v>0</v>
      </c>
      <c r="K1" s="15">
        <v>45901</v>
      </c>
      <c r="O1" s="15">
        <f>+K1+7</f>
        <v>45908</v>
      </c>
      <c r="S1" s="15">
        <f>+O1+7</f>
        <v>45915</v>
      </c>
      <c r="W1" s="15">
        <f>+S1+7</f>
        <v>45922</v>
      </c>
      <c r="AA1" s="15">
        <f>+W1+7</f>
        <v>45929</v>
      </c>
      <c r="AE1" s="15">
        <f>+AA1+7</f>
        <v>45936</v>
      </c>
      <c r="AI1" s="15">
        <f>+AE1+7</f>
        <v>45943</v>
      </c>
      <c r="AM1" s="15">
        <f>+AI1+7</f>
        <v>45950</v>
      </c>
      <c r="AQ1" s="15">
        <f>+AM1+7</f>
        <v>45957</v>
      </c>
      <c r="AU1" s="15">
        <f>+AQ1+7</f>
        <v>45964</v>
      </c>
    </row>
    <row r="3" spans="1:50" ht="29" x14ac:dyDescent="0.35">
      <c r="A3" s="2" t="s">
        <v>1</v>
      </c>
      <c r="B3" s="2" t="s">
        <v>2</v>
      </c>
      <c r="C3" s="2" t="s">
        <v>3</v>
      </c>
      <c r="D3" s="2" t="s">
        <v>4</v>
      </c>
      <c r="E3" s="10" t="s">
        <v>327</v>
      </c>
      <c r="F3" s="10" t="s">
        <v>5</v>
      </c>
      <c r="G3" s="10" t="s">
        <v>6</v>
      </c>
      <c r="H3" s="10" t="s">
        <v>7</v>
      </c>
      <c r="I3" s="10" t="s">
        <v>8</v>
      </c>
      <c r="J3" s="10"/>
      <c r="K3" s="10" t="s">
        <v>9</v>
      </c>
      <c r="L3" s="10" t="s">
        <v>10</v>
      </c>
      <c r="M3" s="10" t="s">
        <v>11</v>
      </c>
      <c r="N3" s="10"/>
      <c r="O3" s="10" t="s">
        <v>12</v>
      </c>
      <c r="P3" s="10" t="s">
        <v>13</v>
      </c>
      <c r="Q3" s="10" t="s">
        <v>14</v>
      </c>
      <c r="R3" s="10"/>
      <c r="S3" s="10" t="s">
        <v>15</v>
      </c>
      <c r="T3" s="10" t="s">
        <v>16</v>
      </c>
      <c r="U3" s="10" t="s">
        <v>17</v>
      </c>
      <c r="V3" s="10"/>
      <c r="W3" s="10" t="s">
        <v>18</v>
      </c>
      <c r="X3" s="10" t="s">
        <v>19</v>
      </c>
      <c r="Y3" s="10" t="s">
        <v>20</v>
      </c>
      <c r="Z3" s="10"/>
      <c r="AA3" s="10" t="s">
        <v>21</v>
      </c>
      <c r="AB3" s="10" t="s">
        <v>22</v>
      </c>
      <c r="AC3" s="10" t="s">
        <v>23</v>
      </c>
      <c r="AD3" s="10"/>
      <c r="AE3" s="10" t="s">
        <v>24</v>
      </c>
      <c r="AF3" s="10" t="s">
        <v>25</v>
      </c>
      <c r="AG3" s="10" t="s">
        <v>26</v>
      </c>
      <c r="AH3" s="10"/>
      <c r="AI3" s="10" t="s">
        <v>27</v>
      </c>
      <c r="AJ3" s="10" t="s">
        <v>28</v>
      </c>
      <c r="AK3" s="10" t="s">
        <v>29</v>
      </c>
      <c r="AL3" s="10"/>
      <c r="AM3" s="10" t="s">
        <v>30</v>
      </c>
      <c r="AN3" s="10" t="s">
        <v>31</v>
      </c>
      <c r="AO3" s="10" t="s">
        <v>32</v>
      </c>
      <c r="AP3" s="10"/>
      <c r="AQ3" s="10" t="s">
        <v>33</v>
      </c>
      <c r="AR3" s="10" t="s">
        <v>34</v>
      </c>
      <c r="AS3" s="10" t="s">
        <v>35</v>
      </c>
      <c r="AT3" s="10"/>
      <c r="AU3" s="10" t="s">
        <v>36</v>
      </c>
      <c r="AV3" s="10" t="s">
        <v>37</v>
      </c>
      <c r="AW3" s="10" t="s">
        <v>38</v>
      </c>
      <c r="AX3" s="11"/>
    </row>
    <row r="4" spans="1:50" x14ac:dyDescent="0.35">
      <c r="A4" s="3">
        <v>18884</v>
      </c>
      <c r="B4" s="3" t="s">
        <v>39</v>
      </c>
      <c r="C4" s="3" t="s">
        <v>40</v>
      </c>
      <c r="D4" s="3" t="s">
        <v>41</v>
      </c>
      <c r="E4" s="12">
        <f>SUMIF(inventory!$A$2:$A$1200,A4,inventory!$J$2:$J$1200)</f>
        <v>2506.1839999999984</v>
      </c>
      <c r="F4" s="12">
        <v>30859.8</v>
      </c>
      <c r="G4" s="12">
        <f t="shared" ref="G4:G35" si="0">SUM(I4,L4,P4,T4,X4,AB4,AF4,AJ4,AN4,AR4,AV4)</f>
        <v>36161.300000000003</v>
      </c>
      <c r="H4" s="12">
        <f t="shared" ref="H4:H35" si="1">+E4-F4+G4</f>
        <v>7807.6840000000011</v>
      </c>
      <c r="I4" s="12">
        <v>20161.3</v>
      </c>
      <c r="J4" s="13"/>
      <c r="K4" s="12">
        <v>8855.8923028496902</v>
      </c>
      <c r="L4" s="12">
        <v>0</v>
      </c>
      <c r="M4" s="12">
        <f t="shared" ref="M4:M35" si="2">+E4-K4+L4</f>
        <v>-6349.7083028496918</v>
      </c>
      <c r="N4" s="13"/>
      <c r="O4" s="12">
        <v>8593.7880336499693</v>
      </c>
      <c r="P4" s="12">
        <v>0</v>
      </c>
      <c r="Q4" s="12">
        <f t="shared" ref="Q4:Q35" si="3">+M4-O4+P4</f>
        <v>-14943.496336499662</v>
      </c>
      <c r="R4" s="13"/>
      <c r="S4" s="12">
        <v>5411.9341850748096</v>
      </c>
      <c r="T4" s="12">
        <v>0</v>
      </c>
      <c r="U4" s="12">
        <f t="shared" ref="U4:U35" si="4">+Q4-S4+T4</f>
        <v>-20355.430521574472</v>
      </c>
      <c r="V4" s="13"/>
      <c r="W4" s="12">
        <v>5411.9341850748096</v>
      </c>
      <c r="X4" s="12">
        <v>0</v>
      </c>
      <c r="Y4" s="12">
        <f t="shared" ref="Y4:Y35" si="5">+U4-W4+X4</f>
        <v>-25767.364706649281</v>
      </c>
      <c r="Z4" s="13"/>
      <c r="AA4" s="12">
        <v>2586.2512933507301</v>
      </c>
      <c r="AB4" s="12">
        <v>0</v>
      </c>
      <c r="AC4" s="12">
        <f t="shared" ref="AC4:AC35" si="6">+Y4-AA4+AB4</f>
        <v>-28353.616000000013</v>
      </c>
      <c r="AD4" s="13"/>
      <c r="AE4" s="12">
        <v>0</v>
      </c>
      <c r="AF4" s="12">
        <v>0</v>
      </c>
      <c r="AG4" s="12">
        <f t="shared" ref="AG4:AG35" si="7">+AC4-AE4+AF4</f>
        <v>-28353.616000000013</v>
      </c>
      <c r="AH4" s="13"/>
      <c r="AI4" s="12">
        <v>0</v>
      </c>
      <c r="AJ4" s="12">
        <v>0</v>
      </c>
      <c r="AK4" s="12">
        <f t="shared" ref="AK4:AK35" si="8">+AG4-AI4+AJ4</f>
        <v>-28353.616000000013</v>
      </c>
      <c r="AL4" s="13"/>
      <c r="AM4" s="12">
        <v>0</v>
      </c>
      <c r="AN4" s="12">
        <v>4000</v>
      </c>
      <c r="AO4" s="12">
        <f t="shared" ref="AO4:AO35" si="9">+AK4-AM4+AN4</f>
        <v>-24353.616000000013</v>
      </c>
      <c r="AP4" s="13"/>
      <c r="AQ4" s="12">
        <v>0</v>
      </c>
      <c r="AR4" s="12">
        <v>4000</v>
      </c>
      <c r="AS4" s="12">
        <f t="shared" ref="AS4:AS35" si="10">+AO4-AQ4+AR4</f>
        <v>-20353.616000000013</v>
      </c>
      <c r="AT4" s="13"/>
      <c r="AU4" s="12">
        <v>0</v>
      </c>
      <c r="AV4" s="12">
        <v>8000</v>
      </c>
      <c r="AW4" s="12">
        <f t="shared" ref="AW4:AW35" si="11">+AS4-AU4+AV4</f>
        <v>-12353.616000000013</v>
      </c>
      <c r="AX4" s="14"/>
    </row>
    <row r="5" spans="1:50" x14ac:dyDescent="0.35">
      <c r="A5" s="3">
        <v>19046</v>
      </c>
      <c r="B5" s="3" t="s">
        <v>239</v>
      </c>
      <c r="C5" s="3" t="s">
        <v>240</v>
      </c>
      <c r="D5" s="3" t="s">
        <v>241</v>
      </c>
      <c r="E5" s="12">
        <f>SUMIF(inventory!$A$2:$A$1200,A5,inventory!$J$2:$J$1200)</f>
        <v>6768.627027999999</v>
      </c>
      <c r="F5" s="12">
        <v>18728.652600000001</v>
      </c>
      <c r="G5" s="12">
        <f t="shared" si="0"/>
        <v>51639.7</v>
      </c>
      <c r="H5" s="12">
        <f t="shared" si="1"/>
        <v>39679.674427999998</v>
      </c>
      <c r="I5" s="12">
        <v>5819.7</v>
      </c>
      <c r="J5" s="13"/>
      <c r="K5" s="12">
        <v>4663.5094164611201</v>
      </c>
      <c r="L5" s="12">
        <v>0</v>
      </c>
      <c r="M5" s="12">
        <f t="shared" si="2"/>
        <v>2105.1176115388789</v>
      </c>
      <c r="N5" s="13"/>
      <c r="O5" s="12">
        <v>5699.8448423413602</v>
      </c>
      <c r="P5" s="12">
        <v>0</v>
      </c>
      <c r="Q5" s="12">
        <f t="shared" si="3"/>
        <v>-3594.7272308024812</v>
      </c>
      <c r="R5" s="13"/>
      <c r="S5" s="12">
        <v>5582.2834670554003</v>
      </c>
      <c r="T5" s="12">
        <v>5820</v>
      </c>
      <c r="U5" s="12">
        <f t="shared" si="4"/>
        <v>-3357.0106978578806</v>
      </c>
      <c r="V5" s="13"/>
      <c r="W5" s="12">
        <v>2423.0256600134198</v>
      </c>
      <c r="X5" s="12">
        <v>0</v>
      </c>
      <c r="Y5" s="12">
        <f t="shared" si="5"/>
        <v>-5780.0363578713004</v>
      </c>
      <c r="Z5" s="13"/>
      <c r="AA5" s="12">
        <v>359.98921412869601</v>
      </c>
      <c r="AB5" s="12">
        <v>0</v>
      </c>
      <c r="AC5" s="12">
        <f t="shared" si="6"/>
        <v>-6140.0255719999968</v>
      </c>
      <c r="AD5" s="13"/>
      <c r="AE5" s="12">
        <v>0</v>
      </c>
      <c r="AF5" s="12">
        <v>5000</v>
      </c>
      <c r="AG5" s="12">
        <f t="shared" si="7"/>
        <v>-1140.0255719999968</v>
      </c>
      <c r="AH5" s="13"/>
      <c r="AI5" s="12">
        <v>0</v>
      </c>
      <c r="AJ5" s="12">
        <v>0</v>
      </c>
      <c r="AK5" s="12">
        <f t="shared" si="8"/>
        <v>-1140.0255719999968</v>
      </c>
      <c r="AL5" s="13"/>
      <c r="AM5" s="12">
        <v>0</v>
      </c>
      <c r="AN5" s="12">
        <v>5000</v>
      </c>
      <c r="AO5" s="12">
        <f t="shared" si="9"/>
        <v>3859.9744280000032</v>
      </c>
      <c r="AP5" s="13"/>
      <c r="AQ5" s="12">
        <v>0</v>
      </c>
      <c r="AR5" s="12">
        <v>0</v>
      </c>
      <c r="AS5" s="12">
        <f t="shared" si="10"/>
        <v>3859.9744280000032</v>
      </c>
      <c r="AT5" s="13"/>
      <c r="AU5" s="12">
        <v>0</v>
      </c>
      <c r="AV5" s="12">
        <v>30000</v>
      </c>
      <c r="AW5" s="12">
        <f t="shared" si="11"/>
        <v>33859.974428000001</v>
      </c>
      <c r="AX5" s="14"/>
    </row>
    <row r="6" spans="1:50" x14ac:dyDescent="0.35">
      <c r="A6" s="3">
        <v>18703</v>
      </c>
      <c r="B6" s="3" t="s">
        <v>44</v>
      </c>
      <c r="C6" s="3" t="s">
        <v>45</v>
      </c>
      <c r="D6" s="3" t="s">
        <v>46</v>
      </c>
      <c r="E6" s="12">
        <f>SUMIF(inventory!$A$2:$A$1200,A6,inventory!$J$2:$J$1200)</f>
        <v>107</v>
      </c>
      <c r="F6" s="12">
        <v>2435.9</v>
      </c>
      <c r="G6" s="12">
        <f t="shared" si="0"/>
        <v>18879.900000000001</v>
      </c>
      <c r="H6" s="12">
        <f t="shared" si="1"/>
        <v>16551</v>
      </c>
      <c r="I6" s="12">
        <v>18879.900000000001</v>
      </c>
      <c r="J6" s="13"/>
      <c r="K6" s="12">
        <v>2435.9</v>
      </c>
      <c r="L6" s="12">
        <v>0</v>
      </c>
      <c r="M6" s="12">
        <f t="shared" si="2"/>
        <v>-2328.9</v>
      </c>
      <c r="N6" s="13"/>
      <c r="O6" s="12">
        <v>0</v>
      </c>
      <c r="P6" s="12">
        <v>0</v>
      </c>
      <c r="Q6" s="12">
        <f t="shared" si="3"/>
        <v>-2328.9</v>
      </c>
      <c r="R6" s="13"/>
      <c r="S6" s="12">
        <v>0</v>
      </c>
      <c r="T6" s="12">
        <v>0</v>
      </c>
      <c r="U6" s="12">
        <f t="shared" si="4"/>
        <v>-2328.9</v>
      </c>
      <c r="V6" s="13"/>
      <c r="W6" s="12">
        <v>0</v>
      </c>
      <c r="X6" s="12">
        <v>0</v>
      </c>
      <c r="Y6" s="12">
        <f t="shared" si="5"/>
        <v>-2328.9</v>
      </c>
      <c r="Z6" s="13"/>
      <c r="AA6" s="12">
        <v>0</v>
      </c>
      <c r="AB6" s="12">
        <v>0</v>
      </c>
      <c r="AC6" s="12">
        <f t="shared" si="6"/>
        <v>-2328.9</v>
      </c>
      <c r="AD6" s="13"/>
      <c r="AE6" s="12">
        <v>0</v>
      </c>
      <c r="AF6" s="12">
        <v>0</v>
      </c>
      <c r="AG6" s="12">
        <f t="shared" si="7"/>
        <v>-2328.9</v>
      </c>
      <c r="AH6" s="13"/>
      <c r="AI6" s="12">
        <v>0</v>
      </c>
      <c r="AJ6" s="12">
        <v>0</v>
      </c>
      <c r="AK6" s="12">
        <f t="shared" si="8"/>
        <v>-2328.9</v>
      </c>
      <c r="AL6" s="13"/>
      <c r="AM6" s="12">
        <v>0</v>
      </c>
      <c r="AN6" s="12">
        <v>0</v>
      </c>
      <c r="AO6" s="12">
        <f t="shared" si="9"/>
        <v>-2328.9</v>
      </c>
      <c r="AP6" s="13"/>
      <c r="AQ6" s="12">
        <v>0</v>
      </c>
      <c r="AR6" s="12">
        <v>0</v>
      </c>
      <c r="AS6" s="12">
        <f t="shared" si="10"/>
        <v>-2328.9</v>
      </c>
      <c r="AT6" s="13"/>
      <c r="AU6" s="12">
        <v>0</v>
      </c>
      <c r="AV6" s="12">
        <v>0</v>
      </c>
      <c r="AW6" s="12">
        <f t="shared" si="11"/>
        <v>-2328.9</v>
      </c>
      <c r="AX6" s="14"/>
    </row>
    <row r="7" spans="1:50" x14ac:dyDescent="0.35">
      <c r="A7" s="3">
        <v>19095</v>
      </c>
      <c r="B7" s="3" t="s">
        <v>57</v>
      </c>
      <c r="C7" s="3" t="s">
        <v>73</v>
      </c>
      <c r="D7" s="3" t="s">
        <v>41</v>
      </c>
      <c r="E7" s="12">
        <f>SUMIF(inventory!$A$2:$A$1200,A7,inventory!$J$2:$J$1200)</f>
        <v>5715.9749840000004</v>
      </c>
      <c r="F7" s="12">
        <v>7797.9427999999998</v>
      </c>
      <c r="G7" s="12">
        <f t="shared" si="0"/>
        <v>0</v>
      </c>
      <c r="H7" s="12">
        <f t="shared" si="1"/>
        <v>-2081.9678159999994</v>
      </c>
      <c r="I7" s="12">
        <v>0</v>
      </c>
      <c r="J7" s="13"/>
      <c r="K7" s="12">
        <v>7260.3857599890098</v>
      </c>
      <c r="L7" s="12">
        <v>0</v>
      </c>
      <c r="M7" s="12">
        <f t="shared" si="2"/>
        <v>-1544.4107759890094</v>
      </c>
      <c r="N7" s="13"/>
      <c r="O7" s="12">
        <v>537.55704001098798</v>
      </c>
      <c r="P7" s="12">
        <v>0</v>
      </c>
      <c r="Q7" s="12">
        <f t="shared" si="3"/>
        <v>-2081.9678159999976</v>
      </c>
      <c r="R7" s="13"/>
      <c r="S7" s="12">
        <v>0</v>
      </c>
      <c r="T7" s="12">
        <v>0</v>
      </c>
      <c r="U7" s="12">
        <f t="shared" si="4"/>
        <v>-2081.9678159999976</v>
      </c>
      <c r="V7" s="13"/>
      <c r="W7" s="12">
        <v>0</v>
      </c>
      <c r="X7" s="12">
        <v>0</v>
      </c>
      <c r="Y7" s="12">
        <f t="shared" si="5"/>
        <v>-2081.9678159999976</v>
      </c>
      <c r="Z7" s="13"/>
      <c r="AA7" s="12">
        <v>0</v>
      </c>
      <c r="AB7" s="12">
        <v>0</v>
      </c>
      <c r="AC7" s="12">
        <f t="shared" si="6"/>
        <v>-2081.9678159999976</v>
      </c>
      <c r="AD7" s="13"/>
      <c r="AE7" s="12">
        <v>0</v>
      </c>
      <c r="AF7" s="12">
        <v>0</v>
      </c>
      <c r="AG7" s="12">
        <f t="shared" si="7"/>
        <v>-2081.9678159999976</v>
      </c>
      <c r="AH7" s="13"/>
      <c r="AI7" s="12">
        <v>0</v>
      </c>
      <c r="AJ7" s="12">
        <v>0</v>
      </c>
      <c r="AK7" s="12">
        <f t="shared" si="8"/>
        <v>-2081.9678159999976</v>
      </c>
      <c r="AL7" s="13"/>
      <c r="AM7" s="12">
        <v>0</v>
      </c>
      <c r="AN7" s="12">
        <v>0</v>
      </c>
      <c r="AO7" s="12">
        <f t="shared" si="9"/>
        <v>-2081.9678159999976</v>
      </c>
      <c r="AP7" s="13"/>
      <c r="AQ7" s="12">
        <v>0</v>
      </c>
      <c r="AR7" s="12">
        <v>0</v>
      </c>
      <c r="AS7" s="12">
        <f t="shared" si="10"/>
        <v>-2081.9678159999976</v>
      </c>
      <c r="AT7" s="13"/>
      <c r="AU7" s="12">
        <v>0</v>
      </c>
      <c r="AV7" s="12">
        <v>0</v>
      </c>
      <c r="AW7" s="12">
        <f t="shared" si="11"/>
        <v>-2081.9678159999976</v>
      </c>
      <c r="AX7" s="14"/>
    </row>
    <row r="8" spans="1:50" x14ac:dyDescent="0.35">
      <c r="A8" s="3">
        <v>19020</v>
      </c>
      <c r="B8" s="3" t="s">
        <v>61</v>
      </c>
      <c r="C8" s="3" t="s">
        <v>62</v>
      </c>
      <c r="D8" s="3" t="s">
        <v>63</v>
      </c>
      <c r="E8" s="12">
        <f>SUMIF(inventory!$A$2:$A$1200,A8,inventory!$J$2:$J$1200)</f>
        <v>1608.8445600000005</v>
      </c>
      <c r="F8" s="12">
        <v>4472.0879999999997</v>
      </c>
      <c r="G8" s="12">
        <f t="shared" si="0"/>
        <v>0</v>
      </c>
      <c r="H8" s="12">
        <f t="shared" si="1"/>
        <v>-2863.2434399999993</v>
      </c>
      <c r="I8" s="12">
        <v>0</v>
      </c>
      <c r="J8" s="13"/>
      <c r="K8" s="12">
        <v>2016.89007052529</v>
      </c>
      <c r="L8" s="12">
        <v>0</v>
      </c>
      <c r="M8" s="12">
        <f t="shared" si="2"/>
        <v>-408.0455105252895</v>
      </c>
      <c r="N8" s="13"/>
      <c r="O8" s="12">
        <v>1237.86919730869</v>
      </c>
      <c r="P8" s="12">
        <v>0</v>
      </c>
      <c r="Q8" s="12">
        <f t="shared" si="3"/>
        <v>-1645.9147078339795</v>
      </c>
      <c r="R8" s="13"/>
      <c r="S8" s="12">
        <v>1217.32873216601</v>
      </c>
      <c r="T8" s="12">
        <v>0</v>
      </c>
      <c r="U8" s="12">
        <f t="shared" si="4"/>
        <v>-2863.2434399999893</v>
      </c>
      <c r="V8" s="13"/>
      <c r="W8" s="12">
        <v>0</v>
      </c>
      <c r="X8" s="12">
        <v>0</v>
      </c>
      <c r="Y8" s="12">
        <f t="shared" si="5"/>
        <v>-2863.2434399999893</v>
      </c>
      <c r="Z8" s="13"/>
      <c r="AA8" s="12">
        <v>0</v>
      </c>
      <c r="AB8" s="12">
        <v>0</v>
      </c>
      <c r="AC8" s="12">
        <f t="shared" si="6"/>
        <v>-2863.2434399999893</v>
      </c>
      <c r="AD8" s="13"/>
      <c r="AE8" s="12">
        <v>0</v>
      </c>
      <c r="AF8" s="12">
        <v>0</v>
      </c>
      <c r="AG8" s="12">
        <f t="shared" si="7"/>
        <v>-2863.2434399999893</v>
      </c>
      <c r="AH8" s="13"/>
      <c r="AI8" s="12">
        <v>0</v>
      </c>
      <c r="AJ8" s="12">
        <v>0</v>
      </c>
      <c r="AK8" s="12">
        <f t="shared" si="8"/>
        <v>-2863.2434399999893</v>
      </c>
      <c r="AL8" s="13"/>
      <c r="AM8" s="12">
        <v>0</v>
      </c>
      <c r="AN8" s="12">
        <v>0</v>
      </c>
      <c r="AO8" s="12">
        <f t="shared" si="9"/>
        <v>-2863.2434399999893</v>
      </c>
      <c r="AP8" s="13"/>
      <c r="AQ8" s="12">
        <v>0</v>
      </c>
      <c r="AR8" s="12">
        <v>0</v>
      </c>
      <c r="AS8" s="12">
        <f t="shared" si="10"/>
        <v>-2863.2434399999893</v>
      </c>
      <c r="AT8" s="13"/>
      <c r="AU8" s="12">
        <v>0</v>
      </c>
      <c r="AV8" s="12">
        <v>0</v>
      </c>
      <c r="AW8" s="12">
        <f t="shared" si="11"/>
        <v>-2863.2434399999893</v>
      </c>
      <c r="AX8" s="14"/>
    </row>
    <row r="9" spans="1:50" x14ac:dyDescent="0.35">
      <c r="A9" s="3">
        <v>19003</v>
      </c>
      <c r="B9" s="3" t="s">
        <v>304</v>
      </c>
      <c r="C9" s="3" t="s">
        <v>305</v>
      </c>
      <c r="D9" s="3" t="s">
        <v>46</v>
      </c>
      <c r="E9" s="12">
        <f>SUMIF(inventory!$A$2:$A$1200,A9,inventory!$J$2:$J$1200)</f>
        <v>15120.906936400002</v>
      </c>
      <c r="F9" s="12">
        <v>59233.656000000003</v>
      </c>
      <c r="G9" s="12">
        <f t="shared" si="0"/>
        <v>0</v>
      </c>
      <c r="H9" s="12">
        <f t="shared" si="1"/>
        <v>-44112.7490636</v>
      </c>
      <c r="I9" s="12">
        <v>0</v>
      </c>
      <c r="J9" s="13"/>
      <c r="K9" s="12">
        <v>8143.2697579674496</v>
      </c>
      <c r="L9" s="12">
        <v>0</v>
      </c>
      <c r="M9" s="12">
        <f t="shared" si="2"/>
        <v>6977.6371784325529</v>
      </c>
      <c r="N9" s="13"/>
      <c r="O9" s="12">
        <v>8240.7296232814497</v>
      </c>
      <c r="P9" s="12">
        <v>0</v>
      </c>
      <c r="Q9" s="12">
        <f t="shared" si="3"/>
        <v>-1263.0924448488968</v>
      </c>
      <c r="R9" s="13"/>
      <c r="S9" s="12">
        <v>6885.2020239548001</v>
      </c>
      <c r="T9" s="12">
        <v>0</v>
      </c>
      <c r="U9" s="12">
        <f t="shared" si="4"/>
        <v>-8148.2944688036969</v>
      </c>
      <c r="V9" s="13"/>
      <c r="W9" s="12">
        <v>5566.0907490263899</v>
      </c>
      <c r="X9" s="12">
        <v>0</v>
      </c>
      <c r="Y9" s="12">
        <f t="shared" si="5"/>
        <v>-13714.385217830088</v>
      </c>
      <c r="Z9" s="13"/>
      <c r="AA9" s="12">
        <v>5413.2874007565897</v>
      </c>
      <c r="AB9" s="12">
        <v>0</v>
      </c>
      <c r="AC9" s="12">
        <f t="shared" si="6"/>
        <v>-19127.672618586679</v>
      </c>
      <c r="AD9" s="13"/>
      <c r="AE9" s="12">
        <v>5281.9143227330896</v>
      </c>
      <c r="AF9" s="12">
        <v>0</v>
      </c>
      <c r="AG9" s="12">
        <f t="shared" si="7"/>
        <v>-24409.586941319769</v>
      </c>
      <c r="AH9" s="13"/>
      <c r="AI9" s="12">
        <v>5281.9143227330896</v>
      </c>
      <c r="AJ9" s="12">
        <v>0</v>
      </c>
      <c r="AK9" s="12">
        <f t="shared" si="8"/>
        <v>-29691.501264052858</v>
      </c>
      <c r="AL9" s="13"/>
      <c r="AM9" s="12">
        <v>5281.9143227330896</v>
      </c>
      <c r="AN9" s="12">
        <v>0</v>
      </c>
      <c r="AO9" s="12">
        <f t="shared" si="9"/>
        <v>-34973.415586785952</v>
      </c>
      <c r="AP9" s="13"/>
      <c r="AQ9" s="12">
        <v>4399.7873740934101</v>
      </c>
      <c r="AR9" s="12">
        <v>0</v>
      </c>
      <c r="AS9" s="12">
        <f t="shared" si="10"/>
        <v>-39373.20296087936</v>
      </c>
      <c r="AT9" s="13"/>
      <c r="AU9" s="12">
        <v>4739.5461027206402</v>
      </c>
      <c r="AV9" s="12">
        <v>0</v>
      </c>
      <c r="AW9" s="12">
        <f t="shared" si="11"/>
        <v>-44112.7490636</v>
      </c>
      <c r="AX9" s="14"/>
    </row>
    <row r="10" spans="1:50" x14ac:dyDescent="0.35">
      <c r="A10" s="3">
        <v>18973</v>
      </c>
      <c r="B10" s="3" t="s">
        <v>48</v>
      </c>
      <c r="C10" s="3" t="s">
        <v>49</v>
      </c>
      <c r="D10" s="3" t="s">
        <v>50</v>
      </c>
      <c r="E10" s="12">
        <f>SUMIF(inventory!$A$2:$A$1200,A10,inventory!$J$2:$J$1200)</f>
        <v>1293.2</v>
      </c>
      <c r="F10" s="12">
        <v>2210</v>
      </c>
      <c r="G10" s="12">
        <f t="shared" si="0"/>
        <v>0</v>
      </c>
      <c r="H10" s="12">
        <f t="shared" si="1"/>
        <v>-916.8</v>
      </c>
      <c r="I10" s="12">
        <v>0</v>
      </c>
      <c r="J10" s="13"/>
      <c r="K10" s="12">
        <v>2210</v>
      </c>
      <c r="L10" s="12">
        <v>0</v>
      </c>
      <c r="M10" s="12">
        <f t="shared" si="2"/>
        <v>-916.8</v>
      </c>
      <c r="N10" s="13"/>
      <c r="O10" s="12">
        <v>0</v>
      </c>
      <c r="P10" s="12">
        <v>0</v>
      </c>
      <c r="Q10" s="12">
        <f t="shared" si="3"/>
        <v>-916.8</v>
      </c>
      <c r="R10" s="13"/>
      <c r="S10" s="12">
        <v>0</v>
      </c>
      <c r="T10" s="12">
        <v>0</v>
      </c>
      <c r="U10" s="12">
        <f t="shared" si="4"/>
        <v>-916.8</v>
      </c>
      <c r="V10" s="13"/>
      <c r="W10" s="12">
        <v>0</v>
      </c>
      <c r="X10" s="12">
        <v>0</v>
      </c>
      <c r="Y10" s="12">
        <f t="shared" si="5"/>
        <v>-916.8</v>
      </c>
      <c r="Z10" s="13"/>
      <c r="AA10" s="12">
        <v>0</v>
      </c>
      <c r="AB10" s="12">
        <v>0</v>
      </c>
      <c r="AC10" s="12">
        <f t="shared" si="6"/>
        <v>-916.8</v>
      </c>
      <c r="AD10" s="13"/>
      <c r="AE10" s="12">
        <v>0</v>
      </c>
      <c r="AF10" s="12">
        <v>0</v>
      </c>
      <c r="AG10" s="12">
        <f t="shared" si="7"/>
        <v>-916.8</v>
      </c>
      <c r="AH10" s="13"/>
      <c r="AI10" s="12">
        <v>0</v>
      </c>
      <c r="AJ10" s="12">
        <v>0</v>
      </c>
      <c r="AK10" s="12">
        <f t="shared" si="8"/>
        <v>-916.8</v>
      </c>
      <c r="AL10" s="13"/>
      <c r="AM10" s="12">
        <v>0</v>
      </c>
      <c r="AN10" s="12">
        <v>0</v>
      </c>
      <c r="AO10" s="12">
        <f t="shared" si="9"/>
        <v>-916.8</v>
      </c>
      <c r="AP10" s="13"/>
      <c r="AQ10" s="12">
        <v>0</v>
      </c>
      <c r="AR10" s="12">
        <v>0</v>
      </c>
      <c r="AS10" s="12">
        <f t="shared" si="10"/>
        <v>-916.8</v>
      </c>
      <c r="AT10" s="13"/>
      <c r="AU10" s="12">
        <v>0</v>
      </c>
      <c r="AV10" s="12">
        <v>0</v>
      </c>
      <c r="AW10" s="12">
        <f t="shared" si="11"/>
        <v>-916.8</v>
      </c>
      <c r="AX10" s="14"/>
    </row>
    <row r="11" spans="1:50" x14ac:dyDescent="0.35">
      <c r="A11" s="3">
        <v>18770</v>
      </c>
      <c r="B11" s="3" t="s">
        <v>64</v>
      </c>
      <c r="C11" s="3" t="s">
        <v>65</v>
      </c>
      <c r="D11" s="3" t="s">
        <v>41</v>
      </c>
      <c r="E11" s="12">
        <f>SUMIF(inventory!$A$2:$A$1200,A11,inventory!$J$2:$J$1200)</f>
        <v>3427.8442282000005</v>
      </c>
      <c r="F11" s="12">
        <v>4275.3145000000004</v>
      </c>
      <c r="G11" s="12">
        <f t="shared" si="0"/>
        <v>0</v>
      </c>
      <c r="H11" s="12">
        <f t="shared" si="1"/>
        <v>-847.47027179999986</v>
      </c>
      <c r="I11" s="12">
        <v>0</v>
      </c>
      <c r="J11" s="13"/>
      <c r="K11" s="12">
        <v>3738.2910731597599</v>
      </c>
      <c r="L11" s="12">
        <v>0</v>
      </c>
      <c r="M11" s="12">
        <f t="shared" si="2"/>
        <v>-310.44684495975935</v>
      </c>
      <c r="N11" s="13"/>
      <c r="O11" s="12">
        <v>537.02342684024302</v>
      </c>
      <c r="P11" s="12">
        <v>0</v>
      </c>
      <c r="Q11" s="12">
        <f t="shared" si="3"/>
        <v>-847.47027180000237</v>
      </c>
      <c r="R11" s="13"/>
      <c r="S11" s="12">
        <v>0</v>
      </c>
      <c r="T11" s="12">
        <v>0</v>
      </c>
      <c r="U11" s="12">
        <f t="shared" si="4"/>
        <v>-847.47027180000237</v>
      </c>
      <c r="V11" s="13"/>
      <c r="W11" s="12">
        <v>0</v>
      </c>
      <c r="X11" s="12">
        <v>0</v>
      </c>
      <c r="Y11" s="12">
        <f t="shared" si="5"/>
        <v>-847.47027180000237</v>
      </c>
      <c r="Z11" s="13"/>
      <c r="AA11" s="12">
        <v>0</v>
      </c>
      <c r="AB11" s="12">
        <v>0</v>
      </c>
      <c r="AC11" s="12">
        <f t="shared" si="6"/>
        <v>-847.47027180000237</v>
      </c>
      <c r="AD11" s="13"/>
      <c r="AE11" s="12">
        <v>0</v>
      </c>
      <c r="AF11" s="12">
        <v>0</v>
      </c>
      <c r="AG11" s="12">
        <f t="shared" si="7"/>
        <v>-847.47027180000237</v>
      </c>
      <c r="AH11" s="13"/>
      <c r="AI11" s="12">
        <v>0</v>
      </c>
      <c r="AJ11" s="12">
        <v>0</v>
      </c>
      <c r="AK11" s="12">
        <f t="shared" si="8"/>
        <v>-847.47027180000237</v>
      </c>
      <c r="AL11" s="13"/>
      <c r="AM11" s="12">
        <v>0</v>
      </c>
      <c r="AN11" s="12">
        <v>0</v>
      </c>
      <c r="AO11" s="12">
        <f t="shared" si="9"/>
        <v>-847.47027180000237</v>
      </c>
      <c r="AP11" s="13"/>
      <c r="AQ11" s="12">
        <v>0</v>
      </c>
      <c r="AR11" s="12">
        <v>0</v>
      </c>
      <c r="AS11" s="12">
        <f t="shared" si="10"/>
        <v>-847.47027180000237</v>
      </c>
      <c r="AT11" s="13"/>
      <c r="AU11" s="12">
        <v>0</v>
      </c>
      <c r="AV11" s="12">
        <v>0</v>
      </c>
      <c r="AW11" s="12">
        <f t="shared" si="11"/>
        <v>-847.47027180000237</v>
      </c>
      <c r="AX11" s="14"/>
    </row>
    <row r="12" spans="1:50" x14ac:dyDescent="0.35">
      <c r="A12" s="3">
        <v>18708</v>
      </c>
      <c r="B12" s="3" t="s">
        <v>57</v>
      </c>
      <c r="C12" s="3" t="s">
        <v>85</v>
      </c>
      <c r="D12" s="3" t="s">
        <v>41</v>
      </c>
      <c r="E12" s="12">
        <f>SUMIF(inventory!$A$2:$A$1200,A12,inventory!$J$2:$J$1200)</f>
        <v>546.01200000000006</v>
      </c>
      <c r="F12" s="12">
        <v>4220.4888000000001</v>
      </c>
      <c r="G12" s="12">
        <f t="shared" si="0"/>
        <v>4864.3</v>
      </c>
      <c r="H12" s="12">
        <f t="shared" si="1"/>
        <v>1189.8232000000003</v>
      </c>
      <c r="I12" s="12">
        <v>4864.3</v>
      </c>
      <c r="J12" s="13"/>
      <c r="K12" s="12">
        <v>624.93159241885496</v>
      </c>
      <c r="L12" s="12">
        <v>0</v>
      </c>
      <c r="M12" s="12">
        <f t="shared" si="2"/>
        <v>-78.919592418854904</v>
      </c>
      <c r="N12" s="13"/>
      <c r="O12" s="12">
        <v>763.80527962304495</v>
      </c>
      <c r="P12" s="12">
        <v>0</v>
      </c>
      <c r="Q12" s="12">
        <f t="shared" si="3"/>
        <v>-842.72487204189986</v>
      </c>
      <c r="R12" s="13"/>
      <c r="S12" s="12">
        <v>763.80527962304495</v>
      </c>
      <c r="T12" s="12">
        <v>0</v>
      </c>
      <c r="U12" s="12">
        <f t="shared" si="4"/>
        <v>-1606.5301516649447</v>
      </c>
      <c r="V12" s="13"/>
      <c r="W12" s="12">
        <v>763.80527962304495</v>
      </c>
      <c r="X12" s="12">
        <v>0</v>
      </c>
      <c r="Y12" s="12">
        <f t="shared" si="5"/>
        <v>-2370.3354312879896</v>
      </c>
      <c r="Z12" s="13"/>
      <c r="AA12" s="12">
        <v>763.80527962304495</v>
      </c>
      <c r="AB12" s="12">
        <v>0</v>
      </c>
      <c r="AC12" s="12">
        <f t="shared" si="6"/>
        <v>-3134.1407109110346</v>
      </c>
      <c r="AD12" s="13"/>
      <c r="AE12" s="12">
        <v>540.33608908896394</v>
      </c>
      <c r="AF12" s="12">
        <v>0</v>
      </c>
      <c r="AG12" s="12">
        <f t="shared" si="7"/>
        <v>-3674.4767999999985</v>
      </c>
      <c r="AH12" s="13"/>
      <c r="AI12" s="12">
        <v>0</v>
      </c>
      <c r="AJ12" s="12">
        <v>0</v>
      </c>
      <c r="AK12" s="12">
        <f t="shared" si="8"/>
        <v>-3674.4767999999985</v>
      </c>
      <c r="AL12" s="13"/>
      <c r="AM12" s="12">
        <v>0</v>
      </c>
      <c r="AN12" s="12">
        <v>0</v>
      </c>
      <c r="AO12" s="12">
        <f t="shared" si="9"/>
        <v>-3674.4767999999985</v>
      </c>
      <c r="AP12" s="13"/>
      <c r="AQ12" s="12">
        <v>0</v>
      </c>
      <c r="AR12" s="12">
        <v>0</v>
      </c>
      <c r="AS12" s="12">
        <f t="shared" si="10"/>
        <v>-3674.4767999999985</v>
      </c>
      <c r="AT12" s="13"/>
      <c r="AU12" s="12">
        <v>0</v>
      </c>
      <c r="AV12" s="12">
        <v>0</v>
      </c>
      <c r="AW12" s="12">
        <f t="shared" si="11"/>
        <v>-3674.4767999999985</v>
      </c>
      <c r="AX12" s="14"/>
    </row>
    <row r="13" spans="1:50" x14ac:dyDescent="0.35">
      <c r="A13" s="3">
        <v>18870</v>
      </c>
      <c r="B13" s="3" t="s">
        <v>39</v>
      </c>
      <c r="C13" s="3" t="s">
        <v>60</v>
      </c>
      <c r="D13" s="3" t="s">
        <v>41</v>
      </c>
      <c r="E13" s="12">
        <f>SUMIF(inventory!$A$2:$A$1200,A13,inventory!$J$2:$J$1200)</f>
        <v>-162.20934079999995</v>
      </c>
      <c r="F13" s="12">
        <v>13323.948</v>
      </c>
      <c r="G13" s="12">
        <f t="shared" si="0"/>
        <v>14000</v>
      </c>
      <c r="H13" s="12">
        <f t="shared" si="1"/>
        <v>513.84265919999962</v>
      </c>
      <c r="I13" s="12">
        <v>13000</v>
      </c>
      <c r="J13" s="13"/>
      <c r="K13" s="12">
        <v>264.53137361661902</v>
      </c>
      <c r="L13" s="12">
        <v>0</v>
      </c>
      <c r="M13" s="12">
        <f t="shared" si="2"/>
        <v>-426.74071441661897</v>
      </c>
      <c r="N13" s="13"/>
      <c r="O13" s="12">
        <v>323.31612330920098</v>
      </c>
      <c r="P13" s="12">
        <v>0</v>
      </c>
      <c r="Q13" s="12">
        <f t="shared" si="3"/>
        <v>-750.05683772581995</v>
      </c>
      <c r="R13" s="13"/>
      <c r="S13" s="12">
        <v>323.31612330920098</v>
      </c>
      <c r="T13" s="12">
        <v>0</v>
      </c>
      <c r="U13" s="12">
        <f t="shared" si="4"/>
        <v>-1073.372961035021</v>
      </c>
      <c r="V13" s="13"/>
      <c r="W13" s="12">
        <v>323.31612330920098</v>
      </c>
      <c r="X13" s="12">
        <v>0</v>
      </c>
      <c r="Y13" s="12">
        <f t="shared" si="5"/>
        <v>-1396.689084344222</v>
      </c>
      <c r="Z13" s="13"/>
      <c r="AA13" s="12">
        <v>323.31612330920098</v>
      </c>
      <c r="AB13" s="12">
        <v>1000</v>
      </c>
      <c r="AC13" s="12">
        <f t="shared" si="6"/>
        <v>-720.00520765342299</v>
      </c>
      <c r="AD13" s="13"/>
      <c r="AE13" s="12">
        <v>323.31612330920098</v>
      </c>
      <c r="AF13" s="12">
        <v>0</v>
      </c>
      <c r="AG13" s="12">
        <f t="shared" si="7"/>
        <v>-1043.321330962624</v>
      </c>
      <c r="AH13" s="13"/>
      <c r="AI13" s="12">
        <v>323.31612330920098</v>
      </c>
      <c r="AJ13" s="12">
        <v>0</v>
      </c>
      <c r="AK13" s="12">
        <f t="shared" si="8"/>
        <v>-1366.6374542718249</v>
      </c>
      <c r="AL13" s="13"/>
      <c r="AM13" s="12">
        <v>323.31612330920098</v>
      </c>
      <c r="AN13" s="12">
        <v>0</v>
      </c>
      <c r="AO13" s="12">
        <f t="shared" si="9"/>
        <v>-1689.9535775810259</v>
      </c>
      <c r="AP13" s="13"/>
      <c r="AQ13" s="12">
        <v>323.31612330920098</v>
      </c>
      <c r="AR13" s="12">
        <v>0</v>
      </c>
      <c r="AS13" s="12">
        <f t="shared" si="10"/>
        <v>-2013.2697008902269</v>
      </c>
      <c r="AT13" s="13"/>
      <c r="AU13" s="12">
        <v>10472.887639909801</v>
      </c>
      <c r="AV13" s="12">
        <v>0</v>
      </c>
      <c r="AW13" s="12">
        <f t="shared" si="11"/>
        <v>-12486.157340800028</v>
      </c>
      <c r="AX13" s="14"/>
    </row>
    <row r="14" spans="1:50" x14ac:dyDescent="0.35">
      <c r="A14" s="3">
        <v>19081</v>
      </c>
      <c r="B14" s="3" t="s">
        <v>51</v>
      </c>
      <c r="C14" s="3" t="s">
        <v>54</v>
      </c>
      <c r="D14" s="3" t="s">
        <v>53</v>
      </c>
      <c r="E14" s="12">
        <f>SUMIF(inventory!$A$2:$A$1200,A14,inventory!$J$2:$J$1200)</f>
        <v>0</v>
      </c>
      <c r="F14" s="12">
        <v>747.2</v>
      </c>
      <c r="G14" s="12">
        <f t="shared" si="0"/>
        <v>700</v>
      </c>
      <c r="H14" s="12">
        <f t="shared" si="1"/>
        <v>-47.200000000000045</v>
      </c>
      <c r="I14" s="12">
        <v>700</v>
      </c>
      <c r="J14" s="13"/>
      <c r="K14" s="12">
        <v>747.2</v>
      </c>
      <c r="L14" s="12">
        <v>0</v>
      </c>
      <c r="M14" s="12">
        <f t="shared" si="2"/>
        <v>-747.2</v>
      </c>
      <c r="N14" s="13"/>
      <c r="O14" s="12">
        <v>0</v>
      </c>
      <c r="P14" s="12">
        <v>0</v>
      </c>
      <c r="Q14" s="12">
        <f t="shared" si="3"/>
        <v>-747.2</v>
      </c>
      <c r="R14" s="13"/>
      <c r="S14" s="12">
        <v>0</v>
      </c>
      <c r="T14" s="12">
        <v>0</v>
      </c>
      <c r="U14" s="12">
        <f t="shared" si="4"/>
        <v>-747.2</v>
      </c>
      <c r="V14" s="13"/>
      <c r="W14" s="12">
        <v>0</v>
      </c>
      <c r="X14" s="12">
        <v>0</v>
      </c>
      <c r="Y14" s="12">
        <f t="shared" si="5"/>
        <v>-747.2</v>
      </c>
      <c r="Z14" s="13"/>
      <c r="AA14" s="12">
        <v>0</v>
      </c>
      <c r="AB14" s="12">
        <v>0</v>
      </c>
      <c r="AC14" s="12">
        <f t="shared" si="6"/>
        <v>-747.2</v>
      </c>
      <c r="AD14" s="13"/>
      <c r="AE14" s="12">
        <v>0</v>
      </c>
      <c r="AF14" s="12">
        <v>0</v>
      </c>
      <c r="AG14" s="12">
        <f t="shared" si="7"/>
        <v>-747.2</v>
      </c>
      <c r="AH14" s="13"/>
      <c r="AI14" s="12">
        <v>0</v>
      </c>
      <c r="AJ14" s="12">
        <v>0</v>
      </c>
      <c r="AK14" s="12">
        <f t="shared" si="8"/>
        <v>-747.2</v>
      </c>
      <c r="AL14" s="13"/>
      <c r="AM14" s="12">
        <v>0</v>
      </c>
      <c r="AN14" s="12">
        <v>0</v>
      </c>
      <c r="AO14" s="12">
        <f t="shared" si="9"/>
        <v>-747.2</v>
      </c>
      <c r="AP14" s="13"/>
      <c r="AQ14" s="12">
        <v>0</v>
      </c>
      <c r="AR14" s="12">
        <v>0</v>
      </c>
      <c r="AS14" s="12">
        <f t="shared" si="10"/>
        <v>-747.2</v>
      </c>
      <c r="AT14" s="13"/>
      <c r="AU14" s="12">
        <v>0</v>
      </c>
      <c r="AV14" s="12">
        <v>0</v>
      </c>
      <c r="AW14" s="12">
        <f t="shared" si="11"/>
        <v>-747.2</v>
      </c>
      <c r="AX14" s="14"/>
    </row>
    <row r="15" spans="1:50" x14ac:dyDescent="0.35">
      <c r="A15" s="3">
        <v>19082</v>
      </c>
      <c r="B15" s="3" t="s">
        <v>51</v>
      </c>
      <c r="C15" s="3" t="s">
        <v>52</v>
      </c>
      <c r="D15" s="3" t="s">
        <v>53</v>
      </c>
      <c r="E15" s="12">
        <f>SUMIF(inventory!$A$2:$A$1200,A15,inventory!$J$2:$J$1200)</f>
        <v>0</v>
      </c>
      <c r="F15" s="12">
        <v>747.2</v>
      </c>
      <c r="G15" s="12">
        <f t="shared" si="0"/>
        <v>700</v>
      </c>
      <c r="H15" s="12">
        <f t="shared" si="1"/>
        <v>-47.200000000000045</v>
      </c>
      <c r="I15" s="12">
        <v>700</v>
      </c>
      <c r="J15" s="13"/>
      <c r="K15" s="12">
        <v>747.2</v>
      </c>
      <c r="L15" s="12">
        <v>0</v>
      </c>
      <c r="M15" s="12">
        <f t="shared" si="2"/>
        <v>-747.2</v>
      </c>
      <c r="N15" s="13"/>
      <c r="O15" s="12">
        <v>0</v>
      </c>
      <c r="P15" s="12">
        <v>0</v>
      </c>
      <c r="Q15" s="12">
        <f t="shared" si="3"/>
        <v>-747.2</v>
      </c>
      <c r="R15" s="13"/>
      <c r="S15" s="12">
        <v>0</v>
      </c>
      <c r="T15" s="12">
        <v>0</v>
      </c>
      <c r="U15" s="12">
        <f t="shared" si="4"/>
        <v>-747.2</v>
      </c>
      <c r="V15" s="13"/>
      <c r="W15" s="12">
        <v>0</v>
      </c>
      <c r="X15" s="12">
        <v>0</v>
      </c>
      <c r="Y15" s="12">
        <f t="shared" si="5"/>
        <v>-747.2</v>
      </c>
      <c r="Z15" s="13"/>
      <c r="AA15" s="12">
        <v>0</v>
      </c>
      <c r="AB15" s="12">
        <v>0</v>
      </c>
      <c r="AC15" s="12">
        <f t="shared" si="6"/>
        <v>-747.2</v>
      </c>
      <c r="AD15" s="13"/>
      <c r="AE15" s="12">
        <v>0</v>
      </c>
      <c r="AF15" s="12">
        <v>0</v>
      </c>
      <c r="AG15" s="12">
        <f t="shared" si="7"/>
        <v>-747.2</v>
      </c>
      <c r="AH15" s="13"/>
      <c r="AI15" s="12">
        <v>0</v>
      </c>
      <c r="AJ15" s="12">
        <v>0</v>
      </c>
      <c r="AK15" s="12">
        <f t="shared" si="8"/>
        <v>-747.2</v>
      </c>
      <c r="AL15" s="13"/>
      <c r="AM15" s="12">
        <v>0</v>
      </c>
      <c r="AN15" s="12">
        <v>0</v>
      </c>
      <c r="AO15" s="12">
        <f t="shared" si="9"/>
        <v>-747.2</v>
      </c>
      <c r="AP15" s="13"/>
      <c r="AQ15" s="12">
        <v>0</v>
      </c>
      <c r="AR15" s="12">
        <v>0</v>
      </c>
      <c r="AS15" s="12">
        <f t="shared" si="10"/>
        <v>-747.2</v>
      </c>
      <c r="AT15" s="13"/>
      <c r="AU15" s="12">
        <v>0</v>
      </c>
      <c r="AV15" s="12">
        <v>0</v>
      </c>
      <c r="AW15" s="12">
        <f t="shared" si="11"/>
        <v>-747.2</v>
      </c>
      <c r="AX15" s="14"/>
    </row>
    <row r="16" spans="1:50" x14ac:dyDescent="0.35">
      <c r="A16" s="3">
        <v>10153</v>
      </c>
      <c r="B16" s="3" t="s">
        <v>57</v>
      </c>
      <c r="C16" s="3" t="s">
        <v>144</v>
      </c>
      <c r="D16" s="3" t="s">
        <v>145</v>
      </c>
      <c r="E16" s="12">
        <f>SUMIF(inventory!$A$2:$A$1200,A16,inventory!$J$2:$J$1200)</f>
        <v>2675.5488820000005</v>
      </c>
      <c r="F16" s="12">
        <v>3403.8488000000002</v>
      </c>
      <c r="G16" s="12">
        <f t="shared" si="0"/>
        <v>0</v>
      </c>
      <c r="H16" s="12">
        <f t="shared" si="1"/>
        <v>-728.29991799999971</v>
      </c>
      <c r="I16" s="12">
        <v>0</v>
      </c>
      <c r="J16" s="13"/>
      <c r="K16" s="12">
        <v>2500.3496127983999</v>
      </c>
      <c r="L16" s="12">
        <v>0</v>
      </c>
      <c r="M16" s="12">
        <f t="shared" si="2"/>
        <v>175.1992692016006</v>
      </c>
      <c r="N16" s="13"/>
      <c r="O16" s="12">
        <v>903.49918720159906</v>
      </c>
      <c r="P16" s="12">
        <v>0</v>
      </c>
      <c r="Q16" s="12">
        <f t="shared" si="3"/>
        <v>-728.29991799999846</v>
      </c>
      <c r="R16" s="13"/>
      <c r="S16" s="12">
        <v>0</v>
      </c>
      <c r="T16" s="12">
        <v>0</v>
      </c>
      <c r="U16" s="12">
        <f t="shared" si="4"/>
        <v>-728.29991799999846</v>
      </c>
      <c r="V16" s="13"/>
      <c r="W16" s="12">
        <v>0</v>
      </c>
      <c r="X16" s="12">
        <v>0</v>
      </c>
      <c r="Y16" s="12">
        <f t="shared" si="5"/>
        <v>-728.29991799999846</v>
      </c>
      <c r="Z16" s="13"/>
      <c r="AA16" s="12">
        <v>0</v>
      </c>
      <c r="AB16" s="12">
        <v>0</v>
      </c>
      <c r="AC16" s="12">
        <f t="shared" si="6"/>
        <v>-728.29991799999846</v>
      </c>
      <c r="AD16" s="13"/>
      <c r="AE16" s="12">
        <v>0</v>
      </c>
      <c r="AF16" s="12">
        <v>0</v>
      </c>
      <c r="AG16" s="12">
        <f t="shared" si="7"/>
        <v>-728.29991799999846</v>
      </c>
      <c r="AH16" s="13"/>
      <c r="AI16" s="12">
        <v>0</v>
      </c>
      <c r="AJ16" s="12">
        <v>0</v>
      </c>
      <c r="AK16" s="12">
        <f t="shared" si="8"/>
        <v>-728.29991799999846</v>
      </c>
      <c r="AL16" s="13"/>
      <c r="AM16" s="12">
        <v>0</v>
      </c>
      <c r="AN16" s="12">
        <v>0</v>
      </c>
      <c r="AO16" s="12">
        <f t="shared" si="9"/>
        <v>-728.29991799999846</v>
      </c>
      <c r="AP16" s="13"/>
      <c r="AQ16" s="12">
        <v>0</v>
      </c>
      <c r="AR16" s="12">
        <v>0</v>
      </c>
      <c r="AS16" s="12">
        <f t="shared" si="10"/>
        <v>-728.29991799999846</v>
      </c>
      <c r="AT16" s="13"/>
      <c r="AU16" s="12">
        <v>0</v>
      </c>
      <c r="AV16" s="12">
        <v>0</v>
      </c>
      <c r="AW16" s="12">
        <f t="shared" si="11"/>
        <v>-728.29991799999846</v>
      </c>
      <c r="AX16" s="14"/>
    </row>
    <row r="17" spans="1:50" x14ac:dyDescent="0.35">
      <c r="A17" s="3">
        <v>19045</v>
      </c>
      <c r="B17" s="3" t="s">
        <v>55</v>
      </c>
      <c r="C17" s="3" t="s">
        <v>56</v>
      </c>
      <c r="D17" s="3" t="s">
        <v>41</v>
      </c>
      <c r="E17" s="12">
        <f>SUMIF(inventory!$A$2:$A$1200,A17,inventory!$J$2:$J$1200)</f>
        <v>-529.64999999999964</v>
      </c>
      <c r="F17" s="12">
        <v>62.899999999999601</v>
      </c>
      <c r="G17" s="12">
        <f t="shared" si="0"/>
        <v>0</v>
      </c>
      <c r="H17" s="12">
        <f t="shared" si="1"/>
        <v>-592.54999999999927</v>
      </c>
      <c r="I17" s="12">
        <v>0</v>
      </c>
      <c r="J17" s="13"/>
      <c r="K17" s="12">
        <v>62.899999999999601</v>
      </c>
      <c r="L17" s="12">
        <v>0</v>
      </c>
      <c r="M17" s="12">
        <f t="shared" si="2"/>
        <v>-592.54999999999927</v>
      </c>
      <c r="N17" s="13"/>
      <c r="O17" s="12">
        <v>0</v>
      </c>
      <c r="P17" s="12">
        <v>0</v>
      </c>
      <c r="Q17" s="12">
        <f t="shared" si="3"/>
        <v>-592.54999999999927</v>
      </c>
      <c r="R17" s="13"/>
      <c r="S17" s="12">
        <v>0</v>
      </c>
      <c r="T17" s="12">
        <v>0</v>
      </c>
      <c r="U17" s="12">
        <f t="shared" si="4"/>
        <v>-592.54999999999927</v>
      </c>
      <c r="V17" s="13"/>
      <c r="W17" s="12">
        <v>0</v>
      </c>
      <c r="X17" s="12">
        <v>0</v>
      </c>
      <c r="Y17" s="12">
        <f t="shared" si="5"/>
        <v>-592.54999999999927</v>
      </c>
      <c r="Z17" s="13"/>
      <c r="AA17" s="12">
        <v>0</v>
      </c>
      <c r="AB17" s="12">
        <v>0</v>
      </c>
      <c r="AC17" s="12">
        <f t="shared" si="6"/>
        <v>-592.54999999999927</v>
      </c>
      <c r="AD17" s="13"/>
      <c r="AE17" s="12">
        <v>0</v>
      </c>
      <c r="AF17" s="12">
        <v>0</v>
      </c>
      <c r="AG17" s="12">
        <f t="shared" si="7"/>
        <v>-592.54999999999927</v>
      </c>
      <c r="AH17" s="13"/>
      <c r="AI17" s="12">
        <v>0</v>
      </c>
      <c r="AJ17" s="12">
        <v>0</v>
      </c>
      <c r="AK17" s="12">
        <f t="shared" si="8"/>
        <v>-592.54999999999927</v>
      </c>
      <c r="AL17" s="13"/>
      <c r="AM17" s="12">
        <v>0</v>
      </c>
      <c r="AN17" s="12">
        <v>0</v>
      </c>
      <c r="AO17" s="12">
        <f t="shared" si="9"/>
        <v>-592.54999999999927</v>
      </c>
      <c r="AP17" s="13"/>
      <c r="AQ17" s="12">
        <v>0</v>
      </c>
      <c r="AR17" s="12">
        <v>0</v>
      </c>
      <c r="AS17" s="12">
        <f t="shared" si="10"/>
        <v>-592.54999999999927</v>
      </c>
      <c r="AT17" s="13"/>
      <c r="AU17" s="12">
        <v>0</v>
      </c>
      <c r="AV17" s="12">
        <v>0</v>
      </c>
      <c r="AW17" s="12">
        <f t="shared" si="11"/>
        <v>-592.54999999999927</v>
      </c>
      <c r="AX17" s="14"/>
    </row>
    <row r="18" spans="1:50" x14ac:dyDescent="0.35">
      <c r="A18" s="3">
        <v>10995</v>
      </c>
      <c r="B18" s="3" t="s">
        <v>57</v>
      </c>
      <c r="C18" s="3" t="s">
        <v>58</v>
      </c>
      <c r="D18" s="3" t="s">
        <v>59</v>
      </c>
      <c r="E18" s="12">
        <f>SUMIF(inventory!$A$2:$A$1200,A18,inventory!$J$2:$J$1200)</f>
        <v>-481.94580999999994</v>
      </c>
      <c r="F18" s="12">
        <v>23.2179</v>
      </c>
      <c r="G18" s="12">
        <f t="shared" si="0"/>
        <v>0</v>
      </c>
      <c r="H18" s="12">
        <f t="shared" si="1"/>
        <v>-505.16370999999992</v>
      </c>
      <c r="I18" s="12">
        <v>0</v>
      </c>
      <c r="J18" s="13"/>
      <c r="K18" s="12">
        <v>23.2179</v>
      </c>
      <c r="L18" s="12">
        <v>0</v>
      </c>
      <c r="M18" s="12">
        <f t="shared" si="2"/>
        <v>-505.16370999999992</v>
      </c>
      <c r="N18" s="13"/>
      <c r="O18" s="12">
        <v>0</v>
      </c>
      <c r="P18" s="12">
        <v>0</v>
      </c>
      <c r="Q18" s="12">
        <f t="shared" si="3"/>
        <v>-505.16370999999992</v>
      </c>
      <c r="R18" s="13"/>
      <c r="S18" s="12">
        <v>0</v>
      </c>
      <c r="T18" s="12">
        <v>0</v>
      </c>
      <c r="U18" s="12">
        <f t="shared" si="4"/>
        <v>-505.16370999999992</v>
      </c>
      <c r="V18" s="13"/>
      <c r="W18" s="12">
        <v>0</v>
      </c>
      <c r="X18" s="12">
        <v>0</v>
      </c>
      <c r="Y18" s="12">
        <f t="shared" si="5"/>
        <v>-505.16370999999992</v>
      </c>
      <c r="Z18" s="13"/>
      <c r="AA18" s="12">
        <v>0</v>
      </c>
      <c r="AB18" s="12">
        <v>0</v>
      </c>
      <c r="AC18" s="12">
        <f t="shared" si="6"/>
        <v>-505.16370999999992</v>
      </c>
      <c r="AD18" s="13"/>
      <c r="AE18" s="12">
        <v>0</v>
      </c>
      <c r="AF18" s="12">
        <v>0</v>
      </c>
      <c r="AG18" s="12">
        <f t="shared" si="7"/>
        <v>-505.16370999999992</v>
      </c>
      <c r="AH18" s="13"/>
      <c r="AI18" s="12">
        <v>0</v>
      </c>
      <c r="AJ18" s="12">
        <v>0</v>
      </c>
      <c r="AK18" s="12">
        <f t="shared" si="8"/>
        <v>-505.16370999999992</v>
      </c>
      <c r="AL18" s="13"/>
      <c r="AM18" s="12">
        <v>0</v>
      </c>
      <c r="AN18" s="12">
        <v>0</v>
      </c>
      <c r="AO18" s="12">
        <f t="shared" si="9"/>
        <v>-505.16370999999992</v>
      </c>
      <c r="AP18" s="13"/>
      <c r="AQ18" s="12">
        <v>0</v>
      </c>
      <c r="AR18" s="12">
        <v>0</v>
      </c>
      <c r="AS18" s="12">
        <f t="shared" si="10"/>
        <v>-505.16370999999992</v>
      </c>
      <c r="AT18" s="13"/>
      <c r="AU18" s="12">
        <v>0</v>
      </c>
      <c r="AV18" s="12">
        <v>0</v>
      </c>
      <c r="AW18" s="12">
        <f t="shared" si="11"/>
        <v>-505.16370999999992</v>
      </c>
      <c r="AX18" s="14"/>
    </row>
    <row r="19" spans="1:50" x14ac:dyDescent="0.35">
      <c r="A19" s="3">
        <v>18961</v>
      </c>
      <c r="B19" s="3" t="s">
        <v>124</v>
      </c>
      <c r="C19" s="3" t="s">
        <v>186</v>
      </c>
      <c r="D19" s="3" t="s">
        <v>187</v>
      </c>
      <c r="E19" s="12">
        <f>SUMIF(inventory!$A$2:$A$1200,A19,inventory!$J$2:$J$1200)</f>
        <v>2052.8027092000002</v>
      </c>
      <c r="F19" s="12">
        <v>4606.6823999999997</v>
      </c>
      <c r="G19" s="12">
        <f t="shared" si="0"/>
        <v>3000</v>
      </c>
      <c r="H19" s="12">
        <f t="shared" si="1"/>
        <v>446.12030920000052</v>
      </c>
      <c r="I19" s="12">
        <v>3000</v>
      </c>
      <c r="J19" s="13"/>
      <c r="K19" s="12">
        <v>1108.5548630186599</v>
      </c>
      <c r="L19" s="12">
        <v>0</v>
      </c>
      <c r="M19" s="12">
        <f t="shared" si="2"/>
        <v>944.24784618134026</v>
      </c>
      <c r="N19" s="13"/>
      <c r="O19" s="12">
        <v>1347.40572146725</v>
      </c>
      <c r="P19" s="12">
        <v>0</v>
      </c>
      <c r="Q19" s="12">
        <f t="shared" si="3"/>
        <v>-403.15787528590977</v>
      </c>
      <c r="R19" s="13"/>
      <c r="S19" s="12">
        <v>1120.77468859959</v>
      </c>
      <c r="T19" s="12">
        <v>0</v>
      </c>
      <c r="U19" s="12">
        <f t="shared" si="4"/>
        <v>-1523.9325638854998</v>
      </c>
      <c r="V19" s="13"/>
      <c r="W19" s="12">
        <v>700.11684591931305</v>
      </c>
      <c r="X19" s="12">
        <v>0</v>
      </c>
      <c r="Y19" s="12">
        <f t="shared" si="5"/>
        <v>-2224.049409804813</v>
      </c>
      <c r="Z19" s="13"/>
      <c r="AA19" s="12">
        <v>329.83028099518202</v>
      </c>
      <c r="AB19" s="12">
        <v>0</v>
      </c>
      <c r="AC19" s="12">
        <f t="shared" si="6"/>
        <v>-2553.8796907999949</v>
      </c>
      <c r="AD19" s="13"/>
      <c r="AE19" s="12">
        <v>0</v>
      </c>
      <c r="AF19" s="12">
        <v>0</v>
      </c>
      <c r="AG19" s="12">
        <f t="shared" si="7"/>
        <v>-2553.8796907999949</v>
      </c>
      <c r="AH19" s="13"/>
      <c r="AI19" s="12">
        <v>0</v>
      </c>
      <c r="AJ19" s="12">
        <v>0</v>
      </c>
      <c r="AK19" s="12">
        <f t="shared" si="8"/>
        <v>-2553.8796907999949</v>
      </c>
      <c r="AL19" s="13"/>
      <c r="AM19" s="12">
        <v>0</v>
      </c>
      <c r="AN19" s="12">
        <v>0</v>
      </c>
      <c r="AO19" s="12">
        <f t="shared" si="9"/>
        <v>-2553.8796907999949</v>
      </c>
      <c r="AP19" s="13"/>
      <c r="AQ19" s="12">
        <v>0</v>
      </c>
      <c r="AR19" s="12">
        <v>0</v>
      </c>
      <c r="AS19" s="12">
        <f t="shared" si="10"/>
        <v>-2553.8796907999949</v>
      </c>
      <c r="AT19" s="13"/>
      <c r="AU19" s="12">
        <v>0</v>
      </c>
      <c r="AV19" s="12">
        <v>0</v>
      </c>
      <c r="AW19" s="12">
        <f t="shared" si="11"/>
        <v>-2553.8796907999949</v>
      </c>
      <c r="AX19" s="14"/>
    </row>
    <row r="20" spans="1:50" x14ac:dyDescent="0.35">
      <c r="A20" s="3">
        <v>12321</v>
      </c>
      <c r="B20" s="3" t="s">
        <v>57</v>
      </c>
      <c r="C20" s="3" t="s">
        <v>95</v>
      </c>
      <c r="D20" s="3" t="s">
        <v>41</v>
      </c>
      <c r="E20" s="12">
        <f>SUMIF(inventory!$A$2:$A$1200,A20,inventory!$J$2:$J$1200)</f>
        <v>228.14811200000003</v>
      </c>
      <c r="F20" s="12">
        <v>2106.7395999999999</v>
      </c>
      <c r="G20" s="12">
        <f t="shared" si="0"/>
        <v>0</v>
      </c>
      <c r="H20" s="12">
        <f t="shared" si="1"/>
        <v>-1878.5914879999998</v>
      </c>
      <c r="I20" s="12">
        <v>0</v>
      </c>
      <c r="J20" s="13"/>
      <c r="K20" s="12">
        <v>202.59739511959401</v>
      </c>
      <c r="L20" s="12">
        <v>0</v>
      </c>
      <c r="M20" s="12">
        <f t="shared" si="2"/>
        <v>25.550716880406014</v>
      </c>
      <c r="N20" s="13"/>
      <c r="O20" s="12">
        <v>247.61903847950401</v>
      </c>
      <c r="P20" s="12">
        <v>0</v>
      </c>
      <c r="Q20" s="12">
        <f t="shared" si="3"/>
        <v>-222.068321599098</v>
      </c>
      <c r="R20" s="13"/>
      <c r="S20" s="12">
        <v>247.61903847950401</v>
      </c>
      <c r="T20" s="12">
        <v>0</v>
      </c>
      <c r="U20" s="12">
        <f t="shared" si="4"/>
        <v>-469.68736007860201</v>
      </c>
      <c r="V20" s="13"/>
      <c r="W20" s="12">
        <v>247.61903847950401</v>
      </c>
      <c r="X20" s="12">
        <v>0</v>
      </c>
      <c r="Y20" s="12">
        <f t="shared" si="5"/>
        <v>-717.30639855810603</v>
      </c>
      <c r="Z20" s="13"/>
      <c r="AA20" s="12">
        <v>247.61903847950401</v>
      </c>
      <c r="AB20" s="12">
        <v>0</v>
      </c>
      <c r="AC20" s="12">
        <f t="shared" si="6"/>
        <v>-964.92543703760998</v>
      </c>
      <c r="AD20" s="13"/>
      <c r="AE20" s="12">
        <v>247.61903847950401</v>
      </c>
      <c r="AF20" s="12">
        <v>0</v>
      </c>
      <c r="AG20" s="12">
        <f t="shared" si="7"/>
        <v>-1212.5444755171141</v>
      </c>
      <c r="AH20" s="13"/>
      <c r="AI20" s="12">
        <v>247.61903847950401</v>
      </c>
      <c r="AJ20" s="12">
        <v>0</v>
      </c>
      <c r="AK20" s="12">
        <f t="shared" si="8"/>
        <v>-1460.1635139966181</v>
      </c>
      <c r="AL20" s="13"/>
      <c r="AM20" s="12">
        <v>247.61903847950401</v>
      </c>
      <c r="AN20" s="12">
        <v>0</v>
      </c>
      <c r="AO20" s="12">
        <f t="shared" si="9"/>
        <v>-1707.7825524761222</v>
      </c>
      <c r="AP20" s="13"/>
      <c r="AQ20" s="12">
        <v>170.80893552387701</v>
      </c>
      <c r="AR20" s="12">
        <v>0</v>
      </c>
      <c r="AS20" s="12">
        <f t="shared" si="10"/>
        <v>-1878.5914879999991</v>
      </c>
      <c r="AT20" s="13"/>
      <c r="AU20" s="12">
        <v>0</v>
      </c>
      <c r="AV20" s="12">
        <v>0</v>
      </c>
      <c r="AW20" s="12">
        <f t="shared" si="11"/>
        <v>-1878.5914879999991</v>
      </c>
      <c r="AX20" s="14"/>
    </row>
    <row r="21" spans="1:50" x14ac:dyDescent="0.35">
      <c r="A21" s="3">
        <v>13364</v>
      </c>
      <c r="B21" s="3" t="s">
        <v>66</v>
      </c>
      <c r="C21" s="3" t="s">
        <v>67</v>
      </c>
      <c r="D21" s="3" t="s">
        <v>41</v>
      </c>
      <c r="E21" s="12">
        <f>SUMIF(inventory!$A$2:$A$1200,A21,inventory!$J$2:$J$1200)</f>
        <v>70.183472000000052</v>
      </c>
      <c r="F21" s="12">
        <v>232.65</v>
      </c>
      <c r="G21" s="12">
        <f t="shared" si="0"/>
        <v>0</v>
      </c>
      <c r="H21" s="12">
        <f t="shared" si="1"/>
        <v>-162.46652799999995</v>
      </c>
      <c r="I21" s="12">
        <v>0</v>
      </c>
      <c r="J21" s="13"/>
      <c r="K21" s="12">
        <v>232.65</v>
      </c>
      <c r="L21" s="12">
        <v>0</v>
      </c>
      <c r="M21" s="12">
        <f t="shared" si="2"/>
        <v>-162.46652799999995</v>
      </c>
      <c r="N21" s="13"/>
      <c r="O21" s="12">
        <v>0</v>
      </c>
      <c r="P21" s="12">
        <v>0</v>
      </c>
      <c r="Q21" s="12">
        <f t="shared" si="3"/>
        <v>-162.46652799999995</v>
      </c>
      <c r="R21" s="13"/>
      <c r="S21" s="12">
        <v>0</v>
      </c>
      <c r="T21" s="12">
        <v>0</v>
      </c>
      <c r="U21" s="12">
        <f t="shared" si="4"/>
        <v>-162.46652799999995</v>
      </c>
      <c r="V21" s="13"/>
      <c r="W21" s="12">
        <v>0</v>
      </c>
      <c r="X21" s="12">
        <v>0</v>
      </c>
      <c r="Y21" s="12">
        <f t="shared" si="5"/>
        <v>-162.46652799999995</v>
      </c>
      <c r="Z21" s="13"/>
      <c r="AA21" s="12">
        <v>0</v>
      </c>
      <c r="AB21" s="12">
        <v>0</v>
      </c>
      <c r="AC21" s="12">
        <f t="shared" si="6"/>
        <v>-162.46652799999995</v>
      </c>
      <c r="AD21" s="13"/>
      <c r="AE21" s="12">
        <v>0</v>
      </c>
      <c r="AF21" s="12">
        <v>0</v>
      </c>
      <c r="AG21" s="12">
        <f t="shared" si="7"/>
        <v>-162.46652799999995</v>
      </c>
      <c r="AH21" s="13"/>
      <c r="AI21" s="12">
        <v>0</v>
      </c>
      <c r="AJ21" s="12">
        <v>0</v>
      </c>
      <c r="AK21" s="12">
        <f t="shared" si="8"/>
        <v>-162.46652799999995</v>
      </c>
      <c r="AL21" s="13"/>
      <c r="AM21" s="12">
        <v>0</v>
      </c>
      <c r="AN21" s="12">
        <v>0</v>
      </c>
      <c r="AO21" s="12">
        <f t="shared" si="9"/>
        <v>-162.46652799999995</v>
      </c>
      <c r="AP21" s="13"/>
      <c r="AQ21" s="12">
        <v>0</v>
      </c>
      <c r="AR21" s="12">
        <v>0</v>
      </c>
      <c r="AS21" s="12">
        <f t="shared" si="10"/>
        <v>-162.46652799999995</v>
      </c>
      <c r="AT21" s="13"/>
      <c r="AU21" s="12">
        <v>0</v>
      </c>
      <c r="AV21" s="12">
        <v>0</v>
      </c>
      <c r="AW21" s="12">
        <f t="shared" si="11"/>
        <v>-162.46652799999995</v>
      </c>
      <c r="AX21" s="14"/>
    </row>
    <row r="22" spans="1:50" x14ac:dyDescent="0.35">
      <c r="A22" s="3">
        <v>14415</v>
      </c>
      <c r="B22" s="3" t="s">
        <v>96</v>
      </c>
      <c r="C22" s="3" t="s">
        <v>97</v>
      </c>
      <c r="D22" s="3" t="s">
        <v>98</v>
      </c>
      <c r="E22" s="12">
        <f>SUMIF(inventory!$A$2:$A$1200,A22,inventory!$J$2:$J$1200)</f>
        <v>306.86978400000021</v>
      </c>
      <c r="F22" s="12">
        <v>414.07380000000001</v>
      </c>
      <c r="G22" s="12">
        <f t="shared" si="0"/>
        <v>0</v>
      </c>
      <c r="H22" s="12">
        <f t="shared" si="1"/>
        <v>-107.2040159999998</v>
      </c>
      <c r="I22" s="12">
        <v>0</v>
      </c>
      <c r="J22" s="13"/>
      <c r="K22" s="12">
        <v>414.07380000000001</v>
      </c>
      <c r="L22" s="12">
        <v>0</v>
      </c>
      <c r="M22" s="12">
        <f t="shared" si="2"/>
        <v>-107.2040159999998</v>
      </c>
      <c r="N22" s="13"/>
      <c r="O22" s="12">
        <v>0</v>
      </c>
      <c r="P22" s="12">
        <v>0</v>
      </c>
      <c r="Q22" s="12">
        <f t="shared" si="3"/>
        <v>-107.2040159999998</v>
      </c>
      <c r="R22" s="13"/>
      <c r="S22" s="12">
        <v>0</v>
      </c>
      <c r="T22" s="12">
        <v>0</v>
      </c>
      <c r="U22" s="12">
        <f t="shared" si="4"/>
        <v>-107.2040159999998</v>
      </c>
      <c r="V22" s="13"/>
      <c r="W22" s="12">
        <v>0</v>
      </c>
      <c r="X22" s="12">
        <v>0</v>
      </c>
      <c r="Y22" s="12">
        <f t="shared" si="5"/>
        <v>-107.2040159999998</v>
      </c>
      <c r="Z22" s="13"/>
      <c r="AA22" s="12">
        <v>0</v>
      </c>
      <c r="AB22" s="12">
        <v>0</v>
      </c>
      <c r="AC22" s="12">
        <f t="shared" si="6"/>
        <v>-107.2040159999998</v>
      </c>
      <c r="AD22" s="13"/>
      <c r="AE22" s="12">
        <v>0</v>
      </c>
      <c r="AF22" s="12">
        <v>0</v>
      </c>
      <c r="AG22" s="12">
        <f t="shared" si="7"/>
        <v>-107.2040159999998</v>
      </c>
      <c r="AH22" s="13"/>
      <c r="AI22" s="12">
        <v>0</v>
      </c>
      <c r="AJ22" s="12">
        <v>0</v>
      </c>
      <c r="AK22" s="12">
        <f t="shared" si="8"/>
        <v>-107.2040159999998</v>
      </c>
      <c r="AL22" s="13"/>
      <c r="AM22" s="12">
        <v>0</v>
      </c>
      <c r="AN22" s="12">
        <v>0</v>
      </c>
      <c r="AO22" s="12">
        <f t="shared" si="9"/>
        <v>-107.2040159999998</v>
      </c>
      <c r="AP22" s="13"/>
      <c r="AQ22" s="12">
        <v>0</v>
      </c>
      <c r="AR22" s="12">
        <v>0</v>
      </c>
      <c r="AS22" s="12">
        <f t="shared" si="10"/>
        <v>-107.2040159999998</v>
      </c>
      <c r="AT22" s="13"/>
      <c r="AU22" s="12">
        <v>0</v>
      </c>
      <c r="AV22" s="12">
        <v>0</v>
      </c>
      <c r="AW22" s="12">
        <f t="shared" si="11"/>
        <v>-107.2040159999998</v>
      </c>
      <c r="AX22" s="14"/>
    </row>
    <row r="23" spans="1:50" x14ac:dyDescent="0.35">
      <c r="A23" s="3">
        <v>18358</v>
      </c>
      <c r="B23" s="3" t="s">
        <v>70</v>
      </c>
      <c r="C23" s="3" t="s">
        <v>71</v>
      </c>
      <c r="D23" s="3" t="s">
        <v>72</v>
      </c>
      <c r="E23" s="12">
        <f>SUMIF(inventory!$A$2:$A$1200,A23,inventory!$J$2:$J$1200)</f>
        <v>392.50688799999989</v>
      </c>
      <c r="F23" s="12">
        <v>456.53199999999998</v>
      </c>
      <c r="G23" s="12">
        <f t="shared" si="0"/>
        <v>0</v>
      </c>
      <c r="H23" s="12">
        <f t="shared" si="1"/>
        <v>-64.025112000000092</v>
      </c>
      <c r="I23" s="12">
        <v>0</v>
      </c>
      <c r="J23" s="13"/>
      <c r="K23" s="12">
        <v>456.53199999999998</v>
      </c>
      <c r="L23" s="12">
        <v>0</v>
      </c>
      <c r="M23" s="12">
        <f t="shared" si="2"/>
        <v>-64.025112000000092</v>
      </c>
      <c r="N23" s="13"/>
      <c r="O23" s="12">
        <v>0</v>
      </c>
      <c r="P23" s="12">
        <v>0</v>
      </c>
      <c r="Q23" s="12">
        <f t="shared" si="3"/>
        <v>-64.025112000000092</v>
      </c>
      <c r="R23" s="13"/>
      <c r="S23" s="12">
        <v>0</v>
      </c>
      <c r="T23" s="12">
        <v>0</v>
      </c>
      <c r="U23" s="12">
        <f t="shared" si="4"/>
        <v>-64.025112000000092</v>
      </c>
      <c r="V23" s="13"/>
      <c r="W23" s="12">
        <v>0</v>
      </c>
      <c r="X23" s="12">
        <v>0</v>
      </c>
      <c r="Y23" s="12">
        <f t="shared" si="5"/>
        <v>-64.025112000000092</v>
      </c>
      <c r="Z23" s="13"/>
      <c r="AA23" s="12">
        <v>0</v>
      </c>
      <c r="AB23" s="12">
        <v>0</v>
      </c>
      <c r="AC23" s="12">
        <f t="shared" si="6"/>
        <v>-64.025112000000092</v>
      </c>
      <c r="AD23" s="13"/>
      <c r="AE23" s="12">
        <v>0</v>
      </c>
      <c r="AF23" s="12">
        <v>0</v>
      </c>
      <c r="AG23" s="12">
        <f t="shared" si="7"/>
        <v>-64.025112000000092</v>
      </c>
      <c r="AH23" s="13"/>
      <c r="AI23" s="12">
        <v>0</v>
      </c>
      <c r="AJ23" s="12">
        <v>0</v>
      </c>
      <c r="AK23" s="12">
        <f t="shared" si="8"/>
        <v>-64.025112000000092</v>
      </c>
      <c r="AL23" s="13"/>
      <c r="AM23" s="12">
        <v>0</v>
      </c>
      <c r="AN23" s="12">
        <v>0</v>
      </c>
      <c r="AO23" s="12">
        <f t="shared" si="9"/>
        <v>-64.025112000000092</v>
      </c>
      <c r="AP23" s="13"/>
      <c r="AQ23" s="12">
        <v>0</v>
      </c>
      <c r="AR23" s="12">
        <v>0</v>
      </c>
      <c r="AS23" s="12">
        <f t="shared" si="10"/>
        <v>-64.025112000000092</v>
      </c>
      <c r="AT23" s="13"/>
      <c r="AU23" s="12">
        <v>0</v>
      </c>
      <c r="AV23" s="12">
        <v>0</v>
      </c>
      <c r="AW23" s="12">
        <f t="shared" si="11"/>
        <v>-64.025112000000092</v>
      </c>
      <c r="AX23" s="14"/>
    </row>
    <row r="24" spans="1:50" x14ac:dyDescent="0.35">
      <c r="A24" s="3">
        <v>18318</v>
      </c>
      <c r="B24" s="3" t="s">
        <v>64</v>
      </c>
      <c r="C24" s="3" t="s">
        <v>68</v>
      </c>
      <c r="D24" s="3" t="s">
        <v>69</v>
      </c>
      <c r="E24" s="12">
        <f>SUMIF(inventory!$A$2:$A$1200,A24,inventory!$J$2:$J$1200)</f>
        <v>229</v>
      </c>
      <c r="F24" s="12">
        <v>292</v>
      </c>
      <c r="G24" s="12">
        <f t="shared" si="0"/>
        <v>0</v>
      </c>
      <c r="H24" s="12">
        <f t="shared" si="1"/>
        <v>-63</v>
      </c>
      <c r="I24" s="12">
        <v>0</v>
      </c>
      <c r="J24" s="13"/>
      <c r="K24" s="12">
        <v>292</v>
      </c>
      <c r="L24" s="12">
        <v>0</v>
      </c>
      <c r="M24" s="12">
        <f t="shared" si="2"/>
        <v>-63</v>
      </c>
      <c r="N24" s="13"/>
      <c r="O24" s="12">
        <v>0</v>
      </c>
      <c r="P24" s="12">
        <v>0</v>
      </c>
      <c r="Q24" s="12">
        <f t="shared" si="3"/>
        <v>-63</v>
      </c>
      <c r="R24" s="13"/>
      <c r="S24" s="12">
        <v>0</v>
      </c>
      <c r="T24" s="12">
        <v>0</v>
      </c>
      <c r="U24" s="12">
        <f t="shared" si="4"/>
        <v>-63</v>
      </c>
      <c r="V24" s="13"/>
      <c r="W24" s="12">
        <v>0</v>
      </c>
      <c r="X24" s="12">
        <v>0</v>
      </c>
      <c r="Y24" s="12">
        <f t="shared" si="5"/>
        <v>-63</v>
      </c>
      <c r="Z24" s="13"/>
      <c r="AA24" s="12">
        <v>0</v>
      </c>
      <c r="AB24" s="12">
        <v>0</v>
      </c>
      <c r="AC24" s="12">
        <f t="shared" si="6"/>
        <v>-63</v>
      </c>
      <c r="AD24" s="13"/>
      <c r="AE24" s="12">
        <v>0</v>
      </c>
      <c r="AF24" s="12">
        <v>0</v>
      </c>
      <c r="AG24" s="12">
        <f t="shared" si="7"/>
        <v>-63</v>
      </c>
      <c r="AH24" s="13"/>
      <c r="AI24" s="12">
        <v>0</v>
      </c>
      <c r="AJ24" s="12">
        <v>0</v>
      </c>
      <c r="AK24" s="12">
        <f t="shared" si="8"/>
        <v>-63</v>
      </c>
      <c r="AL24" s="13"/>
      <c r="AM24" s="12">
        <v>0</v>
      </c>
      <c r="AN24" s="12">
        <v>0</v>
      </c>
      <c r="AO24" s="12">
        <f t="shared" si="9"/>
        <v>-63</v>
      </c>
      <c r="AP24" s="13"/>
      <c r="AQ24" s="12">
        <v>0</v>
      </c>
      <c r="AR24" s="12">
        <v>0</v>
      </c>
      <c r="AS24" s="12">
        <f t="shared" si="10"/>
        <v>-63</v>
      </c>
      <c r="AT24" s="13"/>
      <c r="AU24" s="12">
        <v>0</v>
      </c>
      <c r="AV24" s="12">
        <v>0</v>
      </c>
      <c r="AW24" s="12">
        <f t="shared" si="11"/>
        <v>-63</v>
      </c>
      <c r="AX24" s="14"/>
    </row>
    <row r="25" spans="1:50" x14ac:dyDescent="0.35">
      <c r="A25" s="3">
        <v>18966</v>
      </c>
      <c r="B25" s="3" t="s">
        <v>105</v>
      </c>
      <c r="C25" s="3" t="s">
        <v>106</v>
      </c>
      <c r="D25" s="3" t="s">
        <v>92</v>
      </c>
      <c r="E25" s="12">
        <f>SUMIF(inventory!$A$2:$A$1200,A25,inventory!$J$2:$J$1200)</f>
        <v>168</v>
      </c>
      <c r="F25" s="12">
        <v>416</v>
      </c>
      <c r="G25" s="12">
        <f t="shared" si="0"/>
        <v>250</v>
      </c>
      <c r="H25" s="12">
        <f t="shared" si="1"/>
        <v>2</v>
      </c>
      <c r="I25" s="12">
        <v>250</v>
      </c>
      <c r="J25" s="13"/>
      <c r="K25" s="12">
        <v>78.359047452697297</v>
      </c>
      <c r="L25" s="12">
        <v>0</v>
      </c>
      <c r="M25" s="12">
        <f t="shared" si="2"/>
        <v>89.640952547302703</v>
      </c>
      <c r="N25" s="13"/>
      <c r="O25" s="12">
        <v>95.772169108852196</v>
      </c>
      <c r="P25" s="12">
        <v>0</v>
      </c>
      <c r="Q25" s="12">
        <f t="shared" si="3"/>
        <v>-6.1312165615494933</v>
      </c>
      <c r="R25" s="13"/>
      <c r="S25" s="12">
        <v>95.772169108852196</v>
      </c>
      <c r="T25" s="12">
        <v>0</v>
      </c>
      <c r="U25" s="12">
        <f t="shared" si="4"/>
        <v>-101.90338567040169</v>
      </c>
      <c r="V25" s="13"/>
      <c r="W25" s="12">
        <v>95.772169108852196</v>
      </c>
      <c r="X25" s="12">
        <v>0</v>
      </c>
      <c r="Y25" s="12">
        <f t="shared" si="5"/>
        <v>-197.6755547792539</v>
      </c>
      <c r="Z25" s="13"/>
      <c r="AA25" s="12">
        <v>50.324445220746099</v>
      </c>
      <c r="AB25" s="12">
        <v>0</v>
      </c>
      <c r="AC25" s="12">
        <f t="shared" si="6"/>
        <v>-248</v>
      </c>
      <c r="AD25" s="13"/>
      <c r="AE25" s="12">
        <v>0</v>
      </c>
      <c r="AF25" s="12">
        <v>0</v>
      </c>
      <c r="AG25" s="12">
        <f t="shared" si="7"/>
        <v>-248</v>
      </c>
      <c r="AH25" s="13"/>
      <c r="AI25" s="12">
        <v>0</v>
      </c>
      <c r="AJ25" s="12">
        <v>0</v>
      </c>
      <c r="AK25" s="12">
        <f t="shared" si="8"/>
        <v>-248</v>
      </c>
      <c r="AL25" s="13"/>
      <c r="AM25" s="12">
        <v>0</v>
      </c>
      <c r="AN25" s="12">
        <v>0</v>
      </c>
      <c r="AO25" s="12">
        <f t="shared" si="9"/>
        <v>-248</v>
      </c>
      <c r="AP25" s="13"/>
      <c r="AQ25" s="12">
        <v>0</v>
      </c>
      <c r="AR25" s="12">
        <v>0</v>
      </c>
      <c r="AS25" s="12">
        <f t="shared" si="10"/>
        <v>-248</v>
      </c>
      <c r="AT25" s="13"/>
      <c r="AU25" s="12">
        <v>0</v>
      </c>
      <c r="AV25" s="12">
        <v>0</v>
      </c>
      <c r="AW25" s="12">
        <f t="shared" si="11"/>
        <v>-248</v>
      </c>
      <c r="AX25" s="14"/>
    </row>
    <row r="26" spans="1:50" x14ac:dyDescent="0.35">
      <c r="A26" s="3">
        <v>18859</v>
      </c>
      <c r="B26" s="3" t="s">
        <v>83</v>
      </c>
      <c r="C26" s="3" t="s">
        <v>84</v>
      </c>
      <c r="D26" s="3" t="s">
        <v>46</v>
      </c>
      <c r="E26" s="12">
        <f>SUMIF(inventory!$A$2:$A$1200,A26,inventory!$J$2:$J$1200)</f>
        <v>0</v>
      </c>
      <c r="F26" s="12">
        <v>0</v>
      </c>
      <c r="G26" s="12">
        <f t="shared" si="0"/>
        <v>40600</v>
      </c>
      <c r="H26" s="12">
        <f t="shared" si="1"/>
        <v>40600</v>
      </c>
      <c r="I26" s="12">
        <v>0</v>
      </c>
      <c r="J26" s="13"/>
      <c r="K26" s="12">
        <v>0</v>
      </c>
      <c r="L26" s="12">
        <v>0</v>
      </c>
      <c r="M26" s="12">
        <f t="shared" si="2"/>
        <v>0</v>
      </c>
      <c r="N26" s="13"/>
      <c r="O26" s="12">
        <v>0</v>
      </c>
      <c r="P26" s="12">
        <v>0</v>
      </c>
      <c r="Q26" s="12">
        <f t="shared" si="3"/>
        <v>0</v>
      </c>
      <c r="R26" s="13"/>
      <c r="S26" s="12">
        <v>0</v>
      </c>
      <c r="T26" s="12">
        <v>0</v>
      </c>
      <c r="U26" s="12">
        <f t="shared" si="4"/>
        <v>0</v>
      </c>
      <c r="V26" s="13"/>
      <c r="W26" s="12">
        <v>0</v>
      </c>
      <c r="X26" s="12">
        <v>5800</v>
      </c>
      <c r="Y26" s="12">
        <f t="shared" si="5"/>
        <v>5800</v>
      </c>
      <c r="Z26" s="13"/>
      <c r="AA26" s="12">
        <v>0</v>
      </c>
      <c r="AB26" s="12">
        <v>5800</v>
      </c>
      <c r="AC26" s="12">
        <f t="shared" si="6"/>
        <v>11600</v>
      </c>
      <c r="AD26" s="13"/>
      <c r="AE26" s="12">
        <v>0</v>
      </c>
      <c r="AF26" s="12">
        <v>5800</v>
      </c>
      <c r="AG26" s="12">
        <f t="shared" si="7"/>
        <v>17400</v>
      </c>
      <c r="AH26" s="13"/>
      <c r="AI26" s="12">
        <v>0</v>
      </c>
      <c r="AJ26" s="12">
        <v>5800</v>
      </c>
      <c r="AK26" s="12">
        <f t="shared" si="8"/>
        <v>23200</v>
      </c>
      <c r="AL26" s="13"/>
      <c r="AM26" s="12">
        <v>0</v>
      </c>
      <c r="AN26" s="12">
        <v>5800</v>
      </c>
      <c r="AO26" s="12">
        <f t="shared" si="9"/>
        <v>29000</v>
      </c>
      <c r="AP26" s="13"/>
      <c r="AQ26" s="12">
        <v>0</v>
      </c>
      <c r="AR26" s="12">
        <v>5800</v>
      </c>
      <c r="AS26" s="12">
        <f t="shared" si="10"/>
        <v>34800</v>
      </c>
      <c r="AT26" s="13"/>
      <c r="AU26" s="12">
        <v>0</v>
      </c>
      <c r="AV26" s="12">
        <v>5800</v>
      </c>
      <c r="AW26" s="12">
        <f t="shared" si="11"/>
        <v>40600</v>
      </c>
      <c r="AX26" s="14"/>
    </row>
    <row r="27" spans="1:50" x14ac:dyDescent="0.35">
      <c r="A27" s="3">
        <v>19009</v>
      </c>
      <c r="B27" s="3" t="s">
        <v>44</v>
      </c>
      <c r="C27" s="3" t="s">
        <v>82</v>
      </c>
      <c r="D27" s="3" t="s">
        <v>41</v>
      </c>
      <c r="E27" s="12">
        <f>SUMIF(inventory!$A$2:$A$1200,A27,inventory!$J$2:$J$1200)</f>
        <v>0</v>
      </c>
      <c r="F27" s="12">
        <v>0</v>
      </c>
      <c r="G27" s="12">
        <f t="shared" si="0"/>
        <v>8000</v>
      </c>
      <c r="H27" s="12">
        <f t="shared" si="1"/>
        <v>8000</v>
      </c>
      <c r="I27" s="12">
        <v>8000</v>
      </c>
      <c r="J27" s="13"/>
      <c r="K27" s="12">
        <v>0</v>
      </c>
      <c r="L27" s="12">
        <v>0</v>
      </c>
      <c r="M27" s="12">
        <f t="shared" si="2"/>
        <v>0</v>
      </c>
      <c r="N27" s="13"/>
      <c r="O27" s="12">
        <v>0</v>
      </c>
      <c r="P27" s="12">
        <v>0</v>
      </c>
      <c r="Q27" s="12">
        <f t="shared" si="3"/>
        <v>0</v>
      </c>
      <c r="R27" s="13"/>
      <c r="S27" s="12">
        <v>0</v>
      </c>
      <c r="T27" s="12">
        <v>0</v>
      </c>
      <c r="U27" s="12">
        <f t="shared" si="4"/>
        <v>0</v>
      </c>
      <c r="V27" s="13"/>
      <c r="W27" s="12">
        <v>0</v>
      </c>
      <c r="X27" s="12">
        <v>0</v>
      </c>
      <c r="Y27" s="12">
        <f t="shared" si="5"/>
        <v>0</v>
      </c>
      <c r="Z27" s="13"/>
      <c r="AA27" s="12">
        <v>0</v>
      </c>
      <c r="AB27" s="12">
        <v>0</v>
      </c>
      <c r="AC27" s="12">
        <f t="shared" si="6"/>
        <v>0</v>
      </c>
      <c r="AD27" s="13"/>
      <c r="AE27" s="12">
        <v>0</v>
      </c>
      <c r="AF27" s="12">
        <v>0</v>
      </c>
      <c r="AG27" s="12">
        <f t="shared" si="7"/>
        <v>0</v>
      </c>
      <c r="AH27" s="13"/>
      <c r="AI27" s="12">
        <v>0</v>
      </c>
      <c r="AJ27" s="12">
        <v>0</v>
      </c>
      <c r="AK27" s="12">
        <f t="shared" si="8"/>
        <v>0</v>
      </c>
      <c r="AL27" s="13"/>
      <c r="AM27" s="12">
        <v>0</v>
      </c>
      <c r="AN27" s="12">
        <v>0</v>
      </c>
      <c r="AO27" s="12">
        <f t="shared" si="9"/>
        <v>0</v>
      </c>
      <c r="AP27" s="13"/>
      <c r="AQ27" s="12">
        <v>0</v>
      </c>
      <c r="AR27" s="12">
        <v>0</v>
      </c>
      <c r="AS27" s="12">
        <f t="shared" si="10"/>
        <v>0</v>
      </c>
      <c r="AT27" s="13"/>
      <c r="AU27" s="12">
        <v>0</v>
      </c>
      <c r="AV27" s="12">
        <v>0</v>
      </c>
      <c r="AW27" s="12">
        <f t="shared" si="11"/>
        <v>0</v>
      </c>
      <c r="AX27" s="14"/>
    </row>
    <row r="28" spans="1:50" x14ac:dyDescent="0.35">
      <c r="A28" s="3">
        <v>19025</v>
      </c>
      <c r="B28" s="3" t="s">
        <v>44</v>
      </c>
      <c r="C28" s="3" t="s">
        <v>74</v>
      </c>
      <c r="D28" s="3" t="s">
        <v>75</v>
      </c>
      <c r="E28" s="12">
        <f>SUMIF(inventory!$A$2:$A$1200,A28,inventory!$J$2:$J$1200)</f>
        <v>0</v>
      </c>
      <c r="F28" s="12">
        <v>0</v>
      </c>
      <c r="G28" s="12">
        <f t="shared" si="0"/>
        <v>7000</v>
      </c>
      <c r="H28" s="12">
        <f t="shared" si="1"/>
        <v>7000</v>
      </c>
      <c r="I28" s="12">
        <v>7000</v>
      </c>
      <c r="J28" s="13"/>
      <c r="K28" s="12">
        <v>0</v>
      </c>
      <c r="L28" s="12">
        <v>0</v>
      </c>
      <c r="M28" s="12">
        <f t="shared" si="2"/>
        <v>0</v>
      </c>
      <c r="N28" s="13"/>
      <c r="O28" s="12">
        <v>0</v>
      </c>
      <c r="P28" s="12">
        <v>0</v>
      </c>
      <c r="Q28" s="12">
        <f t="shared" si="3"/>
        <v>0</v>
      </c>
      <c r="R28" s="13"/>
      <c r="S28" s="12">
        <v>0</v>
      </c>
      <c r="T28" s="12">
        <v>0</v>
      </c>
      <c r="U28" s="12">
        <f t="shared" si="4"/>
        <v>0</v>
      </c>
      <c r="V28" s="13"/>
      <c r="W28" s="12">
        <v>0</v>
      </c>
      <c r="X28" s="12">
        <v>0</v>
      </c>
      <c r="Y28" s="12">
        <f t="shared" si="5"/>
        <v>0</v>
      </c>
      <c r="Z28" s="13"/>
      <c r="AA28" s="12">
        <v>0</v>
      </c>
      <c r="AB28" s="12">
        <v>0</v>
      </c>
      <c r="AC28" s="12">
        <f t="shared" si="6"/>
        <v>0</v>
      </c>
      <c r="AD28" s="13"/>
      <c r="AE28" s="12">
        <v>0</v>
      </c>
      <c r="AF28" s="12">
        <v>0</v>
      </c>
      <c r="AG28" s="12">
        <f t="shared" si="7"/>
        <v>0</v>
      </c>
      <c r="AH28" s="13"/>
      <c r="AI28" s="12">
        <v>0</v>
      </c>
      <c r="AJ28" s="12">
        <v>0</v>
      </c>
      <c r="AK28" s="12">
        <f t="shared" si="8"/>
        <v>0</v>
      </c>
      <c r="AL28" s="13"/>
      <c r="AM28" s="12">
        <v>0</v>
      </c>
      <c r="AN28" s="12">
        <v>0</v>
      </c>
      <c r="AO28" s="12">
        <f t="shared" si="9"/>
        <v>0</v>
      </c>
      <c r="AP28" s="13"/>
      <c r="AQ28" s="12">
        <v>0</v>
      </c>
      <c r="AR28" s="12">
        <v>0</v>
      </c>
      <c r="AS28" s="12">
        <f t="shared" si="10"/>
        <v>0</v>
      </c>
      <c r="AT28" s="13"/>
      <c r="AU28" s="12">
        <v>0</v>
      </c>
      <c r="AV28" s="12">
        <v>0</v>
      </c>
      <c r="AW28" s="12">
        <f t="shared" si="11"/>
        <v>0</v>
      </c>
      <c r="AX28" s="14"/>
    </row>
    <row r="29" spans="1:50" x14ac:dyDescent="0.35">
      <c r="A29" s="3">
        <v>19067</v>
      </c>
      <c r="B29" s="3" t="s">
        <v>76</v>
      </c>
      <c r="C29" s="3" t="s">
        <v>77</v>
      </c>
      <c r="D29" s="3" t="s">
        <v>78</v>
      </c>
      <c r="E29" s="12">
        <f>SUMIF(inventory!$A$2:$A$1200,A29,inventory!$J$2:$J$1200)</f>
        <v>0</v>
      </c>
      <c r="F29" s="12">
        <v>0</v>
      </c>
      <c r="G29" s="12">
        <f t="shared" si="0"/>
        <v>44000</v>
      </c>
      <c r="H29" s="12">
        <f t="shared" si="1"/>
        <v>44000</v>
      </c>
      <c r="I29" s="12">
        <v>0</v>
      </c>
      <c r="J29" s="13"/>
      <c r="K29" s="12">
        <v>0</v>
      </c>
      <c r="L29" s="12">
        <v>0</v>
      </c>
      <c r="M29" s="12">
        <f t="shared" si="2"/>
        <v>0</v>
      </c>
      <c r="N29" s="13"/>
      <c r="O29" s="12">
        <v>0</v>
      </c>
      <c r="P29" s="12">
        <v>0</v>
      </c>
      <c r="Q29" s="12">
        <f t="shared" si="3"/>
        <v>0</v>
      </c>
      <c r="R29" s="13"/>
      <c r="S29" s="12">
        <v>0</v>
      </c>
      <c r="T29" s="12">
        <v>0</v>
      </c>
      <c r="U29" s="12">
        <f t="shared" si="4"/>
        <v>0</v>
      </c>
      <c r="V29" s="13"/>
      <c r="W29" s="12">
        <v>0</v>
      </c>
      <c r="X29" s="12">
        <v>0</v>
      </c>
      <c r="Y29" s="12">
        <f t="shared" si="5"/>
        <v>0</v>
      </c>
      <c r="Z29" s="13"/>
      <c r="AA29" s="12">
        <v>0</v>
      </c>
      <c r="AB29" s="12">
        <v>0</v>
      </c>
      <c r="AC29" s="12">
        <f t="shared" si="6"/>
        <v>0</v>
      </c>
      <c r="AD29" s="13"/>
      <c r="AE29" s="12">
        <v>0</v>
      </c>
      <c r="AF29" s="12">
        <v>0</v>
      </c>
      <c r="AG29" s="12">
        <f t="shared" si="7"/>
        <v>0</v>
      </c>
      <c r="AH29" s="13"/>
      <c r="AI29" s="12">
        <v>0</v>
      </c>
      <c r="AJ29" s="12">
        <v>0</v>
      </c>
      <c r="AK29" s="12">
        <f t="shared" si="8"/>
        <v>0</v>
      </c>
      <c r="AL29" s="13"/>
      <c r="AM29" s="12">
        <v>0</v>
      </c>
      <c r="AN29" s="12">
        <v>44000</v>
      </c>
      <c r="AO29" s="12">
        <f t="shared" si="9"/>
        <v>44000</v>
      </c>
      <c r="AP29" s="13"/>
      <c r="AQ29" s="12">
        <v>0</v>
      </c>
      <c r="AR29" s="12">
        <v>0</v>
      </c>
      <c r="AS29" s="12">
        <f t="shared" si="10"/>
        <v>44000</v>
      </c>
      <c r="AT29" s="13"/>
      <c r="AU29" s="12">
        <v>0</v>
      </c>
      <c r="AV29" s="12">
        <v>0</v>
      </c>
      <c r="AW29" s="12">
        <f t="shared" si="11"/>
        <v>44000</v>
      </c>
      <c r="AX29" s="14"/>
    </row>
    <row r="30" spans="1:50" x14ac:dyDescent="0.35">
      <c r="A30" s="3">
        <v>19071</v>
      </c>
      <c r="B30" s="3" t="s">
        <v>79</v>
      </c>
      <c r="C30" s="3" t="s">
        <v>80</v>
      </c>
      <c r="D30" s="3" t="s">
        <v>53</v>
      </c>
      <c r="E30" s="12">
        <f>SUMIF(inventory!$A$2:$A$1200,A30,inventory!$J$2:$J$1200)</f>
        <v>0</v>
      </c>
      <c r="F30" s="12">
        <v>0</v>
      </c>
      <c r="G30" s="12">
        <f t="shared" si="0"/>
        <v>168</v>
      </c>
      <c r="H30" s="12">
        <f t="shared" si="1"/>
        <v>168</v>
      </c>
      <c r="I30" s="12">
        <v>168</v>
      </c>
      <c r="J30" s="13"/>
      <c r="K30" s="12">
        <v>0</v>
      </c>
      <c r="L30" s="12">
        <v>0</v>
      </c>
      <c r="M30" s="12">
        <f t="shared" si="2"/>
        <v>0</v>
      </c>
      <c r="N30" s="13"/>
      <c r="O30" s="12">
        <v>0</v>
      </c>
      <c r="P30" s="12">
        <v>0</v>
      </c>
      <c r="Q30" s="12">
        <f t="shared" si="3"/>
        <v>0</v>
      </c>
      <c r="R30" s="13"/>
      <c r="S30" s="12">
        <v>0</v>
      </c>
      <c r="T30" s="12">
        <v>0</v>
      </c>
      <c r="U30" s="12">
        <f t="shared" si="4"/>
        <v>0</v>
      </c>
      <c r="V30" s="13"/>
      <c r="W30" s="12">
        <v>0</v>
      </c>
      <c r="X30" s="12">
        <v>0</v>
      </c>
      <c r="Y30" s="12">
        <f t="shared" si="5"/>
        <v>0</v>
      </c>
      <c r="Z30" s="13"/>
      <c r="AA30" s="12">
        <v>0</v>
      </c>
      <c r="AB30" s="12">
        <v>0</v>
      </c>
      <c r="AC30" s="12">
        <f t="shared" si="6"/>
        <v>0</v>
      </c>
      <c r="AD30" s="13"/>
      <c r="AE30" s="12">
        <v>0</v>
      </c>
      <c r="AF30" s="12">
        <v>0</v>
      </c>
      <c r="AG30" s="12">
        <f t="shared" si="7"/>
        <v>0</v>
      </c>
      <c r="AH30" s="13"/>
      <c r="AI30" s="12">
        <v>0</v>
      </c>
      <c r="AJ30" s="12">
        <v>0</v>
      </c>
      <c r="AK30" s="12">
        <f t="shared" si="8"/>
        <v>0</v>
      </c>
      <c r="AL30" s="13"/>
      <c r="AM30" s="12">
        <v>0</v>
      </c>
      <c r="AN30" s="12">
        <v>0</v>
      </c>
      <c r="AO30" s="12">
        <f t="shared" si="9"/>
        <v>0</v>
      </c>
      <c r="AP30" s="13"/>
      <c r="AQ30" s="12">
        <v>0</v>
      </c>
      <c r="AR30" s="12">
        <v>0</v>
      </c>
      <c r="AS30" s="12">
        <f t="shared" si="10"/>
        <v>0</v>
      </c>
      <c r="AT30" s="13"/>
      <c r="AU30" s="12">
        <v>0</v>
      </c>
      <c r="AV30" s="12">
        <v>0</v>
      </c>
      <c r="AW30" s="12">
        <f t="shared" si="11"/>
        <v>0</v>
      </c>
      <c r="AX30" s="14"/>
    </row>
    <row r="31" spans="1:50" x14ac:dyDescent="0.35">
      <c r="A31" s="3">
        <v>19087</v>
      </c>
      <c r="B31" s="3" t="s">
        <v>39</v>
      </c>
      <c r="C31" s="3" t="s">
        <v>81</v>
      </c>
      <c r="D31" s="3" t="s">
        <v>41</v>
      </c>
      <c r="E31" s="12">
        <f>SUMIF(inventory!$A$2:$A$1200,A31,inventory!$J$2:$J$1200)</f>
        <v>0</v>
      </c>
      <c r="F31" s="12">
        <v>0</v>
      </c>
      <c r="G31" s="12">
        <f t="shared" si="0"/>
        <v>270</v>
      </c>
      <c r="H31" s="12">
        <f t="shared" si="1"/>
        <v>270</v>
      </c>
      <c r="I31" s="12">
        <v>0</v>
      </c>
      <c r="J31" s="13"/>
      <c r="K31" s="12">
        <v>0</v>
      </c>
      <c r="L31" s="12">
        <v>0</v>
      </c>
      <c r="M31" s="12">
        <f t="shared" si="2"/>
        <v>0</v>
      </c>
      <c r="N31" s="13"/>
      <c r="O31" s="12">
        <v>0</v>
      </c>
      <c r="P31" s="12">
        <v>0</v>
      </c>
      <c r="Q31" s="12">
        <f t="shared" si="3"/>
        <v>0</v>
      </c>
      <c r="R31" s="13"/>
      <c r="S31" s="12">
        <v>0</v>
      </c>
      <c r="T31" s="12">
        <v>270</v>
      </c>
      <c r="U31" s="12">
        <f t="shared" si="4"/>
        <v>270</v>
      </c>
      <c r="V31" s="13"/>
      <c r="W31" s="12">
        <v>0</v>
      </c>
      <c r="X31" s="12">
        <v>0</v>
      </c>
      <c r="Y31" s="12">
        <f t="shared" si="5"/>
        <v>270</v>
      </c>
      <c r="Z31" s="13"/>
      <c r="AA31" s="12">
        <v>0</v>
      </c>
      <c r="AB31" s="12">
        <v>0</v>
      </c>
      <c r="AC31" s="12">
        <f t="shared" si="6"/>
        <v>270</v>
      </c>
      <c r="AD31" s="13"/>
      <c r="AE31" s="12">
        <v>0</v>
      </c>
      <c r="AF31" s="12">
        <v>0</v>
      </c>
      <c r="AG31" s="12">
        <f t="shared" si="7"/>
        <v>270</v>
      </c>
      <c r="AH31" s="13"/>
      <c r="AI31" s="12">
        <v>0</v>
      </c>
      <c r="AJ31" s="12">
        <v>0</v>
      </c>
      <c r="AK31" s="12">
        <f t="shared" si="8"/>
        <v>270</v>
      </c>
      <c r="AL31" s="13"/>
      <c r="AM31" s="12">
        <v>0</v>
      </c>
      <c r="AN31" s="12">
        <v>0</v>
      </c>
      <c r="AO31" s="12">
        <f t="shared" si="9"/>
        <v>270</v>
      </c>
      <c r="AP31" s="13"/>
      <c r="AQ31" s="12">
        <v>0</v>
      </c>
      <c r="AR31" s="12">
        <v>0</v>
      </c>
      <c r="AS31" s="12">
        <f t="shared" si="10"/>
        <v>270</v>
      </c>
      <c r="AT31" s="13"/>
      <c r="AU31" s="12">
        <v>0</v>
      </c>
      <c r="AV31" s="12">
        <v>0</v>
      </c>
      <c r="AW31" s="12">
        <f t="shared" si="11"/>
        <v>270</v>
      </c>
      <c r="AX31" s="14"/>
    </row>
    <row r="32" spans="1:50" x14ac:dyDescent="0.35">
      <c r="A32" s="3">
        <v>14895</v>
      </c>
      <c r="B32" s="3" t="s">
        <v>86</v>
      </c>
      <c r="C32" s="3" t="s">
        <v>87</v>
      </c>
      <c r="D32" s="3" t="s">
        <v>88</v>
      </c>
      <c r="E32" s="12">
        <f>SUMIF(inventory!$A$2:$A$1200,A32,inventory!$J$2:$J$1200)</f>
        <v>4</v>
      </c>
      <c r="F32" s="12">
        <v>1.365</v>
      </c>
      <c r="G32" s="12">
        <f t="shared" si="0"/>
        <v>0</v>
      </c>
      <c r="H32" s="12">
        <f t="shared" si="1"/>
        <v>2.6349999999999998</v>
      </c>
      <c r="I32" s="12">
        <v>0</v>
      </c>
      <c r="J32" s="13"/>
      <c r="K32" s="12">
        <v>1.365</v>
      </c>
      <c r="L32" s="12">
        <v>0</v>
      </c>
      <c r="M32" s="12">
        <f t="shared" si="2"/>
        <v>2.6349999999999998</v>
      </c>
      <c r="N32" s="13"/>
      <c r="O32" s="12">
        <v>0</v>
      </c>
      <c r="P32" s="12">
        <v>0</v>
      </c>
      <c r="Q32" s="12">
        <f t="shared" si="3"/>
        <v>2.6349999999999998</v>
      </c>
      <c r="R32" s="13"/>
      <c r="S32" s="12">
        <v>0</v>
      </c>
      <c r="T32" s="12">
        <v>0</v>
      </c>
      <c r="U32" s="12">
        <f t="shared" si="4"/>
        <v>2.6349999999999998</v>
      </c>
      <c r="V32" s="13"/>
      <c r="W32" s="12">
        <v>0</v>
      </c>
      <c r="X32" s="12">
        <v>0</v>
      </c>
      <c r="Y32" s="12">
        <f t="shared" si="5"/>
        <v>2.6349999999999998</v>
      </c>
      <c r="Z32" s="13"/>
      <c r="AA32" s="12">
        <v>0</v>
      </c>
      <c r="AB32" s="12">
        <v>0</v>
      </c>
      <c r="AC32" s="12">
        <f t="shared" si="6"/>
        <v>2.6349999999999998</v>
      </c>
      <c r="AD32" s="13"/>
      <c r="AE32" s="12">
        <v>0</v>
      </c>
      <c r="AF32" s="12">
        <v>0</v>
      </c>
      <c r="AG32" s="12">
        <f t="shared" si="7"/>
        <v>2.6349999999999998</v>
      </c>
      <c r="AH32" s="13"/>
      <c r="AI32" s="12">
        <v>0</v>
      </c>
      <c r="AJ32" s="12">
        <v>0</v>
      </c>
      <c r="AK32" s="12">
        <f t="shared" si="8"/>
        <v>2.6349999999999998</v>
      </c>
      <c r="AL32" s="13"/>
      <c r="AM32" s="12">
        <v>0</v>
      </c>
      <c r="AN32" s="12">
        <v>0</v>
      </c>
      <c r="AO32" s="12">
        <f t="shared" si="9"/>
        <v>2.6349999999999998</v>
      </c>
      <c r="AP32" s="13"/>
      <c r="AQ32" s="12">
        <v>0</v>
      </c>
      <c r="AR32" s="12">
        <v>0</v>
      </c>
      <c r="AS32" s="12">
        <f t="shared" si="10"/>
        <v>2.6349999999999998</v>
      </c>
      <c r="AT32" s="13"/>
      <c r="AU32" s="12">
        <v>0</v>
      </c>
      <c r="AV32" s="12">
        <v>0</v>
      </c>
      <c r="AW32" s="12">
        <f t="shared" si="11"/>
        <v>2.6349999999999998</v>
      </c>
      <c r="AX32" s="14"/>
    </row>
    <row r="33" spans="1:50" x14ac:dyDescent="0.35">
      <c r="A33" s="3">
        <v>19069</v>
      </c>
      <c r="B33" s="3" t="s">
        <v>42</v>
      </c>
      <c r="C33" s="3" t="s">
        <v>89</v>
      </c>
      <c r="D33" s="3" t="s">
        <v>41</v>
      </c>
      <c r="E33" s="12">
        <f>SUMIF(inventory!$A$2:$A$1200,A33,inventory!$J$2:$J$1200)</f>
        <v>734.42000000000007</v>
      </c>
      <c r="F33" s="12">
        <v>728</v>
      </c>
      <c r="G33" s="12">
        <f t="shared" si="0"/>
        <v>0</v>
      </c>
      <c r="H33" s="12">
        <f t="shared" si="1"/>
        <v>6.4200000000000728</v>
      </c>
      <c r="I33" s="12">
        <v>0</v>
      </c>
      <c r="J33" s="13"/>
      <c r="K33" s="12">
        <v>728</v>
      </c>
      <c r="L33" s="12">
        <v>0</v>
      </c>
      <c r="M33" s="12">
        <f t="shared" si="2"/>
        <v>6.4200000000000728</v>
      </c>
      <c r="N33" s="13"/>
      <c r="O33" s="12">
        <v>0</v>
      </c>
      <c r="P33" s="12">
        <v>0</v>
      </c>
      <c r="Q33" s="12">
        <f t="shared" si="3"/>
        <v>6.4200000000000728</v>
      </c>
      <c r="R33" s="13"/>
      <c r="S33" s="12">
        <v>0</v>
      </c>
      <c r="T33" s="12">
        <v>0</v>
      </c>
      <c r="U33" s="12">
        <f t="shared" si="4"/>
        <v>6.4200000000000728</v>
      </c>
      <c r="V33" s="13"/>
      <c r="W33" s="12">
        <v>0</v>
      </c>
      <c r="X33" s="12">
        <v>0</v>
      </c>
      <c r="Y33" s="12">
        <f t="shared" si="5"/>
        <v>6.4200000000000728</v>
      </c>
      <c r="Z33" s="13"/>
      <c r="AA33" s="12">
        <v>0</v>
      </c>
      <c r="AB33" s="12">
        <v>0</v>
      </c>
      <c r="AC33" s="12">
        <f t="shared" si="6"/>
        <v>6.4200000000000728</v>
      </c>
      <c r="AD33" s="13"/>
      <c r="AE33" s="12">
        <v>0</v>
      </c>
      <c r="AF33" s="12">
        <v>0</v>
      </c>
      <c r="AG33" s="12">
        <f t="shared" si="7"/>
        <v>6.4200000000000728</v>
      </c>
      <c r="AH33" s="13"/>
      <c r="AI33" s="12">
        <v>0</v>
      </c>
      <c r="AJ33" s="12">
        <v>0</v>
      </c>
      <c r="AK33" s="12">
        <f t="shared" si="8"/>
        <v>6.4200000000000728</v>
      </c>
      <c r="AL33" s="13"/>
      <c r="AM33" s="12">
        <v>0</v>
      </c>
      <c r="AN33" s="12">
        <v>0</v>
      </c>
      <c r="AO33" s="12">
        <f t="shared" si="9"/>
        <v>6.4200000000000728</v>
      </c>
      <c r="AP33" s="13"/>
      <c r="AQ33" s="12">
        <v>0</v>
      </c>
      <c r="AR33" s="12">
        <v>0</v>
      </c>
      <c r="AS33" s="12">
        <f t="shared" si="10"/>
        <v>6.4200000000000728</v>
      </c>
      <c r="AT33" s="13"/>
      <c r="AU33" s="12">
        <v>0</v>
      </c>
      <c r="AV33" s="12">
        <v>0</v>
      </c>
      <c r="AW33" s="12">
        <f t="shared" si="11"/>
        <v>6.4200000000000728</v>
      </c>
      <c r="AX33" s="14"/>
    </row>
    <row r="34" spans="1:50" x14ac:dyDescent="0.35">
      <c r="A34" s="3">
        <v>12066</v>
      </c>
      <c r="B34" s="3" t="s">
        <v>90</v>
      </c>
      <c r="C34" s="3" t="s">
        <v>91</v>
      </c>
      <c r="D34" s="3" t="s">
        <v>92</v>
      </c>
      <c r="E34" s="12">
        <f>SUMIF(inventory!$A$2:$A$1200,A34,inventory!$J$2:$J$1200)</f>
        <v>10</v>
      </c>
      <c r="F34" s="12">
        <v>0.96</v>
      </c>
      <c r="G34" s="12">
        <f t="shared" si="0"/>
        <v>0</v>
      </c>
      <c r="H34" s="12">
        <f t="shared" si="1"/>
        <v>9.0399999999999991</v>
      </c>
      <c r="I34" s="12">
        <v>0</v>
      </c>
      <c r="J34" s="13"/>
      <c r="K34" s="12">
        <v>0.96</v>
      </c>
      <c r="L34" s="12">
        <v>0</v>
      </c>
      <c r="M34" s="12">
        <f t="shared" si="2"/>
        <v>9.0399999999999991</v>
      </c>
      <c r="N34" s="13"/>
      <c r="O34" s="12">
        <v>0</v>
      </c>
      <c r="P34" s="12">
        <v>0</v>
      </c>
      <c r="Q34" s="12">
        <f t="shared" si="3"/>
        <v>9.0399999999999991</v>
      </c>
      <c r="R34" s="13"/>
      <c r="S34" s="12">
        <v>0</v>
      </c>
      <c r="T34" s="12">
        <v>0</v>
      </c>
      <c r="U34" s="12">
        <f t="shared" si="4"/>
        <v>9.0399999999999991</v>
      </c>
      <c r="V34" s="13"/>
      <c r="W34" s="12">
        <v>0</v>
      </c>
      <c r="X34" s="12">
        <v>0</v>
      </c>
      <c r="Y34" s="12">
        <f t="shared" si="5"/>
        <v>9.0399999999999991</v>
      </c>
      <c r="Z34" s="13"/>
      <c r="AA34" s="12">
        <v>0</v>
      </c>
      <c r="AB34" s="12">
        <v>0</v>
      </c>
      <c r="AC34" s="12">
        <f t="shared" si="6"/>
        <v>9.0399999999999991</v>
      </c>
      <c r="AD34" s="13"/>
      <c r="AE34" s="12">
        <v>0</v>
      </c>
      <c r="AF34" s="12">
        <v>0</v>
      </c>
      <c r="AG34" s="12">
        <f t="shared" si="7"/>
        <v>9.0399999999999991</v>
      </c>
      <c r="AH34" s="13"/>
      <c r="AI34" s="12">
        <v>0</v>
      </c>
      <c r="AJ34" s="12">
        <v>0</v>
      </c>
      <c r="AK34" s="12">
        <f t="shared" si="8"/>
        <v>9.0399999999999991</v>
      </c>
      <c r="AL34" s="13"/>
      <c r="AM34" s="12">
        <v>0</v>
      </c>
      <c r="AN34" s="12">
        <v>0</v>
      </c>
      <c r="AO34" s="12">
        <f t="shared" si="9"/>
        <v>9.0399999999999991</v>
      </c>
      <c r="AP34" s="13"/>
      <c r="AQ34" s="12">
        <v>0</v>
      </c>
      <c r="AR34" s="12">
        <v>0</v>
      </c>
      <c r="AS34" s="12">
        <f t="shared" si="10"/>
        <v>9.0399999999999991</v>
      </c>
      <c r="AT34" s="13"/>
      <c r="AU34" s="12">
        <v>0</v>
      </c>
      <c r="AV34" s="12">
        <v>0</v>
      </c>
      <c r="AW34" s="12">
        <f t="shared" si="11"/>
        <v>9.0399999999999991</v>
      </c>
      <c r="AX34" s="14"/>
    </row>
    <row r="35" spans="1:50" x14ac:dyDescent="0.35">
      <c r="A35" s="3">
        <v>14734</v>
      </c>
      <c r="B35" s="3" t="s">
        <v>93</v>
      </c>
      <c r="C35" s="3" t="s">
        <v>94</v>
      </c>
      <c r="D35" s="3" t="s">
        <v>41</v>
      </c>
      <c r="E35" s="12">
        <f>SUMIF(inventory!$A$2:$A$1200,A35,inventory!$J$2:$J$1200)</f>
        <v>126.6</v>
      </c>
      <c r="F35" s="12">
        <v>105.6</v>
      </c>
      <c r="G35" s="12">
        <f t="shared" si="0"/>
        <v>0</v>
      </c>
      <c r="H35" s="12">
        <f t="shared" si="1"/>
        <v>21</v>
      </c>
      <c r="I35" s="12">
        <v>0</v>
      </c>
      <c r="J35" s="13"/>
      <c r="K35" s="12">
        <v>105.6</v>
      </c>
      <c r="L35" s="12">
        <v>0</v>
      </c>
      <c r="M35" s="12">
        <f t="shared" si="2"/>
        <v>21</v>
      </c>
      <c r="N35" s="13"/>
      <c r="O35" s="12">
        <v>0</v>
      </c>
      <c r="P35" s="12">
        <v>0</v>
      </c>
      <c r="Q35" s="12">
        <f t="shared" si="3"/>
        <v>21</v>
      </c>
      <c r="R35" s="13"/>
      <c r="S35" s="12">
        <v>0</v>
      </c>
      <c r="T35" s="12">
        <v>0</v>
      </c>
      <c r="U35" s="12">
        <f t="shared" si="4"/>
        <v>21</v>
      </c>
      <c r="V35" s="13"/>
      <c r="W35" s="12">
        <v>0</v>
      </c>
      <c r="X35" s="12">
        <v>0</v>
      </c>
      <c r="Y35" s="12">
        <f t="shared" si="5"/>
        <v>21</v>
      </c>
      <c r="Z35" s="13"/>
      <c r="AA35" s="12">
        <v>0</v>
      </c>
      <c r="AB35" s="12">
        <v>0</v>
      </c>
      <c r="AC35" s="12">
        <f t="shared" si="6"/>
        <v>21</v>
      </c>
      <c r="AD35" s="13"/>
      <c r="AE35" s="12">
        <v>0</v>
      </c>
      <c r="AF35" s="12">
        <v>0</v>
      </c>
      <c r="AG35" s="12">
        <f t="shared" si="7"/>
        <v>21</v>
      </c>
      <c r="AH35" s="13"/>
      <c r="AI35" s="12">
        <v>0</v>
      </c>
      <c r="AJ35" s="12">
        <v>0</v>
      </c>
      <c r="AK35" s="12">
        <f t="shared" si="8"/>
        <v>21</v>
      </c>
      <c r="AL35" s="13"/>
      <c r="AM35" s="12">
        <v>0</v>
      </c>
      <c r="AN35" s="12">
        <v>0</v>
      </c>
      <c r="AO35" s="12">
        <f t="shared" si="9"/>
        <v>21</v>
      </c>
      <c r="AP35" s="13"/>
      <c r="AQ35" s="12">
        <v>0</v>
      </c>
      <c r="AR35" s="12">
        <v>0</v>
      </c>
      <c r="AS35" s="12">
        <f t="shared" si="10"/>
        <v>21</v>
      </c>
      <c r="AT35" s="13"/>
      <c r="AU35" s="12">
        <v>0</v>
      </c>
      <c r="AV35" s="12">
        <v>0</v>
      </c>
      <c r="AW35" s="12">
        <f t="shared" si="11"/>
        <v>21</v>
      </c>
      <c r="AX35" s="14"/>
    </row>
    <row r="36" spans="1:50" x14ac:dyDescent="0.35">
      <c r="A36" s="3">
        <v>1571</v>
      </c>
      <c r="B36" s="3" t="s">
        <v>99</v>
      </c>
      <c r="C36" s="3" t="s">
        <v>100</v>
      </c>
      <c r="D36" s="3" t="s">
        <v>98</v>
      </c>
      <c r="E36" s="12">
        <f>SUMIF(inventory!$A$2:$A$1200,A36,inventory!$J$2:$J$1200)</f>
        <v>224.1</v>
      </c>
      <c r="F36" s="12">
        <v>175.392</v>
      </c>
      <c r="G36" s="12">
        <f t="shared" ref="G36:G67" si="12">SUM(I36,L36,P36,T36,X36,AB36,AF36,AJ36,AN36,AR36,AV36)</f>
        <v>0</v>
      </c>
      <c r="H36" s="12">
        <f t="shared" ref="H36:H67" si="13">+E36-F36+G36</f>
        <v>48.707999999999998</v>
      </c>
      <c r="I36" s="12">
        <v>0</v>
      </c>
      <c r="J36" s="13"/>
      <c r="K36" s="12">
        <v>175.392</v>
      </c>
      <c r="L36" s="12">
        <v>0</v>
      </c>
      <c r="M36" s="12">
        <f t="shared" ref="M36:M67" si="14">+E36-K36+L36</f>
        <v>48.707999999999998</v>
      </c>
      <c r="N36" s="13"/>
      <c r="O36" s="12">
        <v>0</v>
      </c>
      <c r="P36" s="12">
        <v>0</v>
      </c>
      <c r="Q36" s="12">
        <f t="shared" ref="Q36:Q67" si="15">+M36-O36+P36</f>
        <v>48.707999999999998</v>
      </c>
      <c r="R36" s="13"/>
      <c r="S36" s="12">
        <v>0</v>
      </c>
      <c r="T36" s="12">
        <v>0</v>
      </c>
      <c r="U36" s="12">
        <f t="shared" ref="U36:U67" si="16">+Q36-S36+T36</f>
        <v>48.707999999999998</v>
      </c>
      <c r="V36" s="13"/>
      <c r="W36" s="12">
        <v>0</v>
      </c>
      <c r="X36" s="12">
        <v>0</v>
      </c>
      <c r="Y36" s="12">
        <f t="shared" ref="Y36:Y67" si="17">+U36-W36+X36</f>
        <v>48.707999999999998</v>
      </c>
      <c r="Z36" s="13"/>
      <c r="AA36" s="12">
        <v>0</v>
      </c>
      <c r="AB36" s="12">
        <v>0</v>
      </c>
      <c r="AC36" s="12">
        <f t="shared" ref="AC36:AC67" si="18">+Y36-AA36+AB36</f>
        <v>48.707999999999998</v>
      </c>
      <c r="AD36" s="13"/>
      <c r="AE36" s="12">
        <v>0</v>
      </c>
      <c r="AF36" s="12">
        <v>0</v>
      </c>
      <c r="AG36" s="12">
        <f t="shared" ref="AG36:AG67" si="19">+AC36-AE36+AF36</f>
        <v>48.707999999999998</v>
      </c>
      <c r="AH36" s="13"/>
      <c r="AI36" s="12">
        <v>0</v>
      </c>
      <c r="AJ36" s="12">
        <v>0</v>
      </c>
      <c r="AK36" s="12">
        <f t="shared" ref="AK36:AK67" si="20">+AG36-AI36+AJ36</f>
        <v>48.707999999999998</v>
      </c>
      <c r="AL36" s="13"/>
      <c r="AM36" s="12">
        <v>0</v>
      </c>
      <c r="AN36" s="12">
        <v>0</v>
      </c>
      <c r="AO36" s="12">
        <f t="shared" ref="AO36:AO67" si="21">+AK36-AM36+AN36</f>
        <v>48.707999999999998</v>
      </c>
      <c r="AP36" s="13"/>
      <c r="AQ36" s="12">
        <v>0</v>
      </c>
      <c r="AR36" s="12">
        <v>0</v>
      </c>
      <c r="AS36" s="12">
        <f t="shared" ref="AS36:AS67" si="22">+AO36-AQ36+AR36</f>
        <v>48.707999999999998</v>
      </c>
      <c r="AT36" s="13"/>
      <c r="AU36" s="12">
        <v>0</v>
      </c>
      <c r="AV36" s="12">
        <v>0</v>
      </c>
      <c r="AW36" s="12">
        <f t="shared" ref="AW36:AW67" si="23">+AS36-AU36+AV36</f>
        <v>48.707999999999998</v>
      </c>
      <c r="AX36" s="14"/>
    </row>
    <row r="37" spans="1:50" x14ac:dyDescent="0.35">
      <c r="A37" s="3">
        <v>19070</v>
      </c>
      <c r="B37" s="3" t="s">
        <v>42</v>
      </c>
      <c r="C37" s="3" t="s">
        <v>101</v>
      </c>
      <c r="D37" s="3" t="s">
        <v>41</v>
      </c>
      <c r="E37" s="12">
        <f>SUMIF(inventory!$A$2:$A$1200,A37,inventory!$J$2:$J$1200)</f>
        <v>793.81999999999971</v>
      </c>
      <c r="F37" s="12">
        <v>728</v>
      </c>
      <c r="G37" s="12">
        <f t="shared" si="12"/>
        <v>0</v>
      </c>
      <c r="H37" s="12">
        <f t="shared" si="13"/>
        <v>65.819999999999709</v>
      </c>
      <c r="I37" s="12">
        <v>0</v>
      </c>
      <c r="J37" s="13"/>
      <c r="K37" s="12">
        <v>728</v>
      </c>
      <c r="L37" s="12">
        <v>0</v>
      </c>
      <c r="M37" s="12">
        <f t="shared" si="14"/>
        <v>65.819999999999709</v>
      </c>
      <c r="N37" s="13"/>
      <c r="O37" s="12">
        <v>0</v>
      </c>
      <c r="P37" s="12">
        <v>0</v>
      </c>
      <c r="Q37" s="12">
        <f t="shared" si="15"/>
        <v>65.819999999999709</v>
      </c>
      <c r="R37" s="13"/>
      <c r="S37" s="12">
        <v>0</v>
      </c>
      <c r="T37" s="12">
        <v>0</v>
      </c>
      <c r="U37" s="12">
        <f t="shared" si="16"/>
        <v>65.819999999999709</v>
      </c>
      <c r="V37" s="13"/>
      <c r="W37" s="12">
        <v>0</v>
      </c>
      <c r="X37" s="12">
        <v>0</v>
      </c>
      <c r="Y37" s="12">
        <f t="shared" si="17"/>
        <v>65.819999999999709</v>
      </c>
      <c r="Z37" s="13"/>
      <c r="AA37" s="12">
        <v>0</v>
      </c>
      <c r="AB37" s="12">
        <v>0</v>
      </c>
      <c r="AC37" s="12">
        <f t="shared" si="18"/>
        <v>65.819999999999709</v>
      </c>
      <c r="AD37" s="13"/>
      <c r="AE37" s="12">
        <v>0</v>
      </c>
      <c r="AF37" s="12">
        <v>0</v>
      </c>
      <c r="AG37" s="12">
        <f t="shared" si="19"/>
        <v>65.819999999999709</v>
      </c>
      <c r="AH37" s="13"/>
      <c r="AI37" s="12">
        <v>0</v>
      </c>
      <c r="AJ37" s="12">
        <v>0</v>
      </c>
      <c r="AK37" s="12">
        <f t="shared" si="20"/>
        <v>65.819999999999709</v>
      </c>
      <c r="AL37" s="13"/>
      <c r="AM37" s="12">
        <v>0</v>
      </c>
      <c r="AN37" s="12">
        <v>0</v>
      </c>
      <c r="AO37" s="12">
        <f t="shared" si="21"/>
        <v>65.819999999999709</v>
      </c>
      <c r="AP37" s="13"/>
      <c r="AQ37" s="12">
        <v>0</v>
      </c>
      <c r="AR37" s="12">
        <v>0</v>
      </c>
      <c r="AS37" s="12">
        <f t="shared" si="22"/>
        <v>65.819999999999709</v>
      </c>
      <c r="AT37" s="13"/>
      <c r="AU37" s="12">
        <v>0</v>
      </c>
      <c r="AV37" s="12">
        <v>0</v>
      </c>
      <c r="AW37" s="12">
        <f t="shared" si="23"/>
        <v>65.819999999999709</v>
      </c>
      <c r="AX37" s="14"/>
    </row>
    <row r="38" spans="1:50" x14ac:dyDescent="0.35">
      <c r="A38" s="3">
        <v>18517</v>
      </c>
      <c r="B38" s="3" t="s">
        <v>44</v>
      </c>
      <c r="C38" s="3" t="s">
        <v>102</v>
      </c>
      <c r="D38" s="3" t="s">
        <v>41</v>
      </c>
      <c r="E38" s="12">
        <f>SUMIF(inventory!$A$2:$A$1200,A38,inventory!$J$2:$J$1200)</f>
        <v>131.001316</v>
      </c>
      <c r="F38" s="12">
        <v>64.880200000000002</v>
      </c>
      <c r="G38" s="12">
        <f t="shared" si="12"/>
        <v>0</v>
      </c>
      <c r="H38" s="12">
        <f t="shared" si="13"/>
        <v>66.121116000000001</v>
      </c>
      <c r="I38" s="12">
        <v>0</v>
      </c>
      <c r="J38" s="13"/>
      <c r="K38" s="12">
        <v>64.880200000000002</v>
      </c>
      <c r="L38" s="12">
        <v>0</v>
      </c>
      <c r="M38" s="12">
        <f t="shared" si="14"/>
        <v>66.121116000000001</v>
      </c>
      <c r="N38" s="13"/>
      <c r="O38" s="12">
        <v>0</v>
      </c>
      <c r="P38" s="12">
        <v>0</v>
      </c>
      <c r="Q38" s="12">
        <f t="shared" si="15"/>
        <v>66.121116000000001</v>
      </c>
      <c r="R38" s="13"/>
      <c r="S38" s="12">
        <v>0</v>
      </c>
      <c r="T38" s="12">
        <v>0</v>
      </c>
      <c r="U38" s="12">
        <f t="shared" si="16"/>
        <v>66.121116000000001</v>
      </c>
      <c r="V38" s="13"/>
      <c r="W38" s="12">
        <v>0</v>
      </c>
      <c r="X38" s="12">
        <v>0</v>
      </c>
      <c r="Y38" s="12">
        <f t="shared" si="17"/>
        <v>66.121116000000001</v>
      </c>
      <c r="Z38" s="13"/>
      <c r="AA38" s="12">
        <v>0</v>
      </c>
      <c r="AB38" s="12">
        <v>0</v>
      </c>
      <c r="AC38" s="12">
        <f t="shared" si="18"/>
        <v>66.121116000000001</v>
      </c>
      <c r="AD38" s="13"/>
      <c r="AE38" s="12">
        <v>0</v>
      </c>
      <c r="AF38" s="12">
        <v>0</v>
      </c>
      <c r="AG38" s="12">
        <f t="shared" si="19"/>
        <v>66.121116000000001</v>
      </c>
      <c r="AH38" s="13"/>
      <c r="AI38" s="12">
        <v>0</v>
      </c>
      <c r="AJ38" s="12">
        <v>0</v>
      </c>
      <c r="AK38" s="12">
        <f t="shared" si="20"/>
        <v>66.121116000000001</v>
      </c>
      <c r="AL38" s="13"/>
      <c r="AM38" s="12">
        <v>0</v>
      </c>
      <c r="AN38" s="12">
        <v>0</v>
      </c>
      <c r="AO38" s="12">
        <f t="shared" si="21"/>
        <v>66.121116000000001</v>
      </c>
      <c r="AP38" s="13"/>
      <c r="AQ38" s="12">
        <v>0</v>
      </c>
      <c r="AR38" s="12">
        <v>0</v>
      </c>
      <c r="AS38" s="12">
        <f t="shared" si="22"/>
        <v>66.121116000000001</v>
      </c>
      <c r="AT38" s="13"/>
      <c r="AU38" s="12">
        <v>0</v>
      </c>
      <c r="AV38" s="12">
        <v>0</v>
      </c>
      <c r="AW38" s="12">
        <f t="shared" si="23"/>
        <v>66.121116000000001</v>
      </c>
      <c r="AX38" s="14"/>
    </row>
    <row r="39" spans="1:50" x14ac:dyDescent="0.35">
      <c r="A39" s="3">
        <v>18565</v>
      </c>
      <c r="B39" s="3" t="s">
        <v>70</v>
      </c>
      <c r="C39" s="3" t="s">
        <v>103</v>
      </c>
      <c r="D39" s="3" t="s">
        <v>104</v>
      </c>
      <c r="E39" s="12">
        <f>SUMIF(inventory!$A$2:$A$1200,A39,inventory!$J$2:$J$1200)</f>
        <v>73.571392000000003</v>
      </c>
      <c r="F39" s="12">
        <v>0</v>
      </c>
      <c r="G39" s="12">
        <f t="shared" si="12"/>
        <v>0</v>
      </c>
      <c r="H39" s="12">
        <f t="shared" si="13"/>
        <v>73.571392000000003</v>
      </c>
      <c r="I39" s="12">
        <v>0</v>
      </c>
      <c r="J39" s="13"/>
      <c r="K39" s="12">
        <v>0</v>
      </c>
      <c r="L39" s="12">
        <v>0</v>
      </c>
      <c r="M39" s="12">
        <f t="shared" si="14"/>
        <v>73.571392000000003</v>
      </c>
      <c r="N39" s="13"/>
      <c r="O39" s="12">
        <v>0</v>
      </c>
      <c r="P39" s="12">
        <v>0</v>
      </c>
      <c r="Q39" s="12">
        <f t="shared" si="15"/>
        <v>73.571392000000003</v>
      </c>
      <c r="R39" s="13"/>
      <c r="S39" s="12">
        <v>0</v>
      </c>
      <c r="T39" s="12">
        <v>0</v>
      </c>
      <c r="U39" s="12">
        <f t="shared" si="16"/>
        <v>73.571392000000003</v>
      </c>
      <c r="V39" s="13"/>
      <c r="W39" s="12">
        <v>0</v>
      </c>
      <c r="X39" s="12">
        <v>0</v>
      </c>
      <c r="Y39" s="12">
        <f t="shared" si="17"/>
        <v>73.571392000000003</v>
      </c>
      <c r="Z39" s="13"/>
      <c r="AA39" s="12">
        <v>0</v>
      </c>
      <c r="AB39" s="12">
        <v>0</v>
      </c>
      <c r="AC39" s="12">
        <f t="shared" si="18"/>
        <v>73.571392000000003</v>
      </c>
      <c r="AD39" s="13"/>
      <c r="AE39" s="12">
        <v>0</v>
      </c>
      <c r="AF39" s="12">
        <v>0</v>
      </c>
      <c r="AG39" s="12">
        <f t="shared" si="19"/>
        <v>73.571392000000003</v>
      </c>
      <c r="AH39" s="13"/>
      <c r="AI39" s="12">
        <v>0</v>
      </c>
      <c r="AJ39" s="12">
        <v>0</v>
      </c>
      <c r="AK39" s="12">
        <f t="shared" si="20"/>
        <v>73.571392000000003</v>
      </c>
      <c r="AL39" s="13"/>
      <c r="AM39" s="12">
        <v>0</v>
      </c>
      <c r="AN39" s="12">
        <v>0</v>
      </c>
      <c r="AO39" s="12">
        <f t="shared" si="21"/>
        <v>73.571392000000003</v>
      </c>
      <c r="AP39" s="13"/>
      <c r="AQ39" s="12">
        <v>0</v>
      </c>
      <c r="AR39" s="12">
        <v>0</v>
      </c>
      <c r="AS39" s="12">
        <f t="shared" si="22"/>
        <v>73.571392000000003</v>
      </c>
      <c r="AT39" s="13"/>
      <c r="AU39" s="12">
        <v>0</v>
      </c>
      <c r="AV39" s="12">
        <v>0</v>
      </c>
      <c r="AW39" s="12">
        <f t="shared" si="23"/>
        <v>73.571392000000003</v>
      </c>
      <c r="AX39" s="14"/>
    </row>
    <row r="40" spans="1:50" x14ac:dyDescent="0.35">
      <c r="A40" s="3">
        <v>18733</v>
      </c>
      <c r="B40" s="3" t="s">
        <v>70</v>
      </c>
      <c r="C40" s="3" t="s">
        <v>123</v>
      </c>
      <c r="D40" s="3" t="s">
        <v>75</v>
      </c>
      <c r="E40" s="12">
        <f>SUMIF(inventory!$A$2:$A$1200,A40,inventory!$J$2:$J$1200)</f>
        <v>650.20335999999998</v>
      </c>
      <c r="F40" s="12">
        <v>576</v>
      </c>
      <c r="G40" s="12">
        <f t="shared" si="12"/>
        <v>0</v>
      </c>
      <c r="H40" s="12">
        <f t="shared" si="13"/>
        <v>74.203359999999975</v>
      </c>
      <c r="I40" s="12">
        <v>0</v>
      </c>
      <c r="J40" s="13"/>
      <c r="K40" s="12">
        <v>445.16402285323602</v>
      </c>
      <c r="L40" s="12">
        <v>0</v>
      </c>
      <c r="M40" s="12">
        <f t="shared" si="14"/>
        <v>205.03933714676396</v>
      </c>
      <c r="N40" s="13"/>
      <c r="O40" s="12">
        <v>130.83597714676401</v>
      </c>
      <c r="P40" s="12">
        <v>0</v>
      </c>
      <c r="Q40" s="12">
        <f t="shared" si="15"/>
        <v>74.203359999999947</v>
      </c>
      <c r="R40" s="13"/>
      <c r="S40" s="12">
        <v>0</v>
      </c>
      <c r="T40" s="12">
        <v>0</v>
      </c>
      <c r="U40" s="12">
        <f t="shared" si="16"/>
        <v>74.203359999999947</v>
      </c>
      <c r="V40" s="13"/>
      <c r="W40" s="12">
        <v>0</v>
      </c>
      <c r="X40" s="12">
        <v>0</v>
      </c>
      <c r="Y40" s="12">
        <f t="shared" si="17"/>
        <v>74.203359999999947</v>
      </c>
      <c r="Z40" s="13"/>
      <c r="AA40" s="12">
        <v>0</v>
      </c>
      <c r="AB40" s="12">
        <v>0</v>
      </c>
      <c r="AC40" s="12">
        <f t="shared" si="18"/>
        <v>74.203359999999947</v>
      </c>
      <c r="AD40" s="13"/>
      <c r="AE40" s="12">
        <v>0</v>
      </c>
      <c r="AF40" s="12">
        <v>0</v>
      </c>
      <c r="AG40" s="12">
        <f t="shared" si="19"/>
        <v>74.203359999999947</v>
      </c>
      <c r="AH40" s="13"/>
      <c r="AI40" s="12">
        <v>0</v>
      </c>
      <c r="AJ40" s="12">
        <v>0</v>
      </c>
      <c r="AK40" s="12">
        <f t="shared" si="20"/>
        <v>74.203359999999947</v>
      </c>
      <c r="AL40" s="13"/>
      <c r="AM40" s="12">
        <v>0</v>
      </c>
      <c r="AN40" s="12">
        <v>0</v>
      </c>
      <c r="AO40" s="12">
        <f t="shared" si="21"/>
        <v>74.203359999999947</v>
      </c>
      <c r="AP40" s="13"/>
      <c r="AQ40" s="12">
        <v>0</v>
      </c>
      <c r="AR40" s="12">
        <v>0</v>
      </c>
      <c r="AS40" s="12">
        <f t="shared" si="22"/>
        <v>74.203359999999947</v>
      </c>
      <c r="AT40" s="13"/>
      <c r="AU40" s="12">
        <v>0</v>
      </c>
      <c r="AV40" s="12">
        <v>0</v>
      </c>
      <c r="AW40" s="12">
        <f t="shared" si="23"/>
        <v>74.203359999999947</v>
      </c>
      <c r="AX40" s="14"/>
    </row>
    <row r="41" spans="1:50" x14ac:dyDescent="0.35">
      <c r="A41" s="3">
        <v>19089</v>
      </c>
      <c r="B41" s="3" t="s">
        <v>42</v>
      </c>
      <c r="C41" s="3" t="s">
        <v>43</v>
      </c>
      <c r="D41" s="3" t="s">
        <v>41</v>
      </c>
      <c r="E41" s="12">
        <f>SUMIF(inventory!$A$2:$A$1200,A41,inventory!$J$2:$J$1200)</f>
        <v>0</v>
      </c>
      <c r="F41" s="12">
        <v>5396.1</v>
      </c>
      <c r="G41" s="12">
        <f t="shared" si="12"/>
        <v>9000</v>
      </c>
      <c r="H41" s="12">
        <f t="shared" si="13"/>
        <v>3603.8999999999996</v>
      </c>
      <c r="I41" s="12">
        <v>0</v>
      </c>
      <c r="J41" s="13"/>
      <c r="K41" s="12">
        <v>2944.7796038899201</v>
      </c>
      <c r="L41" s="12">
        <v>0</v>
      </c>
      <c r="M41" s="12">
        <f t="shared" si="14"/>
        <v>-2944.7796038899201</v>
      </c>
      <c r="N41" s="13"/>
      <c r="O41" s="12">
        <v>2451.3203961100799</v>
      </c>
      <c r="P41" s="12">
        <v>5500</v>
      </c>
      <c r="Q41" s="12">
        <f t="shared" si="15"/>
        <v>103.89999999999964</v>
      </c>
      <c r="R41" s="13"/>
      <c r="S41" s="12">
        <v>0</v>
      </c>
      <c r="T41" s="12">
        <v>2500</v>
      </c>
      <c r="U41" s="12">
        <f t="shared" si="16"/>
        <v>2603.8999999999996</v>
      </c>
      <c r="V41" s="13"/>
      <c r="W41" s="12">
        <v>0</v>
      </c>
      <c r="X41" s="12">
        <v>1000</v>
      </c>
      <c r="Y41" s="12">
        <f t="shared" si="17"/>
        <v>3603.8999999999996</v>
      </c>
      <c r="Z41" s="13"/>
      <c r="AA41" s="12">
        <v>0</v>
      </c>
      <c r="AB41" s="12">
        <v>0</v>
      </c>
      <c r="AC41" s="12">
        <f t="shared" si="18"/>
        <v>3603.8999999999996</v>
      </c>
      <c r="AD41" s="13"/>
      <c r="AE41" s="12">
        <v>0</v>
      </c>
      <c r="AF41" s="12">
        <v>0</v>
      </c>
      <c r="AG41" s="12">
        <f t="shared" si="19"/>
        <v>3603.8999999999996</v>
      </c>
      <c r="AH41" s="13"/>
      <c r="AI41" s="12">
        <v>0</v>
      </c>
      <c r="AJ41" s="12">
        <v>0</v>
      </c>
      <c r="AK41" s="12">
        <f t="shared" si="20"/>
        <v>3603.8999999999996</v>
      </c>
      <c r="AL41" s="13"/>
      <c r="AM41" s="12">
        <v>0</v>
      </c>
      <c r="AN41" s="12">
        <v>0</v>
      </c>
      <c r="AO41" s="12">
        <f t="shared" si="21"/>
        <v>3603.8999999999996</v>
      </c>
      <c r="AP41" s="13"/>
      <c r="AQ41" s="12">
        <v>0</v>
      </c>
      <c r="AR41" s="12">
        <v>0</v>
      </c>
      <c r="AS41" s="12">
        <f t="shared" si="22"/>
        <v>3603.8999999999996</v>
      </c>
      <c r="AT41" s="13"/>
      <c r="AU41" s="12">
        <v>0</v>
      </c>
      <c r="AV41" s="12">
        <v>0</v>
      </c>
      <c r="AW41" s="12">
        <f t="shared" si="23"/>
        <v>3603.8999999999996</v>
      </c>
      <c r="AX41" s="14"/>
    </row>
    <row r="42" spans="1:50" x14ac:dyDescent="0.35">
      <c r="A42" s="3">
        <v>19031</v>
      </c>
      <c r="B42" s="3" t="s">
        <v>39</v>
      </c>
      <c r="C42" s="3" t="s">
        <v>107</v>
      </c>
      <c r="D42" s="3" t="s">
        <v>53</v>
      </c>
      <c r="E42" s="12">
        <f>SUMIF(inventory!$A$2:$A$1200,A42,inventory!$J$2:$J$1200)</f>
        <v>110.579216</v>
      </c>
      <c r="F42" s="12">
        <v>6.3954000000000004</v>
      </c>
      <c r="G42" s="12">
        <f t="shared" si="12"/>
        <v>0</v>
      </c>
      <c r="H42" s="12">
        <f t="shared" si="13"/>
        <v>104.18381600000001</v>
      </c>
      <c r="I42" s="12">
        <v>0</v>
      </c>
      <c r="J42" s="13"/>
      <c r="K42" s="12">
        <v>6.3954000000000004</v>
      </c>
      <c r="L42" s="12">
        <v>0</v>
      </c>
      <c r="M42" s="12">
        <f t="shared" si="14"/>
        <v>104.18381600000001</v>
      </c>
      <c r="N42" s="13"/>
      <c r="O42" s="12">
        <v>0</v>
      </c>
      <c r="P42" s="12">
        <v>0</v>
      </c>
      <c r="Q42" s="12">
        <f t="shared" si="15"/>
        <v>104.18381600000001</v>
      </c>
      <c r="R42" s="13"/>
      <c r="S42" s="12">
        <v>0</v>
      </c>
      <c r="T42" s="12">
        <v>0</v>
      </c>
      <c r="U42" s="12">
        <f t="shared" si="16"/>
        <v>104.18381600000001</v>
      </c>
      <c r="V42" s="13"/>
      <c r="W42" s="12">
        <v>0</v>
      </c>
      <c r="X42" s="12">
        <v>0</v>
      </c>
      <c r="Y42" s="12">
        <f t="shared" si="17"/>
        <v>104.18381600000001</v>
      </c>
      <c r="Z42" s="13"/>
      <c r="AA42" s="12">
        <v>0</v>
      </c>
      <c r="AB42" s="12">
        <v>0</v>
      </c>
      <c r="AC42" s="12">
        <f t="shared" si="18"/>
        <v>104.18381600000001</v>
      </c>
      <c r="AD42" s="13"/>
      <c r="AE42" s="12">
        <v>0</v>
      </c>
      <c r="AF42" s="12">
        <v>0</v>
      </c>
      <c r="AG42" s="12">
        <f t="shared" si="19"/>
        <v>104.18381600000001</v>
      </c>
      <c r="AH42" s="13"/>
      <c r="AI42" s="12">
        <v>0</v>
      </c>
      <c r="AJ42" s="12">
        <v>0</v>
      </c>
      <c r="AK42" s="12">
        <f t="shared" si="20"/>
        <v>104.18381600000001</v>
      </c>
      <c r="AL42" s="13"/>
      <c r="AM42" s="12">
        <v>0</v>
      </c>
      <c r="AN42" s="12">
        <v>0</v>
      </c>
      <c r="AO42" s="12">
        <f t="shared" si="21"/>
        <v>104.18381600000001</v>
      </c>
      <c r="AP42" s="13"/>
      <c r="AQ42" s="12">
        <v>0</v>
      </c>
      <c r="AR42" s="12">
        <v>0</v>
      </c>
      <c r="AS42" s="12">
        <f t="shared" si="22"/>
        <v>104.18381600000001</v>
      </c>
      <c r="AT42" s="13"/>
      <c r="AU42" s="12">
        <v>0</v>
      </c>
      <c r="AV42" s="12">
        <v>0</v>
      </c>
      <c r="AW42" s="12">
        <f t="shared" si="23"/>
        <v>104.18381600000001</v>
      </c>
      <c r="AX42" s="14"/>
    </row>
    <row r="43" spans="1:50" x14ac:dyDescent="0.35">
      <c r="A43" s="3">
        <v>18645</v>
      </c>
      <c r="B43" s="3" t="s">
        <v>39</v>
      </c>
      <c r="C43" s="3" t="s">
        <v>130</v>
      </c>
      <c r="D43" s="3" t="s">
        <v>41</v>
      </c>
      <c r="E43" s="12">
        <f>SUMIF(inventory!$A$2:$A$1200,A43,inventory!$J$2:$J$1200)</f>
        <v>1761.6036759999997</v>
      </c>
      <c r="F43" s="12">
        <v>1640.6858999999999</v>
      </c>
      <c r="G43" s="12">
        <f t="shared" si="12"/>
        <v>7171.1</v>
      </c>
      <c r="H43" s="12">
        <f t="shared" si="13"/>
        <v>7292.0177760000006</v>
      </c>
      <c r="I43" s="12">
        <v>7171.1</v>
      </c>
      <c r="J43" s="13"/>
      <c r="K43" s="12">
        <v>1640.6858999999999</v>
      </c>
      <c r="L43" s="12">
        <v>0</v>
      </c>
      <c r="M43" s="12">
        <f t="shared" si="14"/>
        <v>120.91777599999978</v>
      </c>
      <c r="N43" s="13"/>
      <c r="O43" s="12">
        <v>0</v>
      </c>
      <c r="P43" s="12">
        <v>0</v>
      </c>
      <c r="Q43" s="12">
        <f t="shared" si="15"/>
        <v>120.91777599999978</v>
      </c>
      <c r="R43" s="13"/>
      <c r="S43" s="12">
        <v>0</v>
      </c>
      <c r="T43" s="12">
        <v>0</v>
      </c>
      <c r="U43" s="12">
        <f t="shared" si="16"/>
        <v>120.91777599999978</v>
      </c>
      <c r="V43" s="13"/>
      <c r="W43" s="12">
        <v>0</v>
      </c>
      <c r="X43" s="12">
        <v>0</v>
      </c>
      <c r="Y43" s="12">
        <f t="shared" si="17"/>
        <v>120.91777599999978</v>
      </c>
      <c r="Z43" s="13"/>
      <c r="AA43" s="12">
        <v>0</v>
      </c>
      <c r="AB43" s="12">
        <v>0</v>
      </c>
      <c r="AC43" s="12">
        <f t="shared" si="18"/>
        <v>120.91777599999978</v>
      </c>
      <c r="AD43" s="13"/>
      <c r="AE43" s="12">
        <v>0</v>
      </c>
      <c r="AF43" s="12">
        <v>0</v>
      </c>
      <c r="AG43" s="12">
        <f t="shared" si="19"/>
        <v>120.91777599999978</v>
      </c>
      <c r="AH43" s="13"/>
      <c r="AI43" s="12">
        <v>0</v>
      </c>
      <c r="AJ43" s="12">
        <v>0</v>
      </c>
      <c r="AK43" s="12">
        <f t="shared" si="20"/>
        <v>120.91777599999978</v>
      </c>
      <c r="AL43" s="13"/>
      <c r="AM43" s="12">
        <v>0</v>
      </c>
      <c r="AN43" s="12">
        <v>0</v>
      </c>
      <c r="AO43" s="12">
        <f t="shared" si="21"/>
        <v>120.91777599999978</v>
      </c>
      <c r="AP43" s="13"/>
      <c r="AQ43" s="12">
        <v>0</v>
      </c>
      <c r="AR43" s="12">
        <v>0</v>
      </c>
      <c r="AS43" s="12">
        <f t="shared" si="22"/>
        <v>120.91777599999978</v>
      </c>
      <c r="AT43" s="13"/>
      <c r="AU43" s="12">
        <v>0</v>
      </c>
      <c r="AV43" s="12">
        <v>0</v>
      </c>
      <c r="AW43" s="12">
        <f t="shared" si="23"/>
        <v>120.91777599999978</v>
      </c>
      <c r="AX43" s="14"/>
    </row>
    <row r="44" spans="1:50" x14ac:dyDescent="0.35">
      <c r="A44" s="3">
        <v>11648</v>
      </c>
      <c r="B44" s="3" t="s">
        <v>108</v>
      </c>
      <c r="C44" s="3" t="s">
        <v>109</v>
      </c>
      <c r="D44" s="3" t="s">
        <v>46</v>
      </c>
      <c r="E44" s="12">
        <f>SUMIF(inventory!$A$2:$A$1200,A44,inventory!$J$2:$J$1200)</f>
        <v>126.613737</v>
      </c>
      <c r="F44" s="12">
        <v>4.88</v>
      </c>
      <c r="G44" s="12">
        <f t="shared" si="12"/>
        <v>0</v>
      </c>
      <c r="H44" s="12">
        <f t="shared" si="13"/>
        <v>121.733737</v>
      </c>
      <c r="I44" s="12">
        <v>0</v>
      </c>
      <c r="J44" s="13"/>
      <c r="K44" s="12">
        <v>4.88</v>
      </c>
      <c r="L44" s="12">
        <v>0</v>
      </c>
      <c r="M44" s="12">
        <f t="shared" si="14"/>
        <v>121.733737</v>
      </c>
      <c r="N44" s="13"/>
      <c r="O44" s="12">
        <v>0</v>
      </c>
      <c r="P44" s="12">
        <v>0</v>
      </c>
      <c r="Q44" s="12">
        <f t="shared" si="15"/>
        <v>121.733737</v>
      </c>
      <c r="R44" s="13"/>
      <c r="S44" s="12">
        <v>0</v>
      </c>
      <c r="T44" s="12">
        <v>0</v>
      </c>
      <c r="U44" s="12">
        <f t="shared" si="16"/>
        <v>121.733737</v>
      </c>
      <c r="V44" s="13"/>
      <c r="W44" s="12">
        <v>0</v>
      </c>
      <c r="X44" s="12">
        <v>0</v>
      </c>
      <c r="Y44" s="12">
        <f t="shared" si="17"/>
        <v>121.733737</v>
      </c>
      <c r="Z44" s="13"/>
      <c r="AA44" s="12">
        <v>0</v>
      </c>
      <c r="AB44" s="12">
        <v>0</v>
      </c>
      <c r="AC44" s="12">
        <f t="shared" si="18"/>
        <v>121.733737</v>
      </c>
      <c r="AD44" s="13"/>
      <c r="AE44" s="12">
        <v>0</v>
      </c>
      <c r="AF44" s="12">
        <v>0</v>
      </c>
      <c r="AG44" s="12">
        <f t="shared" si="19"/>
        <v>121.733737</v>
      </c>
      <c r="AH44" s="13"/>
      <c r="AI44" s="12">
        <v>0</v>
      </c>
      <c r="AJ44" s="12">
        <v>0</v>
      </c>
      <c r="AK44" s="12">
        <f t="shared" si="20"/>
        <v>121.733737</v>
      </c>
      <c r="AL44" s="13"/>
      <c r="AM44" s="12">
        <v>0</v>
      </c>
      <c r="AN44" s="12">
        <v>0</v>
      </c>
      <c r="AO44" s="12">
        <f t="shared" si="21"/>
        <v>121.733737</v>
      </c>
      <c r="AP44" s="13"/>
      <c r="AQ44" s="12">
        <v>0</v>
      </c>
      <c r="AR44" s="12">
        <v>0</v>
      </c>
      <c r="AS44" s="12">
        <f t="shared" si="22"/>
        <v>121.733737</v>
      </c>
      <c r="AT44" s="13"/>
      <c r="AU44" s="12">
        <v>0</v>
      </c>
      <c r="AV44" s="12">
        <v>0</v>
      </c>
      <c r="AW44" s="12">
        <f t="shared" si="23"/>
        <v>121.733737</v>
      </c>
      <c r="AX44" s="14"/>
    </row>
    <row r="45" spans="1:50" x14ac:dyDescent="0.35">
      <c r="A45" s="3">
        <v>19093</v>
      </c>
      <c r="B45" s="3" t="s">
        <v>110</v>
      </c>
      <c r="C45" s="3" t="s">
        <v>111</v>
      </c>
      <c r="D45" s="3" t="s">
        <v>41</v>
      </c>
      <c r="E45" s="12">
        <f>SUMIF(inventory!$A$2:$A$1200,A45,inventory!$J$2:$J$1200)</f>
        <v>172.5208658</v>
      </c>
      <c r="F45" s="12">
        <v>11.287789999999999</v>
      </c>
      <c r="G45" s="12">
        <f t="shared" si="12"/>
        <v>0</v>
      </c>
      <c r="H45" s="12">
        <f t="shared" si="13"/>
        <v>161.23307579999999</v>
      </c>
      <c r="I45" s="12">
        <v>0</v>
      </c>
      <c r="J45" s="13"/>
      <c r="K45" s="12">
        <v>11.287789999999999</v>
      </c>
      <c r="L45" s="12">
        <v>0</v>
      </c>
      <c r="M45" s="12">
        <f t="shared" si="14"/>
        <v>161.23307579999999</v>
      </c>
      <c r="N45" s="13"/>
      <c r="O45" s="12">
        <v>0</v>
      </c>
      <c r="P45" s="12">
        <v>0</v>
      </c>
      <c r="Q45" s="12">
        <f t="shared" si="15"/>
        <v>161.23307579999999</v>
      </c>
      <c r="R45" s="13"/>
      <c r="S45" s="12">
        <v>0</v>
      </c>
      <c r="T45" s="12">
        <v>0</v>
      </c>
      <c r="U45" s="12">
        <f t="shared" si="16"/>
        <v>161.23307579999999</v>
      </c>
      <c r="V45" s="13"/>
      <c r="W45" s="12">
        <v>0</v>
      </c>
      <c r="X45" s="12">
        <v>0</v>
      </c>
      <c r="Y45" s="12">
        <f t="shared" si="17"/>
        <v>161.23307579999999</v>
      </c>
      <c r="Z45" s="13"/>
      <c r="AA45" s="12">
        <v>0</v>
      </c>
      <c r="AB45" s="12">
        <v>0</v>
      </c>
      <c r="AC45" s="12">
        <f t="shared" si="18"/>
        <v>161.23307579999999</v>
      </c>
      <c r="AD45" s="13"/>
      <c r="AE45" s="12">
        <v>0</v>
      </c>
      <c r="AF45" s="12">
        <v>0</v>
      </c>
      <c r="AG45" s="12">
        <f t="shared" si="19"/>
        <v>161.23307579999999</v>
      </c>
      <c r="AH45" s="13"/>
      <c r="AI45" s="12">
        <v>0</v>
      </c>
      <c r="AJ45" s="12">
        <v>0</v>
      </c>
      <c r="AK45" s="12">
        <f t="shared" si="20"/>
        <v>161.23307579999999</v>
      </c>
      <c r="AL45" s="13"/>
      <c r="AM45" s="12">
        <v>0</v>
      </c>
      <c r="AN45" s="12">
        <v>0</v>
      </c>
      <c r="AO45" s="12">
        <f t="shared" si="21"/>
        <v>161.23307579999999</v>
      </c>
      <c r="AP45" s="13"/>
      <c r="AQ45" s="12">
        <v>0</v>
      </c>
      <c r="AR45" s="12">
        <v>0</v>
      </c>
      <c r="AS45" s="12">
        <f t="shared" si="22"/>
        <v>161.23307579999999</v>
      </c>
      <c r="AT45" s="13"/>
      <c r="AU45" s="12">
        <v>0</v>
      </c>
      <c r="AV45" s="12">
        <v>0</v>
      </c>
      <c r="AW45" s="12">
        <f t="shared" si="23"/>
        <v>161.23307579999999</v>
      </c>
      <c r="AX45" s="14"/>
    </row>
    <row r="46" spans="1:50" x14ac:dyDescent="0.35">
      <c r="A46" s="3">
        <v>18725</v>
      </c>
      <c r="B46" s="3" t="s">
        <v>70</v>
      </c>
      <c r="C46" s="3" t="s">
        <v>112</v>
      </c>
      <c r="D46" s="3" t="s">
        <v>113</v>
      </c>
      <c r="E46" s="12">
        <f>SUMIF(inventory!$A$2:$A$1200,A46,inventory!$J$2:$J$1200)</f>
        <v>162.91064399999999</v>
      </c>
      <c r="F46" s="12">
        <v>0</v>
      </c>
      <c r="G46" s="12">
        <f t="shared" si="12"/>
        <v>0</v>
      </c>
      <c r="H46" s="12">
        <f t="shared" si="13"/>
        <v>162.91064399999999</v>
      </c>
      <c r="I46" s="12">
        <v>0</v>
      </c>
      <c r="J46" s="13"/>
      <c r="K46" s="12">
        <v>0</v>
      </c>
      <c r="L46" s="12">
        <v>0</v>
      </c>
      <c r="M46" s="12">
        <f t="shared" si="14"/>
        <v>162.91064399999999</v>
      </c>
      <c r="N46" s="13"/>
      <c r="O46" s="12">
        <v>0</v>
      </c>
      <c r="P46" s="12">
        <v>0</v>
      </c>
      <c r="Q46" s="12">
        <f t="shared" si="15"/>
        <v>162.91064399999999</v>
      </c>
      <c r="R46" s="13"/>
      <c r="S46" s="12">
        <v>0</v>
      </c>
      <c r="T46" s="12">
        <v>0</v>
      </c>
      <c r="U46" s="12">
        <f t="shared" si="16"/>
        <v>162.91064399999999</v>
      </c>
      <c r="V46" s="13"/>
      <c r="W46" s="12">
        <v>0</v>
      </c>
      <c r="X46" s="12">
        <v>0</v>
      </c>
      <c r="Y46" s="12">
        <f t="shared" si="17"/>
        <v>162.91064399999999</v>
      </c>
      <c r="Z46" s="13"/>
      <c r="AA46" s="12">
        <v>0</v>
      </c>
      <c r="AB46" s="12">
        <v>0</v>
      </c>
      <c r="AC46" s="12">
        <f t="shared" si="18"/>
        <v>162.91064399999999</v>
      </c>
      <c r="AD46" s="13"/>
      <c r="AE46" s="12">
        <v>0</v>
      </c>
      <c r="AF46" s="12">
        <v>0</v>
      </c>
      <c r="AG46" s="12">
        <f t="shared" si="19"/>
        <v>162.91064399999999</v>
      </c>
      <c r="AH46" s="13"/>
      <c r="AI46" s="12">
        <v>0</v>
      </c>
      <c r="AJ46" s="12">
        <v>0</v>
      </c>
      <c r="AK46" s="12">
        <f t="shared" si="20"/>
        <v>162.91064399999999</v>
      </c>
      <c r="AL46" s="13"/>
      <c r="AM46" s="12">
        <v>0</v>
      </c>
      <c r="AN46" s="12">
        <v>0</v>
      </c>
      <c r="AO46" s="12">
        <f t="shared" si="21"/>
        <v>162.91064399999999</v>
      </c>
      <c r="AP46" s="13"/>
      <c r="AQ46" s="12">
        <v>0</v>
      </c>
      <c r="AR46" s="12">
        <v>0</v>
      </c>
      <c r="AS46" s="12">
        <f t="shared" si="22"/>
        <v>162.91064399999999</v>
      </c>
      <c r="AT46" s="13"/>
      <c r="AU46" s="12">
        <v>0</v>
      </c>
      <c r="AV46" s="12">
        <v>0</v>
      </c>
      <c r="AW46" s="12">
        <f t="shared" si="23"/>
        <v>162.91064399999999</v>
      </c>
      <c r="AX46" s="14"/>
    </row>
    <row r="47" spans="1:50" x14ac:dyDescent="0.35">
      <c r="A47" s="3">
        <v>11409</v>
      </c>
      <c r="B47" s="3" t="s">
        <v>114</v>
      </c>
      <c r="C47" s="3" t="s">
        <v>115</v>
      </c>
      <c r="D47" s="3" t="s">
        <v>46</v>
      </c>
      <c r="E47" s="12">
        <f>SUMIF(inventory!$A$2:$A$1200,A47,inventory!$J$2:$J$1200)</f>
        <v>165</v>
      </c>
      <c r="F47" s="12">
        <v>1.4670000000000001</v>
      </c>
      <c r="G47" s="12">
        <f t="shared" si="12"/>
        <v>0</v>
      </c>
      <c r="H47" s="12">
        <f t="shared" si="13"/>
        <v>163.53299999999999</v>
      </c>
      <c r="I47" s="12">
        <v>0</v>
      </c>
      <c r="J47" s="13"/>
      <c r="K47" s="12">
        <v>1.4670000000000001</v>
      </c>
      <c r="L47" s="12">
        <v>0</v>
      </c>
      <c r="M47" s="12">
        <f t="shared" si="14"/>
        <v>163.53299999999999</v>
      </c>
      <c r="N47" s="13"/>
      <c r="O47" s="12">
        <v>0</v>
      </c>
      <c r="P47" s="12">
        <v>0</v>
      </c>
      <c r="Q47" s="12">
        <f t="shared" si="15"/>
        <v>163.53299999999999</v>
      </c>
      <c r="R47" s="13"/>
      <c r="S47" s="12">
        <v>0</v>
      </c>
      <c r="T47" s="12">
        <v>0</v>
      </c>
      <c r="U47" s="12">
        <f t="shared" si="16"/>
        <v>163.53299999999999</v>
      </c>
      <c r="V47" s="13"/>
      <c r="W47" s="12">
        <v>0</v>
      </c>
      <c r="X47" s="12">
        <v>0</v>
      </c>
      <c r="Y47" s="12">
        <f t="shared" si="17"/>
        <v>163.53299999999999</v>
      </c>
      <c r="Z47" s="13"/>
      <c r="AA47" s="12">
        <v>0</v>
      </c>
      <c r="AB47" s="12">
        <v>0</v>
      </c>
      <c r="AC47" s="12">
        <f t="shared" si="18"/>
        <v>163.53299999999999</v>
      </c>
      <c r="AD47" s="13"/>
      <c r="AE47" s="12">
        <v>0</v>
      </c>
      <c r="AF47" s="12">
        <v>0</v>
      </c>
      <c r="AG47" s="12">
        <f t="shared" si="19"/>
        <v>163.53299999999999</v>
      </c>
      <c r="AH47" s="13"/>
      <c r="AI47" s="12">
        <v>0</v>
      </c>
      <c r="AJ47" s="12">
        <v>0</v>
      </c>
      <c r="AK47" s="12">
        <f t="shared" si="20"/>
        <v>163.53299999999999</v>
      </c>
      <c r="AL47" s="13"/>
      <c r="AM47" s="12">
        <v>0</v>
      </c>
      <c r="AN47" s="12">
        <v>0</v>
      </c>
      <c r="AO47" s="12">
        <f t="shared" si="21"/>
        <v>163.53299999999999</v>
      </c>
      <c r="AP47" s="13"/>
      <c r="AQ47" s="12">
        <v>0</v>
      </c>
      <c r="AR47" s="12">
        <v>0</v>
      </c>
      <c r="AS47" s="12">
        <f t="shared" si="22"/>
        <v>163.53299999999999</v>
      </c>
      <c r="AT47" s="13"/>
      <c r="AU47" s="12">
        <v>0</v>
      </c>
      <c r="AV47" s="12">
        <v>0</v>
      </c>
      <c r="AW47" s="12">
        <f t="shared" si="23"/>
        <v>163.53299999999999</v>
      </c>
      <c r="AX47" s="14"/>
    </row>
    <row r="48" spans="1:50" x14ac:dyDescent="0.35">
      <c r="A48" s="3">
        <v>12428</v>
      </c>
      <c r="B48" s="3" t="s">
        <v>57</v>
      </c>
      <c r="C48" s="3" t="s">
        <v>116</v>
      </c>
      <c r="D48" s="3" t="s">
        <v>41</v>
      </c>
      <c r="E48" s="12">
        <f>SUMIF(inventory!$A$2:$A$1200,A48,inventory!$J$2:$J$1200)</f>
        <v>221</v>
      </c>
      <c r="F48" s="12">
        <v>55.751100000000001</v>
      </c>
      <c r="G48" s="12">
        <f t="shared" si="12"/>
        <v>0</v>
      </c>
      <c r="H48" s="12">
        <f t="shared" si="13"/>
        <v>165.24889999999999</v>
      </c>
      <c r="I48" s="12">
        <v>0</v>
      </c>
      <c r="J48" s="13"/>
      <c r="K48" s="12">
        <v>55.751100000000001</v>
      </c>
      <c r="L48" s="12">
        <v>0</v>
      </c>
      <c r="M48" s="12">
        <f t="shared" si="14"/>
        <v>165.24889999999999</v>
      </c>
      <c r="N48" s="13"/>
      <c r="O48" s="12">
        <v>0</v>
      </c>
      <c r="P48" s="12">
        <v>0</v>
      </c>
      <c r="Q48" s="12">
        <f t="shared" si="15"/>
        <v>165.24889999999999</v>
      </c>
      <c r="R48" s="13"/>
      <c r="S48" s="12">
        <v>0</v>
      </c>
      <c r="T48" s="12">
        <v>0</v>
      </c>
      <c r="U48" s="12">
        <f t="shared" si="16"/>
        <v>165.24889999999999</v>
      </c>
      <c r="V48" s="13"/>
      <c r="W48" s="12">
        <v>0</v>
      </c>
      <c r="X48" s="12">
        <v>0</v>
      </c>
      <c r="Y48" s="12">
        <f t="shared" si="17"/>
        <v>165.24889999999999</v>
      </c>
      <c r="Z48" s="13"/>
      <c r="AA48" s="12">
        <v>0</v>
      </c>
      <c r="AB48" s="12">
        <v>0</v>
      </c>
      <c r="AC48" s="12">
        <f t="shared" si="18"/>
        <v>165.24889999999999</v>
      </c>
      <c r="AD48" s="13"/>
      <c r="AE48" s="12">
        <v>0</v>
      </c>
      <c r="AF48" s="12">
        <v>0</v>
      </c>
      <c r="AG48" s="12">
        <f t="shared" si="19"/>
        <v>165.24889999999999</v>
      </c>
      <c r="AH48" s="13"/>
      <c r="AI48" s="12">
        <v>0</v>
      </c>
      <c r="AJ48" s="12">
        <v>0</v>
      </c>
      <c r="AK48" s="12">
        <f t="shared" si="20"/>
        <v>165.24889999999999</v>
      </c>
      <c r="AL48" s="13"/>
      <c r="AM48" s="12">
        <v>0</v>
      </c>
      <c r="AN48" s="12">
        <v>0</v>
      </c>
      <c r="AO48" s="12">
        <f t="shared" si="21"/>
        <v>165.24889999999999</v>
      </c>
      <c r="AP48" s="13"/>
      <c r="AQ48" s="12">
        <v>0</v>
      </c>
      <c r="AR48" s="12">
        <v>0</v>
      </c>
      <c r="AS48" s="12">
        <f t="shared" si="22"/>
        <v>165.24889999999999</v>
      </c>
      <c r="AT48" s="13"/>
      <c r="AU48" s="12">
        <v>0</v>
      </c>
      <c r="AV48" s="12">
        <v>0</v>
      </c>
      <c r="AW48" s="12">
        <f t="shared" si="23"/>
        <v>165.24889999999999</v>
      </c>
      <c r="AX48" s="14"/>
    </row>
    <row r="49" spans="1:50" x14ac:dyDescent="0.35">
      <c r="A49" s="3">
        <v>14223</v>
      </c>
      <c r="B49" s="3" t="s">
        <v>64</v>
      </c>
      <c r="C49" s="3" t="s">
        <v>117</v>
      </c>
      <c r="D49" s="3" t="s">
        <v>41</v>
      </c>
      <c r="E49" s="12">
        <f>SUMIF(inventory!$A$2:$A$1200,A49,inventory!$J$2:$J$1200)</f>
        <v>166.9</v>
      </c>
      <c r="F49" s="12">
        <v>1.2864</v>
      </c>
      <c r="G49" s="12">
        <f t="shared" si="12"/>
        <v>0</v>
      </c>
      <c r="H49" s="12">
        <f t="shared" si="13"/>
        <v>165.61360000000002</v>
      </c>
      <c r="I49" s="12">
        <v>0</v>
      </c>
      <c r="J49" s="13"/>
      <c r="K49" s="12">
        <v>1.2864</v>
      </c>
      <c r="L49" s="12">
        <v>0</v>
      </c>
      <c r="M49" s="12">
        <f t="shared" si="14"/>
        <v>165.61360000000002</v>
      </c>
      <c r="N49" s="13"/>
      <c r="O49" s="12">
        <v>0</v>
      </c>
      <c r="P49" s="12">
        <v>0</v>
      </c>
      <c r="Q49" s="12">
        <f t="shared" si="15"/>
        <v>165.61360000000002</v>
      </c>
      <c r="R49" s="13"/>
      <c r="S49" s="12">
        <v>0</v>
      </c>
      <c r="T49" s="12">
        <v>0</v>
      </c>
      <c r="U49" s="12">
        <f t="shared" si="16"/>
        <v>165.61360000000002</v>
      </c>
      <c r="V49" s="13"/>
      <c r="W49" s="12">
        <v>0</v>
      </c>
      <c r="X49" s="12">
        <v>0</v>
      </c>
      <c r="Y49" s="12">
        <f t="shared" si="17"/>
        <v>165.61360000000002</v>
      </c>
      <c r="Z49" s="13"/>
      <c r="AA49" s="12">
        <v>0</v>
      </c>
      <c r="AB49" s="12">
        <v>0</v>
      </c>
      <c r="AC49" s="12">
        <f t="shared" si="18"/>
        <v>165.61360000000002</v>
      </c>
      <c r="AD49" s="13"/>
      <c r="AE49" s="12">
        <v>0</v>
      </c>
      <c r="AF49" s="12">
        <v>0</v>
      </c>
      <c r="AG49" s="12">
        <f t="shared" si="19"/>
        <v>165.61360000000002</v>
      </c>
      <c r="AH49" s="13"/>
      <c r="AI49" s="12">
        <v>0</v>
      </c>
      <c r="AJ49" s="12">
        <v>0</v>
      </c>
      <c r="AK49" s="12">
        <f t="shared" si="20"/>
        <v>165.61360000000002</v>
      </c>
      <c r="AL49" s="13"/>
      <c r="AM49" s="12">
        <v>0</v>
      </c>
      <c r="AN49" s="12">
        <v>0</v>
      </c>
      <c r="AO49" s="12">
        <f t="shared" si="21"/>
        <v>165.61360000000002</v>
      </c>
      <c r="AP49" s="13"/>
      <c r="AQ49" s="12">
        <v>0</v>
      </c>
      <c r="AR49" s="12">
        <v>0</v>
      </c>
      <c r="AS49" s="12">
        <f t="shared" si="22"/>
        <v>165.61360000000002</v>
      </c>
      <c r="AT49" s="13"/>
      <c r="AU49" s="12">
        <v>0</v>
      </c>
      <c r="AV49" s="12">
        <v>0</v>
      </c>
      <c r="AW49" s="12">
        <f t="shared" si="23"/>
        <v>165.61360000000002</v>
      </c>
      <c r="AX49" s="14"/>
    </row>
    <row r="50" spans="1:50" x14ac:dyDescent="0.35">
      <c r="A50" s="3">
        <v>11505</v>
      </c>
      <c r="B50" s="3" t="s">
        <v>57</v>
      </c>
      <c r="C50" s="3" t="s">
        <v>118</v>
      </c>
      <c r="D50" s="3" t="s">
        <v>119</v>
      </c>
      <c r="E50" s="12">
        <f>SUMIF(inventory!$A$2:$A$1200,A50,inventory!$J$2:$J$1200)</f>
        <v>169.04834400000004</v>
      </c>
      <c r="F50" s="12">
        <v>0</v>
      </c>
      <c r="G50" s="12">
        <f t="shared" si="12"/>
        <v>0</v>
      </c>
      <c r="H50" s="12">
        <f t="shared" si="13"/>
        <v>169.04834400000004</v>
      </c>
      <c r="I50" s="12">
        <v>0</v>
      </c>
      <c r="J50" s="13"/>
      <c r="K50" s="12">
        <v>0</v>
      </c>
      <c r="L50" s="12">
        <v>0</v>
      </c>
      <c r="M50" s="12">
        <f t="shared" si="14"/>
        <v>169.04834400000004</v>
      </c>
      <c r="N50" s="13"/>
      <c r="O50" s="12">
        <v>0</v>
      </c>
      <c r="P50" s="12">
        <v>0</v>
      </c>
      <c r="Q50" s="12">
        <f t="shared" si="15"/>
        <v>169.04834400000004</v>
      </c>
      <c r="R50" s="13"/>
      <c r="S50" s="12">
        <v>0</v>
      </c>
      <c r="T50" s="12">
        <v>0</v>
      </c>
      <c r="U50" s="12">
        <f t="shared" si="16"/>
        <v>169.04834400000004</v>
      </c>
      <c r="V50" s="13"/>
      <c r="W50" s="12">
        <v>0</v>
      </c>
      <c r="X50" s="12">
        <v>0</v>
      </c>
      <c r="Y50" s="12">
        <f t="shared" si="17"/>
        <v>169.04834400000004</v>
      </c>
      <c r="Z50" s="13"/>
      <c r="AA50" s="12">
        <v>0</v>
      </c>
      <c r="AB50" s="12">
        <v>0</v>
      </c>
      <c r="AC50" s="12">
        <f t="shared" si="18"/>
        <v>169.04834400000004</v>
      </c>
      <c r="AD50" s="13"/>
      <c r="AE50" s="12">
        <v>0</v>
      </c>
      <c r="AF50" s="12">
        <v>0</v>
      </c>
      <c r="AG50" s="12">
        <f t="shared" si="19"/>
        <v>169.04834400000004</v>
      </c>
      <c r="AH50" s="13"/>
      <c r="AI50" s="12">
        <v>0</v>
      </c>
      <c r="AJ50" s="12">
        <v>0</v>
      </c>
      <c r="AK50" s="12">
        <f t="shared" si="20"/>
        <v>169.04834400000004</v>
      </c>
      <c r="AL50" s="13"/>
      <c r="AM50" s="12">
        <v>0</v>
      </c>
      <c r="AN50" s="12">
        <v>0</v>
      </c>
      <c r="AO50" s="12">
        <f t="shared" si="21"/>
        <v>169.04834400000004</v>
      </c>
      <c r="AP50" s="13"/>
      <c r="AQ50" s="12">
        <v>0</v>
      </c>
      <c r="AR50" s="12">
        <v>0</v>
      </c>
      <c r="AS50" s="12">
        <f t="shared" si="22"/>
        <v>169.04834400000004</v>
      </c>
      <c r="AT50" s="13"/>
      <c r="AU50" s="12">
        <v>0</v>
      </c>
      <c r="AV50" s="12">
        <v>0</v>
      </c>
      <c r="AW50" s="12">
        <f t="shared" si="23"/>
        <v>169.04834400000004</v>
      </c>
      <c r="AX50" s="14"/>
    </row>
    <row r="51" spans="1:50" x14ac:dyDescent="0.35">
      <c r="A51" s="3">
        <v>13794</v>
      </c>
      <c r="B51" s="3" t="s">
        <v>64</v>
      </c>
      <c r="C51" s="3" t="s">
        <v>120</v>
      </c>
      <c r="D51" s="3" t="s">
        <v>41</v>
      </c>
      <c r="E51" s="12">
        <f>SUMIF(inventory!$A$2:$A$1200,A51,inventory!$J$2:$J$1200)</f>
        <v>181.8</v>
      </c>
      <c r="F51" s="12">
        <v>0</v>
      </c>
      <c r="G51" s="12">
        <f t="shared" si="12"/>
        <v>0</v>
      </c>
      <c r="H51" s="12">
        <f t="shared" si="13"/>
        <v>181.8</v>
      </c>
      <c r="I51" s="12">
        <v>0</v>
      </c>
      <c r="J51" s="13"/>
      <c r="K51" s="12">
        <v>0</v>
      </c>
      <c r="L51" s="12">
        <v>0</v>
      </c>
      <c r="M51" s="12">
        <f t="shared" si="14"/>
        <v>181.8</v>
      </c>
      <c r="N51" s="13"/>
      <c r="O51" s="12">
        <v>0</v>
      </c>
      <c r="P51" s="12">
        <v>0</v>
      </c>
      <c r="Q51" s="12">
        <f t="shared" si="15"/>
        <v>181.8</v>
      </c>
      <c r="R51" s="13"/>
      <c r="S51" s="12">
        <v>0</v>
      </c>
      <c r="T51" s="12">
        <v>0</v>
      </c>
      <c r="U51" s="12">
        <f t="shared" si="16"/>
        <v>181.8</v>
      </c>
      <c r="V51" s="13"/>
      <c r="W51" s="12">
        <v>0</v>
      </c>
      <c r="X51" s="12">
        <v>0</v>
      </c>
      <c r="Y51" s="12">
        <f t="shared" si="17"/>
        <v>181.8</v>
      </c>
      <c r="Z51" s="13"/>
      <c r="AA51" s="12">
        <v>0</v>
      </c>
      <c r="AB51" s="12">
        <v>0</v>
      </c>
      <c r="AC51" s="12">
        <f t="shared" si="18"/>
        <v>181.8</v>
      </c>
      <c r="AD51" s="13"/>
      <c r="AE51" s="12">
        <v>0</v>
      </c>
      <c r="AF51" s="12">
        <v>0</v>
      </c>
      <c r="AG51" s="12">
        <f t="shared" si="19"/>
        <v>181.8</v>
      </c>
      <c r="AH51" s="13"/>
      <c r="AI51" s="12">
        <v>0</v>
      </c>
      <c r="AJ51" s="12">
        <v>0</v>
      </c>
      <c r="AK51" s="12">
        <f t="shared" si="20"/>
        <v>181.8</v>
      </c>
      <c r="AL51" s="13"/>
      <c r="AM51" s="12">
        <v>0</v>
      </c>
      <c r="AN51" s="12">
        <v>0</v>
      </c>
      <c r="AO51" s="12">
        <f t="shared" si="21"/>
        <v>181.8</v>
      </c>
      <c r="AP51" s="13"/>
      <c r="AQ51" s="12">
        <v>0</v>
      </c>
      <c r="AR51" s="12">
        <v>0</v>
      </c>
      <c r="AS51" s="12">
        <f t="shared" si="22"/>
        <v>181.8</v>
      </c>
      <c r="AT51" s="13"/>
      <c r="AU51" s="12">
        <v>0</v>
      </c>
      <c r="AV51" s="12">
        <v>0</v>
      </c>
      <c r="AW51" s="12">
        <f t="shared" si="23"/>
        <v>181.8</v>
      </c>
      <c r="AX51" s="14"/>
    </row>
    <row r="52" spans="1:50" x14ac:dyDescent="0.35">
      <c r="A52" s="3">
        <v>18992</v>
      </c>
      <c r="B52" s="3" t="s">
        <v>66</v>
      </c>
      <c r="C52" s="3" t="s">
        <v>122</v>
      </c>
      <c r="D52" s="3" t="s">
        <v>41</v>
      </c>
      <c r="E52" s="12">
        <f>SUMIF(inventory!$A$2:$A$1200,A52,inventory!$J$2:$J$1200)</f>
        <v>201.16400000000021</v>
      </c>
      <c r="F52" s="12">
        <v>0</v>
      </c>
      <c r="G52" s="12">
        <f t="shared" si="12"/>
        <v>0</v>
      </c>
      <c r="H52" s="12">
        <f t="shared" si="13"/>
        <v>201.16400000000021</v>
      </c>
      <c r="I52" s="12">
        <v>0</v>
      </c>
      <c r="J52" s="13"/>
      <c r="K52" s="12">
        <v>0</v>
      </c>
      <c r="L52" s="12">
        <v>0</v>
      </c>
      <c r="M52" s="12">
        <f t="shared" si="14"/>
        <v>201.16400000000021</v>
      </c>
      <c r="N52" s="13"/>
      <c r="O52" s="12">
        <v>0</v>
      </c>
      <c r="P52" s="12">
        <v>0</v>
      </c>
      <c r="Q52" s="12">
        <f t="shared" si="15"/>
        <v>201.16400000000021</v>
      </c>
      <c r="R52" s="13"/>
      <c r="S52" s="12">
        <v>0</v>
      </c>
      <c r="T52" s="12">
        <v>0</v>
      </c>
      <c r="U52" s="12">
        <f t="shared" si="16"/>
        <v>201.16400000000021</v>
      </c>
      <c r="V52" s="13"/>
      <c r="W52" s="12">
        <v>0</v>
      </c>
      <c r="X52" s="12">
        <v>0</v>
      </c>
      <c r="Y52" s="12">
        <f t="shared" si="17"/>
        <v>201.16400000000021</v>
      </c>
      <c r="Z52" s="13"/>
      <c r="AA52" s="12">
        <v>0</v>
      </c>
      <c r="AB52" s="12">
        <v>0</v>
      </c>
      <c r="AC52" s="12">
        <f t="shared" si="18"/>
        <v>201.16400000000021</v>
      </c>
      <c r="AD52" s="13"/>
      <c r="AE52" s="12">
        <v>0</v>
      </c>
      <c r="AF52" s="12">
        <v>0</v>
      </c>
      <c r="AG52" s="12">
        <f t="shared" si="19"/>
        <v>201.16400000000021</v>
      </c>
      <c r="AH52" s="13"/>
      <c r="AI52" s="12">
        <v>0</v>
      </c>
      <c r="AJ52" s="12">
        <v>0</v>
      </c>
      <c r="AK52" s="12">
        <f t="shared" si="20"/>
        <v>201.16400000000021</v>
      </c>
      <c r="AL52" s="13"/>
      <c r="AM52" s="12">
        <v>0</v>
      </c>
      <c r="AN52" s="12">
        <v>0</v>
      </c>
      <c r="AO52" s="12">
        <f t="shared" si="21"/>
        <v>201.16400000000021</v>
      </c>
      <c r="AP52" s="13"/>
      <c r="AQ52" s="12">
        <v>0</v>
      </c>
      <c r="AR52" s="12">
        <v>0</v>
      </c>
      <c r="AS52" s="12">
        <f t="shared" si="22"/>
        <v>201.16400000000021</v>
      </c>
      <c r="AT52" s="13"/>
      <c r="AU52" s="12">
        <v>0</v>
      </c>
      <c r="AV52" s="12">
        <v>0</v>
      </c>
      <c r="AW52" s="12">
        <f t="shared" si="23"/>
        <v>201.16400000000021</v>
      </c>
      <c r="AX52" s="14"/>
    </row>
    <row r="53" spans="1:50" x14ac:dyDescent="0.35">
      <c r="A53" s="3">
        <v>18414</v>
      </c>
      <c r="B53" s="3" t="s">
        <v>44</v>
      </c>
      <c r="C53" s="3" t="s">
        <v>196</v>
      </c>
      <c r="D53" s="3" t="s">
        <v>41</v>
      </c>
      <c r="E53" s="12">
        <f>SUMIF(inventory!$A$2:$A$1200,A53,inventory!$J$2:$J$1200)</f>
        <v>6661.5725963999994</v>
      </c>
      <c r="F53" s="12">
        <v>6453.433</v>
      </c>
      <c r="G53" s="12">
        <f t="shared" si="12"/>
        <v>34424</v>
      </c>
      <c r="H53" s="12">
        <f t="shared" si="13"/>
        <v>34632.139596399997</v>
      </c>
      <c r="I53" s="12">
        <v>34424</v>
      </c>
      <c r="J53" s="13"/>
      <c r="K53" s="12">
        <v>5822.42198521925</v>
      </c>
      <c r="L53" s="12">
        <v>0</v>
      </c>
      <c r="M53" s="12">
        <f t="shared" si="14"/>
        <v>839.15061118074937</v>
      </c>
      <c r="N53" s="13"/>
      <c r="O53" s="12">
        <v>631.01101478074702</v>
      </c>
      <c r="P53" s="12">
        <v>0</v>
      </c>
      <c r="Q53" s="12">
        <f t="shared" si="15"/>
        <v>208.13959640000235</v>
      </c>
      <c r="R53" s="13"/>
      <c r="S53" s="12">
        <v>0</v>
      </c>
      <c r="T53" s="12">
        <v>0</v>
      </c>
      <c r="U53" s="12">
        <f t="shared" si="16"/>
        <v>208.13959640000235</v>
      </c>
      <c r="V53" s="13"/>
      <c r="W53" s="12">
        <v>0</v>
      </c>
      <c r="X53" s="12">
        <v>0</v>
      </c>
      <c r="Y53" s="12">
        <f t="shared" si="17"/>
        <v>208.13959640000235</v>
      </c>
      <c r="Z53" s="13"/>
      <c r="AA53" s="12">
        <v>0</v>
      </c>
      <c r="AB53" s="12">
        <v>0</v>
      </c>
      <c r="AC53" s="12">
        <f t="shared" si="18"/>
        <v>208.13959640000235</v>
      </c>
      <c r="AD53" s="13"/>
      <c r="AE53" s="12">
        <v>0</v>
      </c>
      <c r="AF53" s="12">
        <v>0</v>
      </c>
      <c r="AG53" s="12">
        <f t="shared" si="19"/>
        <v>208.13959640000235</v>
      </c>
      <c r="AH53" s="13"/>
      <c r="AI53" s="12">
        <v>0</v>
      </c>
      <c r="AJ53" s="12">
        <v>0</v>
      </c>
      <c r="AK53" s="12">
        <f t="shared" si="20"/>
        <v>208.13959640000235</v>
      </c>
      <c r="AL53" s="13"/>
      <c r="AM53" s="12">
        <v>0</v>
      </c>
      <c r="AN53" s="12">
        <v>0</v>
      </c>
      <c r="AO53" s="12">
        <f t="shared" si="21"/>
        <v>208.13959640000235</v>
      </c>
      <c r="AP53" s="13"/>
      <c r="AQ53" s="12">
        <v>0</v>
      </c>
      <c r="AR53" s="12">
        <v>0</v>
      </c>
      <c r="AS53" s="12">
        <f t="shared" si="22"/>
        <v>208.13959640000235</v>
      </c>
      <c r="AT53" s="13"/>
      <c r="AU53" s="12">
        <v>0</v>
      </c>
      <c r="AV53" s="12">
        <v>0</v>
      </c>
      <c r="AW53" s="12">
        <f t="shared" si="23"/>
        <v>208.13959640000235</v>
      </c>
      <c r="AX53" s="14"/>
    </row>
    <row r="54" spans="1:50" x14ac:dyDescent="0.35">
      <c r="A54" s="3">
        <v>11427</v>
      </c>
      <c r="B54" s="3" t="s">
        <v>124</v>
      </c>
      <c r="C54" s="3" t="s">
        <v>125</v>
      </c>
      <c r="D54" s="3" t="s">
        <v>126</v>
      </c>
      <c r="E54" s="12">
        <f>SUMIF(inventory!$A$2:$A$1200,A54,inventory!$J$2:$J$1200)</f>
        <v>212.46426400000001</v>
      </c>
      <c r="F54" s="12">
        <v>0</v>
      </c>
      <c r="G54" s="12">
        <f t="shared" si="12"/>
        <v>0</v>
      </c>
      <c r="H54" s="12">
        <f t="shared" si="13"/>
        <v>212.46426400000001</v>
      </c>
      <c r="I54" s="12">
        <v>0</v>
      </c>
      <c r="J54" s="13"/>
      <c r="K54" s="12">
        <v>0</v>
      </c>
      <c r="L54" s="12">
        <v>0</v>
      </c>
      <c r="M54" s="12">
        <f t="shared" si="14"/>
        <v>212.46426400000001</v>
      </c>
      <c r="N54" s="13"/>
      <c r="O54" s="12">
        <v>0</v>
      </c>
      <c r="P54" s="12">
        <v>0</v>
      </c>
      <c r="Q54" s="12">
        <f t="shared" si="15"/>
        <v>212.46426400000001</v>
      </c>
      <c r="R54" s="13"/>
      <c r="S54" s="12">
        <v>0</v>
      </c>
      <c r="T54" s="12">
        <v>0</v>
      </c>
      <c r="U54" s="12">
        <f t="shared" si="16"/>
        <v>212.46426400000001</v>
      </c>
      <c r="V54" s="13"/>
      <c r="W54" s="12">
        <v>0</v>
      </c>
      <c r="X54" s="12">
        <v>0</v>
      </c>
      <c r="Y54" s="12">
        <f t="shared" si="17"/>
        <v>212.46426400000001</v>
      </c>
      <c r="Z54" s="13"/>
      <c r="AA54" s="12">
        <v>0</v>
      </c>
      <c r="AB54" s="12">
        <v>0</v>
      </c>
      <c r="AC54" s="12">
        <f t="shared" si="18"/>
        <v>212.46426400000001</v>
      </c>
      <c r="AD54" s="13"/>
      <c r="AE54" s="12">
        <v>0</v>
      </c>
      <c r="AF54" s="12">
        <v>0</v>
      </c>
      <c r="AG54" s="12">
        <f t="shared" si="19"/>
        <v>212.46426400000001</v>
      </c>
      <c r="AH54" s="13"/>
      <c r="AI54" s="12">
        <v>0</v>
      </c>
      <c r="AJ54" s="12">
        <v>0</v>
      </c>
      <c r="AK54" s="12">
        <f t="shared" si="20"/>
        <v>212.46426400000001</v>
      </c>
      <c r="AL54" s="13"/>
      <c r="AM54" s="12">
        <v>0</v>
      </c>
      <c r="AN54" s="12">
        <v>0</v>
      </c>
      <c r="AO54" s="12">
        <f t="shared" si="21"/>
        <v>212.46426400000001</v>
      </c>
      <c r="AP54" s="13"/>
      <c r="AQ54" s="12">
        <v>0</v>
      </c>
      <c r="AR54" s="12">
        <v>0</v>
      </c>
      <c r="AS54" s="12">
        <f t="shared" si="22"/>
        <v>212.46426400000001</v>
      </c>
      <c r="AT54" s="13"/>
      <c r="AU54" s="12">
        <v>0</v>
      </c>
      <c r="AV54" s="12">
        <v>0</v>
      </c>
      <c r="AW54" s="12">
        <f t="shared" si="23"/>
        <v>212.46426400000001</v>
      </c>
      <c r="AX54" s="14"/>
    </row>
    <row r="55" spans="1:50" x14ac:dyDescent="0.35">
      <c r="A55" s="3">
        <v>18229</v>
      </c>
      <c r="B55" s="3" t="s">
        <v>70</v>
      </c>
      <c r="C55" s="3" t="s">
        <v>127</v>
      </c>
      <c r="D55" s="3" t="s">
        <v>128</v>
      </c>
      <c r="E55" s="12">
        <f>SUMIF(inventory!$A$2:$A$1200,A55,inventory!$J$2:$J$1200)</f>
        <v>330.51974280000002</v>
      </c>
      <c r="F55" s="12">
        <v>112</v>
      </c>
      <c r="G55" s="12">
        <f t="shared" si="12"/>
        <v>0</v>
      </c>
      <c r="H55" s="12">
        <f t="shared" si="13"/>
        <v>218.51974280000002</v>
      </c>
      <c r="I55" s="12">
        <v>0</v>
      </c>
      <c r="J55" s="13"/>
      <c r="K55" s="12">
        <v>112</v>
      </c>
      <c r="L55" s="12">
        <v>0</v>
      </c>
      <c r="M55" s="12">
        <f t="shared" si="14"/>
        <v>218.51974280000002</v>
      </c>
      <c r="N55" s="13"/>
      <c r="O55" s="12">
        <v>0</v>
      </c>
      <c r="P55" s="12">
        <v>0</v>
      </c>
      <c r="Q55" s="12">
        <f t="shared" si="15"/>
        <v>218.51974280000002</v>
      </c>
      <c r="R55" s="13"/>
      <c r="S55" s="12">
        <v>0</v>
      </c>
      <c r="T55" s="12">
        <v>0</v>
      </c>
      <c r="U55" s="12">
        <f t="shared" si="16"/>
        <v>218.51974280000002</v>
      </c>
      <c r="V55" s="13"/>
      <c r="W55" s="12">
        <v>0</v>
      </c>
      <c r="X55" s="12">
        <v>0</v>
      </c>
      <c r="Y55" s="12">
        <f t="shared" si="17"/>
        <v>218.51974280000002</v>
      </c>
      <c r="Z55" s="13"/>
      <c r="AA55" s="12">
        <v>0</v>
      </c>
      <c r="AB55" s="12">
        <v>0</v>
      </c>
      <c r="AC55" s="12">
        <f t="shared" si="18"/>
        <v>218.51974280000002</v>
      </c>
      <c r="AD55" s="13"/>
      <c r="AE55" s="12">
        <v>0</v>
      </c>
      <c r="AF55" s="12">
        <v>0</v>
      </c>
      <c r="AG55" s="12">
        <f t="shared" si="19"/>
        <v>218.51974280000002</v>
      </c>
      <c r="AH55" s="13"/>
      <c r="AI55" s="12">
        <v>0</v>
      </c>
      <c r="AJ55" s="12">
        <v>0</v>
      </c>
      <c r="AK55" s="12">
        <f t="shared" si="20"/>
        <v>218.51974280000002</v>
      </c>
      <c r="AL55" s="13"/>
      <c r="AM55" s="12">
        <v>0</v>
      </c>
      <c r="AN55" s="12">
        <v>0</v>
      </c>
      <c r="AO55" s="12">
        <f t="shared" si="21"/>
        <v>218.51974280000002</v>
      </c>
      <c r="AP55" s="13"/>
      <c r="AQ55" s="12">
        <v>0</v>
      </c>
      <c r="AR55" s="12">
        <v>0</v>
      </c>
      <c r="AS55" s="12">
        <f t="shared" si="22"/>
        <v>218.51974280000002</v>
      </c>
      <c r="AT55" s="13"/>
      <c r="AU55" s="12">
        <v>0</v>
      </c>
      <c r="AV55" s="12">
        <v>0</v>
      </c>
      <c r="AW55" s="12">
        <f t="shared" si="23"/>
        <v>218.51974280000002</v>
      </c>
      <c r="AX55" s="14"/>
    </row>
    <row r="56" spans="1:50" x14ac:dyDescent="0.35">
      <c r="A56" s="3">
        <v>18413</v>
      </c>
      <c r="B56" s="3" t="s">
        <v>44</v>
      </c>
      <c r="C56" s="3" t="s">
        <v>129</v>
      </c>
      <c r="D56" s="3" t="s">
        <v>41</v>
      </c>
      <c r="E56" s="12">
        <f>SUMIF(inventory!$A$2:$A$1200,A56,inventory!$J$2:$J$1200)</f>
        <v>236</v>
      </c>
      <c r="F56" s="12">
        <v>0</v>
      </c>
      <c r="G56" s="12">
        <f t="shared" si="12"/>
        <v>42000</v>
      </c>
      <c r="H56" s="12">
        <f t="shared" si="13"/>
        <v>42236</v>
      </c>
      <c r="I56" s="12">
        <v>42000</v>
      </c>
      <c r="J56" s="13"/>
      <c r="K56" s="12">
        <v>0</v>
      </c>
      <c r="L56" s="12">
        <v>0</v>
      </c>
      <c r="M56" s="12">
        <f t="shared" si="14"/>
        <v>236</v>
      </c>
      <c r="N56" s="13"/>
      <c r="O56" s="12">
        <v>0</v>
      </c>
      <c r="P56" s="12">
        <v>0</v>
      </c>
      <c r="Q56" s="12">
        <f t="shared" si="15"/>
        <v>236</v>
      </c>
      <c r="R56" s="13"/>
      <c r="S56" s="12">
        <v>0</v>
      </c>
      <c r="T56" s="12">
        <v>0</v>
      </c>
      <c r="U56" s="12">
        <f t="shared" si="16"/>
        <v>236</v>
      </c>
      <c r="V56" s="13"/>
      <c r="W56" s="12">
        <v>0</v>
      </c>
      <c r="X56" s="12">
        <v>0</v>
      </c>
      <c r="Y56" s="12">
        <f t="shared" si="17"/>
        <v>236</v>
      </c>
      <c r="Z56" s="13"/>
      <c r="AA56" s="12">
        <v>0</v>
      </c>
      <c r="AB56" s="12">
        <v>0</v>
      </c>
      <c r="AC56" s="12">
        <f t="shared" si="18"/>
        <v>236</v>
      </c>
      <c r="AD56" s="13"/>
      <c r="AE56" s="12">
        <v>0</v>
      </c>
      <c r="AF56" s="12">
        <v>0</v>
      </c>
      <c r="AG56" s="12">
        <f t="shared" si="19"/>
        <v>236</v>
      </c>
      <c r="AH56" s="13"/>
      <c r="AI56" s="12">
        <v>0</v>
      </c>
      <c r="AJ56" s="12">
        <v>0</v>
      </c>
      <c r="AK56" s="12">
        <f t="shared" si="20"/>
        <v>236</v>
      </c>
      <c r="AL56" s="13"/>
      <c r="AM56" s="12">
        <v>0</v>
      </c>
      <c r="AN56" s="12">
        <v>0</v>
      </c>
      <c r="AO56" s="12">
        <f t="shared" si="21"/>
        <v>236</v>
      </c>
      <c r="AP56" s="13"/>
      <c r="AQ56" s="12">
        <v>0</v>
      </c>
      <c r="AR56" s="12">
        <v>0</v>
      </c>
      <c r="AS56" s="12">
        <f t="shared" si="22"/>
        <v>236</v>
      </c>
      <c r="AT56" s="13"/>
      <c r="AU56" s="12">
        <v>0</v>
      </c>
      <c r="AV56" s="12">
        <v>0</v>
      </c>
      <c r="AW56" s="12">
        <f t="shared" si="23"/>
        <v>236</v>
      </c>
      <c r="AX56" s="14"/>
    </row>
    <row r="57" spans="1:50" x14ac:dyDescent="0.35">
      <c r="A57" s="3">
        <v>18430</v>
      </c>
      <c r="B57" s="3" t="s">
        <v>64</v>
      </c>
      <c r="C57" s="3" t="s">
        <v>131</v>
      </c>
      <c r="D57" s="3" t="s">
        <v>41</v>
      </c>
      <c r="E57" s="12">
        <f>SUMIF(inventory!$A$2:$A$1200,A57,inventory!$J$2:$J$1200)</f>
        <v>414.20085599999999</v>
      </c>
      <c r="F57" s="12">
        <v>128.142</v>
      </c>
      <c r="G57" s="12">
        <f t="shared" si="12"/>
        <v>0</v>
      </c>
      <c r="H57" s="12">
        <f t="shared" si="13"/>
        <v>286.05885599999999</v>
      </c>
      <c r="I57" s="12">
        <v>0</v>
      </c>
      <c r="J57" s="13"/>
      <c r="K57" s="12">
        <v>128.142</v>
      </c>
      <c r="L57" s="12">
        <v>0</v>
      </c>
      <c r="M57" s="12">
        <f t="shared" si="14"/>
        <v>286.05885599999999</v>
      </c>
      <c r="N57" s="13"/>
      <c r="O57" s="12">
        <v>0</v>
      </c>
      <c r="P57" s="12">
        <v>0</v>
      </c>
      <c r="Q57" s="12">
        <f t="shared" si="15"/>
        <v>286.05885599999999</v>
      </c>
      <c r="R57" s="13"/>
      <c r="S57" s="12">
        <v>0</v>
      </c>
      <c r="T57" s="12">
        <v>0</v>
      </c>
      <c r="U57" s="12">
        <f t="shared" si="16"/>
        <v>286.05885599999999</v>
      </c>
      <c r="V57" s="13"/>
      <c r="W57" s="12">
        <v>0</v>
      </c>
      <c r="X57" s="12">
        <v>0</v>
      </c>
      <c r="Y57" s="12">
        <f t="shared" si="17"/>
        <v>286.05885599999999</v>
      </c>
      <c r="Z57" s="13"/>
      <c r="AA57" s="12">
        <v>0</v>
      </c>
      <c r="AB57" s="12">
        <v>0</v>
      </c>
      <c r="AC57" s="12">
        <f t="shared" si="18"/>
        <v>286.05885599999999</v>
      </c>
      <c r="AD57" s="13"/>
      <c r="AE57" s="12">
        <v>0</v>
      </c>
      <c r="AF57" s="12">
        <v>0</v>
      </c>
      <c r="AG57" s="12">
        <f t="shared" si="19"/>
        <v>286.05885599999999</v>
      </c>
      <c r="AH57" s="13"/>
      <c r="AI57" s="12">
        <v>0</v>
      </c>
      <c r="AJ57" s="12">
        <v>0</v>
      </c>
      <c r="AK57" s="12">
        <f t="shared" si="20"/>
        <v>286.05885599999999</v>
      </c>
      <c r="AL57" s="13"/>
      <c r="AM57" s="12">
        <v>0</v>
      </c>
      <c r="AN57" s="12">
        <v>0</v>
      </c>
      <c r="AO57" s="12">
        <f t="shared" si="21"/>
        <v>286.05885599999999</v>
      </c>
      <c r="AP57" s="13"/>
      <c r="AQ57" s="12">
        <v>0</v>
      </c>
      <c r="AR57" s="12">
        <v>0</v>
      </c>
      <c r="AS57" s="12">
        <f t="shared" si="22"/>
        <v>286.05885599999999</v>
      </c>
      <c r="AT57" s="13"/>
      <c r="AU57" s="12">
        <v>0</v>
      </c>
      <c r="AV57" s="12">
        <v>0</v>
      </c>
      <c r="AW57" s="12">
        <f t="shared" si="23"/>
        <v>286.05885599999999</v>
      </c>
      <c r="AX57" s="14"/>
    </row>
    <row r="58" spans="1:50" x14ac:dyDescent="0.35">
      <c r="A58" s="3">
        <v>18832</v>
      </c>
      <c r="B58" s="3" t="s">
        <v>139</v>
      </c>
      <c r="C58" s="3" t="s">
        <v>140</v>
      </c>
      <c r="D58" s="3" t="s">
        <v>141</v>
      </c>
      <c r="E58" s="12">
        <f>SUMIF(inventory!$A$2:$A$1200,A58,inventory!$J$2:$J$1200)</f>
        <v>393.69090400000005</v>
      </c>
      <c r="F58" s="12">
        <v>106.116</v>
      </c>
      <c r="G58" s="12">
        <f t="shared" si="12"/>
        <v>0</v>
      </c>
      <c r="H58" s="12">
        <f t="shared" si="13"/>
        <v>287.57490400000006</v>
      </c>
      <c r="I58" s="12">
        <v>0</v>
      </c>
      <c r="J58" s="13"/>
      <c r="K58" s="12">
        <v>106.116</v>
      </c>
      <c r="L58" s="12">
        <v>0</v>
      </c>
      <c r="M58" s="12">
        <f t="shared" si="14"/>
        <v>287.57490400000006</v>
      </c>
      <c r="N58" s="13"/>
      <c r="O58" s="12">
        <v>0</v>
      </c>
      <c r="P58" s="12">
        <v>0</v>
      </c>
      <c r="Q58" s="12">
        <f t="shared" si="15"/>
        <v>287.57490400000006</v>
      </c>
      <c r="R58" s="13"/>
      <c r="S58" s="12">
        <v>0</v>
      </c>
      <c r="T58" s="12">
        <v>0</v>
      </c>
      <c r="U58" s="12">
        <f t="shared" si="16"/>
        <v>287.57490400000006</v>
      </c>
      <c r="V58" s="13"/>
      <c r="W58" s="12">
        <v>0</v>
      </c>
      <c r="X58" s="12">
        <v>0</v>
      </c>
      <c r="Y58" s="12">
        <f t="shared" si="17"/>
        <v>287.57490400000006</v>
      </c>
      <c r="Z58" s="13"/>
      <c r="AA58" s="12">
        <v>0</v>
      </c>
      <c r="AB58" s="12">
        <v>0</v>
      </c>
      <c r="AC58" s="12">
        <f t="shared" si="18"/>
        <v>287.57490400000006</v>
      </c>
      <c r="AD58" s="13"/>
      <c r="AE58" s="12">
        <v>0</v>
      </c>
      <c r="AF58" s="12">
        <v>0</v>
      </c>
      <c r="AG58" s="12">
        <f t="shared" si="19"/>
        <v>287.57490400000006</v>
      </c>
      <c r="AH58" s="13"/>
      <c r="AI58" s="12">
        <v>0</v>
      </c>
      <c r="AJ58" s="12">
        <v>0</v>
      </c>
      <c r="AK58" s="12">
        <f t="shared" si="20"/>
        <v>287.57490400000006</v>
      </c>
      <c r="AL58" s="13"/>
      <c r="AM58" s="12">
        <v>0</v>
      </c>
      <c r="AN58" s="12">
        <v>0</v>
      </c>
      <c r="AO58" s="12">
        <f t="shared" si="21"/>
        <v>287.57490400000006</v>
      </c>
      <c r="AP58" s="13"/>
      <c r="AQ58" s="12">
        <v>0</v>
      </c>
      <c r="AR58" s="12">
        <v>0</v>
      </c>
      <c r="AS58" s="12">
        <f t="shared" si="22"/>
        <v>287.57490400000006</v>
      </c>
      <c r="AT58" s="13"/>
      <c r="AU58" s="12">
        <v>0</v>
      </c>
      <c r="AV58" s="12">
        <v>0</v>
      </c>
      <c r="AW58" s="12">
        <f t="shared" si="23"/>
        <v>287.57490400000006</v>
      </c>
      <c r="AX58" s="14"/>
    </row>
    <row r="59" spans="1:50" x14ac:dyDescent="0.35">
      <c r="A59" s="3">
        <v>18774</v>
      </c>
      <c r="B59" s="3" t="s">
        <v>66</v>
      </c>
      <c r="C59" s="3" t="s">
        <v>156</v>
      </c>
      <c r="D59" s="3" t="s">
        <v>41</v>
      </c>
      <c r="E59" s="12">
        <f>SUMIF(inventory!$A$2:$A$1200,A59,inventory!$J$2:$J$1200)</f>
        <v>1222.9957718000001</v>
      </c>
      <c r="F59" s="12">
        <v>927.37559999999996</v>
      </c>
      <c r="G59" s="12">
        <f t="shared" si="12"/>
        <v>0</v>
      </c>
      <c r="H59" s="12">
        <f t="shared" si="13"/>
        <v>295.62017180000009</v>
      </c>
      <c r="I59" s="12">
        <v>0</v>
      </c>
      <c r="J59" s="13"/>
      <c r="K59" s="12">
        <v>700.49657045298397</v>
      </c>
      <c r="L59" s="12">
        <v>0</v>
      </c>
      <c r="M59" s="12">
        <f t="shared" si="14"/>
        <v>522.49920134701608</v>
      </c>
      <c r="N59" s="13"/>
      <c r="O59" s="12">
        <v>226.87902954701599</v>
      </c>
      <c r="P59" s="12">
        <v>0</v>
      </c>
      <c r="Q59" s="12">
        <f t="shared" si="15"/>
        <v>295.62017180000009</v>
      </c>
      <c r="R59" s="13"/>
      <c r="S59" s="12">
        <v>0</v>
      </c>
      <c r="T59" s="12">
        <v>0</v>
      </c>
      <c r="U59" s="12">
        <f t="shared" si="16"/>
        <v>295.62017180000009</v>
      </c>
      <c r="V59" s="13"/>
      <c r="W59" s="12">
        <v>0</v>
      </c>
      <c r="X59" s="12">
        <v>0</v>
      </c>
      <c r="Y59" s="12">
        <f t="shared" si="17"/>
        <v>295.62017180000009</v>
      </c>
      <c r="Z59" s="13"/>
      <c r="AA59" s="12">
        <v>0</v>
      </c>
      <c r="AB59" s="12">
        <v>0</v>
      </c>
      <c r="AC59" s="12">
        <f t="shared" si="18"/>
        <v>295.62017180000009</v>
      </c>
      <c r="AD59" s="13"/>
      <c r="AE59" s="12">
        <v>0</v>
      </c>
      <c r="AF59" s="12">
        <v>0</v>
      </c>
      <c r="AG59" s="12">
        <f t="shared" si="19"/>
        <v>295.62017180000009</v>
      </c>
      <c r="AH59" s="13"/>
      <c r="AI59" s="12">
        <v>0</v>
      </c>
      <c r="AJ59" s="12">
        <v>0</v>
      </c>
      <c r="AK59" s="12">
        <f t="shared" si="20"/>
        <v>295.62017180000009</v>
      </c>
      <c r="AL59" s="13"/>
      <c r="AM59" s="12">
        <v>0</v>
      </c>
      <c r="AN59" s="12">
        <v>0</v>
      </c>
      <c r="AO59" s="12">
        <f t="shared" si="21"/>
        <v>295.62017180000009</v>
      </c>
      <c r="AP59" s="13"/>
      <c r="AQ59" s="12">
        <v>0</v>
      </c>
      <c r="AR59" s="12">
        <v>0</v>
      </c>
      <c r="AS59" s="12">
        <f t="shared" si="22"/>
        <v>295.62017180000009</v>
      </c>
      <c r="AT59" s="13"/>
      <c r="AU59" s="12">
        <v>0</v>
      </c>
      <c r="AV59" s="12">
        <v>0</v>
      </c>
      <c r="AW59" s="12">
        <f t="shared" si="23"/>
        <v>295.62017180000009</v>
      </c>
      <c r="AX59" s="14"/>
    </row>
    <row r="60" spans="1:50" x14ac:dyDescent="0.35">
      <c r="A60" s="3">
        <v>13777</v>
      </c>
      <c r="B60" s="3" t="s">
        <v>83</v>
      </c>
      <c r="C60" s="3" t="s">
        <v>132</v>
      </c>
      <c r="D60" s="3" t="s">
        <v>46</v>
      </c>
      <c r="E60" s="12">
        <f>SUMIF(inventory!$A$2:$A$1200,A60,inventory!$J$2:$J$1200)</f>
        <v>303.95470260000002</v>
      </c>
      <c r="F60" s="12">
        <v>5.7400000000000298E-2</v>
      </c>
      <c r="G60" s="12">
        <f t="shared" si="12"/>
        <v>0</v>
      </c>
      <c r="H60" s="12">
        <f t="shared" si="13"/>
        <v>303.89730260000005</v>
      </c>
      <c r="I60" s="12">
        <v>0</v>
      </c>
      <c r="J60" s="13"/>
      <c r="K60" s="12">
        <v>5.7400000000000298E-2</v>
      </c>
      <c r="L60" s="12">
        <v>0</v>
      </c>
      <c r="M60" s="12">
        <f t="shared" si="14"/>
        <v>303.89730260000005</v>
      </c>
      <c r="N60" s="13"/>
      <c r="O60" s="12">
        <v>0</v>
      </c>
      <c r="P60" s="12">
        <v>0</v>
      </c>
      <c r="Q60" s="12">
        <f t="shared" si="15"/>
        <v>303.89730260000005</v>
      </c>
      <c r="R60" s="13"/>
      <c r="S60" s="12">
        <v>0</v>
      </c>
      <c r="T60" s="12">
        <v>0</v>
      </c>
      <c r="U60" s="12">
        <f t="shared" si="16"/>
        <v>303.89730260000005</v>
      </c>
      <c r="V60" s="13"/>
      <c r="W60" s="12">
        <v>0</v>
      </c>
      <c r="X60" s="12">
        <v>0</v>
      </c>
      <c r="Y60" s="12">
        <f t="shared" si="17"/>
        <v>303.89730260000005</v>
      </c>
      <c r="Z60" s="13"/>
      <c r="AA60" s="12">
        <v>0</v>
      </c>
      <c r="AB60" s="12">
        <v>0</v>
      </c>
      <c r="AC60" s="12">
        <f t="shared" si="18"/>
        <v>303.89730260000005</v>
      </c>
      <c r="AD60" s="13"/>
      <c r="AE60" s="12">
        <v>0</v>
      </c>
      <c r="AF60" s="12">
        <v>0</v>
      </c>
      <c r="AG60" s="12">
        <f t="shared" si="19"/>
        <v>303.89730260000005</v>
      </c>
      <c r="AH60" s="13"/>
      <c r="AI60" s="12">
        <v>0</v>
      </c>
      <c r="AJ60" s="12">
        <v>0</v>
      </c>
      <c r="AK60" s="12">
        <f t="shared" si="20"/>
        <v>303.89730260000005</v>
      </c>
      <c r="AL60" s="13"/>
      <c r="AM60" s="12">
        <v>0</v>
      </c>
      <c r="AN60" s="12">
        <v>0</v>
      </c>
      <c r="AO60" s="12">
        <f t="shared" si="21"/>
        <v>303.89730260000005</v>
      </c>
      <c r="AP60" s="13"/>
      <c r="AQ60" s="12">
        <v>0</v>
      </c>
      <c r="AR60" s="12">
        <v>0</v>
      </c>
      <c r="AS60" s="12">
        <f t="shared" si="22"/>
        <v>303.89730260000005</v>
      </c>
      <c r="AT60" s="13"/>
      <c r="AU60" s="12">
        <v>0</v>
      </c>
      <c r="AV60" s="12">
        <v>0</v>
      </c>
      <c r="AW60" s="12">
        <f t="shared" si="23"/>
        <v>303.89730260000005</v>
      </c>
      <c r="AX60" s="14"/>
    </row>
    <row r="61" spans="1:50" x14ac:dyDescent="0.35">
      <c r="A61" s="3">
        <v>18086</v>
      </c>
      <c r="B61" s="3" t="s">
        <v>133</v>
      </c>
      <c r="C61" s="3" t="s">
        <v>134</v>
      </c>
      <c r="D61" s="3" t="s">
        <v>41</v>
      </c>
      <c r="E61" s="12">
        <f>SUMIF(inventory!$A$2:$A$1200,A61,inventory!$J$2:$J$1200)</f>
        <v>911</v>
      </c>
      <c r="F61" s="12">
        <v>598.75</v>
      </c>
      <c r="G61" s="12">
        <f t="shared" si="12"/>
        <v>0</v>
      </c>
      <c r="H61" s="12">
        <f t="shared" si="13"/>
        <v>312.25</v>
      </c>
      <c r="I61" s="12">
        <v>0</v>
      </c>
      <c r="J61" s="13"/>
      <c r="K61" s="12">
        <v>598.75</v>
      </c>
      <c r="L61" s="12">
        <v>0</v>
      </c>
      <c r="M61" s="12">
        <f t="shared" si="14"/>
        <v>312.25</v>
      </c>
      <c r="N61" s="13"/>
      <c r="O61" s="12">
        <v>0</v>
      </c>
      <c r="P61" s="12">
        <v>0</v>
      </c>
      <c r="Q61" s="12">
        <f t="shared" si="15"/>
        <v>312.25</v>
      </c>
      <c r="R61" s="13"/>
      <c r="S61" s="12">
        <v>0</v>
      </c>
      <c r="T61" s="12">
        <v>0</v>
      </c>
      <c r="U61" s="12">
        <f t="shared" si="16"/>
        <v>312.25</v>
      </c>
      <c r="V61" s="13"/>
      <c r="W61" s="12">
        <v>0</v>
      </c>
      <c r="X61" s="12">
        <v>0</v>
      </c>
      <c r="Y61" s="12">
        <f t="shared" si="17"/>
        <v>312.25</v>
      </c>
      <c r="Z61" s="13"/>
      <c r="AA61" s="12">
        <v>0</v>
      </c>
      <c r="AB61" s="12">
        <v>0</v>
      </c>
      <c r="AC61" s="12">
        <f t="shared" si="18"/>
        <v>312.25</v>
      </c>
      <c r="AD61" s="13"/>
      <c r="AE61" s="12">
        <v>0</v>
      </c>
      <c r="AF61" s="12">
        <v>0</v>
      </c>
      <c r="AG61" s="12">
        <f t="shared" si="19"/>
        <v>312.25</v>
      </c>
      <c r="AH61" s="13"/>
      <c r="AI61" s="12">
        <v>0</v>
      </c>
      <c r="AJ61" s="12">
        <v>0</v>
      </c>
      <c r="AK61" s="12">
        <f t="shared" si="20"/>
        <v>312.25</v>
      </c>
      <c r="AL61" s="13"/>
      <c r="AM61" s="12">
        <v>0</v>
      </c>
      <c r="AN61" s="12">
        <v>0</v>
      </c>
      <c r="AO61" s="12">
        <f t="shared" si="21"/>
        <v>312.25</v>
      </c>
      <c r="AP61" s="13"/>
      <c r="AQ61" s="12">
        <v>0</v>
      </c>
      <c r="AR61" s="12">
        <v>0</v>
      </c>
      <c r="AS61" s="12">
        <f t="shared" si="22"/>
        <v>312.25</v>
      </c>
      <c r="AT61" s="13"/>
      <c r="AU61" s="12">
        <v>0</v>
      </c>
      <c r="AV61" s="12">
        <v>0</v>
      </c>
      <c r="AW61" s="12">
        <f t="shared" si="23"/>
        <v>312.25</v>
      </c>
      <c r="AX61" s="14"/>
    </row>
    <row r="62" spans="1:50" x14ac:dyDescent="0.35">
      <c r="A62" s="3">
        <v>18452</v>
      </c>
      <c r="B62" s="3" t="s">
        <v>44</v>
      </c>
      <c r="C62" s="3" t="s">
        <v>149</v>
      </c>
      <c r="D62" s="3" t="s">
        <v>150</v>
      </c>
      <c r="E62" s="12">
        <f>SUMIF(inventory!$A$2:$A$1200,A62,inventory!$J$2:$J$1200)</f>
        <v>1635.0693360000005</v>
      </c>
      <c r="F62" s="12">
        <v>1304.373</v>
      </c>
      <c r="G62" s="12">
        <f t="shared" si="12"/>
        <v>0</v>
      </c>
      <c r="H62" s="12">
        <f t="shared" si="13"/>
        <v>330.69633600000043</v>
      </c>
      <c r="I62" s="12">
        <v>0</v>
      </c>
      <c r="J62" s="13"/>
      <c r="K62" s="12">
        <v>1304.373</v>
      </c>
      <c r="L62" s="12">
        <v>0</v>
      </c>
      <c r="M62" s="12">
        <f t="shared" si="14"/>
        <v>330.69633600000043</v>
      </c>
      <c r="N62" s="13"/>
      <c r="O62" s="12">
        <v>0</v>
      </c>
      <c r="P62" s="12">
        <v>0</v>
      </c>
      <c r="Q62" s="12">
        <f t="shared" si="15"/>
        <v>330.69633600000043</v>
      </c>
      <c r="R62" s="13"/>
      <c r="S62" s="12">
        <v>0</v>
      </c>
      <c r="T62" s="12">
        <v>0</v>
      </c>
      <c r="U62" s="12">
        <f t="shared" si="16"/>
        <v>330.69633600000043</v>
      </c>
      <c r="V62" s="13"/>
      <c r="W62" s="12">
        <v>0</v>
      </c>
      <c r="X62" s="12">
        <v>0</v>
      </c>
      <c r="Y62" s="12">
        <f t="shared" si="17"/>
        <v>330.69633600000043</v>
      </c>
      <c r="Z62" s="13"/>
      <c r="AA62" s="12">
        <v>0</v>
      </c>
      <c r="AB62" s="12">
        <v>0</v>
      </c>
      <c r="AC62" s="12">
        <f t="shared" si="18"/>
        <v>330.69633600000043</v>
      </c>
      <c r="AD62" s="13"/>
      <c r="AE62" s="12">
        <v>0</v>
      </c>
      <c r="AF62" s="12">
        <v>0</v>
      </c>
      <c r="AG62" s="12">
        <f t="shared" si="19"/>
        <v>330.69633600000043</v>
      </c>
      <c r="AH62" s="13"/>
      <c r="AI62" s="12">
        <v>0</v>
      </c>
      <c r="AJ62" s="12">
        <v>0</v>
      </c>
      <c r="AK62" s="12">
        <f t="shared" si="20"/>
        <v>330.69633600000043</v>
      </c>
      <c r="AL62" s="13"/>
      <c r="AM62" s="12">
        <v>0</v>
      </c>
      <c r="AN62" s="12">
        <v>0</v>
      </c>
      <c r="AO62" s="12">
        <f t="shared" si="21"/>
        <v>330.69633600000043</v>
      </c>
      <c r="AP62" s="13"/>
      <c r="AQ62" s="12">
        <v>0</v>
      </c>
      <c r="AR62" s="12">
        <v>0</v>
      </c>
      <c r="AS62" s="12">
        <f t="shared" si="22"/>
        <v>330.69633600000043</v>
      </c>
      <c r="AT62" s="13"/>
      <c r="AU62" s="12">
        <v>0</v>
      </c>
      <c r="AV62" s="12">
        <v>0</v>
      </c>
      <c r="AW62" s="12">
        <f t="shared" si="23"/>
        <v>330.69633600000043</v>
      </c>
      <c r="AX62" s="14"/>
    </row>
    <row r="63" spans="1:50" x14ac:dyDescent="0.35">
      <c r="A63" s="3">
        <v>11536</v>
      </c>
      <c r="B63" s="3" t="s">
        <v>135</v>
      </c>
      <c r="C63" s="3" t="s">
        <v>136</v>
      </c>
      <c r="D63" s="3" t="s">
        <v>137</v>
      </c>
      <c r="E63" s="12">
        <f>SUMIF(inventory!$A$2:$A$1200,A63,inventory!$J$2:$J$1200)</f>
        <v>348.22807599999999</v>
      </c>
      <c r="F63" s="12">
        <v>6.9349999999999996</v>
      </c>
      <c r="G63" s="12">
        <f t="shared" si="12"/>
        <v>0</v>
      </c>
      <c r="H63" s="12">
        <f t="shared" si="13"/>
        <v>341.29307599999999</v>
      </c>
      <c r="I63" s="12">
        <v>0</v>
      </c>
      <c r="J63" s="13"/>
      <c r="K63" s="12">
        <v>6.9349999999999996</v>
      </c>
      <c r="L63" s="12">
        <v>0</v>
      </c>
      <c r="M63" s="12">
        <f t="shared" si="14"/>
        <v>341.29307599999999</v>
      </c>
      <c r="N63" s="13"/>
      <c r="O63" s="12">
        <v>0</v>
      </c>
      <c r="P63" s="12">
        <v>0</v>
      </c>
      <c r="Q63" s="12">
        <f t="shared" si="15"/>
        <v>341.29307599999999</v>
      </c>
      <c r="R63" s="13"/>
      <c r="S63" s="12">
        <v>0</v>
      </c>
      <c r="T63" s="12">
        <v>0</v>
      </c>
      <c r="U63" s="12">
        <f t="shared" si="16"/>
        <v>341.29307599999999</v>
      </c>
      <c r="V63" s="13"/>
      <c r="W63" s="12">
        <v>0</v>
      </c>
      <c r="X63" s="12">
        <v>0</v>
      </c>
      <c r="Y63" s="12">
        <f t="shared" si="17"/>
        <v>341.29307599999999</v>
      </c>
      <c r="Z63" s="13"/>
      <c r="AA63" s="12">
        <v>0</v>
      </c>
      <c r="AB63" s="12">
        <v>0</v>
      </c>
      <c r="AC63" s="12">
        <f t="shared" si="18"/>
        <v>341.29307599999999</v>
      </c>
      <c r="AD63" s="13"/>
      <c r="AE63" s="12">
        <v>0</v>
      </c>
      <c r="AF63" s="12">
        <v>0</v>
      </c>
      <c r="AG63" s="12">
        <f t="shared" si="19"/>
        <v>341.29307599999999</v>
      </c>
      <c r="AH63" s="13"/>
      <c r="AI63" s="12">
        <v>0</v>
      </c>
      <c r="AJ63" s="12">
        <v>0</v>
      </c>
      <c r="AK63" s="12">
        <f t="shared" si="20"/>
        <v>341.29307599999999</v>
      </c>
      <c r="AL63" s="13"/>
      <c r="AM63" s="12">
        <v>0</v>
      </c>
      <c r="AN63" s="12">
        <v>0</v>
      </c>
      <c r="AO63" s="12">
        <f t="shared" si="21"/>
        <v>341.29307599999999</v>
      </c>
      <c r="AP63" s="13"/>
      <c r="AQ63" s="12">
        <v>0</v>
      </c>
      <c r="AR63" s="12">
        <v>0</v>
      </c>
      <c r="AS63" s="12">
        <f t="shared" si="22"/>
        <v>341.29307599999999</v>
      </c>
      <c r="AT63" s="13"/>
      <c r="AU63" s="12">
        <v>0</v>
      </c>
      <c r="AV63" s="12">
        <v>0</v>
      </c>
      <c r="AW63" s="12">
        <f t="shared" si="23"/>
        <v>341.29307599999999</v>
      </c>
      <c r="AX63" s="14"/>
    </row>
    <row r="64" spans="1:50" x14ac:dyDescent="0.35">
      <c r="A64" s="3">
        <v>18817</v>
      </c>
      <c r="B64" s="3" t="s">
        <v>57</v>
      </c>
      <c r="C64" s="3" t="s">
        <v>138</v>
      </c>
      <c r="D64" s="3" t="s">
        <v>41</v>
      </c>
      <c r="E64" s="12">
        <f>SUMIF(inventory!$A$2:$A$1200,A64,inventory!$J$2:$J$1200)</f>
        <v>412.4</v>
      </c>
      <c r="F64" s="12">
        <v>50</v>
      </c>
      <c r="G64" s="12">
        <f t="shared" si="12"/>
        <v>0</v>
      </c>
      <c r="H64" s="12">
        <f t="shared" si="13"/>
        <v>362.4</v>
      </c>
      <c r="I64" s="12">
        <v>0</v>
      </c>
      <c r="J64" s="13"/>
      <c r="K64" s="12">
        <v>50</v>
      </c>
      <c r="L64" s="12">
        <v>0</v>
      </c>
      <c r="M64" s="12">
        <f t="shared" si="14"/>
        <v>362.4</v>
      </c>
      <c r="N64" s="13"/>
      <c r="O64" s="12">
        <v>0</v>
      </c>
      <c r="P64" s="12">
        <v>0</v>
      </c>
      <c r="Q64" s="12">
        <f t="shared" si="15"/>
        <v>362.4</v>
      </c>
      <c r="R64" s="13"/>
      <c r="S64" s="12">
        <v>0</v>
      </c>
      <c r="T64" s="12">
        <v>0</v>
      </c>
      <c r="U64" s="12">
        <f t="shared" si="16"/>
        <v>362.4</v>
      </c>
      <c r="V64" s="13"/>
      <c r="W64" s="12">
        <v>0</v>
      </c>
      <c r="X64" s="12">
        <v>0</v>
      </c>
      <c r="Y64" s="12">
        <f t="shared" si="17"/>
        <v>362.4</v>
      </c>
      <c r="Z64" s="13"/>
      <c r="AA64" s="12">
        <v>0</v>
      </c>
      <c r="AB64" s="12">
        <v>0</v>
      </c>
      <c r="AC64" s="12">
        <f t="shared" si="18"/>
        <v>362.4</v>
      </c>
      <c r="AD64" s="13"/>
      <c r="AE64" s="12">
        <v>0</v>
      </c>
      <c r="AF64" s="12">
        <v>0</v>
      </c>
      <c r="AG64" s="12">
        <f t="shared" si="19"/>
        <v>362.4</v>
      </c>
      <c r="AH64" s="13"/>
      <c r="AI64" s="12">
        <v>0</v>
      </c>
      <c r="AJ64" s="12">
        <v>0</v>
      </c>
      <c r="AK64" s="12">
        <f t="shared" si="20"/>
        <v>362.4</v>
      </c>
      <c r="AL64" s="13"/>
      <c r="AM64" s="12">
        <v>0</v>
      </c>
      <c r="AN64" s="12">
        <v>0</v>
      </c>
      <c r="AO64" s="12">
        <f t="shared" si="21"/>
        <v>362.4</v>
      </c>
      <c r="AP64" s="13"/>
      <c r="AQ64" s="12">
        <v>0</v>
      </c>
      <c r="AR64" s="12">
        <v>0</v>
      </c>
      <c r="AS64" s="12">
        <f t="shared" si="22"/>
        <v>362.4</v>
      </c>
      <c r="AT64" s="13"/>
      <c r="AU64" s="12">
        <v>0</v>
      </c>
      <c r="AV64" s="12">
        <v>0</v>
      </c>
      <c r="AW64" s="12">
        <f t="shared" si="23"/>
        <v>362.4</v>
      </c>
      <c r="AX64" s="14"/>
    </row>
    <row r="65" spans="1:50" x14ac:dyDescent="0.35">
      <c r="A65" s="3">
        <v>18753</v>
      </c>
      <c r="B65" s="3" t="s">
        <v>70</v>
      </c>
      <c r="C65" s="3" t="s">
        <v>146</v>
      </c>
      <c r="D65" s="3" t="s">
        <v>147</v>
      </c>
      <c r="E65" s="12">
        <f>SUMIF(inventory!$A$2:$A$1200,A65,inventory!$J$2:$J$1200)</f>
        <v>583</v>
      </c>
      <c r="F65" s="12">
        <v>143</v>
      </c>
      <c r="G65" s="12">
        <f t="shared" si="12"/>
        <v>0</v>
      </c>
      <c r="H65" s="12">
        <f t="shared" si="13"/>
        <v>440</v>
      </c>
      <c r="I65" s="12">
        <v>0</v>
      </c>
      <c r="J65" s="13"/>
      <c r="K65" s="12">
        <v>143</v>
      </c>
      <c r="L65" s="12">
        <v>0</v>
      </c>
      <c r="M65" s="12">
        <f t="shared" si="14"/>
        <v>440</v>
      </c>
      <c r="N65" s="13"/>
      <c r="O65" s="12">
        <v>0</v>
      </c>
      <c r="P65" s="12">
        <v>0</v>
      </c>
      <c r="Q65" s="12">
        <f t="shared" si="15"/>
        <v>440</v>
      </c>
      <c r="R65" s="13"/>
      <c r="S65" s="12">
        <v>0</v>
      </c>
      <c r="T65" s="12">
        <v>0</v>
      </c>
      <c r="U65" s="12">
        <f t="shared" si="16"/>
        <v>440</v>
      </c>
      <c r="V65" s="13"/>
      <c r="W65" s="12">
        <v>0</v>
      </c>
      <c r="X65" s="12">
        <v>0</v>
      </c>
      <c r="Y65" s="12">
        <f t="shared" si="17"/>
        <v>440</v>
      </c>
      <c r="Z65" s="13"/>
      <c r="AA65" s="12">
        <v>0</v>
      </c>
      <c r="AB65" s="12">
        <v>0</v>
      </c>
      <c r="AC65" s="12">
        <f t="shared" si="18"/>
        <v>440</v>
      </c>
      <c r="AD65" s="13"/>
      <c r="AE65" s="12">
        <v>0</v>
      </c>
      <c r="AF65" s="12">
        <v>0</v>
      </c>
      <c r="AG65" s="12">
        <f t="shared" si="19"/>
        <v>440</v>
      </c>
      <c r="AH65" s="13"/>
      <c r="AI65" s="12">
        <v>0</v>
      </c>
      <c r="AJ65" s="12">
        <v>0</v>
      </c>
      <c r="AK65" s="12">
        <f t="shared" si="20"/>
        <v>440</v>
      </c>
      <c r="AL65" s="13"/>
      <c r="AM65" s="12">
        <v>0</v>
      </c>
      <c r="AN65" s="12">
        <v>0</v>
      </c>
      <c r="AO65" s="12">
        <f t="shared" si="21"/>
        <v>440</v>
      </c>
      <c r="AP65" s="13"/>
      <c r="AQ65" s="12">
        <v>0</v>
      </c>
      <c r="AR65" s="12">
        <v>0</v>
      </c>
      <c r="AS65" s="12">
        <f t="shared" si="22"/>
        <v>440</v>
      </c>
      <c r="AT65" s="13"/>
      <c r="AU65" s="12">
        <v>0</v>
      </c>
      <c r="AV65" s="12">
        <v>0</v>
      </c>
      <c r="AW65" s="12">
        <f t="shared" si="23"/>
        <v>440</v>
      </c>
      <c r="AX65" s="14"/>
    </row>
    <row r="66" spans="1:50" x14ac:dyDescent="0.35">
      <c r="A66" s="3">
        <v>18804</v>
      </c>
      <c r="B66" s="3" t="s">
        <v>39</v>
      </c>
      <c r="C66" s="3" t="s">
        <v>148</v>
      </c>
      <c r="D66" s="3" t="s">
        <v>88</v>
      </c>
      <c r="E66" s="12">
        <f>SUMIF(inventory!$A$2:$A$1200,A66,inventory!$J$2:$J$1200)</f>
        <v>448</v>
      </c>
      <c r="F66" s="12">
        <v>0.83429999999999904</v>
      </c>
      <c r="G66" s="12">
        <f t="shared" si="12"/>
        <v>0</v>
      </c>
      <c r="H66" s="12">
        <f t="shared" si="13"/>
        <v>447.16570000000002</v>
      </c>
      <c r="I66" s="12">
        <v>0</v>
      </c>
      <c r="J66" s="13"/>
      <c r="K66" s="12">
        <v>0.83429999999999904</v>
      </c>
      <c r="L66" s="12">
        <v>0</v>
      </c>
      <c r="M66" s="12">
        <f t="shared" si="14"/>
        <v>447.16570000000002</v>
      </c>
      <c r="N66" s="13"/>
      <c r="O66" s="12">
        <v>0</v>
      </c>
      <c r="P66" s="12">
        <v>0</v>
      </c>
      <c r="Q66" s="12">
        <f t="shared" si="15"/>
        <v>447.16570000000002</v>
      </c>
      <c r="R66" s="13"/>
      <c r="S66" s="12">
        <v>0</v>
      </c>
      <c r="T66" s="12">
        <v>0</v>
      </c>
      <c r="U66" s="12">
        <f t="shared" si="16"/>
        <v>447.16570000000002</v>
      </c>
      <c r="V66" s="13"/>
      <c r="W66" s="12">
        <v>0</v>
      </c>
      <c r="X66" s="12">
        <v>0</v>
      </c>
      <c r="Y66" s="12">
        <f t="shared" si="17"/>
        <v>447.16570000000002</v>
      </c>
      <c r="Z66" s="13"/>
      <c r="AA66" s="12">
        <v>0</v>
      </c>
      <c r="AB66" s="12">
        <v>0</v>
      </c>
      <c r="AC66" s="12">
        <f t="shared" si="18"/>
        <v>447.16570000000002</v>
      </c>
      <c r="AD66" s="13"/>
      <c r="AE66" s="12">
        <v>0</v>
      </c>
      <c r="AF66" s="12">
        <v>0</v>
      </c>
      <c r="AG66" s="12">
        <f t="shared" si="19"/>
        <v>447.16570000000002</v>
      </c>
      <c r="AH66" s="13"/>
      <c r="AI66" s="12">
        <v>0</v>
      </c>
      <c r="AJ66" s="12">
        <v>0</v>
      </c>
      <c r="AK66" s="12">
        <f t="shared" si="20"/>
        <v>447.16570000000002</v>
      </c>
      <c r="AL66" s="13"/>
      <c r="AM66" s="12">
        <v>0</v>
      </c>
      <c r="AN66" s="12">
        <v>0</v>
      </c>
      <c r="AO66" s="12">
        <f t="shared" si="21"/>
        <v>447.16570000000002</v>
      </c>
      <c r="AP66" s="13"/>
      <c r="AQ66" s="12">
        <v>0</v>
      </c>
      <c r="AR66" s="12">
        <v>0</v>
      </c>
      <c r="AS66" s="12">
        <f t="shared" si="22"/>
        <v>447.16570000000002</v>
      </c>
      <c r="AT66" s="13"/>
      <c r="AU66" s="12">
        <v>0</v>
      </c>
      <c r="AV66" s="12">
        <v>0</v>
      </c>
      <c r="AW66" s="12">
        <f t="shared" si="23"/>
        <v>447.16570000000002</v>
      </c>
      <c r="AX66" s="14"/>
    </row>
    <row r="67" spans="1:50" x14ac:dyDescent="0.35">
      <c r="A67" s="3">
        <v>18293</v>
      </c>
      <c r="B67" s="3" t="s">
        <v>70</v>
      </c>
      <c r="C67" s="3" t="s">
        <v>169</v>
      </c>
      <c r="D67" s="3" t="s">
        <v>170</v>
      </c>
      <c r="E67" s="12">
        <f>SUMIF(inventory!$A$2:$A$1200,A67,inventory!$J$2:$J$1200)</f>
        <v>933.66628000000003</v>
      </c>
      <c r="F67" s="12">
        <v>714</v>
      </c>
      <c r="G67" s="12">
        <f t="shared" si="12"/>
        <v>840</v>
      </c>
      <c r="H67" s="12">
        <f t="shared" si="13"/>
        <v>1059.6662799999999</v>
      </c>
      <c r="I67" s="12">
        <v>840</v>
      </c>
      <c r="J67" s="13"/>
      <c r="K67" s="12">
        <v>208.51807334344301</v>
      </c>
      <c r="L67" s="12">
        <v>0</v>
      </c>
      <c r="M67" s="12">
        <f t="shared" si="14"/>
        <v>725.14820665655702</v>
      </c>
      <c r="N67" s="13"/>
      <c r="O67" s="12">
        <v>254.85542297531899</v>
      </c>
      <c r="P67" s="12">
        <v>0</v>
      </c>
      <c r="Q67" s="12">
        <f t="shared" si="15"/>
        <v>470.29278368123801</v>
      </c>
      <c r="R67" s="13"/>
      <c r="S67" s="12">
        <v>250.62650368123801</v>
      </c>
      <c r="T67" s="12">
        <v>0</v>
      </c>
      <c r="U67" s="12">
        <f t="shared" si="16"/>
        <v>219.66628</v>
      </c>
      <c r="V67" s="13"/>
      <c r="W67" s="12">
        <v>0</v>
      </c>
      <c r="X67" s="12">
        <v>0</v>
      </c>
      <c r="Y67" s="12">
        <f t="shared" si="17"/>
        <v>219.66628</v>
      </c>
      <c r="Z67" s="13"/>
      <c r="AA67" s="12">
        <v>0</v>
      </c>
      <c r="AB67" s="12">
        <v>0</v>
      </c>
      <c r="AC67" s="12">
        <f t="shared" si="18"/>
        <v>219.66628</v>
      </c>
      <c r="AD67" s="13"/>
      <c r="AE67" s="12">
        <v>0</v>
      </c>
      <c r="AF67" s="12">
        <v>0</v>
      </c>
      <c r="AG67" s="12">
        <f t="shared" si="19"/>
        <v>219.66628</v>
      </c>
      <c r="AH67" s="13"/>
      <c r="AI67" s="12">
        <v>0</v>
      </c>
      <c r="AJ67" s="12">
        <v>0</v>
      </c>
      <c r="AK67" s="12">
        <f t="shared" si="20"/>
        <v>219.66628</v>
      </c>
      <c r="AL67" s="13"/>
      <c r="AM67" s="12">
        <v>0</v>
      </c>
      <c r="AN67" s="12">
        <v>0</v>
      </c>
      <c r="AO67" s="12">
        <f t="shared" si="21"/>
        <v>219.66628</v>
      </c>
      <c r="AP67" s="13"/>
      <c r="AQ67" s="12">
        <v>0</v>
      </c>
      <c r="AR67" s="12">
        <v>0</v>
      </c>
      <c r="AS67" s="12">
        <f t="shared" si="22"/>
        <v>219.66628</v>
      </c>
      <c r="AT67" s="13"/>
      <c r="AU67" s="12">
        <v>0</v>
      </c>
      <c r="AV67" s="12">
        <v>0</v>
      </c>
      <c r="AW67" s="12">
        <f t="shared" si="23"/>
        <v>219.66628</v>
      </c>
      <c r="AX67" s="14"/>
    </row>
    <row r="68" spans="1:50" x14ac:dyDescent="0.35">
      <c r="A68" s="3">
        <v>18599</v>
      </c>
      <c r="B68" s="3" t="s">
        <v>99</v>
      </c>
      <c r="C68" s="3" t="s">
        <v>152</v>
      </c>
      <c r="D68" s="3" t="s">
        <v>153</v>
      </c>
      <c r="E68" s="12">
        <f>SUMIF(inventory!$A$2:$A$1200,A68,inventory!$J$2:$J$1200)</f>
        <v>482.92362600000001</v>
      </c>
      <c r="F68" s="12">
        <v>5.8498999999999999</v>
      </c>
      <c r="G68" s="12">
        <f t="shared" ref="G68:G99" si="24">SUM(I68,L68,P68,T68,X68,AB68,AF68,AJ68,AN68,AR68,AV68)</f>
        <v>0</v>
      </c>
      <c r="H68" s="12">
        <f t="shared" ref="H68:H99" si="25">+E68-F68+G68</f>
        <v>477.07372600000002</v>
      </c>
      <c r="I68" s="12">
        <v>0</v>
      </c>
      <c r="J68" s="13"/>
      <c r="K68" s="12">
        <v>5.8498999999999999</v>
      </c>
      <c r="L68" s="12">
        <v>0</v>
      </c>
      <c r="M68" s="12">
        <f t="shared" ref="M68:M99" si="26">+E68-K68+L68</f>
        <v>477.07372600000002</v>
      </c>
      <c r="N68" s="13"/>
      <c r="O68" s="12">
        <v>0</v>
      </c>
      <c r="P68" s="12">
        <v>0</v>
      </c>
      <c r="Q68" s="12">
        <f t="shared" ref="Q68:Q99" si="27">+M68-O68+P68</f>
        <v>477.07372600000002</v>
      </c>
      <c r="R68" s="13"/>
      <c r="S68" s="12">
        <v>0</v>
      </c>
      <c r="T68" s="12">
        <v>0</v>
      </c>
      <c r="U68" s="12">
        <f t="shared" ref="U68:U99" si="28">+Q68-S68+T68</f>
        <v>477.07372600000002</v>
      </c>
      <c r="V68" s="13"/>
      <c r="W68" s="12">
        <v>0</v>
      </c>
      <c r="X68" s="12">
        <v>0</v>
      </c>
      <c r="Y68" s="12">
        <f t="shared" ref="Y68:Y99" si="29">+U68-W68+X68</f>
        <v>477.07372600000002</v>
      </c>
      <c r="Z68" s="13"/>
      <c r="AA68" s="12">
        <v>0</v>
      </c>
      <c r="AB68" s="12">
        <v>0</v>
      </c>
      <c r="AC68" s="12">
        <f t="shared" ref="AC68:AC99" si="30">+Y68-AA68+AB68</f>
        <v>477.07372600000002</v>
      </c>
      <c r="AD68" s="13"/>
      <c r="AE68" s="12">
        <v>0</v>
      </c>
      <c r="AF68" s="12">
        <v>0</v>
      </c>
      <c r="AG68" s="12">
        <f t="shared" ref="AG68:AG99" si="31">+AC68-AE68+AF68</f>
        <v>477.07372600000002</v>
      </c>
      <c r="AH68" s="13"/>
      <c r="AI68" s="12">
        <v>0</v>
      </c>
      <c r="AJ68" s="12">
        <v>0</v>
      </c>
      <c r="AK68" s="12">
        <f t="shared" ref="AK68:AK99" si="32">+AG68-AI68+AJ68</f>
        <v>477.07372600000002</v>
      </c>
      <c r="AL68" s="13"/>
      <c r="AM68" s="12">
        <v>0</v>
      </c>
      <c r="AN68" s="12">
        <v>0</v>
      </c>
      <c r="AO68" s="12">
        <f t="shared" ref="AO68:AO99" si="33">+AK68-AM68+AN68</f>
        <v>477.07372600000002</v>
      </c>
      <c r="AP68" s="13"/>
      <c r="AQ68" s="12">
        <v>0</v>
      </c>
      <c r="AR68" s="12">
        <v>0</v>
      </c>
      <c r="AS68" s="12">
        <f t="shared" ref="AS68:AS99" si="34">+AO68-AQ68+AR68</f>
        <v>477.07372600000002</v>
      </c>
      <c r="AT68" s="13"/>
      <c r="AU68" s="12">
        <v>0</v>
      </c>
      <c r="AV68" s="12">
        <v>0</v>
      </c>
      <c r="AW68" s="12">
        <f t="shared" ref="AW68:AW99" si="35">+AS68-AU68+AV68</f>
        <v>477.07372600000002</v>
      </c>
      <c r="AX68" s="14"/>
    </row>
    <row r="69" spans="1:50" x14ac:dyDescent="0.35">
      <c r="A69" s="3">
        <v>19066</v>
      </c>
      <c r="B69" s="3" t="s">
        <v>57</v>
      </c>
      <c r="C69" s="3" t="s">
        <v>151</v>
      </c>
      <c r="D69" s="3" t="s">
        <v>41</v>
      </c>
      <c r="E69" s="12">
        <f>SUMIF(inventory!$A$2:$A$1200,A69,inventory!$J$2:$J$1200)</f>
        <v>480.01947999999993</v>
      </c>
      <c r="F69" s="12">
        <v>0.71199999999999997</v>
      </c>
      <c r="G69" s="12">
        <f t="shared" si="24"/>
        <v>0</v>
      </c>
      <c r="H69" s="12">
        <f t="shared" si="25"/>
        <v>479.30747999999994</v>
      </c>
      <c r="I69" s="12">
        <v>0</v>
      </c>
      <c r="J69" s="13"/>
      <c r="K69" s="12">
        <v>0.71199999999999997</v>
      </c>
      <c r="L69" s="12">
        <v>0</v>
      </c>
      <c r="M69" s="12">
        <f t="shared" si="26"/>
        <v>479.30747999999994</v>
      </c>
      <c r="N69" s="13"/>
      <c r="O69" s="12">
        <v>0</v>
      </c>
      <c r="P69" s="12">
        <v>0</v>
      </c>
      <c r="Q69" s="12">
        <f t="shared" si="27"/>
        <v>479.30747999999994</v>
      </c>
      <c r="R69" s="13"/>
      <c r="S69" s="12">
        <v>0</v>
      </c>
      <c r="T69" s="12">
        <v>0</v>
      </c>
      <c r="U69" s="12">
        <f t="shared" si="28"/>
        <v>479.30747999999994</v>
      </c>
      <c r="V69" s="13"/>
      <c r="W69" s="12">
        <v>0</v>
      </c>
      <c r="X69" s="12">
        <v>0</v>
      </c>
      <c r="Y69" s="12">
        <f t="shared" si="29"/>
        <v>479.30747999999994</v>
      </c>
      <c r="Z69" s="13"/>
      <c r="AA69" s="12">
        <v>0</v>
      </c>
      <c r="AB69" s="12">
        <v>0</v>
      </c>
      <c r="AC69" s="12">
        <f t="shared" si="30"/>
        <v>479.30747999999994</v>
      </c>
      <c r="AD69" s="13"/>
      <c r="AE69" s="12">
        <v>0</v>
      </c>
      <c r="AF69" s="12">
        <v>0</v>
      </c>
      <c r="AG69" s="12">
        <f t="shared" si="31"/>
        <v>479.30747999999994</v>
      </c>
      <c r="AH69" s="13"/>
      <c r="AI69" s="12">
        <v>0</v>
      </c>
      <c r="AJ69" s="12">
        <v>0</v>
      </c>
      <c r="AK69" s="12">
        <f t="shared" si="32"/>
        <v>479.30747999999994</v>
      </c>
      <c r="AL69" s="13"/>
      <c r="AM69" s="12">
        <v>0</v>
      </c>
      <c r="AN69" s="12">
        <v>0</v>
      </c>
      <c r="AO69" s="12">
        <f t="shared" si="33"/>
        <v>479.30747999999994</v>
      </c>
      <c r="AP69" s="13"/>
      <c r="AQ69" s="12">
        <v>0</v>
      </c>
      <c r="AR69" s="12">
        <v>0</v>
      </c>
      <c r="AS69" s="12">
        <f t="shared" si="34"/>
        <v>479.30747999999994</v>
      </c>
      <c r="AT69" s="13"/>
      <c r="AU69" s="12">
        <v>0</v>
      </c>
      <c r="AV69" s="12">
        <v>0</v>
      </c>
      <c r="AW69" s="12">
        <f t="shared" si="35"/>
        <v>479.30747999999994</v>
      </c>
      <c r="AX69" s="14"/>
    </row>
    <row r="70" spans="1:50" x14ac:dyDescent="0.35">
      <c r="A70" s="3">
        <v>13560</v>
      </c>
      <c r="B70" s="3" t="s">
        <v>99</v>
      </c>
      <c r="C70" s="3" t="s">
        <v>154</v>
      </c>
      <c r="D70" s="3" t="s">
        <v>153</v>
      </c>
      <c r="E70" s="12">
        <f>SUMIF(inventory!$A$2:$A$1200,A70,inventory!$J$2:$J$1200)</f>
        <v>530.4267734</v>
      </c>
      <c r="F70" s="12">
        <v>48.386800000000001</v>
      </c>
      <c r="G70" s="12">
        <f t="shared" si="24"/>
        <v>0</v>
      </c>
      <c r="H70" s="12">
        <f t="shared" si="25"/>
        <v>482.03997340000001</v>
      </c>
      <c r="I70" s="12">
        <v>0</v>
      </c>
      <c r="J70" s="13"/>
      <c r="K70" s="12">
        <v>48.386800000000001</v>
      </c>
      <c r="L70" s="12">
        <v>0</v>
      </c>
      <c r="M70" s="12">
        <f t="shared" si="26"/>
        <v>482.03997340000001</v>
      </c>
      <c r="N70" s="13"/>
      <c r="O70" s="12">
        <v>0</v>
      </c>
      <c r="P70" s="12">
        <v>0</v>
      </c>
      <c r="Q70" s="12">
        <f t="shared" si="27"/>
        <v>482.03997340000001</v>
      </c>
      <c r="R70" s="13"/>
      <c r="S70" s="12">
        <v>0</v>
      </c>
      <c r="T70" s="12">
        <v>0</v>
      </c>
      <c r="U70" s="12">
        <f t="shared" si="28"/>
        <v>482.03997340000001</v>
      </c>
      <c r="V70" s="13"/>
      <c r="W70" s="12">
        <v>0</v>
      </c>
      <c r="X70" s="12">
        <v>0</v>
      </c>
      <c r="Y70" s="12">
        <f t="shared" si="29"/>
        <v>482.03997340000001</v>
      </c>
      <c r="Z70" s="13"/>
      <c r="AA70" s="12">
        <v>0</v>
      </c>
      <c r="AB70" s="12">
        <v>0</v>
      </c>
      <c r="AC70" s="12">
        <f t="shared" si="30"/>
        <v>482.03997340000001</v>
      </c>
      <c r="AD70" s="13"/>
      <c r="AE70" s="12">
        <v>0</v>
      </c>
      <c r="AF70" s="12">
        <v>0</v>
      </c>
      <c r="AG70" s="12">
        <f t="shared" si="31"/>
        <v>482.03997340000001</v>
      </c>
      <c r="AH70" s="13"/>
      <c r="AI70" s="12">
        <v>0</v>
      </c>
      <c r="AJ70" s="12">
        <v>0</v>
      </c>
      <c r="AK70" s="12">
        <f t="shared" si="32"/>
        <v>482.03997340000001</v>
      </c>
      <c r="AL70" s="13"/>
      <c r="AM70" s="12">
        <v>0</v>
      </c>
      <c r="AN70" s="12">
        <v>0</v>
      </c>
      <c r="AO70" s="12">
        <f t="shared" si="33"/>
        <v>482.03997340000001</v>
      </c>
      <c r="AP70" s="13"/>
      <c r="AQ70" s="12">
        <v>0</v>
      </c>
      <c r="AR70" s="12">
        <v>0</v>
      </c>
      <c r="AS70" s="12">
        <f t="shared" si="34"/>
        <v>482.03997340000001</v>
      </c>
      <c r="AT70" s="13"/>
      <c r="AU70" s="12">
        <v>0</v>
      </c>
      <c r="AV70" s="12">
        <v>0</v>
      </c>
      <c r="AW70" s="12">
        <f t="shared" si="35"/>
        <v>482.03997340000001</v>
      </c>
      <c r="AX70" s="14"/>
    </row>
    <row r="71" spans="1:50" x14ac:dyDescent="0.35">
      <c r="A71" s="3">
        <v>18974</v>
      </c>
      <c r="B71" s="3" t="s">
        <v>110</v>
      </c>
      <c r="C71" s="3" t="s">
        <v>155</v>
      </c>
      <c r="D71" s="3" t="s">
        <v>41</v>
      </c>
      <c r="E71" s="12">
        <f>SUMIF(inventory!$A$2:$A$1200,A71,inventory!$J$2:$J$1200)</f>
        <v>524.70044000000007</v>
      </c>
      <c r="F71" s="12">
        <v>12.17286</v>
      </c>
      <c r="G71" s="12">
        <f t="shared" si="24"/>
        <v>0</v>
      </c>
      <c r="H71" s="12">
        <f t="shared" si="25"/>
        <v>512.52758000000006</v>
      </c>
      <c r="I71" s="12">
        <v>0</v>
      </c>
      <c r="J71" s="13"/>
      <c r="K71" s="12">
        <v>12.17286</v>
      </c>
      <c r="L71" s="12">
        <v>0</v>
      </c>
      <c r="M71" s="12">
        <f t="shared" si="26"/>
        <v>512.52758000000006</v>
      </c>
      <c r="N71" s="13"/>
      <c r="O71" s="12">
        <v>0</v>
      </c>
      <c r="P71" s="12">
        <v>0</v>
      </c>
      <c r="Q71" s="12">
        <f t="shared" si="27"/>
        <v>512.52758000000006</v>
      </c>
      <c r="R71" s="13"/>
      <c r="S71" s="12">
        <v>0</v>
      </c>
      <c r="T71" s="12">
        <v>0</v>
      </c>
      <c r="U71" s="12">
        <f t="shared" si="28"/>
        <v>512.52758000000006</v>
      </c>
      <c r="V71" s="13"/>
      <c r="W71" s="12">
        <v>0</v>
      </c>
      <c r="X71" s="12">
        <v>0</v>
      </c>
      <c r="Y71" s="12">
        <f t="shared" si="29"/>
        <v>512.52758000000006</v>
      </c>
      <c r="Z71" s="13"/>
      <c r="AA71" s="12">
        <v>0</v>
      </c>
      <c r="AB71" s="12">
        <v>0</v>
      </c>
      <c r="AC71" s="12">
        <f t="shared" si="30"/>
        <v>512.52758000000006</v>
      </c>
      <c r="AD71" s="13"/>
      <c r="AE71" s="12">
        <v>0</v>
      </c>
      <c r="AF71" s="12">
        <v>0</v>
      </c>
      <c r="AG71" s="12">
        <f t="shared" si="31"/>
        <v>512.52758000000006</v>
      </c>
      <c r="AH71" s="13"/>
      <c r="AI71" s="12">
        <v>0</v>
      </c>
      <c r="AJ71" s="12">
        <v>0</v>
      </c>
      <c r="AK71" s="12">
        <f t="shared" si="32"/>
        <v>512.52758000000006</v>
      </c>
      <c r="AL71" s="13"/>
      <c r="AM71" s="12">
        <v>0</v>
      </c>
      <c r="AN71" s="12">
        <v>0</v>
      </c>
      <c r="AO71" s="12">
        <f t="shared" si="33"/>
        <v>512.52758000000006</v>
      </c>
      <c r="AP71" s="13"/>
      <c r="AQ71" s="12">
        <v>0</v>
      </c>
      <c r="AR71" s="12">
        <v>0</v>
      </c>
      <c r="AS71" s="12">
        <f t="shared" si="34"/>
        <v>512.52758000000006</v>
      </c>
      <c r="AT71" s="13"/>
      <c r="AU71" s="12">
        <v>0</v>
      </c>
      <c r="AV71" s="12">
        <v>0</v>
      </c>
      <c r="AW71" s="12">
        <f t="shared" si="35"/>
        <v>512.52758000000006</v>
      </c>
      <c r="AX71" s="14"/>
    </row>
    <row r="72" spans="1:50" x14ac:dyDescent="0.35">
      <c r="A72" s="3">
        <v>18929</v>
      </c>
      <c r="B72" s="3" t="s">
        <v>99</v>
      </c>
      <c r="C72" s="3" t="s">
        <v>121</v>
      </c>
      <c r="D72" s="3" t="s">
        <v>78</v>
      </c>
      <c r="E72" s="12">
        <f>SUMIF(inventory!$A$2:$A$1200,A72,inventory!$J$2:$J$1200)</f>
        <v>793.19451219999996</v>
      </c>
      <c r="F72" s="12">
        <v>1899.2693999999999</v>
      </c>
      <c r="G72" s="12">
        <f t="shared" si="24"/>
        <v>3200</v>
      </c>
      <c r="H72" s="12">
        <f t="shared" si="25"/>
        <v>2093.9251122000001</v>
      </c>
      <c r="I72" s="12">
        <v>0</v>
      </c>
      <c r="J72" s="13"/>
      <c r="K72" s="12">
        <v>618.491428285187</v>
      </c>
      <c r="L72" s="12">
        <v>0</v>
      </c>
      <c r="M72" s="12">
        <f t="shared" si="26"/>
        <v>174.70308391481296</v>
      </c>
      <c r="N72" s="13"/>
      <c r="O72" s="12">
        <v>408.66008643670602</v>
      </c>
      <c r="P72" s="12">
        <v>800</v>
      </c>
      <c r="Q72" s="12">
        <f t="shared" si="27"/>
        <v>566.04299747810694</v>
      </c>
      <c r="R72" s="13"/>
      <c r="S72" s="12">
        <v>325.40224065477298</v>
      </c>
      <c r="T72" s="12">
        <v>0</v>
      </c>
      <c r="U72" s="12">
        <f t="shared" si="28"/>
        <v>240.64075682333396</v>
      </c>
      <c r="V72" s="13"/>
      <c r="W72" s="12">
        <v>192.97809317386901</v>
      </c>
      <c r="X72" s="12">
        <v>0</v>
      </c>
      <c r="Y72" s="12">
        <f t="shared" si="29"/>
        <v>47.662663649464946</v>
      </c>
      <c r="Z72" s="13"/>
      <c r="AA72" s="12">
        <v>118.559326748723</v>
      </c>
      <c r="AB72" s="12">
        <v>800</v>
      </c>
      <c r="AC72" s="12">
        <f t="shared" si="30"/>
        <v>729.10333690074197</v>
      </c>
      <c r="AD72" s="13"/>
      <c r="AE72" s="12">
        <v>82.336559123017196</v>
      </c>
      <c r="AF72" s="12">
        <v>0</v>
      </c>
      <c r="AG72" s="12">
        <f t="shared" si="31"/>
        <v>646.76677777772477</v>
      </c>
      <c r="AH72" s="13"/>
      <c r="AI72" s="12">
        <v>65.755943526566099</v>
      </c>
      <c r="AJ72" s="12">
        <v>0</v>
      </c>
      <c r="AK72" s="12">
        <f t="shared" si="32"/>
        <v>581.01083425115871</v>
      </c>
      <c r="AL72" s="13"/>
      <c r="AM72" s="12">
        <v>53.907007956594001</v>
      </c>
      <c r="AN72" s="12">
        <v>800</v>
      </c>
      <c r="AO72" s="12">
        <f t="shared" si="33"/>
        <v>1327.1038262945647</v>
      </c>
      <c r="AP72" s="13"/>
      <c r="AQ72" s="12">
        <v>33.178714094565997</v>
      </c>
      <c r="AR72" s="12">
        <v>0</v>
      </c>
      <c r="AS72" s="12">
        <f t="shared" si="34"/>
        <v>1293.9251121999987</v>
      </c>
      <c r="AT72" s="13"/>
      <c r="AU72" s="12">
        <v>0</v>
      </c>
      <c r="AV72" s="12">
        <v>800</v>
      </c>
      <c r="AW72" s="12">
        <f t="shared" si="35"/>
        <v>2093.9251121999987</v>
      </c>
      <c r="AX72" s="14"/>
    </row>
    <row r="73" spans="1:50" x14ac:dyDescent="0.35">
      <c r="A73" s="3">
        <v>19019</v>
      </c>
      <c r="B73" s="3" t="s">
        <v>66</v>
      </c>
      <c r="C73" s="3" t="s">
        <v>157</v>
      </c>
      <c r="D73" s="3" t="s">
        <v>41</v>
      </c>
      <c r="E73" s="12">
        <f>SUMIF(inventory!$A$2:$A$1200,A73,inventory!$J$2:$J$1200)</f>
        <v>568.13766399999997</v>
      </c>
      <c r="F73" s="12">
        <v>0</v>
      </c>
      <c r="G73" s="12">
        <f t="shared" si="24"/>
        <v>0</v>
      </c>
      <c r="H73" s="12">
        <f t="shared" si="25"/>
        <v>568.13766399999997</v>
      </c>
      <c r="I73" s="12">
        <v>0</v>
      </c>
      <c r="J73" s="13"/>
      <c r="K73" s="12">
        <v>0</v>
      </c>
      <c r="L73" s="12">
        <v>0</v>
      </c>
      <c r="M73" s="12">
        <f t="shared" si="26"/>
        <v>568.13766399999997</v>
      </c>
      <c r="N73" s="13"/>
      <c r="O73" s="12">
        <v>0</v>
      </c>
      <c r="P73" s="12">
        <v>0</v>
      </c>
      <c r="Q73" s="12">
        <f t="shared" si="27"/>
        <v>568.13766399999997</v>
      </c>
      <c r="R73" s="13"/>
      <c r="S73" s="12">
        <v>0</v>
      </c>
      <c r="T73" s="12">
        <v>0</v>
      </c>
      <c r="U73" s="12">
        <f t="shared" si="28"/>
        <v>568.13766399999997</v>
      </c>
      <c r="V73" s="13"/>
      <c r="W73" s="12">
        <v>0</v>
      </c>
      <c r="X73" s="12">
        <v>0</v>
      </c>
      <c r="Y73" s="12">
        <f t="shared" si="29"/>
        <v>568.13766399999997</v>
      </c>
      <c r="Z73" s="13"/>
      <c r="AA73" s="12">
        <v>0</v>
      </c>
      <c r="AB73" s="12">
        <v>0</v>
      </c>
      <c r="AC73" s="12">
        <f t="shared" si="30"/>
        <v>568.13766399999997</v>
      </c>
      <c r="AD73" s="13"/>
      <c r="AE73" s="12">
        <v>0</v>
      </c>
      <c r="AF73" s="12">
        <v>0</v>
      </c>
      <c r="AG73" s="12">
        <f t="shared" si="31"/>
        <v>568.13766399999997</v>
      </c>
      <c r="AH73" s="13"/>
      <c r="AI73" s="12">
        <v>0</v>
      </c>
      <c r="AJ73" s="12">
        <v>0</v>
      </c>
      <c r="AK73" s="12">
        <f t="shared" si="32"/>
        <v>568.13766399999997</v>
      </c>
      <c r="AL73" s="13"/>
      <c r="AM73" s="12">
        <v>0</v>
      </c>
      <c r="AN73" s="12">
        <v>0</v>
      </c>
      <c r="AO73" s="12">
        <f t="shared" si="33"/>
        <v>568.13766399999997</v>
      </c>
      <c r="AP73" s="13"/>
      <c r="AQ73" s="12">
        <v>0</v>
      </c>
      <c r="AR73" s="12">
        <v>0</v>
      </c>
      <c r="AS73" s="12">
        <f t="shared" si="34"/>
        <v>568.13766399999997</v>
      </c>
      <c r="AT73" s="13"/>
      <c r="AU73" s="12">
        <v>0</v>
      </c>
      <c r="AV73" s="12">
        <v>0</v>
      </c>
      <c r="AW73" s="12">
        <f t="shared" si="35"/>
        <v>568.13766399999997</v>
      </c>
      <c r="AX73" s="14"/>
    </row>
    <row r="74" spans="1:50" x14ac:dyDescent="0.35">
      <c r="A74" s="3">
        <v>9863</v>
      </c>
      <c r="B74" s="3" t="s">
        <v>57</v>
      </c>
      <c r="C74" s="3" t="s">
        <v>262</v>
      </c>
      <c r="D74" s="3" t="s">
        <v>263</v>
      </c>
      <c r="E74" s="12">
        <f>SUMIF(inventory!$A$2:$A$1200,A74,inventory!$J$2:$J$1200)</f>
        <v>4894.558563999999</v>
      </c>
      <c r="F74" s="12">
        <v>8297.5846000000001</v>
      </c>
      <c r="G74" s="12">
        <f t="shared" si="24"/>
        <v>11789.9</v>
      </c>
      <c r="H74" s="12">
        <f t="shared" si="25"/>
        <v>8386.8739639999985</v>
      </c>
      <c r="I74" s="12">
        <v>7789.9</v>
      </c>
      <c r="J74" s="13"/>
      <c r="K74" s="12">
        <v>6534.8872235422896</v>
      </c>
      <c r="L74" s="12">
        <v>4000</v>
      </c>
      <c r="M74" s="12">
        <f t="shared" si="26"/>
        <v>2359.6713404577094</v>
      </c>
      <c r="N74" s="13"/>
      <c r="O74" s="12">
        <v>1762.6973764577101</v>
      </c>
      <c r="P74" s="12">
        <v>0</v>
      </c>
      <c r="Q74" s="12">
        <f t="shared" si="27"/>
        <v>596.97396399999934</v>
      </c>
      <c r="R74" s="13"/>
      <c r="S74" s="12">
        <v>0</v>
      </c>
      <c r="T74" s="12">
        <v>0</v>
      </c>
      <c r="U74" s="12">
        <f t="shared" si="28"/>
        <v>596.97396399999934</v>
      </c>
      <c r="V74" s="13"/>
      <c r="W74" s="12">
        <v>0</v>
      </c>
      <c r="X74" s="12">
        <v>0</v>
      </c>
      <c r="Y74" s="12">
        <f t="shared" si="29"/>
        <v>596.97396399999934</v>
      </c>
      <c r="Z74" s="13"/>
      <c r="AA74" s="12">
        <v>0</v>
      </c>
      <c r="AB74" s="12">
        <v>0</v>
      </c>
      <c r="AC74" s="12">
        <f t="shared" si="30"/>
        <v>596.97396399999934</v>
      </c>
      <c r="AD74" s="13"/>
      <c r="AE74" s="12">
        <v>0</v>
      </c>
      <c r="AF74" s="12">
        <v>0</v>
      </c>
      <c r="AG74" s="12">
        <f t="shared" si="31"/>
        <v>596.97396399999934</v>
      </c>
      <c r="AH74" s="13"/>
      <c r="AI74" s="12">
        <v>0</v>
      </c>
      <c r="AJ74" s="12">
        <v>0</v>
      </c>
      <c r="AK74" s="12">
        <f t="shared" si="32"/>
        <v>596.97396399999934</v>
      </c>
      <c r="AL74" s="13"/>
      <c r="AM74" s="12">
        <v>0</v>
      </c>
      <c r="AN74" s="12">
        <v>0</v>
      </c>
      <c r="AO74" s="12">
        <f t="shared" si="33"/>
        <v>596.97396399999934</v>
      </c>
      <c r="AP74" s="13"/>
      <c r="AQ74" s="12">
        <v>0</v>
      </c>
      <c r="AR74" s="12">
        <v>0</v>
      </c>
      <c r="AS74" s="12">
        <f t="shared" si="34"/>
        <v>596.97396399999934</v>
      </c>
      <c r="AT74" s="13"/>
      <c r="AU74" s="12">
        <v>0</v>
      </c>
      <c r="AV74" s="12">
        <v>0</v>
      </c>
      <c r="AW74" s="12">
        <f t="shared" si="35"/>
        <v>596.97396399999934</v>
      </c>
      <c r="AX74" s="14"/>
    </row>
    <row r="75" spans="1:50" x14ac:dyDescent="0.35">
      <c r="A75" s="3">
        <v>18962</v>
      </c>
      <c r="B75" s="3" t="s">
        <v>158</v>
      </c>
      <c r="C75" s="3" t="s">
        <v>159</v>
      </c>
      <c r="D75" s="3" t="s">
        <v>41</v>
      </c>
      <c r="E75" s="12">
        <f>SUMIF(inventory!$A$2:$A$1200,A75,inventory!$J$2:$J$1200)</f>
        <v>636.33244260000004</v>
      </c>
      <c r="F75" s="12">
        <v>20.961200000000002</v>
      </c>
      <c r="G75" s="12">
        <f t="shared" si="24"/>
        <v>0</v>
      </c>
      <c r="H75" s="12">
        <f t="shared" si="25"/>
        <v>615.37124260000007</v>
      </c>
      <c r="I75" s="12">
        <v>0</v>
      </c>
      <c r="J75" s="13"/>
      <c r="K75" s="12">
        <v>20.961200000000002</v>
      </c>
      <c r="L75" s="12">
        <v>0</v>
      </c>
      <c r="M75" s="12">
        <f t="shared" si="26"/>
        <v>615.37124260000007</v>
      </c>
      <c r="N75" s="13"/>
      <c r="O75" s="12">
        <v>0</v>
      </c>
      <c r="P75" s="12">
        <v>0</v>
      </c>
      <c r="Q75" s="12">
        <f t="shared" si="27"/>
        <v>615.37124260000007</v>
      </c>
      <c r="R75" s="13"/>
      <c r="S75" s="12">
        <v>0</v>
      </c>
      <c r="T75" s="12">
        <v>0</v>
      </c>
      <c r="U75" s="12">
        <f t="shared" si="28"/>
        <v>615.37124260000007</v>
      </c>
      <c r="V75" s="13"/>
      <c r="W75" s="12">
        <v>0</v>
      </c>
      <c r="X75" s="12">
        <v>0</v>
      </c>
      <c r="Y75" s="12">
        <f t="shared" si="29"/>
        <v>615.37124260000007</v>
      </c>
      <c r="Z75" s="13"/>
      <c r="AA75" s="12">
        <v>0</v>
      </c>
      <c r="AB75" s="12">
        <v>0</v>
      </c>
      <c r="AC75" s="12">
        <f t="shared" si="30"/>
        <v>615.37124260000007</v>
      </c>
      <c r="AD75" s="13"/>
      <c r="AE75" s="12">
        <v>0</v>
      </c>
      <c r="AF75" s="12">
        <v>0</v>
      </c>
      <c r="AG75" s="12">
        <f t="shared" si="31"/>
        <v>615.37124260000007</v>
      </c>
      <c r="AH75" s="13"/>
      <c r="AI75" s="12">
        <v>0</v>
      </c>
      <c r="AJ75" s="12">
        <v>0</v>
      </c>
      <c r="AK75" s="12">
        <f t="shared" si="32"/>
        <v>615.37124260000007</v>
      </c>
      <c r="AL75" s="13"/>
      <c r="AM75" s="12">
        <v>0</v>
      </c>
      <c r="AN75" s="12">
        <v>0</v>
      </c>
      <c r="AO75" s="12">
        <f t="shared" si="33"/>
        <v>615.37124260000007</v>
      </c>
      <c r="AP75" s="13"/>
      <c r="AQ75" s="12">
        <v>0</v>
      </c>
      <c r="AR75" s="12">
        <v>0</v>
      </c>
      <c r="AS75" s="12">
        <f t="shared" si="34"/>
        <v>615.37124260000007</v>
      </c>
      <c r="AT75" s="13"/>
      <c r="AU75" s="12">
        <v>0</v>
      </c>
      <c r="AV75" s="12">
        <v>0</v>
      </c>
      <c r="AW75" s="12">
        <f t="shared" si="35"/>
        <v>615.37124260000007</v>
      </c>
      <c r="AX75" s="14"/>
    </row>
    <row r="76" spans="1:50" x14ac:dyDescent="0.35">
      <c r="A76" s="3">
        <v>18638</v>
      </c>
      <c r="B76" s="3" t="s">
        <v>66</v>
      </c>
      <c r="C76" s="3" t="s">
        <v>160</v>
      </c>
      <c r="D76" s="3" t="s">
        <v>41</v>
      </c>
      <c r="E76" s="12">
        <f>SUMIF(inventory!$A$2:$A$1200,A76,inventory!$J$2:$J$1200)</f>
        <v>737.07799999999952</v>
      </c>
      <c r="F76" s="12">
        <v>108.9</v>
      </c>
      <c r="G76" s="12">
        <f t="shared" si="24"/>
        <v>0</v>
      </c>
      <c r="H76" s="12">
        <f t="shared" si="25"/>
        <v>628.17799999999954</v>
      </c>
      <c r="I76" s="12">
        <v>0</v>
      </c>
      <c r="J76" s="13"/>
      <c r="K76" s="12">
        <v>108.9</v>
      </c>
      <c r="L76" s="12">
        <v>0</v>
      </c>
      <c r="M76" s="12">
        <f t="shared" si="26"/>
        <v>628.17799999999954</v>
      </c>
      <c r="N76" s="13"/>
      <c r="O76" s="12">
        <v>0</v>
      </c>
      <c r="P76" s="12">
        <v>0</v>
      </c>
      <c r="Q76" s="12">
        <f t="shared" si="27"/>
        <v>628.17799999999954</v>
      </c>
      <c r="R76" s="13"/>
      <c r="S76" s="12">
        <v>0</v>
      </c>
      <c r="T76" s="12">
        <v>0</v>
      </c>
      <c r="U76" s="12">
        <f t="shared" si="28"/>
        <v>628.17799999999954</v>
      </c>
      <c r="V76" s="13"/>
      <c r="W76" s="12">
        <v>0</v>
      </c>
      <c r="X76" s="12">
        <v>0</v>
      </c>
      <c r="Y76" s="12">
        <f t="shared" si="29"/>
        <v>628.17799999999954</v>
      </c>
      <c r="Z76" s="13"/>
      <c r="AA76" s="12">
        <v>0</v>
      </c>
      <c r="AB76" s="12">
        <v>0</v>
      </c>
      <c r="AC76" s="12">
        <f t="shared" si="30"/>
        <v>628.17799999999954</v>
      </c>
      <c r="AD76" s="13"/>
      <c r="AE76" s="12">
        <v>0</v>
      </c>
      <c r="AF76" s="12">
        <v>0</v>
      </c>
      <c r="AG76" s="12">
        <f t="shared" si="31"/>
        <v>628.17799999999954</v>
      </c>
      <c r="AH76" s="13"/>
      <c r="AI76" s="12">
        <v>0</v>
      </c>
      <c r="AJ76" s="12">
        <v>0</v>
      </c>
      <c r="AK76" s="12">
        <f t="shared" si="32"/>
        <v>628.17799999999954</v>
      </c>
      <c r="AL76" s="13"/>
      <c r="AM76" s="12">
        <v>0</v>
      </c>
      <c r="AN76" s="12">
        <v>0</v>
      </c>
      <c r="AO76" s="12">
        <f t="shared" si="33"/>
        <v>628.17799999999954</v>
      </c>
      <c r="AP76" s="13"/>
      <c r="AQ76" s="12">
        <v>0</v>
      </c>
      <c r="AR76" s="12">
        <v>0</v>
      </c>
      <c r="AS76" s="12">
        <f t="shared" si="34"/>
        <v>628.17799999999954</v>
      </c>
      <c r="AT76" s="13"/>
      <c r="AU76" s="12">
        <v>0</v>
      </c>
      <c r="AV76" s="12">
        <v>0</v>
      </c>
      <c r="AW76" s="12">
        <f t="shared" si="35"/>
        <v>628.17799999999954</v>
      </c>
      <c r="AX76" s="14"/>
    </row>
    <row r="77" spans="1:50" x14ac:dyDescent="0.35">
      <c r="A77" s="3">
        <v>19062</v>
      </c>
      <c r="B77" s="3" t="s">
        <v>66</v>
      </c>
      <c r="C77" s="3" t="s">
        <v>161</v>
      </c>
      <c r="D77" s="3" t="s">
        <v>41</v>
      </c>
      <c r="E77" s="12">
        <f>SUMIF(inventory!$A$2:$A$1200,A77,inventory!$J$2:$J$1200)</f>
        <v>1854.54654</v>
      </c>
      <c r="F77" s="12">
        <v>1204.5311999999999</v>
      </c>
      <c r="G77" s="12">
        <f t="shared" si="24"/>
        <v>0</v>
      </c>
      <c r="H77" s="12">
        <f t="shared" si="25"/>
        <v>650.01534000000015</v>
      </c>
      <c r="I77" s="12">
        <v>0</v>
      </c>
      <c r="J77" s="13"/>
      <c r="K77" s="12">
        <v>1204.5311999999999</v>
      </c>
      <c r="L77" s="12">
        <v>0</v>
      </c>
      <c r="M77" s="12">
        <f t="shared" si="26"/>
        <v>650.01534000000015</v>
      </c>
      <c r="N77" s="13"/>
      <c r="O77" s="12">
        <v>0</v>
      </c>
      <c r="P77" s="12">
        <v>0</v>
      </c>
      <c r="Q77" s="12">
        <f t="shared" si="27"/>
        <v>650.01534000000015</v>
      </c>
      <c r="R77" s="13"/>
      <c r="S77" s="12">
        <v>0</v>
      </c>
      <c r="T77" s="12">
        <v>0</v>
      </c>
      <c r="U77" s="12">
        <f t="shared" si="28"/>
        <v>650.01534000000015</v>
      </c>
      <c r="V77" s="13"/>
      <c r="W77" s="12">
        <v>0</v>
      </c>
      <c r="X77" s="12">
        <v>0</v>
      </c>
      <c r="Y77" s="12">
        <f t="shared" si="29"/>
        <v>650.01534000000015</v>
      </c>
      <c r="Z77" s="13"/>
      <c r="AA77" s="12">
        <v>0</v>
      </c>
      <c r="AB77" s="12">
        <v>0</v>
      </c>
      <c r="AC77" s="12">
        <f t="shared" si="30"/>
        <v>650.01534000000015</v>
      </c>
      <c r="AD77" s="13"/>
      <c r="AE77" s="12">
        <v>0</v>
      </c>
      <c r="AF77" s="12">
        <v>0</v>
      </c>
      <c r="AG77" s="12">
        <f t="shared" si="31"/>
        <v>650.01534000000015</v>
      </c>
      <c r="AH77" s="13"/>
      <c r="AI77" s="12">
        <v>0</v>
      </c>
      <c r="AJ77" s="12">
        <v>0</v>
      </c>
      <c r="AK77" s="12">
        <f t="shared" si="32"/>
        <v>650.01534000000015</v>
      </c>
      <c r="AL77" s="13"/>
      <c r="AM77" s="12">
        <v>0</v>
      </c>
      <c r="AN77" s="12">
        <v>0</v>
      </c>
      <c r="AO77" s="12">
        <f t="shared" si="33"/>
        <v>650.01534000000015</v>
      </c>
      <c r="AP77" s="13"/>
      <c r="AQ77" s="12">
        <v>0</v>
      </c>
      <c r="AR77" s="12">
        <v>0</v>
      </c>
      <c r="AS77" s="12">
        <f t="shared" si="34"/>
        <v>650.01534000000015</v>
      </c>
      <c r="AT77" s="13"/>
      <c r="AU77" s="12">
        <v>0</v>
      </c>
      <c r="AV77" s="12">
        <v>0</v>
      </c>
      <c r="AW77" s="12">
        <f t="shared" si="35"/>
        <v>650.01534000000015</v>
      </c>
      <c r="AX77" s="14"/>
    </row>
    <row r="78" spans="1:50" x14ac:dyDescent="0.35">
      <c r="A78" s="3">
        <v>18553</v>
      </c>
      <c r="B78" s="3" t="s">
        <v>64</v>
      </c>
      <c r="C78" s="3" t="s">
        <v>194</v>
      </c>
      <c r="D78" s="3" t="s">
        <v>41</v>
      </c>
      <c r="E78" s="12">
        <f>SUMIF(inventory!$A$2:$A$1200,A78,inventory!$J$2:$J$1200)</f>
        <v>1507.722976</v>
      </c>
      <c r="F78" s="12">
        <v>2015</v>
      </c>
      <c r="G78" s="12">
        <f t="shared" si="24"/>
        <v>0</v>
      </c>
      <c r="H78" s="12">
        <f t="shared" si="25"/>
        <v>-507.27702399999998</v>
      </c>
      <c r="I78" s="12">
        <v>0</v>
      </c>
      <c r="J78" s="13"/>
      <c r="K78" s="12">
        <v>379.551636099002</v>
      </c>
      <c r="L78" s="12">
        <v>0</v>
      </c>
      <c r="M78" s="12">
        <f t="shared" si="26"/>
        <v>1128.171339900998</v>
      </c>
      <c r="N78" s="13"/>
      <c r="O78" s="12">
        <v>463.89644412100301</v>
      </c>
      <c r="P78" s="12">
        <v>0</v>
      </c>
      <c r="Q78" s="12">
        <f t="shared" si="27"/>
        <v>664.27489577999495</v>
      </c>
      <c r="R78" s="13"/>
      <c r="S78" s="12">
        <v>463.89644412100301</v>
      </c>
      <c r="T78" s="12">
        <v>0</v>
      </c>
      <c r="U78" s="12">
        <f t="shared" si="28"/>
        <v>200.37845165899193</v>
      </c>
      <c r="V78" s="13"/>
      <c r="W78" s="12">
        <v>463.89644412100301</v>
      </c>
      <c r="X78" s="12">
        <v>0</v>
      </c>
      <c r="Y78" s="12">
        <f t="shared" si="29"/>
        <v>-263.51799246201108</v>
      </c>
      <c r="Z78" s="13"/>
      <c r="AA78" s="12">
        <v>243.75903153798899</v>
      </c>
      <c r="AB78" s="12">
        <v>0</v>
      </c>
      <c r="AC78" s="12">
        <f t="shared" si="30"/>
        <v>-507.2770240000001</v>
      </c>
      <c r="AD78" s="13"/>
      <c r="AE78" s="12">
        <v>0</v>
      </c>
      <c r="AF78" s="12">
        <v>0</v>
      </c>
      <c r="AG78" s="12">
        <f t="shared" si="31"/>
        <v>-507.2770240000001</v>
      </c>
      <c r="AH78" s="13"/>
      <c r="AI78" s="12">
        <v>0</v>
      </c>
      <c r="AJ78" s="12">
        <v>0</v>
      </c>
      <c r="AK78" s="12">
        <f t="shared" si="32"/>
        <v>-507.2770240000001</v>
      </c>
      <c r="AL78" s="13"/>
      <c r="AM78" s="12">
        <v>0</v>
      </c>
      <c r="AN78" s="12">
        <v>0</v>
      </c>
      <c r="AO78" s="12">
        <f t="shared" si="33"/>
        <v>-507.2770240000001</v>
      </c>
      <c r="AP78" s="13"/>
      <c r="AQ78" s="12">
        <v>0</v>
      </c>
      <c r="AR78" s="12">
        <v>0</v>
      </c>
      <c r="AS78" s="12">
        <f t="shared" si="34"/>
        <v>-507.2770240000001</v>
      </c>
      <c r="AT78" s="13"/>
      <c r="AU78" s="12">
        <v>0</v>
      </c>
      <c r="AV78" s="12">
        <v>0</v>
      </c>
      <c r="AW78" s="12">
        <f t="shared" si="35"/>
        <v>-507.2770240000001</v>
      </c>
      <c r="AX78" s="14"/>
    </row>
    <row r="79" spans="1:50" x14ac:dyDescent="0.35">
      <c r="A79" s="3">
        <v>12047</v>
      </c>
      <c r="B79" s="3" t="s">
        <v>124</v>
      </c>
      <c r="C79" s="3" t="s">
        <v>183</v>
      </c>
      <c r="D79" s="3" t="s">
        <v>92</v>
      </c>
      <c r="E79" s="12">
        <f>SUMIF(inventory!$A$2:$A$1200,A79,inventory!$J$2:$J$1200)</f>
        <v>1561.7267580000002</v>
      </c>
      <c r="F79" s="12">
        <v>1351</v>
      </c>
      <c r="G79" s="12">
        <f t="shared" si="24"/>
        <v>1578</v>
      </c>
      <c r="H79" s="12">
        <f t="shared" si="25"/>
        <v>1788.7267580000002</v>
      </c>
      <c r="I79" s="12">
        <v>1578</v>
      </c>
      <c r="J79" s="13"/>
      <c r="K79" s="12">
        <v>580.62458134577696</v>
      </c>
      <c r="L79" s="12">
        <v>0</v>
      </c>
      <c r="M79" s="12">
        <f t="shared" si="26"/>
        <v>981.10217665422329</v>
      </c>
      <c r="N79" s="13"/>
      <c r="O79" s="12">
        <v>309.313050224677</v>
      </c>
      <c r="P79" s="12">
        <v>0</v>
      </c>
      <c r="Q79" s="12">
        <f t="shared" si="27"/>
        <v>671.78912642954629</v>
      </c>
      <c r="R79" s="13"/>
      <c r="S79" s="12">
        <v>182.565697363749</v>
      </c>
      <c r="T79" s="12">
        <v>0</v>
      </c>
      <c r="U79" s="12">
        <f t="shared" si="28"/>
        <v>489.22342906579729</v>
      </c>
      <c r="V79" s="13"/>
      <c r="W79" s="12">
        <v>182.565697363749</v>
      </c>
      <c r="X79" s="12">
        <v>0</v>
      </c>
      <c r="Y79" s="12">
        <f t="shared" si="29"/>
        <v>306.6577317020483</v>
      </c>
      <c r="Z79" s="13"/>
      <c r="AA79" s="12">
        <v>95.930973702047496</v>
      </c>
      <c r="AB79" s="12">
        <v>0</v>
      </c>
      <c r="AC79" s="12">
        <f t="shared" si="30"/>
        <v>210.72675800000081</v>
      </c>
      <c r="AD79" s="13"/>
      <c r="AE79" s="12">
        <v>0</v>
      </c>
      <c r="AF79" s="12">
        <v>0</v>
      </c>
      <c r="AG79" s="12">
        <f t="shared" si="31"/>
        <v>210.72675800000081</v>
      </c>
      <c r="AH79" s="13"/>
      <c r="AI79" s="12">
        <v>0</v>
      </c>
      <c r="AJ79" s="12">
        <v>0</v>
      </c>
      <c r="AK79" s="12">
        <f t="shared" si="32"/>
        <v>210.72675800000081</v>
      </c>
      <c r="AL79" s="13"/>
      <c r="AM79" s="12">
        <v>0</v>
      </c>
      <c r="AN79" s="12">
        <v>0</v>
      </c>
      <c r="AO79" s="12">
        <f t="shared" si="33"/>
        <v>210.72675800000081</v>
      </c>
      <c r="AP79" s="13"/>
      <c r="AQ79" s="12">
        <v>0</v>
      </c>
      <c r="AR79" s="12">
        <v>0</v>
      </c>
      <c r="AS79" s="12">
        <f t="shared" si="34"/>
        <v>210.72675800000081</v>
      </c>
      <c r="AT79" s="13"/>
      <c r="AU79" s="12">
        <v>0</v>
      </c>
      <c r="AV79" s="12">
        <v>0</v>
      </c>
      <c r="AW79" s="12">
        <f t="shared" si="35"/>
        <v>210.72675800000081</v>
      </c>
      <c r="AX79" s="14"/>
    </row>
    <row r="80" spans="1:50" x14ac:dyDescent="0.35">
      <c r="A80" s="3">
        <v>11967</v>
      </c>
      <c r="B80" s="3" t="s">
        <v>124</v>
      </c>
      <c r="C80" s="3" t="s">
        <v>162</v>
      </c>
      <c r="D80" s="3" t="s">
        <v>163</v>
      </c>
      <c r="E80" s="12">
        <f>SUMIF(inventory!$A$2:$A$1200,A80,inventory!$J$2:$J$1200)</f>
        <v>674</v>
      </c>
      <c r="F80" s="12">
        <v>0</v>
      </c>
      <c r="G80" s="12">
        <f t="shared" si="24"/>
        <v>885</v>
      </c>
      <c r="H80" s="12">
        <f t="shared" si="25"/>
        <v>1559</v>
      </c>
      <c r="I80" s="12">
        <v>885</v>
      </c>
      <c r="J80" s="13"/>
      <c r="K80" s="12">
        <v>0</v>
      </c>
      <c r="L80" s="12">
        <v>0</v>
      </c>
      <c r="M80" s="12">
        <f t="shared" si="26"/>
        <v>674</v>
      </c>
      <c r="N80" s="13"/>
      <c r="O80" s="12">
        <v>0</v>
      </c>
      <c r="P80" s="12">
        <v>0</v>
      </c>
      <c r="Q80" s="12">
        <f t="shared" si="27"/>
        <v>674</v>
      </c>
      <c r="R80" s="13"/>
      <c r="S80" s="12">
        <v>0</v>
      </c>
      <c r="T80" s="12">
        <v>0</v>
      </c>
      <c r="U80" s="12">
        <f t="shared" si="28"/>
        <v>674</v>
      </c>
      <c r="V80" s="13"/>
      <c r="W80" s="12">
        <v>0</v>
      </c>
      <c r="X80" s="12">
        <v>0</v>
      </c>
      <c r="Y80" s="12">
        <f t="shared" si="29"/>
        <v>674</v>
      </c>
      <c r="Z80" s="13"/>
      <c r="AA80" s="12">
        <v>0</v>
      </c>
      <c r="AB80" s="12">
        <v>0</v>
      </c>
      <c r="AC80" s="12">
        <f t="shared" si="30"/>
        <v>674</v>
      </c>
      <c r="AD80" s="13"/>
      <c r="AE80" s="12">
        <v>0</v>
      </c>
      <c r="AF80" s="12">
        <v>0</v>
      </c>
      <c r="AG80" s="12">
        <f t="shared" si="31"/>
        <v>674</v>
      </c>
      <c r="AH80" s="13"/>
      <c r="AI80" s="12">
        <v>0</v>
      </c>
      <c r="AJ80" s="12">
        <v>0</v>
      </c>
      <c r="AK80" s="12">
        <f t="shared" si="32"/>
        <v>674</v>
      </c>
      <c r="AL80" s="13"/>
      <c r="AM80" s="12">
        <v>0</v>
      </c>
      <c r="AN80" s="12">
        <v>0</v>
      </c>
      <c r="AO80" s="12">
        <f t="shared" si="33"/>
        <v>674</v>
      </c>
      <c r="AP80" s="13"/>
      <c r="AQ80" s="12">
        <v>0</v>
      </c>
      <c r="AR80" s="12">
        <v>0</v>
      </c>
      <c r="AS80" s="12">
        <f t="shared" si="34"/>
        <v>674</v>
      </c>
      <c r="AT80" s="13"/>
      <c r="AU80" s="12">
        <v>0</v>
      </c>
      <c r="AV80" s="12">
        <v>0</v>
      </c>
      <c r="AW80" s="12">
        <f t="shared" si="35"/>
        <v>674</v>
      </c>
      <c r="AX80" s="14"/>
    </row>
    <row r="81" spans="1:50" x14ac:dyDescent="0.35">
      <c r="A81" s="3">
        <v>18813</v>
      </c>
      <c r="B81" s="3" t="s">
        <v>164</v>
      </c>
      <c r="C81" s="3" t="s">
        <v>165</v>
      </c>
      <c r="D81" s="3" t="s">
        <v>166</v>
      </c>
      <c r="E81" s="12">
        <f>SUMIF(inventory!$A$2:$A$1200,A81,inventory!$J$2:$J$1200)</f>
        <v>723</v>
      </c>
      <c r="F81" s="12">
        <v>1.6</v>
      </c>
      <c r="G81" s="12">
        <f t="shared" si="24"/>
        <v>0</v>
      </c>
      <c r="H81" s="12">
        <f t="shared" si="25"/>
        <v>721.4</v>
      </c>
      <c r="I81" s="12">
        <v>0</v>
      </c>
      <c r="J81" s="13"/>
      <c r="K81" s="12">
        <v>1.6</v>
      </c>
      <c r="L81" s="12">
        <v>0</v>
      </c>
      <c r="M81" s="12">
        <f t="shared" si="26"/>
        <v>721.4</v>
      </c>
      <c r="N81" s="13"/>
      <c r="O81" s="12">
        <v>0</v>
      </c>
      <c r="P81" s="12">
        <v>0</v>
      </c>
      <c r="Q81" s="12">
        <f t="shared" si="27"/>
        <v>721.4</v>
      </c>
      <c r="R81" s="13"/>
      <c r="S81" s="12">
        <v>0</v>
      </c>
      <c r="T81" s="12">
        <v>0</v>
      </c>
      <c r="U81" s="12">
        <f t="shared" si="28"/>
        <v>721.4</v>
      </c>
      <c r="V81" s="13"/>
      <c r="W81" s="12">
        <v>0</v>
      </c>
      <c r="X81" s="12">
        <v>0</v>
      </c>
      <c r="Y81" s="12">
        <f t="shared" si="29"/>
        <v>721.4</v>
      </c>
      <c r="Z81" s="13"/>
      <c r="AA81" s="12">
        <v>0</v>
      </c>
      <c r="AB81" s="12">
        <v>0</v>
      </c>
      <c r="AC81" s="12">
        <f t="shared" si="30"/>
        <v>721.4</v>
      </c>
      <c r="AD81" s="13"/>
      <c r="AE81" s="12">
        <v>0</v>
      </c>
      <c r="AF81" s="12">
        <v>0</v>
      </c>
      <c r="AG81" s="12">
        <f t="shared" si="31"/>
        <v>721.4</v>
      </c>
      <c r="AH81" s="13"/>
      <c r="AI81" s="12">
        <v>0</v>
      </c>
      <c r="AJ81" s="12">
        <v>0</v>
      </c>
      <c r="AK81" s="12">
        <f t="shared" si="32"/>
        <v>721.4</v>
      </c>
      <c r="AL81" s="13"/>
      <c r="AM81" s="12">
        <v>0</v>
      </c>
      <c r="AN81" s="12">
        <v>0</v>
      </c>
      <c r="AO81" s="12">
        <f t="shared" si="33"/>
        <v>721.4</v>
      </c>
      <c r="AP81" s="13"/>
      <c r="AQ81" s="12">
        <v>0</v>
      </c>
      <c r="AR81" s="12">
        <v>0</v>
      </c>
      <c r="AS81" s="12">
        <f t="shared" si="34"/>
        <v>721.4</v>
      </c>
      <c r="AT81" s="13"/>
      <c r="AU81" s="12">
        <v>0</v>
      </c>
      <c r="AV81" s="12">
        <v>0</v>
      </c>
      <c r="AW81" s="12">
        <f t="shared" si="35"/>
        <v>721.4</v>
      </c>
      <c r="AX81" s="14"/>
    </row>
    <row r="82" spans="1:50" x14ac:dyDescent="0.35">
      <c r="A82" s="3">
        <v>18622</v>
      </c>
      <c r="B82" s="3" t="s">
        <v>124</v>
      </c>
      <c r="C82" s="3" t="s">
        <v>167</v>
      </c>
      <c r="D82" s="3" t="s">
        <v>168</v>
      </c>
      <c r="E82" s="12">
        <f>SUMIF(inventory!$A$2:$A$1200,A82,inventory!$J$2:$J$1200)</f>
        <v>728.59125600000004</v>
      </c>
      <c r="F82" s="12">
        <v>5.66</v>
      </c>
      <c r="G82" s="12">
        <f t="shared" si="24"/>
        <v>0</v>
      </c>
      <c r="H82" s="12">
        <f t="shared" si="25"/>
        <v>722.93125600000008</v>
      </c>
      <c r="I82" s="12">
        <v>0</v>
      </c>
      <c r="J82" s="13"/>
      <c r="K82" s="12">
        <v>5.66</v>
      </c>
      <c r="L82" s="12">
        <v>0</v>
      </c>
      <c r="M82" s="12">
        <f t="shared" si="26"/>
        <v>722.93125600000008</v>
      </c>
      <c r="N82" s="13"/>
      <c r="O82" s="12">
        <v>0</v>
      </c>
      <c r="P82" s="12">
        <v>0</v>
      </c>
      <c r="Q82" s="12">
        <f t="shared" si="27"/>
        <v>722.93125600000008</v>
      </c>
      <c r="R82" s="13"/>
      <c r="S82" s="12">
        <v>0</v>
      </c>
      <c r="T82" s="12">
        <v>0</v>
      </c>
      <c r="U82" s="12">
        <f t="shared" si="28"/>
        <v>722.93125600000008</v>
      </c>
      <c r="V82" s="13"/>
      <c r="W82" s="12">
        <v>0</v>
      </c>
      <c r="X82" s="12">
        <v>0</v>
      </c>
      <c r="Y82" s="12">
        <f t="shared" si="29"/>
        <v>722.93125600000008</v>
      </c>
      <c r="Z82" s="13"/>
      <c r="AA82" s="12">
        <v>0</v>
      </c>
      <c r="AB82" s="12">
        <v>0</v>
      </c>
      <c r="AC82" s="12">
        <f t="shared" si="30"/>
        <v>722.93125600000008</v>
      </c>
      <c r="AD82" s="13"/>
      <c r="AE82" s="12">
        <v>0</v>
      </c>
      <c r="AF82" s="12">
        <v>0</v>
      </c>
      <c r="AG82" s="12">
        <f t="shared" si="31"/>
        <v>722.93125600000008</v>
      </c>
      <c r="AH82" s="13"/>
      <c r="AI82" s="12">
        <v>0</v>
      </c>
      <c r="AJ82" s="12">
        <v>0</v>
      </c>
      <c r="AK82" s="12">
        <f t="shared" si="32"/>
        <v>722.93125600000008</v>
      </c>
      <c r="AL82" s="13"/>
      <c r="AM82" s="12">
        <v>0</v>
      </c>
      <c r="AN82" s="12">
        <v>0</v>
      </c>
      <c r="AO82" s="12">
        <f t="shared" si="33"/>
        <v>722.93125600000008</v>
      </c>
      <c r="AP82" s="13"/>
      <c r="AQ82" s="12">
        <v>0</v>
      </c>
      <c r="AR82" s="12">
        <v>0</v>
      </c>
      <c r="AS82" s="12">
        <f t="shared" si="34"/>
        <v>722.93125600000008</v>
      </c>
      <c r="AT82" s="13"/>
      <c r="AU82" s="12">
        <v>0</v>
      </c>
      <c r="AV82" s="12">
        <v>0</v>
      </c>
      <c r="AW82" s="12">
        <f t="shared" si="35"/>
        <v>722.93125600000008</v>
      </c>
      <c r="AX82" s="14"/>
    </row>
    <row r="83" spans="1:50" x14ac:dyDescent="0.35">
      <c r="A83" s="3">
        <v>18811</v>
      </c>
      <c r="B83" s="3" t="s">
        <v>171</v>
      </c>
      <c r="C83" s="3" t="s">
        <v>172</v>
      </c>
      <c r="D83" s="3" t="s">
        <v>173</v>
      </c>
      <c r="E83" s="12">
        <f>SUMIF(inventory!$A$2:$A$1200,A83,inventory!$J$2:$J$1200)</f>
        <v>755</v>
      </c>
      <c r="F83" s="12">
        <v>1.6</v>
      </c>
      <c r="G83" s="12">
        <f t="shared" si="24"/>
        <v>0</v>
      </c>
      <c r="H83" s="12">
        <f t="shared" si="25"/>
        <v>753.4</v>
      </c>
      <c r="I83" s="12">
        <v>0</v>
      </c>
      <c r="J83" s="13"/>
      <c r="K83" s="12">
        <v>1.6</v>
      </c>
      <c r="L83" s="12">
        <v>0</v>
      </c>
      <c r="M83" s="12">
        <f t="shared" si="26"/>
        <v>753.4</v>
      </c>
      <c r="N83" s="13"/>
      <c r="O83" s="12">
        <v>0</v>
      </c>
      <c r="P83" s="12">
        <v>0</v>
      </c>
      <c r="Q83" s="12">
        <f t="shared" si="27"/>
        <v>753.4</v>
      </c>
      <c r="R83" s="13"/>
      <c r="S83" s="12">
        <v>0</v>
      </c>
      <c r="T83" s="12">
        <v>0</v>
      </c>
      <c r="U83" s="12">
        <f t="shared" si="28"/>
        <v>753.4</v>
      </c>
      <c r="V83" s="13"/>
      <c r="W83" s="12">
        <v>0</v>
      </c>
      <c r="X83" s="12">
        <v>0</v>
      </c>
      <c r="Y83" s="12">
        <f t="shared" si="29"/>
        <v>753.4</v>
      </c>
      <c r="Z83" s="13"/>
      <c r="AA83" s="12">
        <v>0</v>
      </c>
      <c r="AB83" s="12">
        <v>0</v>
      </c>
      <c r="AC83" s="12">
        <f t="shared" si="30"/>
        <v>753.4</v>
      </c>
      <c r="AD83" s="13"/>
      <c r="AE83" s="12">
        <v>0</v>
      </c>
      <c r="AF83" s="12">
        <v>0</v>
      </c>
      <c r="AG83" s="12">
        <f t="shared" si="31"/>
        <v>753.4</v>
      </c>
      <c r="AH83" s="13"/>
      <c r="AI83" s="12">
        <v>0</v>
      </c>
      <c r="AJ83" s="12">
        <v>0</v>
      </c>
      <c r="AK83" s="12">
        <f t="shared" si="32"/>
        <v>753.4</v>
      </c>
      <c r="AL83" s="13"/>
      <c r="AM83" s="12">
        <v>0</v>
      </c>
      <c r="AN83" s="12">
        <v>0</v>
      </c>
      <c r="AO83" s="12">
        <f t="shared" si="33"/>
        <v>753.4</v>
      </c>
      <c r="AP83" s="13"/>
      <c r="AQ83" s="12">
        <v>0</v>
      </c>
      <c r="AR83" s="12">
        <v>0</v>
      </c>
      <c r="AS83" s="12">
        <f t="shared" si="34"/>
        <v>753.4</v>
      </c>
      <c r="AT83" s="13"/>
      <c r="AU83" s="12">
        <v>0</v>
      </c>
      <c r="AV83" s="12">
        <v>0</v>
      </c>
      <c r="AW83" s="12">
        <f t="shared" si="35"/>
        <v>753.4</v>
      </c>
      <c r="AX83" s="14"/>
    </row>
    <row r="84" spans="1:50" x14ac:dyDescent="0.35">
      <c r="A84" s="3">
        <v>10027</v>
      </c>
      <c r="B84" s="3" t="s">
        <v>57</v>
      </c>
      <c r="C84" s="3" t="s">
        <v>214</v>
      </c>
      <c r="D84" s="3" t="s">
        <v>215</v>
      </c>
      <c r="E84" s="12">
        <f>SUMIF(inventory!$A$2:$A$1200,A84,inventory!$J$2:$J$1200)</f>
        <v>2077.0417880000023</v>
      </c>
      <c r="F84" s="12">
        <v>8335.4297999999999</v>
      </c>
      <c r="G84" s="12">
        <f t="shared" si="24"/>
        <v>5000</v>
      </c>
      <c r="H84" s="12">
        <f t="shared" si="25"/>
        <v>-1258.3880119999976</v>
      </c>
      <c r="I84" s="12">
        <v>0</v>
      </c>
      <c r="J84" s="13"/>
      <c r="K84" s="12">
        <v>3372.39678381353</v>
      </c>
      <c r="L84" s="12">
        <v>2500</v>
      </c>
      <c r="M84" s="12">
        <f t="shared" si="26"/>
        <v>1204.6450041864723</v>
      </c>
      <c r="N84" s="13"/>
      <c r="O84" s="12">
        <v>2924.1943442022498</v>
      </c>
      <c r="P84" s="12">
        <v>2500</v>
      </c>
      <c r="Q84" s="12">
        <f t="shared" si="27"/>
        <v>780.45065998422251</v>
      </c>
      <c r="R84" s="13"/>
      <c r="S84" s="12">
        <v>1488.3112661964501</v>
      </c>
      <c r="T84" s="12">
        <v>0</v>
      </c>
      <c r="U84" s="12">
        <f t="shared" si="28"/>
        <v>-707.86060621222759</v>
      </c>
      <c r="V84" s="13"/>
      <c r="W84" s="12">
        <v>550.52740578777195</v>
      </c>
      <c r="X84" s="12">
        <v>0</v>
      </c>
      <c r="Y84" s="12">
        <f t="shared" si="29"/>
        <v>-1258.3880119999994</v>
      </c>
      <c r="Z84" s="13"/>
      <c r="AA84" s="12">
        <v>0</v>
      </c>
      <c r="AB84" s="12">
        <v>0</v>
      </c>
      <c r="AC84" s="12">
        <f t="shared" si="30"/>
        <v>-1258.3880119999994</v>
      </c>
      <c r="AD84" s="13"/>
      <c r="AE84" s="12">
        <v>0</v>
      </c>
      <c r="AF84" s="12">
        <v>0</v>
      </c>
      <c r="AG84" s="12">
        <f t="shared" si="31"/>
        <v>-1258.3880119999994</v>
      </c>
      <c r="AH84" s="13"/>
      <c r="AI84" s="12">
        <v>0</v>
      </c>
      <c r="AJ84" s="12">
        <v>0</v>
      </c>
      <c r="AK84" s="12">
        <f t="shared" si="32"/>
        <v>-1258.3880119999994</v>
      </c>
      <c r="AL84" s="13"/>
      <c r="AM84" s="12">
        <v>0</v>
      </c>
      <c r="AN84" s="12">
        <v>0</v>
      </c>
      <c r="AO84" s="12">
        <f t="shared" si="33"/>
        <v>-1258.3880119999994</v>
      </c>
      <c r="AP84" s="13"/>
      <c r="AQ84" s="12">
        <v>0</v>
      </c>
      <c r="AR84" s="12">
        <v>0</v>
      </c>
      <c r="AS84" s="12">
        <f t="shared" si="34"/>
        <v>-1258.3880119999994</v>
      </c>
      <c r="AT84" s="13"/>
      <c r="AU84" s="12">
        <v>0</v>
      </c>
      <c r="AV84" s="12">
        <v>0</v>
      </c>
      <c r="AW84" s="12">
        <f t="shared" si="35"/>
        <v>-1258.3880119999994</v>
      </c>
      <c r="AX84" s="14"/>
    </row>
    <row r="85" spans="1:50" x14ac:dyDescent="0.35">
      <c r="A85" s="3">
        <v>18419</v>
      </c>
      <c r="B85" s="3" t="s">
        <v>57</v>
      </c>
      <c r="C85" s="3" t="s">
        <v>174</v>
      </c>
      <c r="D85" s="3" t="s">
        <v>175</v>
      </c>
      <c r="E85" s="12">
        <f>SUMIF(inventory!$A$2:$A$1200,A85,inventory!$J$2:$J$1200)</f>
        <v>828.8</v>
      </c>
      <c r="F85" s="12">
        <v>0</v>
      </c>
      <c r="G85" s="12">
        <f t="shared" si="24"/>
        <v>0</v>
      </c>
      <c r="H85" s="12">
        <f t="shared" si="25"/>
        <v>828.8</v>
      </c>
      <c r="I85" s="12">
        <v>0</v>
      </c>
      <c r="J85" s="13"/>
      <c r="K85" s="12">
        <v>0</v>
      </c>
      <c r="L85" s="12">
        <v>0</v>
      </c>
      <c r="M85" s="12">
        <f t="shared" si="26"/>
        <v>828.8</v>
      </c>
      <c r="N85" s="13"/>
      <c r="O85" s="12">
        <v>0</v>
      </c>
      <c r="P85" s="12">
        <v>0</v>
      </c>
      <c r="Q85" s="12">
        <f t="shared" si="27"/>
        <v>828.8</v>
      </c>
      <c r="R85" s="13"/>
      <c r="S85" s="12">
        <v>0</v>
      </c>
      <c r="T85" s="12">
        <v>0</v>
      </c>
      <c r="U85" s="12">
        <f t="shared" si="28"/>
        <v>828.8</v>
      </c>
      <c r="V85" s="13"/>
      <c r="W85" s="12">
        <v>0</v>
      </c>
      <c r="X85" s="12">
        <v>0</v>
      </c>
      <c r="Y85" s="12">
        <f t="shared" si="29"/>
        <v>828.8</v>
      </c>
      <c r="Z85" s="13"/>
      <c r="AA85" s="12">
        <v>0</v>
      </c>
      <c r="AB85" s="12">
        <v>0</v>
      </c>
      <c r="AC85" s="12">
        <f t="shared" si="30"/>
        <v>828.8</v>
      </c>
      <c r="AD85" s="13"/>
      <c r="AE85" s="12">
        <v>0</v>
      </c>
      <c r="AF85" s="12">
        <v>0</v>
      </c>
      <c r="AG85" s="12">
        <f t="shared" si="31"/>
        <v>828.8</v>
      </c>
      <c r="AH85" s="13"/>
      <c r="AI85" s="12">
        <v>0</v>
      </c>
      <c r="AJ85" s="12">
        <v>0</v>
      </c>
      <c r="AK85" s="12">
        <f t="shared" si="32"/>
        <v>828.8</v>
      </c>
      <c r="AL85" s="13"/>
      <c r="AM85" s="12">
        <v>0</v>
      </c>
      <c r="AN85" s="12">
        <v>0</v>
      </c>
      <c r="AO85" s="12">
        <f t="shared" si="33"/>
        <v>828.8</v>
      </c>
      <c r="AP85" s="13"/>
      <c r="AQ85" s="12">
        <v>0</v>
      </c>
      <c r="AR85" s="12">
        <v>0</v>
      </c>
      <c r="AS85" s="12">
        <f t="shared" si="34"/>
        <v>828.8</v>
      </c>
      <c r="AT85" s="13"/>
      <c r="AU85" s="12">
        <v>0</v>
      </c>
      <c r="AV85" s="12">
        <v>0</v>
      </c>
      <c r="AW85" s="12">
        <f t="shared" si="35"/>
        <v>828.8</v>
      </c>
      <c r="AX85" s="14"/>
    </row>
    <row r="86" spans="1:50" x14ac:dyDescent="0.35">
      <c r="A86" s="3">
        <v>18861</v>
      </c>
      <c r="B86" s="3" t="s">
        <v>176</v>
      </c>
      <c r="C86" s="3" t="s">
        <v>56</v>
      </c>
      <c r="D86" s="3" t="s">
        <v>41</v>
      </c>
      <c r="E86" s="12">
        <f>SUMIF(inventory!$A$2:$A$1200,A86,inventory!$J$2:$J$1200)</f>
        <v>880.33807000000002</v>
      </c>
      <c r="F86" s="12">
        <v>0</v>
      </c>
      <c r="G86" s="12">
        <f t="shared" si="24"/>
        <v>0</v>
      </c>
      <c r="H86" s="12">
        <f t="shared" si="25"/>
        <v>880.33807000000002</v>
      </c>
      <c r="I86" s="12">
        <v>0</v>
      </c>
      <c r="J86" s="13"/>
      <c r="K86" s="12">
        <v>0</v>
      </c>
      <c r="L86" s="12">
        <v>0</v>
      </c>
      <c r="M86" s="12">
        <f t="shared" si="26"/>
        <v>880.33807000000002</v>
      </c>
      <c r="N86" s="13"/>
      <c r="O86" s="12">
        <v>0</v>
      </c>
      <c r="P86" s="12">
        <v>0</v>
      </c>
      <c r="Q86" s="12">
        <f t="shared" si="27"/>
        <v>880.33807000000002</v>
      </c>
      <c r="R86" s="13"/>
      <c r="S86" s="12">
        <v>0</v>
      </c>
      <c r="T86" s="12">
        <v>0</v>
      </c>
      <c r="U86" s="12">
        <f t="shared" si="28"/>
        <v>880.33807000000002</v>
      </c>
      <c r="V86" s="13"/>
      <c r="W86" s="12">
        <v>0</v>
      </c>
      <c r="X86" s="12">
        <v>0</v>
      </c>
      <c r="Y86" s="12">
        <f t="shared" si="29"/>
        <v>880.33807000000002</v>
      </c>
      <c r="Z86" s="13"/>
      <c r="AA86" s="12">
        <v>0</v>
      </c>
      <c r="AB86" s="12">
        <v>0</v>
      </c>
      <c r="AC86" s="12">
        <f t="shared" si="30"/>
        <v>880.33807000000002</v>
      </c>
      <c r="AD86" s="13"/>
      <c r="AE86" s="12">
        <v>0</v>
      </c>
      <c r="AF86" s="12">
        <v>0</v>
      </c>
      <c r="AG86" s="12">
        <f t="shared" si="31"/>
        <v>880.33807000000002</v>
      </c>
      <c r="AH86" s="13"/>
      <c r="AI86" s="12">
        <v>0</v>
      </c>
      <c r="AJ86" s="12">
        <v>0</v>
      </c>
      <c r="AK86" s="12">
        <f t="shared" si="32"/>
        <v>880.33807000000002</v>
      </c>
      <c r="AL86" s="13"/>
      <c r="AM86" s="12">
        <v>0</v>
      </c>
      <c r="AN86" s="12">
        <v>0</v>
      </c>
      <c r="AO86" s="12">
        <f t="shared" si="33"/>
        <v>880.33807000000002</v>
      </c>
      <c r="AP86" s="13"/>
      <c r="AQ86" s="12">
        <v>0</v>
      </c>
      <c r="AR86" s="12">
        <v>0</v>
      </c>
      <c r="AS86" s="12">
        <f t="shared" si="34"/>
        <v>880.33807000000002</v>
      </c>
      <c r="AT86" s="13"/>
      <c r="AU86" s="12">
        <v>0</v>
      </c>
      <c r="AV86" s="12">
        <v>0</v>
      </c>
      <c r="AW86" s="12">
        <f t="shared" si="35"/>
        <v>880.33807000000002</v>
      </c>
      <c r="AX86" s="14"/>
    </row>
    <row r="87" spans="1:50" x14ac:dyDescent="0.35">
      <c r="A87" s="3">
        <v>18679</v>
      </c>
      <c r="B87" s="3" t="s">
        <v>57</v>
      </c>
      <c r="C87" s="3" t="s">
        <v>184</v>
      </c>
      <c r="D87" s="3" t="s">
        <v>46</v>
      </c>
      <c r="E87" s="12">
        <f>SUMIF(inventory!$A$2:$A$1200,A87,inventory!$J$2:$J$1200)</f>
        <v>1067.5</v>
      </c>
      <c r="F87" s="12">
        <v>442</v>
      </c>
      <c r="G87" s="12">
        <f t="shared" si="24"/>
        <v>0</v>
      </c>
      <c r="H87" s="12">
        <f t="shared" si="25"/>
        <v>625.5</v>
      </c>
      <c r="I87" s="12">
        <v>0</v>
      </c>
      <c r="J87" s="13"/>
      <c r="K87" s="12">
        <v>83.256487918490805</v>
      </c>
      <c r="L87" s="12">
        <v>0</v>
      </c>
      <c r="M87" s="12">
        <f t="shared" si="26"/>
        <v>984.24351208150915</v>
      </c>
      <c r="N87" s="13"/>
      <c r="O87" s="12">
        <v>101.75792967815499</v>
      </c>
      <c r="P87" s="12">
        <v>0</v>
      </c>
      <c r="Q87" s="12">
        <f t="shared" si="27"/>
        <v>882.4855824033541</v>
      </c>
      <c r="R87" s="13"/>
      <c r="S87" s="12">
        <v>101.75792967815499</v>
      </c>
      <c r="T87" s="12">
        <v>0</v>
      </c>
      <c r="U87" s="12">
        <f t="shared" si="28"/>
        <v>780.72765272519905</v>
      </c>
      <c r="V87" s="13"/>
      <c r="W87" s="12">
        <v>101.75792967815499</v>
      </c>
      <c r="X87" s="12">
        <v>0</v>
      </c>
      <c r="Y87" s="12">
        <f t="shared" si="29"/>
        <v>678.969723047044</v>
      </c>
      <c r="Z87" s="13"/>
      <c r="AA87" s="12">
        <v>53.469723047042798</v>
      </c>
      <c r="AB87" s="12">
        <v>0</v>
      </c>
      <c r="AC87" s="12">
        <f t="shared" si="30"/>
        <v>625.50000000000125</v>
      </c>
      <c r="AD87" s="13"/>
      <c r="AE87" s="12">
        <v>0</v>
      </c>
      <c r="AF87" s="12">
        <v>0</v>
      </c>
      <c r="AG87" s="12">
        <f t="shared" si="31"/>
        <v>625.50000000000125</v>
      </c>
      <c r="AH87" s="13"/>
      <c r="AI87" s="12">
        <v>0</v>
      </c>
      <c r="AJ87" s="12">
        <v>0</v>
      </c>
      <c r="AK87" s="12">
        <f t="shared" si="32"/>
        <v>625.50000000000125</v>
      </c>
      <c r="AL87" s="13"/>
      <c r="AM87" s="12">
        <v>0</v>
      </c>
      <c r="AN87" s="12">
        <v>0</v>
      </c>
      <c r="AO87" s="12">
        <f t="shared" si="33"/>
        <v>625.50000000000125</v>
      </c>
      <c r="AP87" s="13"/>
      <c r="AQ87" s="12">
        <v>0</v>
      </c>
      <c r="AR87" s="12">
        <v>0</v>
      </c>
      <c r="AS87" s="12">
        <f t="shared" si="34"/>
        <v>625.50000000000125</v>
      </c>
      <c r="AT87" s="13"/>
      <c r="AU87" s="12">
        <v>0</v>
      </c>
      <c r="AV87" s="12">
        <v>0</v>
      </c>
      <c r="AW87" s="12">
        <f t="shared" si="35"/>
        <v>625.50000000000125</v>
      </c>
      <c r="AX87" s="14"/>
    </row>
    <row r="88" spans="1:50" x14ac:dyDescent="0.35">
      <c r="A88" s="3">
        <v>18737</v>
      </c>
      <c r="B88" s="3" t="s">
        <v>229</v>
      </c>
      <c r="C88" s="3" t="s">
        <v>230</v>
      </c>
      <c r="D88" s="3" t="s">
        <v>231</v>
      </c>
      <c r="E88" s="12">
        <f>SUMIF(inventory!$A$2:$A$1200,A88,inventory!$J$2:$J$1200)</f>
        <v>3829.9288239999996</v>
      </c>
      <c r="F88" s="12">
        <v>5824.6413000000002</v>
      </c>
      <c r="G88" s="12">
        <f t="shared" si="24"/>
        <v>7174.3</v>
      </c>
      <c r="H88" s="12">
        <f t="shared" si="25"/>
        <v>5179.5875239999996</v>
      </c>
      <c r="I88" s="12">
        <v>7174.3</v>
      </c>
      <c r="J88" s="13"/>
      <c r="K88" s="12">
        <v>1589.8475551894001</v>
      </c>
      <c r="L88" s="12">
        <v>0</v>
      </c>
      <c r="M88" s="12">
        <f t="shared" si="26"/>
        <v>2240.0812688105998</v>
      </c>
      <c r="N88" s="13"/>
      <c r="O88" s="12">
        <v>1352.86579406654</v>
      </c>
      <c r="P88" s="12">
        <v>0</v>
      </c>
      <c r="Q88" s="12">
        <f t="shared" si="27"/>
        <v>887.21547474405975</v>
      </c>
      <c r="R88" s="13"/>
      <c r="S88" s="12">
        <v>733.94188564449701</v>
      </c>
      <c r="T88" s="12">
        <v>0</v>
      </c>
      <c r="U88" s="12">
        <f t="shared" si="28"/>
        <v>153.27358909956274</v>
      </c>
      <c r="V88" s="13"/>
      <c r="W88" s="12">
        <v>548.90968130262502</v>
      </c>
      <c r="X88" s="12">
        <v>0</v>
      </c>
      <c r="Y88" s="12">
        <f t="shared" si="29"/>
        <v>-395.63609220306228</v>
      </c>
      <c r="Z88" s="13"/>
      <c r="AA88" s="12">
        <v>623.43966323895802</v>
      </c>
      <c r="AB88" s="12">
        <v>0</v>
      </c>
      <c r="AC88" s="12">
        <f t="shared" si="30"/>
        <v>-1019.0757554420203</v>
      </c>
      <c r="AD88" s="13"/>
      <c r="AE88" s="12">
        <v>579.86668231584201</v>
      </c>
      <c r="AF88" s="12">
        <v>0</v>
      </c>
      <c r="AG88" s="12">
        <f t="shared" si="31"/>
        <v>-1598.9424377578623</v>
      </c>
      <c r="AH88" s="13"/>
      <c r="AI88" s="12">
        <v>297.99621717617498</v>
      </c>
      <c r="AJ88" s="12">
        <v>0</v>
      </c>
      <c r="AK88" s="12">
        <f t="shared" si="32"/>
        <v>-1896.9386549340372</v>
      </c>
      <c r="AL88" s="13"/>
      <c r="AM88" s="12">
        <v>97.773821065965095</v>
      </c>
      <c r="AN88" s="12">
        <v>0</v>
      </c>
      <c r="AO88" s="12">
        <f t="shared" si="33"/>
        <v>-1994.7124760000024</v>
      </c>
      <c r="AP88" s="13"/>
      <c r="AQ88" s="12">
        <v>0</v>
      </c>
      <c r="AR88" s="12">
        <v>0</v>
      </c>
      <c r="AS88" s="12">
        <f t="shared" si="34"/>
        <v>-1994.7124760000024</v>
      </c>
      <c r="AT88" s="13"/>
      <c r="AU88" s="12">
        <v>0</v>
      </c>
      <c r="AV88" s="12">
        <v>0</v>
      </c>
      <c r="AW88" s="12">
        <f t="shared" si="35"/>
        <v>-1994.7124760000024</v>
      </c>
      <c r="AX88" s="14"/>
    </row>
    <row r="89" spans="1:50" x14ac:dyDescent="0.35">
      <c r="A89" s="3">
        <v>18375</v>
      </c>
      <c r="B89" s="3" t="s">
        <v>44</v>
      </c>
      <c r="C89" s="3" t="s">
        <v>191</v>
      </c>
      <c r="D89" s="3" t="s">
        <v>41</v>
      </c>
      <c r="E89" s="12">
        <f>SUMIF(inventory!$A$2:$A$1200,A89,inventory!$J$2:$J$1200)</f>
        <v>2400</v>
      </c>
      <c r="F89" s="12">
        <v>3822</v>
      </c>
      <c r="G89" s="12">
        <f t="shared" si="24"/>
        <v>4100</v>
      </c>
      <c r="H89" s="12">
        <f t="shared" si="25"/>
        <v>2678</v>
      </c>
      <c r="I89" s="12">
        <v>4100</v>
      </c>
      <c r="J89" s="13"/>
      <c r="K89" s="12">
        <v>1369.8560378050399</v>
      </c>
      <c r="L89" s="12">
        <v>0</v>
      </c>
      <c r="M89" s="12">
        <f t="shared" si="26"/>
        <v>1030.1439621949601</v>
      </c>
      <c r="N89" s="13"/>
      <c r="O89" s="12">
        <v>142.143962194957</v>
      </c>
      <c r="P89" s="12">
        <v>0</v>
      </c>
      <c r="Q89" s="12">
        <f t="shared" si="27"/>
        <v>888.00000000000307</v>
      </c>
      <c r="R89" s="13"/>
      <c r="S89" s="12">
        <v>0</v>
      </c>
      <c r="T89" s="12">
        <v>0</v>
      </c>
      <c r="U89" s="12">
        <f t="shared" si="28"/>
        <v>888.00000000000307</v>
      </c>
      <c r="V89" s="13"/>
      <c r="W89" s="12">
        <v>0</v>
      </c>
      <c r="X89" s="12">
        <v>0</v>
      </c>
      <c r="Y89" s="12">
        <f t="shared" si="29"/>
        <v>888.00000000000307</v>
      </c>
      <c r="Z89" s="13"/>
      <c r="AA89" s="12">
        <v>1107.6620900524599</v>
      </c>
      <c r="AB89" s="12">
        <v>0</v>
      </c>
      <c r="AC89" s="12">
        <f t="shared" si="30"/>
        <v>-219.66209005245685</v>
      </c>
      <c r="AD89" s="13"/>
      <c r="AE89" s="12">
        <v>988.04998555762904</v>
      </c>
      <c r="AF89" s="12">
        <v>0</v>
      </c>
      <c r="AG89" s="12">
        <f t="shared" si="31"/>
        <v>-1207.7120756100858</v>
      </c>
      <c r="AH89" s="13"/>
      <c r="AI89" s="12">
        <v>214.287924389914</v>
      </c>
      <c r="AJ89" s="12">
        <v>0</v>
      </c>
      <c r="AK89" s="12">
        <f t="shared" si="32"/>
        <v>-1421.9999999999998</v>
      </c>
      <c r="AL89" s="13"/>
      <c r="AM89" s="12">
        <v>0</v>
      </c>
      <c r="AN89" s="12">
        <v>0</v>
      </c>
      <c r="AO89" s="12">
        <f t="shared" si="33"/>
        <v>-1421.9999999999998</v>
      </c>
      <c r="AP89" s="13"/>
      <c r="AQ89" s="12">
        <v>0</v>
      </c>
      <c r="AR89" s="12">
        <v>0</v>
      </c>
      <c r="AS89" s="12">
        <f t="shared" si="34"/>
        <v>-1421.9999999999998</v>
      </c>
      <c r="AT89" s="13"/>
      <c r="AU89" s="12">
        <v>0</v>
      </c>
      <c r="AV89" s="12">
        <v>0</v>
      </c>
      <c r="AW89" s="12">
        <f t="shared" si="35"/>
        <v>-1421.9999999999998</v>
      </c>
      <c r="AX89" s="14"/>
    </row>
    <row r="90" spans="1:50" x14ac:dyDescent="0.35">
      <c r="A90" s="3">
        <v>18133</v>
      </c>
      <c r="B90" s="3" t="s">
        <v>124</v>
      </c>
      <c r="C90" s="3" t="s">
        <v>177</v>
      </c>
      <c r="D90" s="3" t="s">
        <v>178</v>
      </c>
      <c r="E90" s="12">
        <f>SUMIF(inventory!$A$2:$A$1200,A90,inventory!$J$2:$J$1200)</f>
        <v>890.80161199999998</v>
      </c>
      <c r="F90" s="12">
        <v>0</v>
      </c>
      <c r="G90" s="12">
        <f t="shared" si="24"/>
        <v>0</v>
      </c>
      <c r="H90" s="12">
        <f t="shared" si="25"/>
        <v>890.80161199999998</v>
      </c>
      <c r="I90" s="12">
        <v>0</v>
      </c>
      <c r="J90" s="13"/>
      <c r="K90" s="12">
        <v>0</v>
      </c>
      <c r="L90" s="12">
        <v>0</v>
      </c>
      <c r="M90" s="12">
        <f t="shared" si="26"/>
        <v>890.80161199999998</v>
      </c>
      <c r="N90" s="13"/>
      <c r="O90" s="12">
        <v>0</v>
      </c>
      <c r="P90" s="12">
        <v>0</v>
      </c>
      <c r="Q90" s="12">
        <f t="shared" si="27"/>
        <v>890.80161199999998</v>
      </c>
      <c r="R90" s="13"/>
      <c r="S90" s="12">
        <v>0</v>
      </c>
      <c r="T90" s="12">
        <v>0</v>
      </c>
      <c r="U90" s="12">
        <f t="shared" si="28"/>
        <v>890.80161199999998</v>
      </c>
      <c r="V90" s="13"/>
      <c r="W90" s="12">
        <v>0</v>
      </c>
      <c r="X90" s="12">
        <v>0</v>
      </c>
      <c r="Y90" s="12">
        <f t="shared" si="29"/>
        <v>890.80161199999998</v>
      </c>
      <c r="Z90" s="13"/>
      <c r="AA90" s="12">
        <v>0</v>
      </c>
      <c r="AB90" s="12">
        <v>0</v>
      </c>
      <c r="AC90" s="12">
        <f t="shared" si="30"/>
        <v>890.80161199999998</v>
      </c>
      <c r="AD90" s="13"/>
      <c r="AE90" s="12">
        <v>0</v>
      </c>
      <c r="AF90" s="12">
        <v>0</v>
      </c>
      <c r="AG90" s="12">
        <f t="shared" si="31"/>
        <v>890.80161199999998</v>
      </c>
      <c r="AH90" s="13"/>
      <c r="AI90" s="12">
        <v>0</v>
      </c>
      <c r="AJ90" s="12">
        <v>0</v>
      </c>
      <c r="AK90" s="12">
        <f t="shared" si="32"/>
        <v>890.80161199999998</v>
      </c>
      <c r="AL90" s="13"/>
      <c r="AM90" s="12">
        <v>0</v>
      </c>
      <c r="AN90" s="12">
        <v>0</v>
      </c>
      <c r="AO90" s="12">
        <f t="shared" si="33"/>
        <v>890.80161199999998</v>
      </c>
      <c r="AP90" s="13"/>
      <c r="AQ90" s="12">
        <v>0</v>
      </c>
      <c r="AR90" s="12">
        <v>0</v>
      </c>
      <c r="AS90" s="12">
        <f t="shared" si="34"/>
        <v>890.80161199999998</v>
      </c>
      <c r="AT90" s="13"/>
      <c r="AU90" s="12">
        <v>0</v>
      </c>
      <c r="AV90" s="12">
        <v>0</v>
      </c>
      <c r="AW90" s="12">
        <f t="shared" si="35"/>
        <v>890.80161199999998</v>
      </c>
      <c r="AX90" s="14"/>
    </row>
    <row r="91" spans="1:50" x14ac:dyDescent="0.35">
      <c r="A91" s="3">
        <v>18732</v>
      </c>
      <c r="B91" s="3" t="s">
        <v>171</v>
      </c>
      <c r="C91" s="3" t="s">
        <v>179</v>
      </c>
      <c r="D91" s="3" t="s">
        <v>88</v>
      </c>
      <c r="E91" s="12">
        <f>SUMIF(inventory!$A$2:$A$1200,A91,inventory!$J$2:$J$1200)</f>
        <v>893.7</v>
      </c>
      <c r="F91" s="12">
        <v>0.321600000000001</v>
      </c>
      <c r="G91" s="12">
        <f t="shared" si="24"/>
        <v>0</v>
      </c>
      <c r="H91" s="12">
        <f t="shared" si="25"/>
        <v>893.37840000000006</v>
      </c>
      <c r="I91" s="12">
        <v>0</v>
      </c>
      <c r="J91" s="13"/>
      <c r="K91" s="12">
        <v>0.321600000000001</v>
      </c>
      <c r="L91" s="12">
        <v>0</v>
      </c>
      <c r="M91" s="12">
        <f t="shared" si="26"/>
        <v>893.37840000000006</v>
      </c>
      <c r="N91" s="13"/>
      <c r="O91" s="12">
        <v>0</v>
      </c>
      <c r="P91" s="12">
        <v>0</v>
      </c>
      <c r="Q91" s="12">
        <f t="shared" si="27"/>
        <v>893.37840000000006</v>
      </c>
      <c r="R91" s="13"/>
      <c r="S91" s="12">
        <v>0</v>
      </c>
      <c r="T91" s="12">
        <v>0</v>
      </c>
      <c r="U91" s="12">
        <f t="shared" si="28"/>
        <v>893.37840000000006</v>
      </c>
      <c r="V91" s="13"/>
      <c r="W91" s="12">
        <v>0</v>
      </c>
      <c r="X91" s="12">
        <v>0</v>
      </c>
      <c r="Y91" s="12">
        <f t="shared" si="29"/>
        <v>893.37840000000006</v>
      </c>
      <c r="Z91" s="13"/>
      <c r="AA91" s="12">
        <v>0</v>
      </c>
      <c r="AB91" s="12">
        <v>0</v>
      </c>
      <c r="AC91" s="12">
        <f t="shared" si="30"/>
        <v>893.37840000000006</v>
      </c>
      <c r="AD91" s="13"/>
      <c r="AE91" s="12">
        <v>0</v>
      </c>
      <c r="AF91" s="12">
        <v>0</v>
      </c>
      <c r="AG91" s="12">
        <f t="shared" si="31"/>
        <v>893.37840000000006</v>
      </c>
      <c r="AH91" s="13"/>
      <c r="AI91" s="12">
        <v>0</v>
      </c>
      <c r="AJ91" s="12">
        <v>0</v>
      </c>
      <c r="AK91" s="12">
        <f t="shared" si="32"/>
        <v>893.37840000000006</v>
      </c>
      <c r="AL91" s="13"/>
      <c r="AM91" s="12">
        <v>0</v>
      </c>
      <c r="AN91" s="12">
        <v>0</v>
      </c>
      <c r="AO91" s="12">
        <f t="shared" si="33"/>
        <v>893.37840000000006</v>
      </c>
      <c r="AP91" s="13"/>
      <c r="AQ91" s="12">
        <v>0</v>
      </c>
      <c r="AR91" s="12">
        <v>0</v>
      </c>
      <c r="AS91" s="12">
        <f t="shared" si="34"/>
        <v>893.37840000000006</v>
      </c>
      <c r="AT91" s="13"/>
      <c r="AU91" s="12">
        <v>0</v>
      </c>
      <c r="AV91" s="12">
        <v>0</v>
      </c>
      <c r="AW91" s="12">
        <f t="shared" si="35"/>
        <v>893.37840000000006</v>
      </c>
      <c r="AX91" s="14"/>
    </row>
    <row r="92" spans="1:50" x14ac:dyDescent="0.35">
      <c r="A92" s="3">
        <v>18707</v>
      </c>
      <c r="B92" s="3" t="s">
        <v>211</v>
      </c>
      <c r="C92" s="3" t="s">
        <v>249</v>
      </c>
      <c r="D92" s="3" t="s">
        <v>46</v>
      </c>
      <c r="E92" s="12">
        <f>SUMIF(inventory!$A$2:$A$1200,A92,inventory!$J$2:$J$1200)</f>
        <v>4334.6384484</v>
      </c>
      <c r="F92" s="12">
        <v>8886.8708000000006</v>
      </c>
      <c r="G92" s="12">
        <f t="shared" si="24"/>
        <v>6343</v>
      </c>
      <c r="H92" s="12">
        <f t="shared" si="25"/>
        <v>1790.7676483999994</v>
      </c>
      <c r="I92" s="12">
        <v>6343</v>
      </c>
      <c r="J92" s="13"/>
      <c r="K92" s="12">
        <v>1950.95876420539</v>
      </c>
      <c r="L92" s="12">
        <v>0</v>
      </c>
      <c r="M92" s="12">
        <f t="shared" si="26"/>
        <v>2383.6796841946098</v>
      </c>
      <c r="N92" s="13"/>
      <c r="O92" s="12">
        <v>1482.1675819493901</v>
      </c>
      <c r="P92" s="12">
        <v>0</v>
      </c>
      <c r="Q92" s="12">
        <f t="shared" si="27"/>
        <v>901.51210224521969</v>
      </c>
      <c r="R92" s="13"/>
      <c r="S92" s="12">
        <v>1471.0323903851199</v>
      </c>
      <c r="T92" s="12">
        <v>0</v>
      </c>
      <c r="U92" s="12">
        <f t="shared" si="28"/>
        <v>-569.52028813990023</v>
      </c>
      <c r="V92" s="13"/>
      <c r="W92" s="12">
        <v>1471.0323903851199</v>
      </c>
      <c r="X92" s="12">
        <v>0</v>
      </c>
      <c r="Y92" s="12">
        <f t="shared" si="29"/>
        <v>-2040.5526785250202</v>
      </c>
      <c r="Z92" s="13"/>
      <c r="AA92" s="12">
        <v>1471.0323903851199</v>
      </c>
      <c r="AB92" s="12">
        <v>0</v>
      </c>
      <c r="AC92" s="12">
        <f t="shared" si="30"/>
        <v>-3511.5850689101399</v>
      </c>
      <c r="AD92" s="13"/>
      <c r="AE92" s="12">
        <v>1040.64728268986</v>
      </c>
      <c r="AF92" s="12">
        <v>0</v>
      </c>
      <c r="AG92" s="12">
        <f t="shared" si="31"/>
        <v>-4552.2323515999997</v>
      </c>
      <c r="AH92" s="13"/>
      <c r="AI92" s="12">
        <v>0</v>
      </c>
      <c r="AJ92" s="12">
        <v>0</v>
      </c>
      <c r="AK92" s="12">
        <f t="shared" si="32"/>
        <v>-4552.2323515999997</v>
      </c>
      <c r="AL92" s="13"/>
      <c r="AM92" s="12">
        <v>0</v>
      </c>
      <c r="AN92" s="12">
        <v>0</v>
      </c>
      <c r="AO92" s="12">
        <f t="shared" si="33"/>
        <v>-4552.2323515999997</v>
      </c>
      <c r="AP92" s="13"/>
      <c r="AQ92" s="12">
        <v>0</v>
      </c>
      <c r="AR92" s="12">
        <v>0</v>
      </c>
      <c r="AS92" s="12">
        <f t="shared" si="34"/>
        <v>-4552.2323515999997</v>
      </c>
      <c r="AT92" s="13"/>
      <c r="AU92" s="12">
        <v>0</v>
      </c>
      <c r="AV92" s="12">
        <v>0</v>
      </c>
      <c r="AW92" s="12">
        <f t="shared" si="35"/>
        <v>-4552.2323515999997</v>
      </c>
      <c r="AX92" s="14"/>
    </row>
    <row r="93" spans="1:50" x14ac:dyDescent="0.35">
      <c r="A93" s="3">
        <v>10402</v>
      </c>
      <c r="B93" s="3" t="s">
        <v>57</v>
      </c>
      <c r="C93" s="3" t="s">
        <v>180</v>
      </c>
      <c r="D93" s="3" t="s">
        <v>41</v>
      </c>
      <c r="E93" s="12">
        <f>SUMIF(inventory!$A$2:$A$1200,A93,inventory!$J$2:$J$1200)</f>
        <v>2123.5</v>
      </c>
      <c r="F93" s="12">
        <v>1216.6079999999999</v>
      </c>
      <c r="G93" s="12">
        <f t="shared" si="24"/>
        <v>0</v>
      </c>
      <c r="H93" s="12">
        <f t="shared" si="25"/>
        <v>906.89200000000005</v>
      </c>
      <c r="I93" s="12">
        <v>0</v>
      </c>
      <c r="J93" s="13"/>
      <c r="K93" s="12">
        <v>1216.6079999999999</v>
      </c>
      <c r="L93" s="12">
        <v>0</v>
      </c>
      <c r="M93" s="12">
        <f t="shared" si="26"/>
        <v>906.89200000000005</v>
      </c>
      <c r="N93" s="13"/>
      <c r="O93" s="12">
        <v>0</v>
      </c>
      <c r="P93" s="12">
        <v>0</v>
      </c>
      <c r="Q93" s="12">
        <f t="shared" si="27"/>
        <v>906.89200000000005</v>
      </c>
      <c r="R93" s="13"/>
      <c r="S93" s="12">
        <v>0</v>
      </c>
      <c r="T93" s="12">
        <v>0</v>
      </c>
      <c r="U93" s="12">
        <f t="shared" si="28"/>
        <v>906.89200000000005</v>
      </c>
      <c r="V93" s="13"/>
      <c r="W93" s="12">
        <v>0</v>
      </c>
      <c r="X93" s="12">
        <v>0</v>
      </c>
      <c r="Y93" s="12">
        <f t="shared" si="29"/>
        <v>906.89200000000005</v>
      </c>
      <c r="Z93" s="13"/>
      <c r="AA93" s="12">
        <v>0</v>
      </c>
      <c r="AB93" s="12">
        <v>0</v>
      </c>
      <c r="AC93" s="12">
        <f t="shared" si="30"/>
        <v>906.89200000000005</v>
      </c>
      <c r="AD93" s="13"/>
      <c r="AE93" s="12">
        <v>0</v>
      </c>
      <c r="AF93" s="12">
        <v>0</v>
      </c>
      <c r="AG93" s="12">
        <f t="shared" si="31"/>
        <v>906.89200000000005</v>
      </c>
      <c r="AH93" s="13"/>
      <c r="AI93" s="12">
        <v>0</v>
      </c>
      <c r="AJ93" s="12">
        <v>0</v>
      </c>
      <c r="AK93" s="12">
        <f t="shared" si="32"/>
        <v>906.89200000000005</v>
      </c>
      <c r="AL93" s="13"/>
      <c r="AM93" s="12">
        <v>0</v>
      </c>
      <c r="AN93" s="12">
        <v>0</v>
      </c>
      <c r="AO93" s="12">
        <f t="shared" si="33"/>
        <v>906.89200000000005</v>
      </c>
      <c r="AP93" s="13"/>
      <c r="AQ93" s="12">
        <v>0</v>
      </c>
      <c r="AR93" s="12">
        <v>0</v>
      </c>
      <c r="AS93" s="12">
        <f t="shared" si="34"/>
        <v>906.89200000000005</v>
      </c>
      <c r="AT93" s="13"/>
      <c r="AU93" s="12">
        <v>0</v>
      </c>
      <c r="AV93" s="12">
        <v>0</v>
      </c>
      <c r="AW93" s="12">
        <f t="shared" si="35"/>
        <v>906.89200000000005</v>
      </c>
      <c r="AX93" s="14"/>
    </row>
    <row r="94" spans="1:50" x14ac:dyDescent="0.35">
      <c r="A94" s="3">
        <v>18712</v>
      </c>
      <c r="B94" s="3" t="s">
        <v>70</v>
      </c>
      <c r="C94" s="3" t="s">
        <v>232</v>
      </c>
      <c r="D94" s="3" t="s">
        <v>233</v>
      </c>
      <c r="E94" s="12">
        <f>SUMIF(inventory!$A$2:$A$1200,A94,inventory!$J$2:$J$1200)</f>
        <v>1164.78784</v>
      </c>
      <c r="F94" s="12">
        <v>3963.7359999999999</v>
      </c>
      <c r="G94" s="12">
        <f t="shared" si="24"/>
        <v>10000</v>
      </c>
      <c r="H94" s="12">
        <f t="shared" si="25"/>
        <v>7201.0518400000001</v>
      </c>
      <c r="I94" s="12">
        <v>2000</v>
      </c>
      <c r="J94" s="13"/>
      <c r="K94" s="12">
        <v>986.98611988595098</v>
      </c>
      <c r="L94" s="12">
        <v>2000</v>
      </c>
      <c r="M94" s="12">
        <f t="shared" si="26"/>
        <v>2177.8017201140492</v>
      </c>
      <c r="N94" s="13"/>
      <c r="O94" s="12">
        <v>1206.3163687495</v>
      </c>
      <c r="P94" s="12">
        <v>0</v>
      </c>
      <c r="Q94" s="12">
        <f t="shared" si="27"/>
        <v>971.48535136454916</v>
      </c>
      <c r="R94" s="13"/>
      <c r="S94" s="12">
        <v>1181.4356544032601</v>
      </c>
      <c r="T94" s="12">
        <v>2000</v>
      </c>
      <c r="U94" s="12">
        <f t="shared" si="28"/>
        <v>1790.0496969612891</v>
      </c>
      <c r="V94" s="13"/>
      <c r="W94" s="12">
        <v>512.80966349490302</v>
      </c>
      <c r="X94" s="12">
        <v>0</v>
      </c>
      <c r="Y94" s="12">
        <f t="shared" si="29"/>
        <v>1277.2400334663862</v>
      </c>
      <c r="Z94" s="13"/>
      <c r="AA94" s="12">
        <v>76.188193466390899</v>
      </c>
      <c r="AB94" s="12">
        <v>2000</v>
      </c>
      <c r="AC94" s="12">
        <f t="shared" si="30"/>
        <v>3201.0518399999955</v>
      </c>
      <c r="AD94" s="13"/>
      <c r="AE94" s="12">
        <v>0</v>
      </c>
      <c r="AF94" s="12">
        <v>0</v>
      </c>
      <c r="AG94" s="12">
        <f t="shared" si="31"/>
        <v>3201.0518399999955</v>
      </c>
      <c r="AH94" s="13"/>
      <c r="AI94" s="12">
        <v>0</v>
      </c>
      <c r="AJ94" s="12">
        <v>2000</v>
      </c>
      <c r="AK94" s="12">
        <f t="shared" si="32"/>
        <v>5201.0518399999955</v>
      </c>
      <c r="AL94" s="13"/>
      <c r="AM94" s="12">
        <v>0</v>
      </c>
      <c r="AN94" s="12">
        <v>0</v>
      </c>
      <c r="AO94" s="12">
        <f t="shared" si="33"/>
        <v>5201.0518399999955</v>
      </c>
      <c r="AP94" s="13"/>
      <c r="AQ94" s="12">
        <v>0</v>
      </c>
      <c r="AR94" s="12">
        <v>0</v>
      </c>
      <c r="AS94" s="12">
        <f t="shared" si="34"/>
        <v>5201.0518399999955</v>
      </c>
      <c r="AT94" s="13"/>
      <c r="AU94" s="12">
        <v>0</v>
      </c>
      <c r="AV94" s="12">
        <v>0</v>
      </c>
      <c r="AW94" s="12">
        <f t="shared" si="35"/>
        <v>5201.0518399999955</v>
      </c>
      <c r="AX94" s="14"/>
    </row>
    <row r="95" spans="1:50" x14ac:dyDescent="0.35">
      <c r="A95" s="3">
        <v>18605</v>
      </c>
      <c r="B95" s="3" t="s">
        <v>61</v>
      </c>
      <c r="C95" s="3" t="s">
        <v>181</v>
      </c>
      <c r="D95" s="3" t="s">
        <v>182</v>
      </c>
      <c r="E95" s="12">
        <f>SUMIF(inventory!$A$2:$A$1200,A95,inventory!$J$2:$J$1200)</f>
        <v>1028.0275980000001</v>
      </c>
      <c r="F95" s="12">
        <v>52.375500000000002</v>
      </c>
      <c r="G95" s="12">
        <f t="shared" si="24"/>
        <v>0</v>
      </c>
      <c r="H95" s="12">
        <f t="shared" si="25"/>
        <v>975.65209800000014</v>
      </c>
      <c r="I95" s="12">
        <v>0</v>
      </c>
      <c r="J95" s="13"/>
      <c r="K95" s="12">
        <v>52.375500000000002</v>
      </c>
      <c r="L95" s="12">
        <v>0</v>
      </c>
      <c r="M95" s="12">
        <f t="shared" si="26"/>
        <v>975.65209800000014</v>
      </c>
      <c r="N95" s="13"/>
      <c r="O95" s="12">
        <v>0</v>
      </c>
      <c r="P95" s="12">
        <v>0</v>
      </c>
      <c r="Q95" s="12">
        <f t="shared" si="27"/>
        <v>975.65209800000014</v>
      </c>
      <c r="R95" s="13"/>
      <c r="S95" s="12">
        <v>0</v>
      </c>
      <c r="T95" s="12">
        <v>0</v>
      </c>
      <c r="U95" s="12">
        <f t="shared" si="28"/>
        <v>975.65209800000014</v>
      </c>
      <c r="V95" s="13"/>
      <c r="W95" s="12">
        <v>0</v>
      </c>
      <c r="X95" s="12">
        <v>0</v>
      </c>
      <c r="Y95" s="12">
        <f t="shared" si="29"/>
        <v>975.65209800000014</v>
      </c>
      <c r="Z95" s="13"/>
      <c r="AA95" s="12">
        <v>0</v>
      </c>
      <c r="AB95" s="12">
        <v>0</v>
      </c>
      <c r="AC95" s="12">
        <f t="shared" si="30"/>
        <v>975.65209800000014</v>
      </c>
      <c r="AD95" s="13"/>
      <c r="AE95" s="12">
        <v>0</v>
      </c>
      <c r="AF95" s="12">
        <v>0</v>
      </c>
      <c r="AG95" s="12">
        <f t="shared" si="31"/>
        <v>975.65209800000014</v>
      </c>
      <c r="AH95" s="13"/>
      <c r="AI95" s="12">
        <v>0</v>
      </c>
      <c r="AJ95" s="12">
        <v>0</v>
      </c>
      <c r="AK95" s="12">
        <f t="shared" si="32"/>
        <v>975.65209800000014</v>
      </c>
      <c r="AL95" s="13"/>
      <c r="AM95" s="12">
        <v>0</v>
      </c>
      <c r="AN95" s="12">
        <v>0</v>
      </c>
      <c r="AO95" s="12">
        <f t="shared" si="33"/>
        <v>975.65209800000014</v>
      </c>
      <c r="AP95" s="13"/>
      <c r="AQ95" s="12">
        <v>0</v>
      </c>
      <c r="AR95" s="12">
        <v>0</v>
      </c>
      <c r="AS95" s="12">
        <f t="shared" si="34"/>
        <v>975.65209800000014</v>
      </c>
      <c r="AT95" s="13"/>
      <c r="AU95" s="12">
        <v>0</v>
      </c>
      <c r="AV95" s="12">
        <v>0</v>
      </c>
      <c r="AW95" s="12">
        <f t="shared" si="35"/>
        <v>975.65209800000014</v>
      </c>
      <c r="AX95" s="14"/>
    </row>
    <row r="96" spans="1:50" x14ac:dyDescent="0.35">
      <c r="A96" s="3">
        <v>18745</v>
      </c>
      <c r="B96" s="3" t="s">
        <v>57</v>
      </c>
      <c r="C96" s="3" t="s">
        <v>185</v>
      </c>
      <c r="D96" s="3" t="s">
        <v>41</v>
      </c>
      <c r="E96" s="12">
        <f>SUMIF(inventory!$A$2:$A$1200,A96,inventory!$J$2:$J$1200)</f>
        <v>1137.5999999999999</v>
      </c>
      <c r="F96" s="12">
        <v>150</v>
      </c>
      <c r="G96" s="12">
        <f t="shared" si="24"/>
        <v>0</v>
      </c>
      <c r="H96" s="12">
        <f t="shared" si="25"/>
        <v>987.59999999999991</v>
      </c>
      <c r="I96" s="12">
        <v>0</v>
      </c>
      <c r="J96" s="13"/>
      <c r="K96" s="12">
        <v>150</v>
      </c>
      <c r="L96" s="12">
        <v>0</v>
      </c>
      <c r="M96" s="12">
        <f t="shared" si="26"/>
        <v>987.59999999999991</v>
      </c>
      <c r="N96" s="13"/>
      <c r="O96" s="12">
        <v>0</v>
      </c>
      <c r="P96" s="12">
        <v>0</v>
      </c>
      <c r="Q96" s="12">
        <f t="shared" si="27"/>
        <v>987.59999999999991</v>
      </c>
      <c r="R96" s="13"/>
      <c r="S96" s="12">
        <v>0</v>
      </c>
      <c r="T96" s="12">
        <v>0</v>
      </c>
      <c r="U96" s="12">
        <f t="shared" si="28"/>
        <v>987.59999999999991</v>
      </c>
      <c r="V96" s="13"/>
      <c r="W96" s="12">
        <v>0</v>
      </c>
      <c r="X96" s="12">
        <v>0</v>
      </c>
      <c r="Y96" s="12">
        <f t="shared" si="29"/>
        <v>987.59999999999991</v>
      </c>
      <c r="Z96" s="13"/>
      <c r="AA96" s="12">
        <v>0</v>
      </c>
      <c r="AB96" s="12">
        <v>0</v>
      </c>
      <c r="AC96" s="12">
        <f t="shared" si="30"/>
        <v>987.59999999999991</v>
      </c>
      <c r="AD96" s="13"/>
      <c r="AE96" s="12">
        <v>0</v>
      </c>
      <c r="AF96" s="12">
        <v>0</v>
      </c>
      <c r="AG96" s="12">
        <f t="shared" si="31"/>
        <v>987.59999999999991</v>
      </c>
      <c r="AH96" s="13"/>
      <c r="AI96" s="12">
        <v>0</v>
      </c>
      <c r="AJ96" s="12">
        <v>0</v>
      </c>
      <c r="AK96" s="12">
        <f t="shared" si="32"/>
        <v>987.59999999999991</v>
      </c>
      <c r="AL96" s="13"/>
      <c r="AM96" s="12">
        <v>0</v>
      </c>
      <c r="AN96" s="12">
        <v>0</v>
      </c>
      <c r="AO96" s="12">
        <f t="shared" si="33"/>
        <v>987.59999999999991</v>
      </c>
      <c r="AP96" s="13"/>
      <c r="AQ96" s="12">
        <v>0</v>
      </c>
      <c r="AR96" s="12">
        <v>0</v>
      </c>
      <c r="AS96" s="12">
        <f t="shared" si="34"/>
        <v>987.59999999999991</v>
      </c>
      <c r="AT96" s="13"/>
      <c r="AU96" s="12">
        <v>0</v>
      </c>
      <c r="AV96" s="12">
        <v>0</v>
      </c>
      <c r="AW96" s="12">
        <f t="shared" si="35"/>
        <v>987.59999999999991</v>
      </c>
      <c r="AX96" s="14"/>
    </row>
    <row r="97" spans="1:50" x14ac:dyDescent="0.35">
      <c r="A97" s="3">
        <v>12526</v>
      </c>
      <c r="B97" s="3" t="s">
        <v>57</v>
      </c>
      <c r="C97" s="3" t="s">
        <v>293</v>
      </c>
      <c r="D97" s="3" t="s">
        <v>41</v>
      </c>
      <c r="E97" s="12">
        <f>SUMIF(inventory!$A$2:$A$1200,A97,inventory!$J$2:$J$1200)</f>
        <v>12677.967820999998</v>
      </c>
      <c r="F97" s="12">
        <v>21712.8626</v>
      </c>
      <c r="G97" s="12">
        <f t="shared" si="24"/>
        <v>22000</v>
      </c>
      <c r="H97" s="12">
        <f t="shared" si="25"/>
        <v>12965.105220999998</v>
      </c>
      <c r="I97" s="12">
        <v>0</v>
      </c>
      <c r="J97" s="13"/>
      <c r="K97" s="12">
        <v>7433.1723793006504</v>
      </c>
      <c r="L97" s="12">
        <v>2000</v>
      </c>
      <c r="M97" s="12">
        <f t="shared" si="26"/>
        <v>7244.795441699348</v>
      </c>
      <c r="N97" s="13"/>
      <c r="O97" s="12">
        <v>6254.51654817704</v>
      </c>
      <c r="P97" s="12">
        <v>0</v>
      </c>
      <c r="Q97" s="12">
        <f t="shared" si="27"/>
        <v>990.27889352230795</v>
      </c>
      <c r="R97" s="13"/>
      <c r="S97" s="12">
        <v>3189.4101332491</v>
      </c>
      <c r="T97" s="12">
        <v>0</v>
      </c>
      <c r="U97" s="12">
        <f t="shared" si="28"/>
        <v>-2199.131239726792</v>
      </c>
      <c r="V97" s="13"/>
      <c r="W97" s="12">
        <v>2198.9674437548301</v>
      </c>
      <c r="X97" s="12">
        <v>0</v>
      </c>
      <c r="Y97" s="12">
        <f t="shared" si="29"/>
        <v>-4398.0986834816222</v>
      </c>
      <c r="Z97" s="13"/>
      <c r="AA97" s="12">
        <v>1494.4011186571799</v>
      </c>
      <c r="AB97" s="12">
        <v>0</v>
      </c>
      <c r="AC97" s="12">
        <f t="shared" si="30"/>
        <v>-5892.4998021388019</v>
      </c>
      <c r="AD97" s="13"/>
      <c r="AE97" s="12">
        <v>681.75399075396194</v>
      </c>
      <c r="AF97" s="12">
        <v>20000</v>
      </c>
      <c r="AG97" s="12">
        <f t="shared" si="31"/>
        <v>13425.746207107237</v>
      </c>
      <c r="AH97" s="13"/>
      <c r="AI97" s="12">
        <v>347.37824289219901</v>
      </c>
      <c r="AJ97" s="12">
        <v>0</v>
      </c>
      <c r="AK97" s="12">
        <f t="shared" si="32"/>
        <v>13078.367964215038</v>
      </c>
      <c r="AL97" s="13"/>
      <c r="AM97" s="12">
        <v>113.262743215028</v>
      </c>
      <c r="AN97" s="12">
        <v>0</v>
      </c>
      <c r="AO97" s="12">
        <f t="shared" si="33"/>
        <v>12965.105221000011</v>
      </c>
      <c r="AP97" s="13"/>
      <c r="AQ97" s="12">
        <v>0</v>
      </c>
      <c r="AR97" s="12">
        <v>0</v>
      </c>
      <c r="AS97" s="12">
        <f t="shared" si="34"/>
        <v>12965.105221000011</v>
      </c>
      <c r="AT97" s="13"/>
      <c r="AU97" s="12">
        <v>0</v>
      </c>
      <c r="AV97" s="12">
        <v>0</v>
      </c>
      <c r="AW97" s="12">
        <f t="shared" si="35"/>
        <v>12965.105221000011</v>
      </c>
      <c r="AX97" s="14"/>
    </row>
    <row r="98" spans="1:50" x14ac:dyDescent="0.35">
      <c r="A98" s="3">
        <v>18795</v>
      </c>
      <c r="B98" s="3" t="s">
        <v>39</v>
      </c>
      <c r="C98" s="3" t="s">
        <v>188</v>
      </c>
      <c r="D98" s="3" t="s">
        <v>41</v>
      </c>
      <c r="E98" s="12">
        <f>SUMIF(inventory!$A$2:$A$1200,A98,inventory!$J$2:$J$1200)</f>
        <v>1003</v>
      </c>
      <c r="F98" s="12">
        <v>0</v>
      </c>
      <c r="G98" s="12">
        <f t="shared" si="24"/>
        <v>0</v>
      </c>
      <c r="H98" s="12">
        <f t="shared" si="25"/>
        <v>1003</v>
      </c>
      <c r="I98" s="12">
        <v>0</v>
      </c>
      <c r="J98" s="13"/>
      <c r="K98" s="12">
        <v>0</v>
      </c>
      <c r="L98" s="12">
        <v>0</v>
      </c>
      <c r="M98" s="12">
        <f t="shared" si="26"/>
        <v>1003</v>
      </c>
      <c r="N98" s="13"/>
      <c r="O98" s="12">
        <v>0</v>
      </c>
      <c r="P98" s="12">
        <v>0</v>
      </c>
      <c r="Q98" s="12">
        <f t="shared" si="27"/>
        <v>1003</v>
      </c>
      <c r="R98" s="13"/>
      <c r="S98" s="12">
        <v>0</v>
      </c>
      <c r="T98" s="12">
        <v>0</v>
      </c>
      <c r="U98" s="12">
        <f t="shared" si="28"/>
        <v>1003</v>
      </c>
      <c r="V98" s="13"/>
      <c r="W98" s="12">
        <v>0</v>
      </c>
      <c r="X98" s="12">
        <v>0</v>
      </c>
      <c r="Y98" s="12">
        <f t="shared" si="29"/>
        <v>1003</v>
      </c>
      <c r="Z98" s="13"/>
      <c r="AA98" s="12">
        <v>0</v>
      </c>
      <c r="AB98" s="12">
        <v>0</v>
      </c>
      <c r="AC98" s="12">
        <f t="shared" si="30"/>
        <v>1003</v>
      </c>
      <c r="AD98" s="13"/>
      <c r="AE98" s="12">
        <v>0</v>
      </c>
      <c r="AF98" s="12">
        <v>0</v>
      </c>
      <c r="AG98" s="12">
        <f t="shared" si="31"/>
        <v>1003</v>
      </c>
      <c r="AH98" s="13"/>
      <c r="AI98" s="12">
        <v>0</v>
      </c>
      <c r="AJ98" s="12">
        <v>0</v>
      </c>
      <c r="AK98" s="12">
        <f t="shared" si="32"/>
        <v>1003</v>
      </c>
      <c r="AL98" s="13"/>
      <c r="AM98" s="12">
        <v>0</v>
      </c>
      <c r="AN98" s="12">
        <v>0</v>
      </c>
      <c r="AO98" s="12">
        <f t="shared" si="33"/>
        <v>1003</v>
      </c>
      <c r="AP98" s="13"/>
      <c r="AQ98" s="12">
        <v>0</v>
      </c>
      <c r="AR98" s="12">
        <v>0</v>
      </c>
      <c r="AS98" s="12">
        <f t="shared" si="34"/>
        <v>1003</v>
      </c>
      <c r="AT98" s="13"/>
      <c r="AU98" s="12">
        <v>0</v>
      </c>
      <c r="AV98" s="12">
        <v>0</v>
      </c>
      <c r="AW98" s="12">
        <f t="shared" si="35"/>
        <v>1003</v>
      </c>
      <c r="AX98" s="14"/>
    </row>
    <row r="99" spans="1:50" x14ac:dyDescent="0.35">
      <c r="A99" s="3">
        <v>18824</v>
      </c>
      <c r="B99" s="3" t="s">
        <v>189</v>
      </c>
      <c r="C99" s="3" t="s">
        <v>190</v>
      </c>
      <c r="D99" s="3" t="s">
        <v>46</v>
      </c>
      <c r="E99" s="12">
        <f>SUMIF(inventory!$A$2:$A$1200,A99,inventory!$J$2:$J$1200)</f>
        <v>1018.2752814</v>
      </c>
      <c r="F99" s="12">
        <v>3.7105000000000201</v>
      </c>
      <c r="G99" s="12">
        <f t="shared" si="24"/>
        <v>0</v>
      </c>
      <c r="H99" s="12">
        <f t="shared" si="25"/>
        <v>1014.5647814</v>
      </c>
      <c r="I99" s="12">
        <v>0</v>
      </c>
      <c r="J99" s="13"/>
      <c r="K99" s="12">
        <v>3.7105000000000201</v>
      </c>
      <c r="L99" s="12">
        <v>0</v>
      </c>
      <c r="M99" s="12">
        <f t="shared" si="26"/>
        <v>1014.5647814</v>
      </c>
      <c r="N99" s="13"/>
      <c r="O99" s="12">
        <v>0</v>
      </c>
      <c r="P99" s="12">
        <v>0</v>
      </c>
      <c r="Q99" s="12">
        <f t="shared" si="27"/>
        <v>1014.5647814</v>
      </c>
      <c r="R99" s="13"/>
      <c r="S99" s="12">
        <v>0</v>
      </c>
      <c r="T99" s="12">
        <v>0</v>
      </c>
      <c r="U99" s="12">
        <f t="shared" si="28"/>
        <v>1014.5647814</v>
      </c>
      <c r="V99" s="13"/>
      <c r="W99" s="12">
        <v>0</v>
      </c>
      <c r="X99" s="12">
        <v>0</v>
      </c>
      <c r="Y99" s="12">
        <f t="shared" si="29"/>
        <v>1014.5647814</v>
      </c>
      <c r="Z99" s="13"/>
      <c r="AA99" s="12">
        <v>0</v>
      </c>
      <c r="AB99" s="12">
        <v>0</v>
      </c>
      <c r="AC99" s="12">
        <f t="shared" si="30"/>
        <v>1014.5647814</v>
      </c>
      <c r="AD99" s="13"/>
      <c r="AE99" s="12">
        <v>0</v>
      </c>
      <c r="AF99" s="12">
        <v>0</v>
      </c>
      <c r="AG99" s="12">
        <f t="shared" si="31"/>
        <v>1014.5647814</v>
      </c>
      <c r="AH99" s="13"/>
      <c r="AI99" s="12">
        <v>0</v>
      </c>
      <c r="AJ99" s="12">
        <v>0</v>
      </c>
      <c r="AK99" s="12">
        <f t="shared" si="32"/>
        <v>1014.5647814</v>
      </c>
      <c r="AL99" s="13"/>
      <c r="AM99" s="12">
        <v>0</v>
      </c>
      <c r="AN99" s="12">
        <v>0</v>
      </c>
      <c r="AO99" s="12">
        <f t="shared" si="33"/>
        <v>1014.5647814</v>
      </c>
      <c r="AP99" s="13"/>
      <c r="AQ99" s="12">
        <v>0</v>
      </c>
      <c r="AR99" s="12">
        <v>0</v>
      </c>
      <c r="AS99" s="12">
        <f t="shared" si="34"/>
        <v>1014.5647814</v>
      </c>
      <c r="AT99" s="13"/>
      <c r="AU99" s="12">
        <v>0</v>
      </c>
      <c r="AV99" s="12">
        <v>0</v>
      </c>
      <c r="AW99" s="12">
        <f t="shared" si="35"/>
        <v>1014.5647814</v>
      </c>
      <c r="AX99" s="14"/>
    </row>
    <row r="100" spans="1:50" x14ac:dyDescent="0.35">
      <c r="A100" s="3">
        <v>18320</v>
      </c>
      <c r="B100" s="3" t="s">
        <v>211</v>
      </c>
      <c r="C100" s="3" t="s">
        <v>212</v>
      </c>
      <c r="D100" s="3" t="s">
        <v>46</v>
      </c>
      <c r="E100" s="12">
        <f>SUMIF(inventory!$A$2:$A$1200,A100,inventory!$J$2:$J$1200)</f>
        <v>1646.0652</v>
      </c>
      <c r="F100" s="12">
        <v>1861.5624</v>
      </c>
      <c r="G100" s="12">
        <f t="shared" ref="G100:G131" si="36">SUM(I100,L100,P100,T100,X100,AB100,AF100,AJ100,AN100,AR100,AV100)</f>
        <v>0</v>
      </c>
      <c r="H100" s="12">
        <f t="shared" ref="H100:H131" si="37">+E100-F100+G100</f>
        <v>-215.49720000000002</v>
      </c>
      <c r="I100" s="12">
        <v>0</v>
      </c>
      <c r="J100" s="13"/>
      <c r="K100" s="12">
        <v>275.64322763255899</v>
      </c>
      <c r="L100" s="12">
        <v>0</v>
      </c>
      <c r="M100" s="12">
        <f t="shared" ref="M100:M131" si="38">+E100-K100+L100</f>
        <v>1370.421972367441</v>
      </c>
      <c r="N100" s="13"/>
      <c r="O100" s="12">
        <v>336.89727821757202</v>
      </c>
      <c r="P100" s="12">
        <v>0</v>
      </c>
      <c r="Q100" s="12">
        <f t="shared" ref="Q100:Q131" si="39">+M100-O100+P100</f>
        <v>1033.524694149869</v>
      </c>
      <c r="R100" s="13"/>
      <c r="S100" s="12">
        <v>336.89727821757202</v>
      </c>
      <c r="T100" s="12">
        <v>0</v>
      </c>
      <c r="U100" s="12">
        <f t="shared" ref="U100:U131" si="40">+Q100-S100+T100</f>
        <v>696.62741593229703</v>
      </c>
      <c r="V100" s="13"/>
      <c r="W100" s="12">
        <v>336.89727821757202</v>
      </c>
      <c r="X100" s="12">
        <v>0</v>
      </c>
      <c r="Y100" s="12">
        <f t="shared" ref="Y100:Y131" si="41">+U100-W100+X100</f>
        <v>359.730137714725</v>
      </c>
      <c r="Z100" s="13"/>
      <c r="AA100" s="12">
        <v>336.89727821757202</v>
      </c>
      <c r="AB100" s="12">
        <v>0</v>
      </c>
      <c r="AC100" s="12">
        <f t="shared" ref="AC100:AC131" si="42">+Y100-AA100+AB100</f>
        <v>22.832859497152981</v>
      </c>
      <c r="AD100" s="13"/>
      <c r="AE100" s="12">
        <v>238.33005949715201</v>
      </c>
      <c r="AF100" s="12">
        <v>0</v>
      </c>
      <c r="AG100" s="12">
        <f t="shared" ref="AG100:AG131" si="43">+AC100-AE100+AF100</f>
        <v>-215.49719999999903</v>
      </c>
      <c r="AH100" s="13"/>
      <c r="AI100" s="12">
        <v>0</v>
      </c>
      <c r="AJ100" s="12">
        <v>0</v>
      </c>
      <c r="AK100" s="12">
        <f t="shared" ref="AK100:AK131" si="44">+AG100-AI100+AJ100</f>
        <v>-215.49719999999903</v>
      </c>
      <c r="AL100" s="13"/>
      <c r="AM100" s="12">
        <v>0</v>
      </c>
      <c r="AN100" s="12">
        <v>0</v>
      </c>
      <c r="AO100" s="12">
        <f t="shared" ref="AO100:AO131" si="45">+AK100-AM100+AN100</f>
        <v>-215.49719999999903</v>
      </c>
      <c r="AP100" s="13"/>
      <c r="AQ100" s="12">
        <v>0</v>
      </c>
      <c r="AR100" s="12">
        <v>0</v>
      </c>
      <c r="AS100" s="12">
        <f t="shared" ref="AS100:AS131" si="46">+AO100-AQ100+AR100</f>
        <v>-215.49719999999903</v>
      </c>
      <c r="AT100" s="13"/>
      <c r="AU100" s="12">
        <v>0</v>
      </c>
      <c r="AV100" s="12">
        <v>0</v>
      </c>
      <c r="AW100" s="12">
        <f t="shared" ref="AW100:AW131" si="47">+AS100-AU100+AV100</f>
        <v>-215.49719999999903</v>
      </c>
      <c r="AX100" s="14"/>
    </row>
    <row r="101" spans="1:50" x14ac:dyDescent="0.35">
      <c r="A101" s="3">
        <v>19033</v>
      </c>
      <c r="B101" s="3" t="s">
        <v>48</v>
      </c>
      <c r="C101" s="3" t="s">
        <v>192</v>
      </c>
      <c r="D101" s="3" t="s">
        <v>53</v>
      </c>
      <c r="E101" s="12">
        <f>SUMIF(inventory!$A$2:$A$1200,A101,inventory!$J$2:$J$1200)</f>
        <v>1115.0672104</v>
      </c>
      <c r="F101" s="12">
        <v>28.7133</v>
      </c>
      <c r="G101" s="12">
        <f t="shared" si="36"/>
        <v>1920</v>
      </c>
      <c r="H101" s="12">
        <f t="shared" si="37"/>
        <v>3006.3539104000001</v>
      </c>
      <c r="I101" s="12">
        <v>1920</v>
      </c>
      <c r="J101" s="13"/>
      <c r="K101" s="12">
        <v>28.7133</v>
      </c>
      <c r="L101" s="12">
        <v>0</v>
      </c>
      <c r="M101" s="12">
        <f t="shared" si="38"/>
        <v>1086.3539104000001</v>
      </c>
      <c r="N101" s="13"/>
      <c r="O101" s="12">
        <v>0</v>
      </c>
      <c r="P101" s="12">
        <v>0</v>
      </c>
      <c r="Q101" s="12">
        <f t="shared" si="39"/>
        <v>1086.3539104000001</v>
      </c>
      <c r="R101" s="13"/>
      <c r="S101" s="12">
        <v>0</v>
      </c>
      <c r="T101" s="12">
        <v>0</v>
      </c>
      <c r="U101" s="12">
        <f t="shared" si="40"/>
        <v>1086.3539104000001</v>
      </c>
      <c r="V101" s="13"/>
      <c r="W101" s="12">
        <v>0</v>
      </c>
      <c r="X101" s="12">
        <v>0</v>
      </c>
      <c r="Y101" s="12">
        <f t="shared" si="41"/>
        <v>1086.3539104000001</v>
      </c>
      <c r="Z101" s="13"/>
      <c r="AA101" s="12">
        <v>0</v>
      </c>
      <c r="AB101" s="12">
        <v>0</v>
      </c>
      <c r="AC101" s="12">
        <f t="shared" si="42"/>
        <v>1086.3539104000001</v>
      </c>
      <c r="AD101" s="13"/>
      <c r="AE101" s="12">
        <v>0</v>
      </c>
      <c r="AF101" s="12">
        <v>0</v>
      </c>
      <c r="AG101" s="12">
        <f t="shared" si="43"/>
        <v>1086.3539104000001</v>
      </c>
      <c r="AH101" s="13"/>
      <c r="AI101" s="12">
        <v>0</v>
      </c>
      <c r="AJ101" s="12">
        <v>0</v>
      </c>
      <c r="AK101" s="12">
        <f t="shared" si="44"/>
        <v>1086.3539104000001</v>
      </c>
      <c r="AL101" s="13"/>
      <c r="AM101" s="12">
        <v>0</v>
      </c>
      <c r="AN101" s="12">
        <v>0</v>
      </c>
      <c r="AO101" s="12">
        <f t="shared" si="45"/>
        <v>1086.3539104000001</v>
      </c>
      <c r="AP101" s="13"/>
      <c r="AQ101" s="12">
        <v>0</v>
      </c>
      <c r="AR101" s="12">
        <v>0</v>
      </c>
      <c r="AS101" s="12">
        <f t="shared" si="46"/>
        <v>1086.3539104000001</v>
      </c>
      <c r="AT101" s="13"/>
      <c r="AU101" s="12">
        <v>0</v>
      </c>
      <c r="AV101" s="12">
        <v>0</v>
      </c>
      <c r="AW101" s="12">
        <f t="shared" si="47"/>
        <v>1086.3539104000001</v>
      </c>
      <c r="AX101" s="14"/>
    </row>
    <row r="102" spans="1:50" x14ac:dyDescent="0.35">
      <c r="A102" s="3">
        <v>18569</v>
      </c>
      <c r="B102" s="3" t="s">
        <v>44</v>
      </c>
      <c r="C102" s="3" t="s">
        <v>193</v>
      </c>
      <c r="D102" s="3" t="s">
        <v>46</v>
      </c>
      <c r="E102" s="12">
        <f>SUMIF(inventory!$A$2:$A$1200,A102,inventory!$J$2:$J$1200)</f>
        <v>1107.7973260000008</v>
      </c>
      <c r="F102" s="12">
        <v>3.9</v>
      </c>
      <c r="G102" s="12">
        <f t="shared" si="36"/>
        <v>0</v>
      </c>
      <c r="H102" s="12">
        <f t="shared" si="37"/>
        <v>1103.8973260000007</v>
      </c>
      <c r="I102" s="12">
        <v>0</v>
      </c>
      <c r="J102" s="13"/>
      <c r="K102" s="12">
        <v>3.9</v>
      </c>
      <c r="L102" s="12">
        <v>0</v>
      </c>
      <c r="M102" s="12">
        <f t="shared" si="38"/>
        <v>1103.8973260000007</v>
      </c>
      <c r="N102" s="13"/>
      <c r="O102" s="12">
        <v>0</v>
      </c>
      <c r="P102" s="12">
        <v>0</v>
      </c>
      <c r="Q102" s="12">
        <f t="shared" si="39"/>
        <v>1103.8973260000007</v>
      </c>
      <c r="R102" s="13"/>
      <c r="S102" s="12">
        <v>0</v>
      </c>
      <c r="T102" s="12">
        <v>0</v>
      </c>
      <c r="U102" s="12">
        <f t="shared" si="40"/>
        <v>1103.8973260000007</v>
      </c>
      <c r="V102" s="13"/>
      <c r="W102" s="12">
        <v>0</v>
      </c>
      <c r="X102" s="12">
        <v>0</v>
      </c>
      <c r="Y102" s="12">
        <f t="shared" si="41"/>
        <v>1103.8973260000007</v>
      </c>
      <c r="Z102" s="13"/>
      <c r="AA102" s="12">
        <v>0</v>
      </c>
      <c r="AB102" s="12">
        <v>0</v>
      </c>
      <c r="AC102" s="12">
        <f t="shared" si="42"/>
        <v>1103.8973260000007</v>
      </c>
      <c r="AD102" s="13"/>
      <c r="AE102" s="12">
        <v>0</v>
      </c>
      <c r="AF102" s="12">
        <v>0</v>
      </c>
      <c r="AG102" s="12">
        <f t="shared" si="43"/>
        <v>1103.8973260000007</v>
      </c>
      <c r="AH102" s="13"/>
      <c r="AI102" s="12">
        <v>0</v>
      </c>
      <c r="AJ102" s="12">
        <v>0</v>
      </c>
      <c r="AK102" s="12">
        <f t="shared" si="44"/>
        <v>1103.8973260000007</v>
      </c>
      <c r="AL102" s="13"/>
      <c r="AM102" s="12">
        <v>0</v>
      </c>
      <c r="AN102" s="12">
        <v>0</v>
      </c>
      <c r="AO102" s="12">
        <f t="shared" si="45"/>
        <v>1103.8973260000007</v>
      </c>
      <c r="AP102" s="13"/>
      <c r="AQ102" s="12">
        <v>0</v>
      </c>
      <c r="AR102" s="12">
        <v>0</v>
      </c>
      <c r="AS102" s="12">
        <f t="shared" si="46"/>
        <v>1103.8973260000007</v>
      </c>
      <c r="AT102" s="13"/>
      <c r="AU102" s="12">
        <v>0</v>
      </c>
      <c r="AV102" s="12">
        <v>0</v>
      </c>
      <c r="AW102" s="12">
        <f t="shared" si="47"/>
        <v>1103.8973260000007</v>
      </c>
      <c r="AX102" s="14"/>
    </row>
    <row r="103" spans="1:50" x14ac:dyDescent="0.35">
      <c r="A103" s="3">
        <v>18893</v>
      </c>
      <c r="B103" s="3" t="s">
        <v>44</v>
      </c>
      <c r="C103" s="3" t="s">
        <v>208</v>
      </c>
      <c r="D103" s="3" t="s">
        <v>209</v>
      </c>
      <c r="E103" s="12">
        <f>SUMIF(inventory!$A$2:$A$1200,A103,inventory!$J$2:$J$1200)</f>
        <v>1861.4808628000001</v>
      </c>
      <c r="F103" s="12">
        <v>731.34100000000001</v>
      </c>
      <c r="G103" s="12">
        <f t="shared" si="36"/>
        <v>9464.7999999999993</v>
      </c>
      <c r="H103" s="12">
        <f t="shared" si="37"/>
        <v>10594.9398628</v>
      </c>
      <c r="I103" s="12">
        <v>9464.7999999999993</v>
      </c>
      <c r="J103" s="13"/>
      <c r="K103" s="12">
        <v>550.00763662169095</v>
      </c>
      <c r="L103" s="12">
        <v>0</v>
      </c>
      <c r="M103" s="12">
        <f t="shared" si="38"/>
        <v>1311.4732261783092</v>
      </c>
      <c r="N103" s="13"/>
      <c r="O103" s="12">
        <v>181.333363378309</v>
      </c>
      <c r="P103" s="12">
        <v>0</v>
      </c>
      <c r="Q103" s="12">
        <f t="shared" si="39"/>
        <v>1130.1398628000002</v>
      </c>
      <c r="R103" s="13"/>
      <c r="S103" s="12">
        <v>0</v>
      </c>
      <c r="T103" s="12">
        <v>0</v>
      </c>
      <c r="U103" s="12">
        <f t="shared" si="40"/>
        <v>1130.1398628000002</v>
      </c>
      <c r="V103" s="13"/>
      <c r="W103" s="12">
        <v>0</v>
      </c>
      <c r="X103" s="12">
        <v>0</v>
      </c>
      <c r="Y103" s="12">
        <f t="shared" si="41"/>
        <v>1130.1398628000002</v>
      </c>
      <c r="Z103" s="13"/>
      <c r="AA103" s="12">
        <v>0</v>
      </c>
      <c r="AB103" s="12">
        <v>0</v>
      </c>
      <c r="AC103" s="12">
        <f t="shared" si="42"/>
        <v>1130.1398628000002</v>
      </c>
      <c r="AD103" s="13"/>
      <c r="AE103" s="12">
        <v>0</v>
      </c>
      <c r="AF103" s="12">
        <v>0</v>
      </c>
      <c r="AG103" s="12">
        <f t="shared" si="43"/>
        <v>1130.1398628000002</v>
      </c>
      <c r="AH103" s="13"/>
      <c r="AI103" s="12">
        <v>0</v>
      </c>
      <c r="AJ103" s="12">
        <v>0</v>
      </c>
      <c r="AK103" s="12">
        <f t="shared" si="44"/>
        <v>1130.1398628000002</v>
      </c>
      <c r="AL103" s="13"/>
      <c r="AM103" s="12">
        <v>0</v>
      </c>
      <c r="AN103" s="12">
        <v>0</v>
      </c>
      <c r="AO103" s="12">
        <f t="shared" si="45"/>
        <v>1130.1398628000002</v>
      </c>
      <c r="AP103" s="13"/>
      <c r="AQ103" s="12">
        <v>0</v>
      </c>
      <c r="AR103" s="12">
        <v>0</v>
      </c>
      <c r="AS103" s="12">
        <f t="shared" si="46"/>
        <v>1130.1398628000002</v>
      </c>
      <c r="AT103" s="13"/>
      <c r="AU103" s="12">
        <v>0</v>
      </c>
      <c r="AV103" s="12">
        <v>0</v>
      </c>
      <c r="AW103" s="12">
        <f t="shared" si="47"/>
        <v>1130.1398628000002</v>
      </c>
      <c r="AX103" s="14"/>
    </row>
    <row r="104" spans="1:50" x14ac:dyDescent="0.35">
      <c r="A104" s="3">
        <v>12397</v>
      </c>
      <c r="B104" s="3" t="s">
        <v>66</v>
      </c>
      <c r="C104" s="3" t="s">
        <v>195</v>
      </c>
      <c r="D104" s="3" t="s">
        <v>41</v>
      </c>
      <c r="E104" s="12">
        <f>SUMIF(inventory!$A$2:$A$1200,A104,inventory!$J$2:$J$1200)</f>
        <v>1182</v>
      </c>
      <c r="F104" s="12">
        <v>40</v>
      </c>
      <c r="G104" s="12">
        <f t="shared" si="36"/>
        <v>0</v>
      </c>
      <c r="H104" s="12">
        <f t="shared" si="37"/>
        <v>1142</v>
      </c>
      <c r="I104" s="12">
        <v>0</v>
      </c>
      <c r="J104" s="13"/>
      <c r="K104" s="12">
        <v>40</v>
      </c>
      <c r="L104" s="12">
        <v>0</v>
      </c>
      <c r="M104" s="12">
        <f t="shared" si="38"/>
        <v>1142</v>
      </c>
      <c r="N104" s="13"/>
      <c r="O104" s="12">
        <v>0</v>
      </c>
      <c r="P104" s="12">
        <v>0</v>
      </c>
      <c r="Q104" s="12">
        <f t="shared" si="39"/>
        <v>1142</v>
      </c>
      <c r="R104" s="13"/>
      <c r="S104" s="12">
        <v>0</v>
      </c>
      <c r="T104" s="12">
        <v>0</v>
      </c>
      <c r="U104" s="12">
        <f t="shared" si="40"/>
        <v>1142</v>
      </c>
      <c r="V104" s="13"/>
      <c r="W104" s="12">
        <v>0</v>
      </c>
      <c r="X104" s="12">
        <v>0</v>
      </c>
      <c r="Y104" s="12">
        <f t="shared" si="41"/>
        <v>1142</v>
      </c>
      <c r="Z104" s="13"/>
      <c r="AA104" s="12">
        <v>0</v>
      </c>
      <c r="AB104" s="12">
        <v>0</v>
      </c>
      <c r="AC104" s="12">
        <f t="shared" si="42"/>
        <v>1142</v>
      </c>
      <c r="AD104" s="13"/>
      <c r="AE104" s="12">
        <v>0</v>
      </c>
      <c r="AF104" s="12">
        <v>0</v>
      </c>
      <c r="AG104" s="12">
        <f t="shared" si="43"/>
        <v>1142</v>
      </c>
      <c r="AH104" s="13"/>
      <c r="AI104" s="12">
        <v>0</v>
      </c>
      <c r="AJ104" s="12">
        <v>0</v>
      </c>
      <c r="AK104" s="12">
        <f t="shared" si="44"/>
        <v>1142</v>
      </c>
      <c r="AL104" s="13"/>
      <c r="AM104" s="12">
        <v>0</v>
      </c>
      <c r="AN104" s="12">
        <v>0</v>
      </c>
      <c r="AO104" s="12">
        <f t="shared" si="45"/>
        <v>1142</v>
      </c>
      <c r="AP104" s="13"/>
      <c r="AQ104" s="12">
        <v>0</v>
      </c>
      <c r="AR104" s="12">
        <v>0</v>
      </c>
      <c r="AS104" s="12">
        <f t="shared" si="46"/>
        <v>1142</v>
      </c>
      <c r="AT104" s="13"/>
      <c r="AU104" s="12">
        <v>0</v>
      </c>
      <c r="AV104" s="12">
        <v>0</v>
      </c>
      <c r="AW104" s="12">
        <f t="shared" si="47"/>
        <v>1142</v>
      </c>
      <c r="AX104" s="14"/>
    </row>
    <row r="105" spans="1:50" x14ac:dyDescent="0.35">
      <c r="A105" s="3">
        <v>18233</v>
      </c>
      <c r="B105" s="3" t="s">
        <v>234</v>
      </c>
      <c r="C105" s="3" t="s">
        <v>261</v>
      </c>
      <c r="D105" s="3" t="s">
        <v>202</v>
      </c>
      <c r="E105" s="12">
        <f>SUMIF(inventory!$A$2:$A$1200,A105,inventory!$J$2:$J$1200)</f>
        <v>5751.7918723999992</v>
      </c>
      <c r="F105" s="12">
        <v>7109.7326000000003</v>
      </c>
      <c r="G105" s="12">
        <f t="shared" si="36"/>
        <v>3000</v>
      </c>
      <c r="H105" s="12">
        <f t="shared" si="37"/>
        <v>1642.0592723999989</v>
      </c>
      <c r="I105" s="12">
        <v>3000</v>
      </c>
      <c r="J105" s="13"/>
      <c r="K105" s="12">
        <v>2788.3081179729902</v>
      </c>
      <c r="L105" s="12">
        <v>0</v>
      </c>
      <c r="M105" s="12">
        <f t="shared" si="38"/>
        <v>2963.483754427009</v>
      </c>
      <c r="N105" s="13"/>
      <c r="O105" s="12">
        <v>1791.7641798736599</v>
      </c>
      <c r="P105" s="12">
        <v>0</v>
      </c>
      <c r="Q105" s="12">
        <f t="shared" si="39"/>
        <v>1171.719574553349</v>
      </c>
      <c r="R105" s="13"/>
      <c r="S105" s="12">
        <v>1206.6635617199399</v>
      </c>
      <c r="T105" s="12">
        <v>0</v>
      </c>
      <c r="U105" s="12">
        <f t="shared" si="40"/>
        <v>-34.943987166590887</v>
      </c>
      <c r="V105" s="13"/>
      <c r="W105" s="12">
        <v>338.19985136993802</v>
      </c>
      <c r="X105" s="12">
        <v>0</v>
      </c>
      <c r="Y105" s="12">
        <f t="shared" si="41"/>
        <v>-373.1438385365289</v>
      </c>
      <c r="Z105" s="13"/>
      <c r="AA105" s="12">
        <v>384.233075507085</v>
      </c>
      <c r="AB105" s="12">
        <v>0</v>
      </c>
      <c r="AC105" s="12">
        <f t="shared" si="42"/>
        <v>-757.37691404361385</v>
      </c>
      <c r="AD105" s="13"/>
      <c r="AE105" s="12">
        <v>357.32035199574898</v>
      </c>
      <c r="AF105" s="12">
        <v>0</v>
      </c>
      <c r="AG105" s="12">
        <f t="shared" si="43"/>
        <v>-1114.6972660393628</v>
      </c>
      <c r="AH105" s="13"/>
      <c r="AI105" s="12">
        <v>183.22388823301301</v>
      </c>
      <c r="AJ105" s="12">
        <v>0</v>
      </c>
      <c r="AK105" s="12">
        <f t="shared" si="44"/>
        <v>-1297.9211542723758</v>
      </c>
      <c r="AL105" s="13"/>
      <c r="AM105" s="12">
        <v>60.019573327622297</v>
      </c>
      <c r="AN105" s="12">
        <v>0</v>
      </c>
      <c r="AO105" s="12">
        <f t="shared" si="45"/>
        <v>-1357.9407275999981</v>
      </c>
      <c r="AP105" s="13"/>
      <c r="AQ105" s="12">
        <v>0</v>
      </c>
      <c r="AR105" s="12">
        <v>0</v>
      </c>
      <c r="AS105" s="12">
        <f t="shared" si="46"/>
        <v>-1357.9407275999981</v>
      </c>
      <c r="AT105" s="13"/>
      <c r="AU105" s="12">
        <v>0</v>
      </c>
      <c r="AV105" s="12">
        <v>0</v>
      </c>
      <c r="AW105" s="12">
        <f t="shared" si="47"/>
        <v>-1357.9407275999981</v>
      </c>
      <c r="AX105" s="14"/>
    </row>
    <row r="106" spans="1:50" x14ac:dyDescent="0.35">
      <c r="A106" s="3">
        <v>18184</v>
      </c>
      <c r="B106" s="3" t="s">
        <v>124</v>
      </c>
      <c r="C106" s="3" t="s">
        <v>197</v>
      </c>
      <c r="D106" s="3" t="s">
        <v>198</v>
      </c>
      <c r="E106" s="12">
        <f>SUMIF(inventory!$A$2:$A$1200,A106,inventory!$J$2:$J$1200)</f>
        <v>1176.4832120000001</v>
      </c>
      <c r="F106" s="12">
        <v>0</v>
      </c>
      <c r="G106" s="12">
        <f t="shared" si="36"/>
        <v>1019</v>
      </c>
      <c r="H106" s="12">
        <f t="shared" si="37"/>
        <v>2195.4832120000001</v>
      </c>
      <c r="I106" s="12">
        <v>1019</v>
      </c>
      <c r="J106" s="13"/>
      <c r="K106" s="12">
        <v>0</v>
      </c>
      <c r="L106" s="12">
        <v>0</v>
      </c>
      <c r="M106" s="12">
        <f t="shared" si="38"/>
        <v>1176.4832120000001</v>
      </c>
      <c r="N106" s="13"/>
      <c r="O106" s="12">
        <v>0</v>
      </c>
      <c r="P106" s="12">
        <v>0</v>
      </c>
      <c r="Q106" s="12">
        <f t="shared" si="39"/>
        <v>1176.4832120000001</v>
      </c>
      <c r="R106" s="13"/>
      <c r="S106" s="12">
        <v>0</v>
      </c>
      <c r="T106" s="12">
        <v>0</v>
      </c>
      <c r="U106" s="12">
        <f t="shared" si="40"/>
        <v>1176.4832120000001</v>
      </c>
      <c r="V106" s="13"/>
      <c r="W106" s="12">
        <v>0</v>
      </c>
      <c r="X106" s="12">
        <v>0</v>
      </c>
      <c r="Y106" s="12">
        <f t="shared" si="41"/>
        <v>1176.4832120000001</v>
      </c>
      <c r="Z106" s="13"/>
      <c r="AA106" s="12">
        <v>0</v>
      </c>
      <c r="AB106" s="12">
        <v>0</v>
      </c>
      <c r="AC106" s="12">
        <f t="shared" si="42"/>
        <v>1176.4832120000001</v>
      </c>
      <c r="AD106" s="13"/>
      <c r="AE106" s="12">
        <v>0</v>
      </c>
      <c r="AF106" s="12">
        <v>0</v>
      </c>
      <c r="AG106" s="12">
        <f t="shared" si="43"/>
        <v>1176.4832120000001</v>
      </c>
      <c r="AH106" s="13"/>
      <c r="AI106" s="12">
        <v>0</v>
      </c>
      <c r="AJ106" s="12">
        <v>0</v>
      </c>
      <c r="AK106" s="12">
        <f t="shared" si="44"/>
        <v>1176.4832120000001</v>
      </c>
      <c r="AL106" s="13"/>
      <c r="AM106" s="12">
        <v>0</v>
      </c>
      <c r="AN106" s="12">
        <v>0</v>
      </c>
      <c r="AO106" s="12">
        <f t="shared" si="45"/>
        <v>1176.4832120000001</v>
      </c>
      <c r="AP106" s="13"/>
      <c r="AQ106" s="12">
        <v>0</v>
      </c>
      <c r="AR106" s="12">
        <v>0</v>
      </c>
      <c r="AS106" s="12">
        <f t="shared" si="46"/>
        <v>1176.4832120000001</v>
      </c>
      <c r="AT106" s="13"/>
      <c r="AU106" s="12">
        <v>0</v>
      </c>
      <c r="AV106" s="12">
        <v>0</v>
      </c>
      <c r="AW106" s="12">
        <f t="shared" si="47"/>
        <v>1176.4832120000001</v>
      </c>
      <c r="AX106" s="14"/>
    </row>
    <row r="107" spans="1:50" x14ac:dyDescent="0.35">
      <c r="A107" s="3">
        <v>18019</v>
      </c>
      <c r="B107" s="3" t="s">
        <v>66</v>
      </c>
      <c r="C107" s="3" t="s">
        <v>302</v>
      </c>
      <c r="D107" s="3" t="s">
        <v>41</v>
      </c>
      <c r="E107" s="12">
        <f>SUMIF(inventory!$A$2:$A$1200,A107,inventory!$J$2:$J$1200)</f>
        <v>5252.0615388000006</v>
      </c>
      <c r="F107" s="12">
        <v>10861.9</v>
      </c>
      <c r="G107" s="12">
        <f t="shared" si="36"/>
        <v>7281</v>
      </c>
      <c r="H107" s="12">
        <f t="shared" si="37"/>
        <v>1671.1615388000009</v>
      </c>
      <c r="I107" s="12">
        <v>481</v>
      </c>
      <c r="J107" s="13"/>
      <c r="K107" s="12">
        <v>4921.5045509259298</v>
      </c>
      <c r="L107" s="12">
        <v>6800</v>
      </c>
      <c r="M107" s="12">
        <f t="shared" si="38"/>
        <v>7130.5569878740707</v>
      </c>
      <c r="N107" s="13"/>
      <c r="O107" s="12">
        <v>5940.3954490740698</v>
      </c>
      <c r="P107" s="12">
        <v>0</v>
      </c>
      <c r="Q107" s="12">
        <f t="shared" si="39"/>
        <v>1190.1615388000009</v>
      </c>
      <c r="R107" s="13"/>
      <c r="S107" s="12">
        <v>0</v>
      </c>
      <c r="T107" s="12">
        <v>0</v>
      </c>
      <c r="U107" s="12">
        <f t="shared" si="40"/>
        <v>1190.1615388000009</v>
      </c>
      <c r="V107" s="13"/>
      <c r="W107" s="12">
        <v>0</v>
      </c>
      <c r="X107" s="12">
        <v>0</v>
      </c>
      <c r="Y107" s="12">
        <f t="shared" si="41"/>
        <v>1190.1615388000009</v>
      </c>
      <c r="Z107" s="13"/>
      <c r="AA107" s="12">
        <v>0</v>
      </c>
      <c r="AB107" s="12">
        <v>0</v>
      </c>
      <c r="AC107" s="12">
        <f t="shared" si="42"/>
        <v>1190.1615388000009</v>
      </c>
      <c r="AD107" s="13"/>
      <c r="AE107" s="12">
        <v>0</v>
      </c>
      <c r="AF107" s="12">
        <v>0</v>
      </c>
      <c r="AG107" s="12">
        <f t="shared" si="43"/>
        <v>1190.1615388000009</v>
      </c>
      <c r="AH107" s="13"/>
      <c r="AI107" s="12">
        <v>0</v>
      </c>
      <c r="AJ107" s="12">
        <v>0</v>
      </c>
      <c r="AK107" s="12">
        <f t="shared" si="44"/>
        <v>1190.1615388000009</v>
      </c>
      <c r="AL107" s="13"/>
      <c r="AM107" s="12">
        <v>0</v>
      </c>
      <c r="AN107" s="12">
        <v>0</v>
      </c>
      <c r="AO107" s="12">
        <f t="shared" si="45"/>
        <v>1190.1615388000009</v>
      </c>
      <c r="AP107" s="13"/>
      <c r="AQ107" s="12">
        <v>0</v>
      </c>
      <c r="AR107" s="12">
        <v>0</v>
      </c>
      <c r="AS107" s="12">
        <f t="shared" si="46"/>
        <v>1190.1615388000009</v>
      </c>
      <c r="AT107" s="13"/>
      <c r="AU107" s="12">
        <v>0</v>
      </c>
      <c r="AV107" s="12">
        <v>0</v>
      </c>
      <c r="AW107" s="12">
        <f t="shared" si="47"/>
        <v>1190.1615388000009</v>
      </c>
      <c r="AX107" s="14"/>
    </row>
    <row r="108" spans="1:50" x14ac:dyDescent="0.35">
      <c r="A108" s="3">
        <v>18785</v>
      </c>
      <c r="B108" s="3" t="s">
        <v>48</v>
      </c>
      <c r="C108" s="3" t="s">
        <v>199</v>
      </c>
      <c r="D108" s="3" t="s">
        <v>200</v>
      </c>
      <c r="E108" s="12">
        <f>SUMIF(inventory!$A$2:$A$1200,A108,inventory!$J$2:$J$1200)</f>
        <v>1200.2468719999999</v>
      </c>
      <c r="F108" s="12">
        <v>0</v>
      </c>
      <c r="G108" s="12">
        <f t="shared" si="36"/>
        <v>9152</v>
      </c>
      <c r="H108" s="12">
        <f t="shared" si="37"/>
        <v>10352.246872</v>
      </c>
      <c r="I108" s="12">
        <v>9152</v>
      </c>
      <c r="J108" s="13"/>
      <c r="K108" s="12">
        <v>0</v>
      </c>
      <c r="L108" s="12">
        <v>0</v>
      </c>
      <c r="M108" s="12">
        <f t="shared" si="38"/>
        <v>1200.2468719999999</v>
      </c>
      <c r="N108" s="13"/>
      <c r="O108" s="12">
        <v>0</v>
      </c>
      <c r="P108" s="12">
        <v>0</v>
      </c>
      <c r="Q108" s="12">
        <f t="shared" si="39"/>
        <v>1200.2468719999999</v>
      </c>
      <c r="R108" s="13"/>
      <c r="S108" s="12">
        <v>0</v>
      </c>
      <c r="T108" s="12">
        <v>0</v>
      </c>
      <c r="U108" s="12">
        <f t="shared" si="40"/>
        <v>1200.2468719999999</v>
      </c>
      <c r="V108" s="13"/>
      <c r="W108" s="12">
        <v>0</v>
      </c>
      <c r="X108" s="12">
        <v>0</v>
      </c>
      <c r="Y108" s="12">
        <f t="shared" si="41"/>
        <v>1200.2468719999999</v>
      </c>
      <c r="Z108" s="13"/>
      <c r="AA108" s="12">
        <v>0</v>
      </c>
      <c r="AB108" s="12">
        <v>0</v>
      </c>
      <c r="AC108" s="12">
        <f t="shared" si="42"/>
        <v>1200.2468719999999</v>
      </c>
      <c r="AD108" s="13"/>
      <c r="AE108" s="12">
        <v>0</v>
      </c>
      <c r="AF108" s="12">
        <v>0</v>
      </c>
      <c r="AG108" s="12">
        <f t="shared" si="43"/>
        <v>1200.2468719999999</v>
      </c>
      <c r="AH108" s="13"/>
      <c r="AI108" s="12">
        <v>0</v>
      </c>
      <c r="AJ108" s="12">
        <v>0</v>
      </c>
      <c r="AK108" s="12">
        <f t="shared" si="44"/>
        <v>1200.2468719999999</v>
      </c>
      <c r="AL108" s="13"/>
      <c r="AM108" s="12">
        <v>0</v>
      </c>
      <c r="AN108" s="12">
        <v>0</v>
      </c>
      <c r="AO108" s="12">
        <f t="shared" si="45"/>
        <v>1200.2468719999999</v>
      </c>
      <c r="AP108" s="13"/>
      <c r="AQ108" s="12">
        <v>0</v>
      </c>
      <c r="AR108" s="12">
        <v>0</v>
      </c>
      <c r="AS108" s="12">
        <f t="shared" si="46"/>
        <v>1200.2468719999999</v>
      </c>
      <c r="AT108" s="13"/>
      <c r="AU108" s="12">
        <v>0</v>
      </c>
      <c r="AV108" s="12">
        <v>0</v>
      </c>
      <c r="AW108" s="12">
        <f t="shared" si="47"/>
        <v>1200.2468719999999</v>
      </c>
      <c r="AX108" s="14"/>
    </row>
    <row r="109" spans="1:50" x14ac:dyDescent="0.35">
      <c r="A109" s="3">
        <v>19054</v>
      </c>
      <c r="B109" s="3" t="s">
        <v>39</v>
      </c>
      <c r="C109" s="3" t="s">
        <v>204</v>
      </c>
      <c r="D109" s="3" t="s">
        <v>41</v>
      </c>
      <c r="E109" s="12">
        <f>SUMIF(inventory!$A$2:$A$1200,A109,inventory!$J$2:$J$1200)</f>
        <v>2421.1383240000005</v>
      </c>
      <c r="F109" s="12">
        <v>1183.2140999999999</v>
      </c>
      <c r="G109" s="12">
        <f t="shared" si="36"/>
        <v>2526.4</v>
      </c>
      <c r="H109" s="12">
        <f t="shared" si="37"/>
        <v>3764.3242240000009</v>
      </c>
      <c r="I109" s="12">
        <v>2526.4</v>
      </c>
      <c r="J109" s="13"/>
      <c r="K109" s="12">
        <v>1183.2140999999999</v>
      </c>
      <c r="L109" s="12">
        <v>0</v>
      </c>
      <c r="M109" s="12">
        <f t="shared" si="38"/>
        <v>1237.9242240000005</v>
      </c>
      <c r="N109" s="13"/>
      <c r="O109" s="12">
        <v>0</v>
      </c>
      <c r="P109" s="12">
        <v>0</v>
      </c>
      <c r="Q109" s="12">
        <f t="shared" si="39"/>
        <v>1237.9242240000005</v>
      </c>
      <c r="R109" s="13"/>
      <c r="S109" s="12">
        <v>0</v>
      </c>
      <c r="T109" s="12">
        <v>0</v>
      </c>
      <c r="U109" s="12">
        <f t="shared" si="40"/>
        <v>1237.9242240000005</v>
      </c>
      <c r="V109" s="13"/>
      <c r="W109" s="12">
        <v>0</v>
      </c>
      <c r="X109" s="12">
        <v>0</v>
      </c>
      <c r="Y109" s="12">
        <f t="shared" si="41"/>
        <v>1237.9242240000005</v>
      </c>
      <c r="Z109" s="13"/>
      <c r="AA109" s="12">
        <v>0</v>
      </c>
      <c r="AB109" s="12">
        <v>0</v>
      </c>
      <c r="AC109" s="12">
        <f t="shared" si="42"/>
        <v>1237.9242240000005</v>
      </c>
      <c r="AD109" s="13"/>
      <c r="AE109" s="12">
        <v>0</v>
      </c>
      <c r="AF109" s="12">
        <v>0</v>
      </c>
      <c r="AG109" s="12">
        <f t="shared" si="43"/>
        <v>1237.9242240000005</v>
      </c>
      <c r="AH109" s="13"/>
      <c r="AI109" s="12">
        <v>0</v>
      </c>
      <c r="AJ109" s="12">
        <v>0</v>
      </c>
      <c r="AK109" s="12">
        <f t="shared" si="44"/>
        <v>1237.9242240000005</v>
      </c>
      <c r="AL109" s="13"/>
      <c r="AM109" s="12">
        <v>0</v>
      </c>
      <c r="AN109" s="12">
        <v>0</v>
      </c>
      <c r="AO109" s="12">
        <f t="shared" si="45"/>
        <v>1237.9242240000005</v>
      </c>
      <c r="AP109" s="13"/>
      <c r="AQ109" s="12">
        <v>0</v>
      </c>
      <c r="AR109" s="12">
        <v>0</v>
      </c>
      <c r="AS109" s="12">
        <f t="shared" si="46"/>
        <v>1237.9242240000005</v>
      </c>
      <c r="AT109" s="13"/>
      <c r="AU109" s="12">
        <v>0</v>
      </c>
      <c r="AV109" s="12">
        <v>0</v>
      </c>
      <c r="AW109" s="12">
        <f t="shared" si="47"/>
        <v>1237.9242240000005</v>
      </c>
      <c r="AX109" s="14"/>
    </row>
    <row r="110" spans="1:50" x14ac:dyDescent="0.35">
      <c r="A110" s="3">
        <v>18669</v>
      </c>
      <c r="B110" s="3" t="s">
        <v>189</v>
      </c>
      <c r="C110" s="3" t="s">
        <v>207</v>
      </c>
      <c r="D110" s="3" t="s">
        <v>41</v>
      </c>
      <c r="E110" s="12">
        <f>SUMIF(inventory!$A$2:$A$1200,A110,inventory!$J$2:$J$1200)</f>
        <v>1578.5802216000011</v>
      </c>
      <c r="F110" s="12">
        <v>296.95499999999998</v>
      </c>
      <c r="G110" s="12">
        <f t="shared" si="36"/>
        <v>0</v>
      </c>
      <c r="H110" s="12">
        <f t="shared" si="37"/>
        <v>1281.6252216000012</v>
      </c>
      <c r="I110" s="12">
        <v>0</v>
      </c>
      <c r="J110" s="13"/>
      <c r="K110" s="12">
        <v>296.95499999999998</v>
      </c>
      <c r="L110" s="12">
        <v>0</v>
      </c>
      <c r="M110" s="12">
        <f t="shared" si="38"/>
        <v>1281.6252216000012</v>
      </c>
      <c r="N110" s="13"/>
      <c r="O110" s="12">
        <v>0</v>
      </c>
      <c r="P110" s="12">
        <v>0</v>
      </c>
      <c r="Q110" s="12">
        <f t="shared" si="39"/>
        <v>1281.6252216000012</v>
      </c>
      <c r="R110" s="13"/>
      <c r="S110" s="12">
        <v>0</v>
      </c>
      <c r="T110" s="12">
        <v>0</v>
      </c>
      <c r="U110" s="12">
        <f t="shared" si="40"/>
        <v>1281.6252216000012</v>
      </c>
      <c r="V110" s="13"/>
      <c r="W110" s="12">
        <v>0</v>
      </c>
      <c r="X110" s="12">
        <v>0</v>
      </c>
      <c r="Y110" s="12">
        <f t="shared" si="41"/>
        <v>1281.6252216000012</v>
      </c>
      <c r="Z110" s="13"/>
      <c r="AA110" s="12">
        <v>0</v>
      </c>
      <c r="AB110" s="12">
        <v>0</v>
      </c>
      <c r="AC110" s="12">
        <f t="shared" si="42"/>
        <v>1281.6252216000012</v>
      </c>
      <c r="AD110" s="13"/>
      <c r="AE110" s="12">
        <v>0</v>
      </c>
      <c r="AF110" s="12">
        <v>0</v>
      </c>
      <c r="AG110" s="12">
        <f t="shared" si="43"/>
        <v>1281.6252216000012</v>
      </c>
      <c r="AH110" s="13"/>
      <c r="AI110" s="12">
        <v>0</v>
      </c>
      <c r="AJ110" s="12">
        <v>0</v>
      </c>
      <c r="AK110" s="12">
        <f t="shared" si="44"/>
        <v>1281.6252216000012</v>
      </c>
      <c r="AL110" s="13"/>
      <c r="AM110" s="12">
        <v>0</v>
      </c>
      <c r="AN110" s="12">
        <v>0</v>
      </c>
      <c r="AO110" s="12">
        <f t="shared" si="45"/>
        <v>1281.6252216000012</v>
      </c>
      <c r="AP110" s="13"/>
      <c r="AQ110" s="12">
        <v>0</v>
      </c>
      <c r="AR110" s="12">
        <v>0</v>
      </c>
      <c r="AS110" s="12">
        <f t="shared" si="46"/>
        <v>1281.6252216000012</v>
      </c>
      <c r="AT110" s="13"/>
      <c r="AU110" s="12">
        <v>0</v>
      </c>
      <c r="AV110" s="12">
        <v>0</v>
      </c>
      <c r="AW110" s="12">
        <f t="shared" si="47"/>
        <v>1281.6252216000012</v>
      </c>
      <c r="AX110" s="14"/>
    </row>
    <row r="111" spans="1:50" x14ac:dyDescent="0.35">
      <c r="A111" s="3">
        <v>12243</v>
      </c>
      <c r="B111" s="3" t="s">
        <v>99</v>
      </c>
      <c r="C111" s="3" t="s">
        <v>201</v>
      </c>
      <c r="D111" s="3" t="s">
        <v>202</v>
      </c>
      <c r="E111" s="12">
        <f>SUMIF(inventory!$A$2:$A$1200,A111,inventory!$J$2:$J$1200)</f>
        <v>1322.673524</v>
      </c>
      <c r="F111" s="12">
        <v>40.221240000000002</v>
      </c>
      <c r="G111" s="12">
        <f t="shared" si="36"/>
        <v>0</v>
      </c>
      <c r="H111" s="12">
        <f t="shared" si="37"/>
        <v>1282.452284</v>
      </c>
      <c r="I111" s="12">
        <v>0</v>
      </c>
      <c r="J111" s="13"/>
      <c r="K111" s="12">
        <v>40.221240000000002</v>
      </c>
      <c r="L111" s="12">
        <v>0</v>
      </c>
      <c r="M111" s="12">
        <f t="shared" si="38"/>
        <v>1282.452284</v>
      </c>
      <c r="N111" s="13"/>
      <c r="O111" s="12">
        <v>0</v>
      </c>
      <c r="P111" s="12">
        <v>0</v>
      </c>
      <c r="Q111" s="12">
        <f t="shared" si="39"/>
        <v>1282.452284</v>
      </c>
      <c r="R111" s="13"/>
      <c r="S111" s="12">
        <v>0</v>
      </c>
      <c r="T111" s="12">
        <v>0</v>
      </c>
      <c r="U111" s="12">
        <f t="shared" si="40"/>
        <v>1282.452284</v>
      </c>
      <c r="V111" s="13"/>
      <c r="W111" s="12">
        <v>0</v>
      </c>
      <c r="X111" s="12">
        <v>0</v>
      </c>
      <c r="Y111" s="12">
        <f t="shared" si="41"/>
        <v>1282.452284</v>
      </c>
      <c r="Z111" s="13"/>
      <c r="AA111" s="12">
        <v>0</v>
      </c>
      <c r="AB111" s="12">
        <v>0</v>
      </c>
      <c r="AC111" s="12">
        <f t="shared" si="42"/>
        <v>1282.452284</v>
      </c>
      <c r="AD111" s="13"/>
      <c r="AE111" s="12">
        <v>0</v>
      </c>
      <c r="AF111" s="12">
        <v>0</v>
      </c>
      <c r="AG111" s="12">
        <f t="shared" si="43"/>
        <v>1282.452284</v>
      </c>
      <c r="AH111" s="13"/>
      <c r="AI111" s="12">
        <v>0</v>
      </c>
      <c r="AJ111" s="12">
        <v>0</v>
      </c>
      <c r="AK111" s="12">
        <f t="shared" si="44"/>
        <v>1282.452284</v>
      </c>
      <c r="AL111" s="13"/>
      <c r="AM111" s="12">
        <v>0</v>
      </c>
      <c r="AN111" s="12">
        <v>0</v>
      </c>
      <c r="AO111" s="12">
        <f t="shared" si="45"/>
        <v>1282.452284</v>
      </c>
      <c r="AP111" s="13"/>
      <c r="AQ111" s="12">
        <v>0</v>
      </c>
      <c r="AR111" s="12">
        <v>0</v>
      </c>
      <c r="AS111" s="12">
        <f t="shared" si="46"/>
        <v>1282.452284</v>
      </c>
      <c r="AT111" s="13"/>
      <c r="AU111" s="12">
        <v>0</v>
      </c>
      <c r="AV111" s="12">
        <v>0</v>
      </c>
      <c r="AW111" s="12">
        <f t="shared" si="47"/>
        <v>1282.452284</v>
      </c>
      <c r="AX111" s="14"/>
    </row>
    <row r="112" spans="1:50" x14ac:dyDescent="0.35">
      <c r="A112" s="3">
        <v>13545</v>
      </c>
      <c r="B112" s="3" t="s">
        <v>99</v>
      </c>
      <c r="C112" s="3" t="s">
        <v>203</v>
      </c>
      <c r="D112" s="3" t="s">
        <v>153</v>
      </c>
      <c r="E112" s="12">
        <f>SUMIF(inventory!$A$2:$A$1200,A112,inventory!$J$2:$J$1200)</f>
        <v>1343.2453403999998</v>
      </c>
      <c r="F112" s="12">
        <v>4.8788999999999998</v>
      </c>
      <c r="G112" s="12">
        <f t="shared" si="36"/>
        <v>0</v>
      </c>
      <c r="H112" s="12">
        <f t="shared" si="37"/>
        <v>1338.3664403999999</v>
      </c>
      <c r="I112" s="12">
        <v>0</v>
      </c>
      <c r="J112" s="13"/>
      <c r="K112" s="12">
        <v>4.8788999999999998</v>
      </c>
      <c r="L112" s="12">
        <v>0</v>
      </c>
      <c r="M112" s="12">
        <f t="shared" si="38"/>
        <v>1338.3664403999999</v>
      </c>
      <c r="N112" s="13"/>
      <c r="O112" s="12">
        <v>0</v>
      </c>
      <c r="P112" s="12">
        <v>0</v>
      </c>
      <c r="Q112" s="12">
        <f t="shared" si="39"/>
        <v>1338.3664403999999</v>
      </c>
      <c r="R112" s="13"/>
      <c r="S112" s="12">
        <v>0</v>
      </c>
      <c r="T112" s="12">
        <v>0</v>
      </c>
      <c r="U112" s="12">
        <f t="shared" si="40"/>
        <v>1338.3664403999999</v>
      </c>
      <c r="V112" s="13"/>
      <c r="W112" s="12">
        <v>0</v>
      </c>
      <c r="X112" s="12">
        <v>0</v>
      </c>
      <c r="Y112" s="12">
        <f t="shared" si="41"/>
        <v>1338.3664403999999</v>
      </c>
      <c r="Z112" s="13"/>
      <c r="AA112" s="12">
        <v>0</v>
      </c>
      <c r="AB112" s="12">
        <v>0</v>
      </c>
      <c r="AC112" s="12">
        <f t="shared" si="42"/>
        <v>1338.3664403999999</v>
      </c>
      <c r="AD112" s="13"/>
      <c r="AE112" s="12">
        <v>0</v>
      </c>
      <c r="AF112" s="12">
        <v>0</v>
      </c>
      <c r="AG112" s="12">
        <f t="shared" si="43"/>
        <v>1338.3664403999999</v>
      </c>
      <c r="AH112" s="13"/>
      <c r="AI112" s="12">
        <v>0</v>
      </c>
      <c r="AJ112" s="12">
        <v>0</v>
      </c>
      <c r="AK112" s="12">
        <f t="shared" si="44"/>
        <v>1338.3664403999999</v>
      </c>
      <c r="AL112" s="13"/>
      <c r="AM112" s="12">
        <v>0</v>
      </c>
      <c r="AN112" s="12">
        <v>0</v>
      </c>
      <c r="AO112" s="12">
        <f t="shared" si="45"/>
        <v>1338.3664403999999</v>
      </c>
      <c r="AP112" s="13"/>
      <c r="AQ112" s="12">
        <v>0</v>
      </c>
      <c r="AR112" s="12">
        <v>0</v>
      </c>
      <c r="AS112" s="12">
        <f t="shared" si="46"/>
        <v>1338.3664403999999</v>
      </c>
      <c r="AT112" s="13"/>
      <c r="AU112" s="12">
        <v>0</v>
      </c>
      <c r="AV112" s="12">
        <v>0</v>
      </c>
      <c r="AW112" s="12">
        <f t="shared" si="47"/>
        <v>1338.3664403999999</v>
      </c>
      <c r="AX112" s="14"/>
    </row>
    <row r="113" spans="1:50" x14ac:dyDescent="0.35">
      <c r="A113" s="3">
        <v>18344</v>
      </c>
      <c r="B113" s="3" t="s">
        <v>57</v>
      </c>
      <c r="C113" s="3" t="s">
        <v>205</v>
      </c>
      <c r="D113" s="3" t="s">
        <v>41</v>
      </c>
      <c r="E113" s="12">
        <f>SUMIF(inventory!$A$2:$A$1200,A113,inventory!$J$2:$J$1200)</f>
        <v>1395.8</v>
      </c>
      <c r="F113" s="12">
        <v>48.5088000000001</v>
      </c>
      <c r="G113" s="12">
        <f t="shared" si="36"/>
        <v>0</v>
      </c>
      <c r="H113" s="12">
        <f t="shared" si="37"/>
        <v>1347.2911999999999</v>
      </c>
      <c r="I113" s="12">
        <v>0</v>
      </c>
      <c r="J113" s="13"/>
      <c r="K113" s="12">
        <v>48.5088000000001</v>
      </c>
      <c r="L113" s="12">
        <v>0</v>
      </c>
      <c r="M113" s="12">
        <f t="shared" si="38"/>
        <v>1347.2911999999999</v>
      </c>
      <c r="N113" s="13"/>
      <c r="O113" s="12">
        <v>0</v>
      </c>
      <c r="P113" s="12">
        <v>0</v>
      </c>
      <c r="Q113" s="12">
        <f t="shared" si="39"/>
        <v>1347.2911999999999</v>
      </c>
      <c r="R113" s="13"/>
      <c r="S113" s="12">
        <v>0</v>
      </c>
      <c r="T113" s="12">
        <v>0</v>
      </c>
      <c r="U113" s="12">
        <f t="shared" si="40"/>
        <v>1347.2911999999999</v>
      </c>
      <c r="V113" s="13"/>
      <c r="W113" s="12">
        <v>0</v>
      </c>
      <c r="X113" s="12">
        <v>0</v>
      </c>
      <c r="Y113" s="12">
        <f t="shared" si="41"/>
        <v>1347.2911999999999</v>
      </c>
      <c r="Z113" s="13"/>
      <c r="AA113" s="12">
        <v>0</v>
      </c>
      <c r="AB113" s="12">
        <v>0</v>
      </c>
      <c r="AC113" s="12">
        <f t="shared" si="42"/>
        <v>1347.2911999999999</v>
      </c>
      <c r="AD113" s="13"/>
      <c r="AE113" s="12">
        <v>0</v>
      </c>
      <c r="AF113" s="12">
        <v>0</v>
      </c>
      <c r="AG113" s="12">
        <f t="shared" si="43"/>
        <v>1347.2911999999999</v>
      </c>
      <c r="AH113" s="13"/>
      <c r="AI113" s="12">
        <v>0</v>
      </c>
      <c r="AJ113" s="12">
        <v>0</v>
      </c>
      <c r="AK113" s="12">
        <f t="shared" si="44"/>
        <v>1347.2911999999999</v>
      </c>
      <c r="AL113" s="13"/>
      <c r="AM113" s="12">
        <v>0</v>
      </c>
      <c r="AN113" s="12">
        <v>0</v>
      </c>
      <c r="AO113" s="12">
        <f t="shared" si="45"/>
        <v>1347.2911999999999</v>
      </c>
      <c r="AP113" s="13"/>
      <c r="AQ113" s="12">
        <v>0</v>
      </c>
      <c r="AR113" s="12">
        <v>0</v>
      </c>
      <c r="AS113" s="12">
        <f t="shared" si="46"/>
        <v>1347.2911999999999</v>
      </c>
      <c r="AT113" s="13"/>
      <c r="AU113" s="12">
        <v>0</v>
      </c>
      <c r="AV113" s="12">
        <v>0</v>
      </c>
      <c r="AW113" s="12">
        <f t="shared" si="47"/>
        <v>1347.2911999999999</v>
      </c>
      <c r="AX113" s="14"/>
    </row>
    <row r="114" spans="1:50" x14ac:dyDescent="0.35">
      <c r="A114" s="3">
        <v>18794</v>
      </c>
      <c r="B114" s="3" t="s">
        <v>44</v>
      </c>
      <c r="C114" s="3" t="s">
        <v>206</v>
      </c>
      <c r="D114" s="3" t="s">
        <v>53</v>
      </c>
      <c r="E114" s="12">
        <f>SUMIF(inventory!$A$2:$A$1200,A114,inventory!$J$2:$J$1200)</f>
        <v>1368.230331</v>
      </c>
      <c r="F114" s="12">
        <v>12.552</v>
      </c>
      <c r="G114" s="12">
        <f t="shared" si="36"/>
        <v>0</v>
      </c>
      <c r="H114" s="12">
        <f t="shared" si="37"/>
        <v>1355.6783310000001</v>
      </c>
      <c r="I114" s="12">
        <v>0</v>
      </c>
      <c r="J114" s="13"/>
      <c r="K114" s="12">
        <v>12.552</v>
      </c>
      <c r="L114" s="12">
        <v>0</v>
      </c>
      <c r="M114" s="12">
        <f t="shared" si="38"/>
        <v>1355.6783310000001</v>
      </c>
      <c r="N114" s="13"/>
      <c r="O114" s="12">
        <v>0</v>
      </c>
      <c r="P114" s="12">
        <v>0</v>
      </c>
      <c r="Q114" s="12">
        <f t="shared" si="39"/>
        <v>1355.6783310000001</v>
      </c>
      <c r="R114" s="13"/>
      <c r="S114" s="12">
        <v>0</v>
      </c>
      <c r="T114" s="12">
        <v>0</v>
      </c>
      <c r="U114" s="12">
        <f t="shared" si="40"/>
        <v>1355.6783310000001</v>
      </c>
      <c r="V114" s="13"/>
      <c r="W114" s="12">
        <v>0</v>
      </c>
      <c r="X114" s="12">
        <v>0</v>
      </c>
      <c r="Y114" s="12">
        <f t="shared" si="41"/>
        <v>1355.6783310000001</v>
      </c>
      <c r="Z114" s="13"/>
      <c r="AA114" s="12">
        <v>0</v>
      </c>
      <c r="AB114" s="12">
        <v>0</v>
      </c>
      <c r="AC114" s="12">
        <f t="shared" si="42"/>
        <v>1355.6783310000001</v>
      </c>
      <c r="AD114" s="13"/>
      <c r="AE114" s="12">
        <v>0</v>
      </c>
      <c r="AF114" s="12">
        <v>0</v>
      </c>
      <c r="AG114" s="12">
        <f t="shared" si="43"/>
        <v>1355.6783310000001</v>
      </c>
      <c r="AH114" s="13"/>
      <c r="AI114" s="12">
        <v>0</v>
      </c>
      <c r="AJ114" s="12">
        <v>0</v>
      </c>
      <c r="AK114" s="12">
        <f t="shared" si="44"/>
        <v>1355.6783310000001</v>
      </c>
      <c r="AL114" s="13"/>
      <c r="AM114" s="12">
        <v>0</v>
      </c>
      <c r="AN114" s="12">
        <v>0</v>
      </c>
      <c r="AO114" s="12">
        <f t="shared" si="45"/>
        <v>1355.6783310000001</v>
      </c>
      <c r="AP114" s="13"/>
      <c r="AQ114" s="12">
        <v>0</v>
      </c>
      <c r="AR114" s="12">
        <v>0</v>
      </c>
      <c r="AS114" s="12">
        <f t="shared" si="46"/>
        <v>1355.6783310000001</v>
      </c>
      <c r="AT114" s="13"/>
      <c r="AU114" s="12">
        <v>0</v>
      </c>
      <c r="AV114" s="12">
        <v>0</v>
      </c>
      <c r="AW114" s="12">
        <f t="shared" si="47"/>
        <v>1355.6783310000001</v>
      </c>
      <c r="AX114" s="14"/>
    </row>
    <row r="115" spans="1:50" x14ac:dyDescent="0.35">
      <c r="A115" s="3">
        <v>18307</v>
      </c>
      <c r="B115" s="3" t="s">
        <v>70</v>
      </c>
      <c r="C115" s="3" t="s">
        <v>142</v>
      </c>
      <c r="D115" s="3" t="s">
        <v>143</v>
      </c>
      <c r="E115" s="12">
        <f>SUMIF(inventory!$A$2:$A$1200,A115,inventory!$J$2:$J$1200)</f>
        <v>1269.0156543999999</v>
      </c>
      <c r="F115" s="12">
        <v>1153.5913</v>
      </c>
      <c r="G115" s="12">
        <f t="shared" si="36"/>
        <v>63</v>
      </c>
      <c r="H115" s="12">
        <f t="shared" si="37"/>
        <v>178.42435439999986</v>
      </c>
      <c r="I115" s="12">
        <v>-1092</v>
      </c>
      <c r="J115" s="13"/>
      <c r="K115" s="12">
        <v>853.10611515922096</v>
      </c>
      <c r="L115" s="12">
        <v>0</v>
      </c>
      <c r="M115" s="12">
        <f t="shared" si="38"/>
        <v>415.90953924077894</v>
      </c>
      <c r="N115" s="13"/>
      <c r="O115" s="12">
        <v>197.40699630571501</v>
      </c>
      <c r="P115" s="12">
        <v>1155</v>
      </c>
      <c r="Q115" s="12">
        <f t="shared" si="39"/>
        <v>1373.502542935064</v>
      </c>
      <c r="R115" s="13"/>
      <c r="S115" s="12">
        <v>103.078188535064</v>
      </c>
      <c r="T115" s="12">
        <v>0</v>
      </c>
      <c r="U115" s="12">
        <f t="shared" si="40"/>
        <v>1270.4243543999999</v>
      </c>
      <c r="V115" s="13"/>
      <c r="W115" s="12">
        <v>0</v>
      </c>
      <c r="X115" s="12">
        <v>0</v>
      </c>
      <c r="Y115" s="12">
        <f t="shared" si="41"/>
        <v>1270.4243543999999</v>
      </c>
      <c r="Z115" s="13"/>
      <c r="AA115" s="12">
        <v>0</v>
      </c>
      <c r="AB115" s="12">
        <v>0</v>
      </c>
      <c r="AC115" s="12">
        <f t="shared" si="42"/>
        <v>1270.4243543999999</v>
      </c>
      <c r="AD115" s="13"/>
      <c r="AE115" s="12">
        <v>0</v>
      </c>
      <c r="AF115" s="12">
        <v>0</v>
      </c>
      <c r="AG115" s="12">
        <f t="shared" si="43"/>
        <v>1270.4243543999999</v>
      </c>
      <c r="AH115" s="13"/>
      <c r="AI115" s="12">
        <v>0</v>
      </c>
      <c r="AJ115" s="12">
        <v>0</v>
      </c>
      <c r="AK115" s="12">
        <f t="shared" si="44"/>
        <v>1270.4243543999999</v>
      </c>
      <c r="AL115" s="13"/>
      <c r="AM115" s="12">
        <v>0</v>
      </c>
      <c r="AN115" s="12">
        <v>0</v>
      </c>
      <c r="AO115" s="12">
        <f t="shared" si="45"/>
        <v>1270.4243543999999</v>
      </c>
      <c r="AP115" s="13"/>
      <c r="AQ115" s="12">
        <v>0</v>
      </c>
      <c r="AR115" s="12">
        <v>0</v>
      </c>
      <c r="AS115" s="12">
        <f t="shared" si="46"/>
        <v>1270.4243543999999</v>
      </c>
      <c r="AT115" s="13"/>
      <c r="AU115" s="12">
        <v>0</v>
      </c>
      <c r="AV115" s="12">
        <v>0</v>
      </c>
      <c r="AW115" s="12">
        <f t="shared" si="47"/>
        <v>1270.4243543999999</v>
      </c>
      <c r="AX115" s="14"/>
    </row>
    <row r="116" spans="1:50" x14ac:dyDescent="0.35">
      <c r="A116" s="3">
        <v>18726</v>
      </c>
      <c r="B116" s="3" t="s">
        <v>66</v>
      </c>
      <c r="C116" s="3" t="s">
        <v>210</v>
      </c>
      <c r="D116" s="3" t="s">
        <v>41</v>
      </c>
      <c r="E116" s="12">
        <f>SUMIF(inventory!$A$2:$A$1200,A116,inventory!$J$2:$J$1200)</f>
        <v>1401.210266</v>
      </c>
      <c r="F116" s="12">
        <v>0</v>
      </c>
      <c r="G116" s="12">
        <f t="shared" si="36"/>
        <v>0</v>
      </c>
      <c r="H116" s="12">
        <f t="shared" si="37"/>
        <v>1401.210266</v>
      </c>
      <c r="I116" s="12">
        <v>0</v>
      </c>
      <c r="J116" s="13"/>
      <c r="K116" s="12">
        <v>0</v>
      </c>
      <c r="L116" s="12">
        <v>0</v>
      </c>
      <c r="M116" s="12">
        <f t="shared" si="38"/>
        <v>1401.210266</v>
      </c>
      <c r="N116" s="13"/>
      <c r="O116" s="12">
        <v>0</v>
      </c>
      <c r="P116" s="12">
        <v>0</v>
      </c>
      <c r="Q116" s="12">
        <f t="shared" si="39"/>
        <v>1401.210266</v>
      </c>
      <c r="R116" s="13"/>
      <c r="S116" s="12">
        <v>0</v>
      </c>
      <c r="T116" s="12">
        <v>0</v>
      </c>
      <c r="U116" s="12">
        <f t="shared" si="40"/>
        <v>1401.210266</v>
      </c>
      <c r="V116" s="13"/>
      <c r="W116" s="12">
        <v>0</v>
      </c>
      <c r="X116" s="12">
        <v>0</v>
      </c>
      <c r="Y116" s="12">
        <f t="shared" si="41"/>
        <v>1401.210266</v>
      </c>
      <c r="Z116" s="13"/>
      <c r="AA116" s="12">
        <v>0</v>
      </c>
      <c r="AB116" s="12">
        <v>0</v>
      </c>
      <c r="AC116" s="12">
        <f t="shared" si="42"/>
        <v>1401.210266</v>
      </c>
      <c r="AD116" s="13"/>
      <c r="AE116" s="12">
        <v>0</v>
      </c>
      <c r="AF116" s="12">
        <v>0</v>
      </c>
      <c r="AG116" s="12">
        <f t="shared" si="43"/>
        <v>1401.210266</v>
      </c>
      <c r="AH116" s="13"/>
      <c r="AI116" s="12">
        <v>0</v>
      </c>
      <c r="AJ116" s="12">
        <v>0</v>
      </c>
      <c r="AK116" s="12">
        <f t="shared" si="44"/>
        <v>1401.210266</v>
      </c>
      <c r="AL116" s="13"/>
      <c r="AM116" s="12">
        <v>0</v>
      </c>
      <c r="AN116" s="12">
        <v>0</v>
      </c>
      <c r="AO116" s="12">
        <f t="shared" si="45"/>
        <v>1401.210266</v>
      </c>
      <c r="AP116" s="13"/>
      <c r="AQ116" s="12">
        <v>0</v>
      </c>
      <c r="AR116" s="12">
        <v>0</v>
      </c>
      <c r="AS116" s="12">
        <f t="shared" si="46"/>
        <v>1401.210266</v>
      </c>
      <c r="AT116" s="13"/>
      <c r="AU116" s="12">
        <v>0</v>
      </c>
      <c r="AV116" s="12">
        <v>0</v>
      </c>
      <c r="AW116" s="12">
        <f t="shared" si="47"/>
        <v>1401.210266</v>
      </c>
      <c r="AX116" s="14"/>
    </row>
    <row r="117" spans="1:50" x14ac:dyDescent="0.35">
      <c r="A117" s="3">
        <v>18767</v>
      </c>
      <c r="B117" s="3" t="s">
        <v>57</v>
      </c>
      <c r="C117" s="3" t="s">
        <v>216</v>
      </c>
      <c r="D117" s="3" t="s">
        <v>53</v>
      </c>
      <c r="E117" s="12">
        <f>SUMIF(inventory!$A$2:$A$1200,A117,inventory!$J$2:$J$1200)</f>
        <v>2435.259258</v>
      </c>
      <c r="F117" s="12">
        <v>957.96339999999998</v>
      </c>
      <c r="G117" s="12">
        <f t="shared" si="36"/>
        <v>0</v>
      </c>
      <c r="H117" s="12">
        <f t="shared" si="37"/>
        <v>1477.295858</v>
      </c>
      <c r="I117" s="12">
        <v>0</v>
      </c>
      <c r="J117" s="13"/>
      <c r="K117" s="12">
        <v>957.96339999999998</v>
      </c>
      <c r="L117" s="12">
        <v>0</v>
      </c>
      <c r="M117" s="12">
        <f t="shared" si="38"/>
        <v>1477.295858</v>
      </c>
      <c r="N117" s="13"/>
      <c r="O117" s="12">
        <v>0</v>
      </c>
      <c r="P117" s="12">
        <v>0</v>
      </c>
      <c r="Q117" s="12">
        <f t="shared" si="39"/>
        <v>1477.295858</v>
      </c>
      <c r="R117" s="13"/>
      <c r="S117" s="12">
        <v>0</v>
      </c>
      <c r="T117" s="12">
        <v>0</v>
      </c>
      <c r="U117" s="12">
        <f t="shared" si="40"/>
        <v>1477.295858</v>
      </c>
      <c r="V117" s="13"/>
      <c r="W117" s="12">
        <v>0</v>
      </c>
      <c r="X117" s="12">
        <v>0</v>
      </c>
      <c r="Y117" s="12">
        <f t="shared" si="41"/>
        <v>1477.295858</v>
      </c>
      <c r="Z117" s="13"/>
      <c r="AA117" s="12">
        <v>0</v>
      </c>
      <c r="AB117" s="12">
        <v>0</v>
      </c>
      <c r="AC117" s="12">
        <f t="shared" si="42"/>
        <v>1477.295858</v>
      </c>
      <c r="AD117" s="13"/>
      <c r="AE117" s="12">
        <v>0</v>
      </c>
      <c r="AF117" s="12">
        <v>0</v>
      </c>
      <c r="AG117" s="12">
        <f t="shared" si="43"/>
        <v>1477.295858</v>
      </c>
      <c r="AH117" s="13"/>
      <c r="AI117" s="12">
        <v>0</v>
      </c>
      <c r="AJ117" s="12">
        <v>0</v>
      </c>
      <c r="AK117" s="12">
        <f t="shared" si="44"/>
        <v>1477.295858</v>
      </c>
      <c r="AL117" s="13"/>
      <c r="AM117" s="12">
        <v>0</v>
      </c>
      <c r="AN117" s="12">
        <v>0</v>
      </c>
      <c r="AO117" s="12">
        <f t="shared" si="45"/>
        <v>1477.295858</v>
      </c>
      <c r="AP117" s="13"/>
      <c r="AQ117" s="12">
        <v>0</v>
      </c>
      <c r="AR117" s="12">
        <v>0</v>
      </c>
      <c r="AS117" s="12">
        <f t="shared" si="46"/>
        <v>1477.295858</v>
      </c>
      <c r="AT117" s="13"/>
      <c r="AU117" s="12">
        <v>0</v>
      </c>
      <c r="AV117" s="12">
        <v>0</v>
      </c>
      <c r="AW117" s="12">
        <f t="shared" si="47"/>
        <v>1477.295858</v>
      </c>
      <c r="AX117" s="14"/>
    </row>
    <row r="118" spans="1:50" x14ac:dyDescent="0.35">
      <c r="A118" s="3">
        <v>18598</v>
      </c>
      <c r="B118" s="3" t="s">
        <v>70</v>
      </c>
      <c r="C118" s="3" t="s">
        <v>251</v>
      </c>
      <c r="D118" s="3" t="s">
        <v>252</v>
      </c>
      <c r="E118" s="12">
        <f>SUMIF(inventory!$A$2:$A$1200,A118,inventory!$J$2:$J$1200)</f>
        <v>3880.196524</v>
      </c>
      <c r="F118" s="12">
        <v>3526</v>
      </c>
      <c r="G118" s="12">
        <f t="shared" si="36"/>
        <v>0</v>
      </c>
      <c r="H118" s="12">
        <f t="shared" si="37"/>
        <v>354.19652399999995</v>
      </c>
      <c r="I118" s="12">
        <v>0</v>
      </c>
      <c r="J118" s="13"/>
      <c r="K118" s="12">
        <v>1078.6402403930299</v>
      </c>
      <c r="L118" s="12">
        <v>0</v>
      </c>
      <c r="M118" s="12">
        <f t="shared" si="38"/>
        <v>2801.5562836069703</v>
      </c>
      <c r="N118" s="13"/>
      <c r="O118" s="12">
        <v>1318.33807159148</v>
      </c>
      <c r="P118" s="12">
        <v>0</v>
      </c>
      <c r="Q118" s="12">
        <f t="shared" si="39"/>
        <v>1483.2182120154903</v>
      </c>
      <c r="R118" s="13"/>
      <c r="S118" s="12">
        <v>959.80379183192395</v>
      </c>
      <c r="T118" s="12">
        <v>0</v>
      </c>
      <c r="U118" s="12">
        <f t="shared" si="40"/>
        <v>523.41442018356634</v>
      </c>
      <c r="V118" s="13"/>
      <c r="W118" s="12">
        <v>169.21789618356601</v>
      </c>
      <c r="X118" s="12">
        <v>0</v>
      </c>
      <c r="Y118" s="12">
        <f t="shared" si="41"/>
        <v>354.1965240000003</v>
      </c>
      <c r="Z118" s="13"/>
      <c r="AA118" s="12">
        <v>0</v>
      </c>
      <c r="AB118" s="12">
        <v>0</v>
      </c>
      <c r="AC118" s="12">
        <f t="shared" si="42"/>
        <v>354.1965240000003</v>
      </c>
      <c r="AD118" s="13"/>
      <c r="AE118" s="12">
        <v>0</v>
      </c>
      <c r="AF118" s="12">
        <v>0</v>
      </c>
      <c r="AG118" s="12">
        <f t="shared" si="43"/>
        <v>354.1965240000003</v>
      </c>
      <c r="AH118" s="13"/>
      <c r="AI118" s="12">
        <v>0</v>
      </c>
      <c r="AJ118" s="12">
        <v>0</v>
      </c>
      <c r="AK118" s="12">
        <f t="shared" si="44"/>
        <v>354.1965240000003</v>
      </c>
      <c r="AL118" s="13"/>
      <c r="AM118" s="12">
        <v>0</v>
      </c>
      <c r="AN118" s="12">
        <v>0</v>
      </c>
      <c r="AO118" s="12">
        <f t="shared" si="45"/>
        <v>354.1965240000003</v>
      </c>
      <c r="AP118" s="13"/>
      <c r="AQ118" s="12">
        <v>0</v>
      </c>
      <c r="AR118" s="12">
        <v>0</v>
      </c>
      <c r="AS118" s="12">
        <f t="shared" si="46"/>
        <v>354.1965240000003</v>
      </c>
      <c r="AT118" s="13"/>
      <c r="AU118" s="12">
        <v>0</v>
      </c>
      <c r="AV118" s="12">
        <v>0</v>
      </c>
      <c r="AW118" s="12">
        <f t="shared" si="47"/>
        <v>354.1965240000003</v>
      </c>
      <c r="AX118" s="14"/>
    </row>
    <row r="119" spans="1:50" x14ac:dyDescent="0.35">
      <c r="A119" s="3">
        <v>18575</v>
      </c>
      <c r="B119" s="3" t="s">
        <v>66</v>
      </c>
      <c r="C119" s="3" t="s">
        <v>213</v>
      </c>
      <c r="D119" s="3" t="s">
        <v>41</v>
      </c>
      <c r="E119" s="12">
        <f>SUMIF(inventory!$A$2:$A$1200,A119,inventory!$J$2:$J$1200)</f>
        <v>3006.0439999999999</v>
      </c>
      <c r="F119" s="12">
        <v>1517.6</v>
      </c>
      <c r="G119" s="12">
        <f t="shared" si="36"/>
        <v>0</v>
      </c>
      <c r="H119" s="12">
        <f t="shared" si="37"/>
        <v>1488.444</v>
      </c>
      <c r="I119" s="12">
        <v>0</v>
      </c>
      <c r="J119" s="13"/>
      <c r="K119" s="12">
        <v>1517.6</v>
      </c>
      <c r="L119" s="12">
        <v>0</v>
      </c>
      <c r="M119" s="12">
        <f t="shared" si="38"/>
        <v>1488.444</v>
      </c>
      <c r="N119" s="13"/>
      <c r="O119" s="12">
        <v>0</v>
      </c>
      <c r="P119" s="12">
        <v>0</v>
      </c>
      <c r="Q119" s="12">
        <f t="shared" si="39"/>
        <v>1488.444</v>
      </c>
      <c r="R119" s="13"/>
      <c r="S119" s="12">
        <v>0</v>
      </c>
      <c r="T119" s="12">
        <v>0</v>
      </c>
      <c r="U119" s="12">
        <f t="shared" si="40"/>
        <v>1488.444</v>
      </c>
      <c r="V119" s="13"/>
      <c r="W119" s="12">
        <v>0</v>
      </c>
      <c r="X119" s="12">
        <v>0</v>
      </c>
      <c r="Y119" s="12">
        <f t="shared" si="41"/>
        <v>1488.444</v>
      </c>
      <c r="Z119" s="13"/>
      <c r="AA119" s="12">
        <v>0</v>
      </c>
      <c r="AB119" s="12">
        <v>0</v>
      </c>
      <c r="AC119" s="12">
        <f t="shared" si="42"/>
        <v>1488.444</v>
      </c>
      <c r="AD119" s="13"/>
      <c r="AE119" s="12">
        <v>0</v>
      </c>
      <c r="AF119" s="12">
        <v>0</v>
      </c>
      <c r="AG119" s="12">
        <f t="shared" si="43"/>
        <v>1488.444</v>
      </c>
      <c r="AH119" s="13"/>
      <c r="AI119" s="12">
        <v>0</v>
      </c>
      <c r="AJ119" s="12">
        <v>0</v>
      </c>
      <c r="AK119" s="12">
        <f t="shared" si="44"/>
        <v>1488.444</v>
      </c>
      <c r="AL119" s="13"/>
      <c r="AM119" s="12">
        <v>0</v>
      </c>
      <c r="AN119" s="12">
        <v>0</v>
      </c>
      <c r="AO119" s="12">
        <f t="shared" si="45"/>
        <v>1488.444</v>
      </c>
      <c r="AP119" s="13"/>
      <c r="AQ119" s="12">
        <v>0</v>
      </c>
      <c r="AR119" s="12">
        <v>0</v>
      </c>
      <c r="AS119" s="12">
        <f t="shared" si="46"/>
        <v>1488.444</v>
      </c>
      <c r="AT119" s="13"/>
      <c r="AU119" s="12">
        <v>0</v>
      </c>
      <c r="AV119" s="12">
        <v>0</v>
      </c>
      <c r="AW119" s="12">
        <f t="shared" si="47"/>
        <v>1488.444</v>
      </c>
      <c r="AX119" s="14"/>
    </row>
    <row r="120" spans="1:50" x14ac:dyDescent="0.35">
      <c r="A120" s="3">
        <v>18771</v>
      </c>
      <c r="B120" s="3" t="s">
        <v>189</v>
      </c>
      <c r="C120" s="3" t="s">
        <v>217</v>
      </c>
      <c r="D120" s="3" t="s">
        <v>46</v>
      </c>
      <c r="E120" s="12">
        <f>SUMIF(inventory!$A$2:$A$1200,A120,inventory!$J$2:$J$1200)</f>
        <v>1591.4352320000016</v>
      </c>
      <c r="F120" s="12">
        <v>90.983400000000302</v>
      </c>
      <c r="G120" s="12">
        <f t="shared" si="36"/>
        <v>12000</v>
      </c>
      <c r="H120" s="12">
        <f t="shared" si="37"/>
        <v>13500.451832000001</v>
      </c>
      <c r="I120" s="12">
        <v>12000</v>
      </c>
      <c r="J120" s="13"/>
      <c r="K120" s="12">
        <v>90.983400000000302</v>
      </c>
      <c r="L120" s="12">
        <v>0</v>
      </c>
      <c r="M120" s="12">
        <f t="shared" si="38"/>
        <v>1500.4518320000013</v>
      </c>
      <c r="N120" s="13"/>
      <c r="O120" s="12">
        <v>0</v>
      </c>
      <c r="P120" s="12">
        <v>0</v>
      </c>
      <c r="Q120" s="12">
        <f t="shared" si="39"/>
        <v>1500.4518320000013</v>
      </c>
      <c r="R120" s="13"/>
      <c r="S120" s="12">
        <v>0</v>
      </c>
      <c r="T120" s="12">
        <v>0</v>
      </c>
      <c r="U120" s="12">
        <f t="shared" si="40"/>
        <v>1500.4518320000013</v>
      </c>
      <c r="V120" s="13"/>
      <c r="W120" s="12">
        <v>0</v>
      </c>
      <c r="X120" s="12">
        <v>0</v>
      </c>
      <c r="Y120" s="12">
        <f t="shared" si="41"/>
        <v>1500.4518320000013</v>
      </c>
      <c r="Z120" s="13"/>
      <c r="AA120" s="12">
        <v>0</v>
      </c>
      <c r="AB120" s="12">
        <v>0</v>
      </c>
      <c r="AC120" s="12">
        <f t="shared" si="42"/>
        <v>1500.4518320000013</v>
      </c>
      <c r="AD120" s="13"/>
      <c r="AE120" s="12">
        <v>0</v>
      </c>
      <c r="AF120" s="12">
        <v>0</v>
      </c>
      <c r="AG120" s="12">
        <f t="shared" si="43"/>
        <v>1500.4518320000013</v>
      </c>
      <c r="AH120" s="13"/>
      <c r="AI120" s="12">
        <v>0</v>
      </c>
      <c r="AJ120" s="12">
        <v>0</v>
      </c>
      <c r="AK120" s="12">
        <f t="shared" si="44"/>
        <v>1500.4518320000013</v>
      </c>
      <c r="AL120" s="13"/>
      <c r="AM120" s="12">
        <v>0</v>
      </c>
      <c r="AN120" s="12">
        <v>0</v>
      </c>
      <c r="AO120" s="12">
        <f t="shared" si="45"/>
        <v>1500.4518320000013</v>
      </c>
      <c r="AP120" s="13"/>
      <c r="AQ120" s="12">
        <v>0</v>
      </c>
      <c r="AR120" s="12">
        <v>0</v>
      </c>
      <c r="AS120" s="12">
        <f t="shared" si="46"/>
        <v>1500.4518320000013</v>
      </c>
      <c r="AT120" s="13"/>
      <c r="AU120" s="12">
        <v>0</v>
      </c>
      <c r="AV120" s="12">
        <v>0</v>
      </c>
      <c r="AW120" s="12">
        <f t="shared" si="47"/>
        <v>1500.4518320000013</v>
      </c>
      <c r="AX120" s="14"/>
    </row>
    <row r="121" spans="1:50" x14ac:dyDescent="0.35">
      <c r="A121" s="3">
        <v>18282</v>
      </c>
      <c r="B121" s="3" t="s">
        <v>108</v>
      </c>
      <c r="C121" s="3" t="s">
        <v>218</v>
      </c>
      <c r="D121" s="3" t="s">
        <v>41</v>
      </c>
      <c r="E121" s="12">
        <f>SUMIF(inventory!$A$2:$A$1200,A121,inventory!$J$2:$J$1200)</f>
        <v>1610.945956</v>
      </c>
      <c r="F121" s="12">
        <v>69.28</v>
      </c>
      <c r="G121" s="12">
        <f t="shared" si="36"/>
        <v>0</v>
      </c>
      <c r="H121" s="12">
        <f t="shared" si="37"/>
        <v>1541.6659560000001</v>
      </c>
      <c r="I121" s="12">
        <v>0</v>
      </c>
      <c r="J121" s="13"/>
      <c r="K121" s="12">
        <v>69.28</v>
      </c>
      <c r="L121" s="12">
        <v>0</v>
      </c>
      <c r="M121" s="12">
        <f t="shared" si="38"/>
        <v>1541.6659560000001</v>
      </c>
      <c r="N121" s="13"/>
      <c r="O121" s="12">
        <v>0</v>
      </c>
      <c r="P121" s="12">
        <v>0</v>
      </c>
      <c r="Q121" s="12">
        <f t="shared" si="39"/>
        <v>1541.6659560000001</v>
      </c>
      <c r="R121" s="13"/>
      <c r="S121" s="12">
        <v>0</v>
      </c>
      <c r="T121" s="12">
        <v>0</v>
      </c>
      <c r="U121" s="12">
        <f t="shared" si="40"/>
        <v>1541.6659560000001</v>
      </c>
      <c r="V121" s="13"/>
      <c r="W121" s="12">
        <v>0</v>
      </c>
      <c r="X121" s="12">
        <v>0</v>
      </c>
      <c r="Y121" s="12">
        <f t="shared" si="41"/>
        <v>1541.6659560000001</v>
      </c>
      <c r="Z121" s="13"/>
      <c r="AA121" s="12">
        <v>0</v>
      </c>
      <c r="AB121" s="12">
        <v>0</v>
      </c>
      <c r="AC121" s="12">
        <f t="shared" si="42"/>
        <v>1541.6659560000001</v>
      </c>
      <c r="AD121" s="13"/>
      <c r="AE121" s="12">
        <v>0</v>
      </c>
      <c r="AF121" s="12">
        <v>0</v>
      </c>
      <c r="AG121" s="12">
        <f t="shared" si="43"/>
        <v>1541.6659560000001</v>
      </c>
      <c r="AH121" s="13"/>
      <c r="AI121" s="12">
        <v>0</v>
      </c>
      <c r="AJ121" s="12">
        <v>0</v>
      </c>
      <c r="AK121" s="12">
        <f t="shared" si="44"/>
        <v>1541.6659560000001</v>
      </c>
      <c r="AL121" s="13"/>
      <c r="AM121" s="12">
        <v>0</v>
      </c>
      <c r="AN121" s="12">
        <v>0</v>
      </c>
      <c r="AO121" s="12">
        <f t="shared" si="45"/>
        <v>1541.6659560000001</v>
      </c>
      <c r="AP121" s="13"/>
      <c r="AQ121" s="12">
        <v>0</v>
      </c>
      <c r="AR121" s="12">
        <v>0</v>
      </c>
      <c r="AS121" s="12">
        <f t="shared" si="46"/>
        <v>1541.6659560000001</v>
      </c>
      <c r="AT121" s="13"/>
      <c r="AU121" s="12">
        <v>0</v>
      </c>
      <c r="AV121" s="12">
        <v>0</v>
      </c>
      <c r="AW121" s="12">
        <f t="shared" si="47"/>
        <v>1541.6659560000001</v>
      </c>
      <c r="AX121" s="14"/>
    </row>
    <row r="122" spans="1:50" x14ac:dyDescent="0.35">
      <c r="A122" s="3">
        <v>18164</v>
      </c>
      <c r="B122" s="3" t="s">
        <v>70</v>
      </c>
      <c r="C122" s="3" t="s">
        <v>221</v>
      </c>
      <c r="D122" s="3" t="s">
        <v>222</v>
      </c>
      <c r="E122" s="12">
        <f>SUMIF(inventory!$A$2:$A$1200,A122,inventory!$J$2:$J$1200)</f>
        <v>1958.3112816000003</v>
      </c>
      <c r="F122" s="12">
        <v>789.63</v>
      </c>
      <c r="G122" s="12">
        <f t="shared" si="36"/>
        <v>0</v>
      </c>
      <c r="H122" s="12">
        <f t="shared" si="37"/>
        <v>1168.6812816000001</v>
      </c>
      <c r="I122" s="12">
        <v>0</v>
      </c>
      <c r="J122" s="13"/>
      <c r="K122" s="12">
        <v>184.11512691444901</v>
      </c>
      <c r="L122" s="12">
        <v>0</v>
      </c>
      <c r="M122" s="12">
        <f t="shared" si="38"/>
        <v>1774.1961546855512</v>
      </c>
      <c r="N122" s="13"/>
      <c r="O122" s="12">
        <v>218.148488450993</v>
      </c>
      <c r="P122" s="12">
        <v>0</v>
      </c>
      <c r="Q122" s="12">
        <f t="shared" si="39"/>
        <v>1556.0476662345582</v>
      </c>
      <c r="R122" s="13"/>
      <c r="S122" s="12">
        <v>218.148488450993</v>
      </c>
      <c r="T122" s="12">
        <v>0</v>
      </c>
      <c r="U122" s="12">
        <f t="shared" si="40"/>
        <v>1337.8991777835652</v>
      </c>
      <c r="V122" s="13"/>
      <c r="W122" s="12">
        <v>169.21789618356601</v>
      </c>
      <c r="X122" s="12">
        <v>0</v>
      </c>
      <c r="Y122" s="12">
        <f t="shared" si="41"/>
        <v>1168.6812815999992</v>
      </c>
      <c r="Z122" s="13"/>
      <c r="AA122" s="12">
        <v>0</v>
      </c>
      <c r="AB122" s="12">
        <v>0</v>
      </c>
      <c r="AC122" s="12">
        <f t="shared" si="42"/>
        <v>1168.6812815999992</v>
      </c>
      <c r="AD122" s="13"/>
      <c r="AE122" s="12">
        <v>0</v>
      </c>
      <c r="AF122" s="12">
        <v>0</v>
      </c>
      <c r="AG122" s="12">
        <f t="shared" si="43"/>
        <v>1168.6812815999992</v>
      </c>
      <c r="AH122" s="13"/>
      <c r="AI122" s="12">
        <v>0</v>
      </c>
      <c r="AJ122" s="12">
        <v>0</v>
      </c>
      <c r="AK122" s="12">
        <f t="shared" si="44"/>
        <v>1168.6812815999992</v>
      </c>
      <c r="AL122" s="13"/>
      <c r="AM122" s="12">
        <v>0</v>
      </c>
      <c r="AN122" s="12">
        <v>0</v>
      </c>
      <c r="AO122" s="12">
        <f t="shared" si="45"/>
        <v>1168.6812815999992</v>
      </c>
      <c r="AP122" s="13"/>
      <c r="AQ122" s="12">
        <v>0</v>
      </c>
      <c r="AR122" s="12">
        <v>0</v>
      </c>
      <c r="AS122" s="12">
        <f t="shared" si="46"/>
        <v>1168.6812815999992</v>
      </c>
      <c r="AT122" s="13"/>
      <c r="AU122" s="12">
        <v>0</v>
      </c>
      <c r="AV122" s="12">
        <v>0</v>
      </c>
      <c r="AW122" s="12">
        <f t="shared" si="47"/>
        <v>1168.6812815999992</v>
      </c>
      <c r="AX122" s="14"/>
    </row>
    <row r="123" spans="1:50" x14ac:dyDescent="0.35">
      <c r="A123" s="3">
        <v>9296</v>
      </c>
      <c r="B123" s="3" t="s">
        <v>57</v>
      </c>
      <c r="C123" s="3" t="s">
        <v>219</v>
      </c>
      <c r="D123" s="3" t="s">
        <v>53</v>
      </c>
      <c r="E123" s="12">
        <f>SUMIF(inventory!$A$2:$A$1200,A123,inventory!$J$2:$J$1200)</f>
        <v>1567</v>
      </c>
      <c r="F123" s="12">
        <v>0</v>
      </c>
      <c r="G123" s="12">
        <f t="shared" si="36"/>
        <v>0</v>
      </c>
      <c r="H123" s="12">
        <f t="shared" si="37"/>
        <v>1567</v>
      </c>
      <c r="I123" s="12">
        <v>0</v>
      </c>
      <c r="J123" s="13"/>
      <c r="K123" s="12">
        <v>0</v>
      </c>
      <c r="L123" s="12">
        <v>0</v>
      </c>
      <c r="M123" s="12">
        <f t="shared" si="38"/>
        <v>1567</v>
      </c>
      <c r="N123" s="13"/>
      <c r="O123" s="12">
        <v>0</v>
      </c>
      <c r="P123" s="12">
        <v>0</v>
      </c>
      <c r="Q123" s="12">
        <f t="shared" si="39"/>
        <v>1567</v>
      </c>
      <c r="R123" s="13"/>
      <c r="S123" s="12">
        <v>0</v>
      </c>
      <c r="T123" s="12">
        <v>0</v>
      </c>
      <c r="U123" s="12">
        <f t="shared" si="40"/>
        <v>1567</v>
      </c>
      <c r="V123" s="13"/>
      <c r="W123" s="12">
        <v>0</v>
      </c>
      <c r="X123" s="12">
        <v>0</v>
      </c>
      <c r="Y123" s="12">
        <f t="shared" si="41"/>
        <v>1567</v>
      </c>
      <c r="Z123" s="13"/>
      <c r="AA123" s="12">
        <v>0</v>
      </c>
      <c r="AB123" s="12">
        <v>0</v>
      </c>
      <c r="AC123" s="12">
        <f t="shared" si="42"/>
        <v>1567</v>
      </c>
      <c r="AD123" s="13"/>
      <c r="AE123" s="12">
        <v>0</v>
      </c>
      <c r="AF123" s="12">
        <v>0</v>
      </c>
      <c r="AG123" s="12">
        <f t="shared" si="43"/>
        <v>1567</v>
      </c>
      <c r="AH123" s="13"/>
      <c r="AI123" s="12">
        <v>0</v>
      </c>
      <c r="AJ123" s="12">
        <v>0</v>
      </c>
      <c r="AK123" s="12">
        <f t="shared" si="44"/>
        <v>1567</v>
      </c>
      <c r="AL123" s="13"/>
      <c r="AM123" s="12">
        <v>0</v>
      </c>
      <c r="AN123" s="12">
        <v>0</v>
      </c>
      <c r="AO123" s="12">
        <f t="shared" si="45"/>
        <v>1567</v>
      </c>
      <c r="AP123" s="13"/>
      <c r="AQ123" s="12">
        <v>0</v>
      </c>
      <c r="AR123" s="12">
        <v>0</v>
      </c>
      <c r="AS123" s="12">
        <f t="shared" si="46"/>
        <v>1567</v>
      </c>
      <c r="AT123" s="13"/>
      <c r="AU123" s="12">
        <v>0</v>
      </c>
      <c r="AV123" s="12">
        <v>0</v>
      </c>
      <c r="AW123" s="12">
        <f t="shared" si="47"/>
        <v>1567</v>
      </c>
      <c r="AX123" s="14"/>
    </row>
    <row r="124" spans="1:50" x14ac:dyDescent="0.35">
      <c r="A124" s="3">
        <v>19030</v>
      </c>
      <c r="B124" s="3" t="s">
        <v>239</v>
      </c>
      <c r="C124" s="3" t="s">
        <v>255</v>
      </c>
      <c r="D124" s="3" t="s">
        <v>41</v>
      </c>
      <c r="E124" s="12">
        <f>SUMIF(inventory!$A$2:$A$1200,A124,inventory!$J$2:$J$1200)</f>
        <v>3385.4462400000002</v>
      </c>
      <c r="F124" s="12">
        <v>2433.4470000000001</v>
      </c>
      <c r="G124" s="12">
        <f t="shared" si="36"/>
        <v>0</v>
      </c>
      <c r="H124" s="12">
        <f t="shared" si="37"/>
        <v>951.9992400000001</v>
      </c>
      <c r="I124" s="12">
        <v>0</v>
      </c>
      <c r="J124" s="13"/>
      <c r="K124" s="12">
        <v>632.38350856996396</v>
      </c>
      <c r="L124" s="12">
        <v>0</v>
      </c>
      <c r="M124" s="12">
        <f t="shared" si="38"/>
        <v>2753.0627314300364</v>
      </c>
      <c r="N124" s="13"/>
      <c r="O124" s="12">
        <v>1180.00242495359</v>
      </c>
      <c r="P124" s="12">
        <v>0</v>
      </c>
      <c r="Q124" s="12">
        <f t="shared" si="39"/>
        <v>1573.0603064764464</v>
      </c>
      <c r="R124" s="13"/>
      <c r="S124" s="12">
        <v>621.06106647644799</v>
      </c>
      <c r="T124" s="12">
        <v>0</v>
      </c>
      <c r="U124" s="12">
        <f t="shared" si="40"/>
        <v>951.99923999999839</v>
      </c>
      <c r="V124" s="13"/>
      <c r="W124" s="12">
        <v>0</v>
      </c>
      <c r="X124" s="12">
        <v>0</v>
      </c>
      <c r="Y124" s="12">
        <f t="shared" si="41"/>
        <v>951.99923999999839</v>
      </c>
      <c r="Z124" s="13"/>
      <c r="AA124" s="12">
        <v>0</v>
      </c>
      <c r="AB124" s="12">
        <v>0</v>
      </c>
      <c r="AC124" s="12">
        <f t="shared" si="42"/>
        <v>951.99923999999839</v>
      </c>
      <c r="AD124" s="13"/>
      <c r="AE124" s="12">
        <v>0</v>
      </c>
      <c r="AF124" s="12">
        <v>0</v>
      </c>
      <c r="AG124" s="12">
        <f t="shared" si="43"/>
        <v>951.99923999999839</v>
      </c>
      <c r="AH124" s="13"/>
      <c r="AI124" s="12">
        <v>0</v>
      </c>
      <c r="AJ124" s="12">
        <v>0</v>
      </c>
      <c r="AK124" s="12">
        <f t="shared" si="44"/>
        <v>951.99923999999839</v>
      </c>
      <c r="AL124" s="13"/>
      <c r="AM124" s="12">
        <v>0</v>
      </c>
      <c r="AN124" s="12">
        <v>0</v>
      </c>
      <c r="AO124" s="12">
        <f t="shared" si="45"/>
        <v>951.99923999999839</v>
      </c>
      <c r="AP124" s="13"/>
      <c r="AQ124" s="12">
        <v>0</v>
      </c>
      <c r="AR124" s="12">
        <v>0</v>
      </c>
      <c r="AS124" s="12">
        <f t="shared" si="46"/>
        <v>951.99923999999839</v>
      </c>
      <c r="AT124" s="13"/>
      <c r="AU124" s="12">
        <v>0</v>
      </c>
      <c r="AV124" s="12">
        <v>0</v>
      </c>
      <c r="AW124" s="12">
        <f t="shared" si="47"/>
        <v>951.99923999999839</v>
      </c>
      <c r="AX124" s="14"/>
    </row>
    <row r="125" spans="1:50" x14ac:dyDescent="0.35">
      <c r="A125" s="3">
        <v>18696</v>
      </c>
      <c r="B125" s="3" t="s">
        <v>224</v>
      </c>
      <c r="C125" s="3" t="s">
        <v>225</v>
      </c>
      <c r="D125" s="3" t="s">
        <v>41</v>
      </c>
      <c r="E125" s="12">
        <f>SUMIF(inventory!$A$2:$A$1200,A125,inventory!$J$2:$J$1200)</f>
        <v>2293.2653407999996</v>
      </c>
      <c r="F125" s="12">
        <v>15441.052</v>
      </c>
      <c r="G125" s="12">
        <f t="shared" si="36"/>
        <v>16000</v>
      </c>
      <c r="H125" s="12">
        <f t="shared" si="37"/>
        <v>2852.2133408000009</v>
      </c>
      <c r="I125" s="12">
        <v>0</v>
      </c>
      <c r="J125" s="13"/>
      <c r="K125" s="12">
        <v>306.56399256779201</v>
      </c>
      <c r="L125" s="12">
        <v>0</v>
      </c>
      <c r="M125" s="12">
        <f t="shared" si="38"/>
        <v>1986.7013482322077</v>
      </c>
      <c r="N125" s="13"/>
      <c r="O125" s="12">
        <v>374.689324249523</v>
      </c>
      <c r="P125" s="12">
        <v>0</v>
      </c>
      <c r="Q125" s="12">
        <f t="shared" si="39"/>
        <v>1612.0120239826847</v>
      </c>
      <c r="R125" s="13"/>
      <c r="S125" s="12">
        <v>374.689324249523</v>
      </c>
      <c r="T125" s="12">
        <v>0</v>
      </c>
      <c r="U125" s="12">
        <f t="shared" si="40"/>
        <v>1237.3226997331617</v>
      </c>
      <c r="V125" s="13"/>
      <c r="W125" s="12">
        <v>374.689324249523</v>
      </c>
      <c r="X125" s="12">
        <v>0</v>
      </c>
      <c r="Y125" s="12">
        <f t="shared" si="41"/>
        <v>862.6333754836387</v>
      </c>
      <c r="Z125" s="13"/>
      <c r="AA125" s="12">
        <v>374.689324249523</v>
      </c>
      <c r="AB125" s="12">
        <v>0</v>
      </c>
      <c r="AC125" s="12">
        <f t="shared" si="42"/>
        <v>487.9440512341157</v>
      </c>
      <c r="AD125" s="13"/>
      <c r="AE125" s="12">
        <v>374.689324249523</v>
      </c>
      <c r="AF125" s="12">
        <v>1600</v>
      </c>
      <c r="AG125" s="12">
        <f t="shared" si="43"/>
        <v>1713.2547269845927</v>
      </c>
      <c r="AH125" s="13"/>
      <c r="AI125" s="12">
        <v>374.689324249523</v>
      </c>
      <c r="AJ125" s="12">
        <v>0</v>
      </c>
      <c r="AK125" s="12">
        <f t="shared" si="44"/>
        <v>1338.5654027350697</v>
      </c>
      <c r="AL125" s="13"/>
      <c r="AM125" s="12">
        <v>374.689324249523</v>
      </c>
      <c r="AN125" s="12">
        <v>0</v>
      </c>
      <c r="AO125" s="12">
        <f t="shared" si="45"/>
        <v>963.87607848554671</v>
      </c>
      <c r="AP125" s="13"/>
      <c r="AQ125" s="12">
        <v>374.689324249523</v>
      </c>
      <c r="AR125" s="12">
        <v>1600</v>
      </c>
      <c r="AS125" s="12">
        <f t="shared" si="46"/>
        <v>2189.1867542360237</v>
      </c>
      <c r="AT125" s="13"/>
      <c r="AU125" s="12">
        <v>12136.973413436001</v>
      </c>
      <c r="AV125" s="12">
        <v>12800</v>
      </c>
      <c r="AW125" s="12">
        <f t="shared" si="47"/>
        <v>2852.2133408000227</v>
      </c>
      <c r="AX125" s="14"/>
    </row>
    <row r="126" spans="1:50" x14ac:dyDescent="0.35">
      <c r="A126" s="3">
        <v>13561</v>
      </c>
      <c r="B126" s="3" t="s">
        <v>99</v>
      </c>
      <c r="C126" s="3" t="s">
        <v>220</v>
      </c>
      <c r="D126" s="3" t="s">
        <v>153</v>
      </c>
      <c r="E126" s="12">
        <f>SUMIF(inventory!$A$2:$A$1200,A126,inventory!$J$2:$J$1200)</f>
        <v>1751.623472</v>
      </c>
      <c r="F126" s="12">
        <v>0.41760000000000003</v>
      </c>
      <c r="G126" s="12">
        <f t="shared" si="36"/>
        <v>0</v>
      </c>
      <c r="H126" s="12">
        <f t="shared" si="37"/>
        <v>1751.205872</v>
      </c>
      <c r="I126" s="12">
        <v>0</v>
      </c>
      <c r="J126" s="13"/>
      <c r="K126" s="12">
        <v>0.41760000000000003</v>
      </c>
      <c r="L126" s="12">
        <v>0</v>
      </c>
      <c r="M126" s="12">
        <f t="shared" si="38"/>
        <v>1751.205872</v>
      </c>
      <c r="N126" s="13"/>
      <c r="O126" s="12">
        <v>0</v>
      </c>
      <c r="P126" s="12">
        <v>0</v>
      </c>
      <c r="Q126" s="12">
        <f t="shared" si="39"/>
        <v>1751.205872</v>
      </c>
      <c r="R126" s="13"/>
      <c r="S126" s="12">
        <v>0</v>
      </c>
      <c r="T126" s="12">
        <v>0</v>
      </c>
      <c r="U126" s="12">
        <f t="shared" si="40"/>
        <v>1751.205872</v>
      </c>
      <c r="V126" s="13"/>
      <c r="W126" s="12">
        <v>0</v>
      </c>
      <c r="X126" s="12">
        <v>0</v>
      </c>
      <c r="Y126" s="12">
        <f t="shared" si="41"/>
        <v>1751.205872</v>
      </c>
      <c r="Z126" s="13"/>
      <c r="AA126" s="12">
        <v>0</v>
      </c>
      <c r="AB126" s="12">
        <v>0</v>
      </c>
      <c r="AC126" s="12">
        <f t="shared" si="42"/>
        <v>1751.205872</v>
      </c>
      <c r="AD126" s="13"/>
      <c r="AE126" s="12">
        <v>0</v>
      </c>
      <c r="AF126" s="12">
        <v>0</v>
      </c>
      <c r="AG126" s="12">
        <f t="shared" si="43"/>
        <v>1751.205872</v>
      </c>
      <c r="AH126" s="13"/>
      <c r="AI126" s="12">
        <v>0</v>
      </c>
      <c r="AJ126" s="12">
        <v>0</v>
      </c>
      <c r="AK126" s="12">
        <f t="shared" si="44"/>
        <v>1751.205872</v>
      </c>
      <c r="AL126" s="13"/>
      <c r="AM126" s="12">
        <v>0</v>
      </c>
      <c r="AN126" s="12">
        <v>0</v>
      </c>
      <c r="AO126" s="12">
        <f t="shared" si="45"/>
        <v>1751.205872</v>
      </c>
      <c r="AP126" s="13"/>
      <c r="AQ126" s="12">
        <v>0</v>
      </c>
      <c r="AR126" s="12">
        <v>0</v>
      </c>
      <c r="AS126" s="12">
        <f t="shared" si="46"/>
        <v>1751.205872</v>
      </c>
      <c r="AT126" s="13"/>
      <c r="AU126" s="12">
        <v>0</v>
      </c>
      <c r="AV126" s="12">
        <v>0</v>
      </c>
      <c r="AW126" s="12">
        <f t="shared" si="47"/>
        <v>1751.205872</v>
      </c>
      <c r="AX126" s="14"/>
    </row>
    <row r="127" spans="1:50" x14ac:dyDescent="0.35">
      <c r="A127" s="3">
        <v>18758</v>
      </c>
      <c r="B127" s="3" t="s">
        <v>211</v>
      </c>
      <c r="C127" s="3" t="s">
        <v>223</v>
      </c>
      <c r="D127" s="3" t="s">
        <v>46</v>
      </c>
      <c r="E127" s="12">
        <f>SUMIF(inventory!$A$2:$A$1200,A127,inventory!$J$2:$J$1200)</f>
        <v>2167.5037819999998</v>
      </c>
      <c r="F127" s="12">
        <v>385.30500000000001</v>
      </c>
      <c r="G127" s="12">
        <f t="shared" si="36"/>
        <v>0</v>
      </c>
      <c r="H127" s="12">
        <f t="shared" si="37"/>
        <v>1782.1987819999997</v>
      </c>
      <c r="I127" s="12">
        <v>0</v>
      </c>
      <c r="J127" s="13"/>
      <c r="K127" s="12">
        <v>379.64867759185898</v>
      </c>
      <c r="L127" s="12">
        <v>0</v>
      </c>
      <c r="M127" s="12">
        <f t="shared" si="38"/>
        <v>1787.8551044081407</v>
      </c>
      <c r="N127" s="13"/>
      <c r="O127" s="12">
        <v>5.6563224081406203</v>
      </c>
      <c r="P127" s="12">
        <v>0</v>
      </c>
      <c r="Q127" s="12">
        <f t="shared" si="39"/>
        <v>1782.1987820000002</v>
      </c>
      <c r="R127" s="13"/>
      <c r="S127" s="12">
        <v>0</v>
      </c>
      <c r="T127" s="12">
        <v>0</v>
      </c>
      <c r="U127" s="12">
        <f t="shared" si="40"/>
        <v>1782.1987820000002</v>
      </c>
      <c r="V127" s="13"/>
      <c r="W127" s="12">
        <v>0</v>
      </c>
      <c r="X127" s="12">
        <v>0</v>
      </c>
      <c r="Y127" s="12">
        <f t="shared" si="41"/>
        <v>1782.1987820000002</v>
      </c>
      <c r="Z127" s="13"/>
      <c r="AA127" s="12">
        <v>0</v>
      </c>
      <c r="AB127" s="12">
        <v>0</v>
      </c>
      <c r="AC127" s="12">
        <f t="shared" si="42"/>
        <v>1782.1987820000002</v>
      </c>
      <c r="AD127" s="13"/>
      <c r="AE127" s="12">
        <v>0</v>
      </c>
      <c r="AF127" s="12">
        <v>0</v>
      </c>
      <c r="AG127" s="12">
        <f t="shared" si="43"/>
        <v>1782.1987820000002</v>
      </c>
      <c r="AH127" s="13"/>
      <c r="AI127" s="12">
        <v>0</v>
      </c>
      <c r="AJ127" s="12">
        <v>0</v>
      </c>
      <c r="AK127" s="12">
        <f t="shared" si="44"/>
        <v>1782.1987820000002</v>
      </c>
      <c r="AL127" s="13"/>
      <c r="AM127" s="12">
        <v>0</v>
      </c>
      <c r="AN127" s="12">
        <v>0</v>
      </c>
      <c r="AO127" s="12">
        <f t="shared" si="45"/>
        <v>1782.1987820000002</v>
      </c>
      <c r="AP127" s="13"/>
      <c r="AQ127" s="12">
        <v>0</v>
      </c>
      <c r="AR127" s="12">
        <v>0</v>
      </c>
      <c r="AS127" s="12">
        <f t="shared" si="46"/>
        <v>1782.1987820000002</v>
      </c>
      <c r="AT127" s="13"/>
      <c r="AU127" s="12">
        <v>0</v>
      </c>
      <c r="AV127" s="12">
        <v>0</v>
      </c>
      <c r="AW127" s="12">
        <f t="shared" si="47"/>
        <v>1782.1987820000002</v>
      </c>
      <c r="AX127" s="14"/>
    </row>
    <row r="128" spans="1:50" x14ac:dyDescent="0.35">
      <c r="A128" s="3">
        <v>18208</v>
      </c>
      <c r="B128" s="3" t="s">
        <v>57</v>
      </c>
      <c r="C128" s="3" t="s">
        <v>227</v>
      </c>
      <c r="D128" s="3" t="s">
        <v>228</v>
      </c>
      <c r="E128" s="12">
        <f>SUMIF(inventory!$A$2:$A$1200,A128,inventory!$J$2:$J$1200)</f>
        <v>2542.7517619999999</v>
      </c>
      <c r="F128" s="12">
        <v>671.04579999999999</v>
      </c>
      <c r="G128" s="12">
        <f t="shared" si="36"/>
        <v>0</v>
      </c>
      <c r="H128" s="12">
        <f t="shared" si="37"/>
        <v>1871.705962</v>
      </c>
      <c r="I128" s="12">
        <v>0</v>
      </c>
      <c r="J128" s="13"/>
      <c r="K128" s="12">
        <v>338.75965694600001</v>
      </c>
      <c r="L128" s="12">
        <v>0</v>
      </c>
      <c r="M128" s="12">
        <f t="shared" si="38"/>
        <v>2203.9921050539997</v>
      </c>
      <c r="N128" s="13"/>
      <c r="O128" s="12">
        <v>200.25312854955601</v>
      </c>
      <c r="P128" s="12">
        <v>0</v>
      </c>
      <c r="Q128" s="12">
        <f t="shared" si="39"/>
        <v>2003.7389765044436</v>
      </c>
      <c r="R128" s="13"/>
      <c r="S128" s="12">
        <v>132.033014504444</v>
      </c>
      <c r="T128" s="12">
        <v>0</v>
      </c>
      <c r="U128" s="12">
        <f t="shared" si="40"/>
        <v>1871.7059619999995</v>
      </c>
      <c r="V128" s="13"/>
      <c r="W128" s="12">
        <v>0</v>
      </c>
      <c r="X128" s="12">
        <v>0</v>
      </c>
      <c r="Y128" s="12">
        <f t="shared" si="41"/>
        <v>1871.7059619999995</v>
      </c>
      <c r="Z128" s="13"/>
      <c r="AA128" s="12">
        <v>0</v>
      </c>
      <c r="AB128" s="12">
        <v>0</v>
      </c>
      <c r="AC128" s="12">
        <f t="shared" si="42"/>
        <v>1871.7059619999995</v>
      </c>
      <c r="AD128" s="13"/>
      <c r="AE128" s="12">
        <v>0</v>
      </c>
      <c r="AF128" s="12">
        <v>0</v>
      </c>
      <c r="AG128" s="12">
        <f t="shared" si="43"/>
        <v>1871.7059619999995</v>
      </c>
      <c r="AH128" s="13"/>
      <c r="AI128" s="12">
        <v>0</v>
      </c>
      <c r="AJ128" s="12">
        <v>0</v>
      </c>
      <c r="AK128" s="12">
        <f t="shared" si="44"/>
        <v>1871.7059619999995</v>
      </c>
      <c r="AL128" s="13"/>
      <c r="AM128" s="12">
        <v>0</v>
      </c>
      <c r="AN128" s="12">
        <v>0</v>
      </c>
      <c r="AO128" s="12">
        <f t="shared" si="45"/>
        <v>1871.7059619999995</v>
      </c>
      <c r="AP128" s="13"/>
      <c r="AQ128" s="12">
        <v>0</v>
      </c>
      <c r="AR128" s="12">
        <v>0</v>
      </c>
      <c r="AS128" s="12">
        <f t="shared" si="46"/>
        <v>1871.7059619999995</v>
      </c>
      <c r="AT128" s="13"/>
      <c r="AU128" s="12">
        <v>0</v>
      </c>
      <c r="AV128" s="12">
        <v>0</v>
      </c>
      <c r="AW128" s="12">
        <f t="shared" si="47"/>
        <v>1871.7059619999995</v>
      </c>
      <c r="AX128" s="14"/>
    </row>
    <row r="129" spans="1:50" x14ac:dyDescent="0.35">
      <c r="A129" s="3">
        <v>8351</v>
      </c>
      <c r="B129" s="3" t="s">
        <v>57</v>
      </c>
      <c r="C129" s="3" t="s">
        <v>226</v>
      </c>
      <c r="D129" s="3" t="s">
        <v>41</v>
      </c>
      <c r="E129" s="12">
        <f>SUMIF(inventory!$A$2:$A$1200,A129,inventory!$J$2:$J$1200)</f>
        <v>2223</v>
      </c>
      <c r="F129" s="12">
        <v>54.879600000000003</v>
      </c>
      <c r="G129" s="12">
        <f t="shared" si="36"/>
        <v>0</v>
      </c>
      <c r="H129" s="12">
        <f t="shared" si="37"/>
        <v>2168.1203999999998</v>
      </c>
      <c r="I129" s="12">
        <v>0</v>
      </c>
      <c r="J129" s="13"/>
      <c r="K129" s="12">
        <v>54.879600000000003</v>
      </c>
      <c r="L129" s="12">
        <v>0</v>
      </c>
      <c r="M129" s="12">
        <f t="shared" si="38"/>
        <v>2168.1203999999998</v>
      </c>
      <c r="N129" s="13"/>
      <c r="O129" s="12">
        <v>0</v>
      </c>
      <c r="P129" s="12">
        <v>0</v>
      </c>
      <c r="Q129" s="12">
        <f t="shared" si="39"/>
        <v>2168.1203999999998</v>
      </c>
      <c r="R129" s="13"/>
      <c r="S129" s="12">
        <v>0</v>
      </c>
      <c r="T129" s="12">
        <v>0</v>
      </c>
      <c r="U129" s="12">
        <f t="shared" si="40"/>
        <v>2168.1203999999998</v>
      </c>
      <c r="V129" s="13"/>
      <c r="W129" s="12">
        <v>0</v>
      </c>
      <c r="X129" s="12">
        <v>0</v>
      </c>
      <c r="Y129" s="12">
        <f t="shared" si="41"/>
        <v>2168.1203999999998</v>
      </c>
      <c r="Z129" s="13"/>
      <c r="AA129" s="12">
        <v>0</v>
      </c>
      <c r="AB129" s="12">
        <v>0</v>
      </c>
      <c r="AC129" s="12">
        <f t="shared" si="42"/>
        <v>2168.1203999999998</v>
      </c>
      <c r="AD129" s="13"/>
      <c r="AE129" s="12">
        <v>0</v>
      </c>
      <c r="AF129" s="12">
        <v>0</v>
      </c>
      <c r="AG129" s="12">
        <f t="shared" si="43"/>
        <v>2168.1203999999998</v>
      </c>
      <c r="AH129" s="13"/>
      <c r="AI129" s="12">
        <v>0</v>
      </c>
      <c r="AJ129" s="12">
        <v>0</v>
      </c>
      <c r="AK129" s="12">
        <f t="shared" si="44"/>
        <v>2168.1203999999998</v>
      </c>
      <c r="AL129" s="13"/>
      <c r="AM129" s="12">
        <v>0</v>
      </c>
      <c r="AN129" s="12">
        <v>0</v>
      </c>
      <c r="AO129" s="12">
        <f t="shared" si="45"/>
        <v>2168.1203999999998</v>
      </c>
      <c r="AP129" s="13"/>
      <c r="AQ129" s="12">
        <v>0</v>
      </c>
      <c r="AR129" s="12">
        <v>0</v>
      </c>
      <c r="AS129" s="12">
        <f t="shared" si="46"/>
        <v>2168.1203999999998</v>
      </c>
      <c r="AT129" s="13"/>
      <c r="AU129" s="12">
        <v>0</v>
      </c>
      <c r="AV129" s="12">
        <v>0</v>
      </c>
      <c r="AW129" s="12">
        <f t="shared" si="47"/>
        <v>2168.1203999999998</v>
      </c>
      <c r="AX129" s="14"/>
    </row>
    <row r="130" spans="1:50" x14ac:dyDescent="0.35">
      <c r="A130" s="3">
        <v>18900</v>
      </c>
      <c r="B130" s="3" t="s">
        <v>66</v>
      </c>
      <c r="C130" s="3" t="s">
        <v>247</v>
      </c>
      <c r="D130" s="3" t="s">
        <v>248</v>
      </c>
      <c r="E130" s="12">
        <f>SUMIF(inventory!$A$2:$A$1200,A130,inventory!$J$2:$J$1200)</f>
        <v>3186.0292300000001</v>
      </c>
      <c r="F130" s="12">
        <v>1149.028</v>
      </c>
      <c r="G130" s="12">
        <f t="shared" si="36"/>
        <v>0</v>
      </c>
      <c r="H130" s="12">
        <f t="shared" si="37"/>
        <v>2037.0012300000001</v>
      </c>
      <c r="I130" s="12">
        <v>0</v>
      </c>
      <c r="J130" s="13"/>
      <c r="K130" s="12">
        <v>724.57300282732194</v>
      </c>
      <c r="L130" s="12">
        <v>0</v>
      </c>
      <c r="M130" s="12">
        <f t="shared" si="38"/>
        <v>2461.4562271726782</v>
      </c>
      <c r="N130" s="13"/>
      <c r="O130" s="12">
        <v>283.30500345561597</v>
      </c>
      <c r="P130" s="12">
        <v>0</v>
      </c>
      <c r="Q130" s="12">
        <f t="shared" si="39"/>
        <v>2178.1512237170623</v>
      </c>
      <c r="R130" s="13"/>
      <c r="S130" s="12">
        <v>141.14999371706199</v>
      </c>
      <c r="T130" s="12">
        <v>0</v>
      </c>
      <c r="U130" s="12">
        <f t="shared" si="40"/>
        <v>2037.0012300000003</v>
      </c>
      <c r="V130" s="13"/>
      <c r="W130" s="12">
        <v>0</v>
      </c>
      <c r="X130" s="12">
        <v>0</v>
      </c>
      <c r="Y130" s="12">
        <f t="shared" si="41"/>
        <v>2037.0012300000003</v>
      </c>
      <c r="Z130" s="13"/>
      <c r="AA130" s="12">
        <v>0</v>
      </c>
      <c r="AB130" s="12">
        <v>0</v>
      </c>
      <c r="AC130" s="12">
        <f t="shared" si="42"/>
        <v>2037.0012300000003</v>
      </c>
      <c r="AD130" s="13"/>
      <c r="AE130" s="12">
        <v>0</v>
      </c>
      <c r="AF130" s="12">
        <v>0</v>
      </c>
      <c r="AG130" s="12">
        <f t="shared" si="43"/>
        <v>2037.0012300000003</v>
      </c>
      <c r="AH130" s="13"/>
      <c r="AI130" s="12">
        <v>0</v>
      </c>
      <c r="AJ130" s="12">
        <v>0</v>
      </c>
      <c r="AK130" s="12">
        <f t="shared" si="44"/>
        <v>2037.0012300000003</v>
      </c>
      <c r="AL130" s="13"/>
      <c r="AM130" s="12">
        <v>0</v>
      </c>
      <c r="AN130" s="12">
        <v>0</v>
      </c>
      <c r="AO130" s="12">
        <f t="shared" si="45"/>
        <v>2037.0012300000003</v>
      </c>
      <c r="AP130" s="13"/>
      <c r="AQ130" s="12">
        <v>0</v>
      </c>
      <c r="AR130" s="12">
        <v>0</v>
      </c>
      <c r="AS130" s="12">
        <f t="shared" si="46"/>
        <v>2037.0012300000003</v>
      </c>
      <c r="AT130" s="13"/>
      <c r="AU130" s="12">
        <v>0</v>
      </c>
      <c r="AV130" s="12">
        <v>0</v>
      </c>
      <c r="AW130" s="12">
        <f t="shared" si="47"/>
        <v>2037.0012300000003</v>
      </c>
      <c r="AX130" s="14"/>
    </row>
    <row r="131" spans="1:50" x14ac:dyDescent="0.35">
      <c r="A131" s="3">
        <v>18993</v>
      </c>
      <c r="B131" s="3" t="s">
        <v>44</v>
      </c>
      <c r="C131" s="3" t="s">
        <v>253</v>
      </c>
      <c r="D131" s="3" t="s">
        <v>53</v>
      </c>
      <c r="E131" s="12">
        <f>SUMIF(inventory!$A$2:$A$1200,A131,inventory!$J$2:$J$1200)</f>
        <v>3368.3080359999999</v>
      </c>
      <c r="F131" s="12">
        <v>2037.3213000000001</v>
      </c>
      <c r="G131" s="12">
        <f t="shared" si="36"/>
        <v>34539.199999999997</v>
      </c>
      <c r="H131" s="12">
        <f t="shared" si="37"/>
        <v>35870.186735999996</v>
      </c>
      <c r="I131" s="12">
        <v>34539.199999999997</v>
      </c>
      <c r="J131" s="13"/>
      <c r="K131" s="12">
        <v>586.15573344440099</v>
      </c>
      <c r="L131" s="12">
        <v>0</v>
      </c>
      <c r="M131" s="12">
        <f t="shared" si="38"/>
        <v>2782.1523025555989</v>
      </c>
      <c r="N131" s="13"/>
      <c r="O131" s="12">
        <v>588.07922976537895</v>
      </c>
      <c r="P131" s="12">
        <v>0</v>
      </c>
      <c r="Q131" s="12">
        <f t="shared" si="39"/>
        <v>2194.0730727902201</v>
      </c>
      <c r="R131" s="13"/>
      <c r="S131" s="12">
        <v>575.94988152158896</v>
      </c>
      <c r="T131" s="12">
        <v>0</v>
      </c>
      <c r="U131" s="12">
        <f t="shared" si="40"/>
        <v>1618.1231912686312</v>
      </c>
      <c r="V131" s="13"/>
      <c r="W131" s="12">
        <v>249.99471095376501</v>
      </c>
      <c r="X131" s="12">
        <v>0</v>
      </c>
      <c r="Y131" s="12">
        <f t="shared" si="41"/>
        <v>1368.1284803148662</v>
      </c>
      <c r="Z131" s="13"/>
      <c r="AA131" s="12">
        <v>37.141744314865498</v>
      </c>
      <c r="AB131" s="12">
        <v>0</v>
      </c>
      <c r="AC131" s="12">
        <f t="shared" si="42"/>
        <v>1330.9867360000007</v>
      </c>
      <c r="AD131" s="13"/>
      <c r="AE131" s="12">
        <v>0</v>
      </c>
      <c r="AF131" s="12">
        <v>0</v>
      </c>
      <c r="AG131" s="12">
        <f t="shared" si="43"/>
        <v>1330.9867360000007</v>
      </c>
      <c r="AH131" s="13"/>
      <c r="AI131" s="12">
        <v>0</v>
      </c>
      <c r="AJ131" s="12">
        <v>0</v>
      </c>
      <c r="AK131" s="12">
        <f t="shared" si="44"/>
        <v>1330.9867360000007</v>
      </c>
      <c r="AL131" s="13"/>
      <c r="AM131" s="12">
        <v>0</v>
      </c>
      <c r="AN131" s="12">
        <v>0</v>
      </c>
      <c r="AO131" s="12">
        <f t="shared" si="45"/>
        <v>1330.9867360000007</v>
      </c>
      <c r="AP131" s="13"/>
      <c r="AQ131" s="12">
        <v>0</v>
      </c>
      <c r="AR131" s="12">
        <v>0</v>
      </c>
      <c r="AS131" s="12">
        <f t="shared" si="46"/>
        <v>1330.9867360000007</v>
      </c>
      <c r="AT131" s="13"/>
      <c r="AU131" s="12">
        <v>0</v>
      </c>
      <c r="AV131" s="12">
        <v>0</v>
      </c>
      <c r="AW131" s="12">
        <f t="shared" si="47"/>
        <v>1330.9867360000007</v>
      </c>
      <c r="AX131" s="14"/>
    </row>
    <row r="132" spans="1:50" x14ac:dyDescent="0.35">
      <c r="A132" s="3">
        <v>18904</v>
      </c>
      <c r="B132" s="3" t="s">
        <v>189</v>
      </c>
      <c r="C132" s="3" t="s">
        <v>271</v>
      </c>
      <c r="D132" s="3" t="s">
        <v>272</v>
      </c>
      <c r="E132" s="12">
        <f>SUMIF(inventory!$A$2:$A$1200,A132,inventory!$J$2:$J$1200)</f>
        <v>3542.8193039999996</v>
      </c>
      <c r="F132" s="12">
        <v>7173.1288000000004</v>
      </c>
      <c r="G132" s="12">
        <f t="shared" ref="G132:G163" si="48">SUM(I132,L132,P132,T132,X132,AB132,AF132,AJ132,AN132,AR132,AV132)</f>
        <v>6449</v>
      </c>
      <c r="H132" s="12">
        <f t="shared" ref="H132:H163" si="49">+E132-F132+G132</f>
        <v>2818.6905039999992</v>
      </c>
      <c r="I132" s="12">
        <v>-3151</v>
      </c>
      <c r="J132" s="13"/>
      <c r="K132" s="12">
        <v>2168.6865548780902</v>
      </c>
      <c r="L132" s="12">
        <v>2400</v>
      </c>
      <c r="M132" s="12">
        <f t="shared" ref="M132:M163" si="50">+E132-K132+L132</f>
        <v>3774.1327491219095</v>
      </c>
      <c r="N132" s="13"/>
      <c r="O132" s="12">
        <v>1550.44704601441</v>
      </c>
      <c r="P132" s="12">
        <v>0</v>
      </c>
      <c r="Q132" s="12">
        <f t="shared" ref="Q132:Q163" si="51">+M132-O132+P132</f>
        <v>2223.6857031074996</v>
      </c>
      <c r="R132" s="13"/>
      <c r="S132" s="12">
        <v>881.14075801155104</v>
      </c>
      <c r="T132" s="12">
        <v>0</v>
      </c>
      <c r="U132" s="12">
        <f t="shared" ref="U132:U163" si="52">+Q132-S132+T132</f>
        <v>1342.5449450959486</v>
      </c>
      <c r="V132" s="13"/>
      <c r="W132" s="12">
        <v>658.01368806988205</v>
      </c>
      <c r="X132" s="12">
        <v>0</v>
      </c>
      <c r="Y132" s="12">
        <f t="shared" ref="Y132:Y163" si="53">+U132-W132+X132</f>
        <v>684.53125702606656</v>
      </c>
      <c r="Z132" s="13"/>
      <c r="AA132" s="12">
        <v>747.88807805193096</v>
      </c>
      <c r="AB132" s="12">
        <v>2400</v>
      </c>
      <c r="AC132" s="12">
        <f t="shared" ref="AC132:AC163" si="54">+Y132-AA132+AB132</f>
        <v>2336.6431789741355</v>
      </c>
      <c r="AD132" s="13"/>
      <c r="AE132" s="12">
        <v>695.34418929170295</v>
      </c>
      <c r="AF132" s="12">
        <v>0</v>
      </c>
      <c r="AG132" s="12">
        <f t="shared" ref="AG132:AG163" si="55">+AC132-AE132+AF132</f>
        <v>1641.2989896824324</v>
      </c>
      <c r="AH132" s="13"/>
      <c r="AI132" s="12">
        <v>355.44156956445602</v>
      </c>
      <c r="AJ132" s="12">
        <v>0</v>
      </c>
      <c r="AK132" s="12">
        <f t="shared" ref="AK132:AK163" si="56">+AG132-AI132+AJ132</f>
        <v>1285.8574201179763</v>
      </c>
      <c r="AL132" s="13"/>
      <c r="AM132" s="12">
        <v>116.166916117978</v>
      </c>
      <c r="AN132" s="12">
        <v>0</v>
      </c>
      <c r="AO132" s="12">
        <f t="shared" ref="AO132:AO163" si="57">+AK132-AM132+AN132</f>
        <v>1169.6905039999983</v>
      </c>
      <c r="AP132" s="13"/>
      <c r="AQ132" s="12">
        <v>0</v>
      </c>
      <c r="AR132" s="12">
        <v>2400</v>
      </c>
      <c r="AS132" s="12">
        <f t="shared" ref="AS132:AS163" si="58">+AO132-AQ132+AR132</f>
        <v>3569.6905039999983</v>
      </c>
      <c r="AT132" s="13"/>
      <c r="AU132" s="12">
        <v>0</v>
      </c>
      <c r="AV132" s="12">
        <v>2400</v>
      </c>
      <c r="AW132" s="12">
        <f t="shared" ref="AW132:AW163" si="59">+AS132-AU132+AV132</f>
        <v>5969.6905039999983</v>
      </c>
      <c r="AX132" s="14"/>
    </row>
    <row r="133" spans="1:50" x14ac:dyDescent="0.35">
      <c r="A133" s="3">
        <v>18363</v>
      </c>
      <c r="B133" s="3" t="s">
        <v>234</v>
      </c>
      <c r="C133" s="3" t="s">
        <v>235</v>
      </c>
      <c r="D133" s="3" t="s">
        <v>236</v>
      </c>
      <c r="E133" s="12">
        <f>SUMIF(inventory!$A$2:$A$1200,A133,inventory!$J$2:$J$1200)</f>
        <v>2262.4711327999999</v>
      </c>
      <c r="F133" s="12">
        <v>0</v>
      </c>
      <c r="G133" s="12">
        <f t="shared" si="48"/>
        <v>0</v>
      </c>
      <c r="H133" s="12">
        <f t="shared" si="49"/>
        <v>2262.4711327999999</v>
      </c>
      <c r="I133" s="12">
        <v>0</v>
      </c>
      <c r="J133" s="13"/>
      <c r="K133" s="12">
        <v>0</v>
      </c>
      <c r="L133" s="12">
        <v>0</v>
      </c>
      <c r="M133" s="12">
        <f t="shared" si="50"/>
        <v>2262.4711327999999</v>
      </c>
      <c r="N133" s="13"/>
      <c r="O133" s="12">
        <v>0</v>
      </c>
      <c r="P133" s="12">
        <v>0</v>
      </c>
      <c r="Q133" s="12">
        <f t="shared" si="51"/>
        <v>2262.4711327999999</v>
      </c>
      <c r="R133" s="13"/>
      <c r="S133" s="12">
        <v>0</v>
      </c>
      <c r="T133" s="12">
        <v>0</v>
      </c>
      <c r="U133" s="12">
        <f t="shared" si="52"/>
        <v>2262.4711327999999</v>
      </c>
      <c r="V133" s="13"/>
      <c r="W133" s="12">
        <v>0</v>
      </c>
      <c r="X133" s="12">
        <v>0</v>
      </c>
      <c r="Y133" s="12">
        <f t="shared" si="53"/>
        <v>2262.4711327999999</v>
      </c>
      <c r="Z133" s="13"/>
      <c r="AA133" s="12">
        <v>0</v>
      </c>
      <c r="AB133" s="12">
        <v>0</v>
      </c>
      <c r="AC133" s="12">
        <f t="shared" si="54"/>
        <v>2262.4711327999999</v>
      </c>
      <c r="AD133" s="13"/>
      <c r="AE133" s="12">
        <v>0</v>
      </c>
      <c r="AF133" s="12">
        <v>0</v>
      </c>
      <c r="AG133" s="12">
        <f t="shared" si="55"/>
        <v>2262.4711327999999</v>
      </c>
      <c r="AH133" s="13"/>
      <c r="AI133" s="12">
        <v>0</v>
      </c>
      <c r="AJ133" s="12">
        <v>0</v>
      </c>
      <c r="AK133" s="12">
        <f t="shared" si="56"/>
        <v>2262.4711327999999</v>
      </c>
      <c r="AL133" s="13"/>
      <c r="AM133" s="12">
        <v>0</v>
      </c>
      <c r="AN133" s="12">
        <v>0</v>
      </c>
      <c r="AO133" s="12">
        <f t="shared" si="57"/>
        <v>2262.4711327999999</v>
      </c>
      <c r="AP133" s="13"/>
      <c r="AQ133" s="12">
        <v>0</v>
      </c>
      <c r="AR133" s="12">
        <v>0</v>
      </c>
      <c r="AS133" s="12">
        <f t="shared" si="58"/>
        <v>2262.4711327999999</v>
      </c>
      <c r="AT133" s="13"/>
      <c r="AU133" s="12">
        <v>0</v>
      </c>
      <c r="AV133" s="12">
        <v>0</v>
      </c>
      <c r="AW133" s="12">
        <f t="shared" si="59"/>
        <v>2262.4711327999999</v>
      </c>
      <c r="AX133" s="14"/>
    </row>
    <row r="134" spans="1:50" x14ac:dyDescent="0.35">
      <c r="A134" s="3">
        <v>18954</v>
      </c>
      <c r="B134" s="3" t="s">
        <v>124</v>
      </c>
      <c r="C134" s="3" t="s">
        <v>267</v>
      </c>
      <c r="D134" s="3" t="s">
        <v>268</v>
      </c>
      <c r="E134" s="12">
        <f>SUMIF(inventory!$A$2:$A$1200,A134,inventory!$J$2:$J$1200)</f>
        <v>2163.8882619999995</v>
      </c>
      <c r="F134" s="12">
        <v>3418.7222999999999</v>
      </c>
      <c r="G134" s="12">
        <f t="shared" si="48"/>
        <v>6072</v>
      </c>
      <c r="H134" s="12">
        <f t="shared" si="49"/>
        <v>4817.1659619999991</v>
      </c>
      <c r="I134" s="12">
        <v>72</v>
      </c>
      <c r="J134" s="13"/>
      <c r="K134" s="12">
        <v>851.27552840163298</v>
      </c>
      <c r="L134" s="12">
        <v>2000</v>
      </c>
      <c r="M134" s="12">
        <f t="shared" si="50"/>
        <v>3312.6127335983665</v>
      </c>
      <c r="N134" s="13"/>
      <c r="O134" s="12">
        <v>1040.4478680464399</v>
      </c>
      <c r="P134" s="12">
        <v>0</v>
      </c>
      <c r="Q134" s="12">
        <f t="shared" si="51"/>
        <v>2272.1648655519266</v>
      </c>
      <c r="R134" s="13"/>
      <c r="S134" s="12">
        <v>1018.98825192281</v>
      </c>
      <c r="T134" s="12">
        <v>2000</v>
      </c>
      <c r="U134" s="12">
        <f t="shared" si="52"/>
        <v>3253.1766136291167</v>
      </c>
      <c r="V134" s="13"/>
      <c r="W134" s="12">
        <v>442.29833476435402</v>
      </c>
      <c r="X134" s="12">
        <v>0</v>
      </c>
      <c r="Y134" s="12">
        <f t="shared" si="53"/>
        <v>2810.8782788647627</v>
      </c>
      <c r="Z134" s="13"/>
      <c r="AA134" s="12">
        <v>65.7123168647623</v>
      </c>
      <c r="AB134" s="12">
        <v>2000</v>
      </c>
      <c r="AC134" s="12">
        <f t="shared" si="54"/>
        <v>4745.1659620000009</v>
      </c>
      <c r="AD134" s="13"/>
      <c r="AE134" s="12">
        <v>0</v>
      </c>
      <c r="AF134" s="12">
        <v>0</v>
      </c>
      <c r="AG134" s="12">
        <f t="shared" si="55"/>
        <v>4745.1659620000009</v>
      </c>
      <c r="AH134" s="13"/>
      <c r="AI134" s="12">
        <v>0</v>
      </c>
      <c r="AJ134" s="12">
        <v>0</v>
      </c>
      <c r="AK134" s="12">
        <f t="shared" si="56"/>
        <v>4745.1659620000009</v>
      </c>
      <c r="AL134" s="13"/>
      <c r="AM134" s="12">
        <v>0</v>
      </c>
      <c r="AN134" s="12">
        <v>0</v>
      </c>
      <c r="AO134" s="12">
        <f t="shared" si="57"/>
        <v>4745.1659620000009</v>
      </c>
      <c r="AP134" s="13"/>
      <c r="AQ134" s="12">
        <v>0</v>
      </c>
      <c r="AR134" s="12">
        <v>0</v>
      </c>
      <c r="AS134" s="12">
        <f t="shared" si="58"/>
        <v>4745.1659620000009</v>
      </c>
      <c r="AT134" s="13"/>
      <c r="AU134" s="12">
        <v>0</v>
      </c>
      <c r="AV134" s="12">
        <v>0</v>
      </c>
      <c r="AW134" s="12">
        <f t="shared" si="59"/>
        <v>4745.1659620000009</v>
      </c>
      <c r="AX134" s="14"/>
    </row>
    <row r="135" spans="1:50" x14ac:dyDescent="0.35">
      <c r="A135" s="3">
        <v>18415</v>
      </c>
      <c r="B135" s="3" t="s">
        <v>57</v>
      </c>
      <c r="C135" s="3" t="s">
        <v>237</v>
      </c>
      <c r="D135" s="3" t="s">
        <v>238</v>
      </c>
      <c r="E135" s="12">
        <f>SUMIF(inventory!$A$2:$A$1200,A135,inventory!$J$2:$J$1200)</f>
        <v>2286.4980454000001</v>
      </c>
      <c r="F135" s="12">
        <v>5.4001700000000001</v>
      </c>
      <c r="G135" s="12">
        <f t="shared" si="48"/>
        <v>0</v>
      </c>
      <c r="H135" s="12">
        <f t="shared" si="49"/>
        <v>2281.0978754000002</v>
      </c>
      <c r="I135" s="12">
        <v>0</v>
      </c>
      <c r="J135" s="13"/>
      <c r="K135" s="12">
        <v>5.4001700000000001</v>
      </c>
      <c r="L135" s="12">
        <v>0</v>
      </c>
      <c r="M135" s="12">
        <f t="shared" si="50"/>
        <v>2281.0978754000002</v>
      </c>
      <c r="N135" s="13"/>
      <c r="O135" s="12">
        <v>0</v>
      </c>
      <c r="P135" s="12">
        <v>0</v>
      </c>
      <c r="Q135" s="12">
        <f t="shared" si="51"/>
        <v>2281.0978754000002</v>
      </c>
      <c r="R135" s="13"/>
      <c r="S135" s="12">
        <v>0</v>
      </c>
      <c r="T135" s="12">
        <v>0</v>
      </c>
      <c r="U135" s="12">
        <f t="shared" si="52"/>
        <v>2281.0978754000002</v>
      </c>
      <c r="V135" s="13"/>
      <c r="W135" s="12">
        <v>0</v>
      </c>
      <c r="X135" s="12">
        <v>0</v>
      </c>
      <c r="Y135" s="12">
        <f t="shared" si="53"/>
        <v>2281.0978754000002</v>
      </c>
      <c r="Z135" s="13"/>
      <c r="AA135" s="12">
        <v>0</v>
      </c>
      <c r="AB135" s="12">
        <v>0</v>
      </c>
      <c r="AC135" s="12">
        <f t="shared" si="54"/>
        <v>2281.0978754000002</v>
      </c>
      <c r="AD135" s="13"/>
      <c r="AE135" s="12">
        <v>0</v>
      </c>
      <c r="AF135" s="12">
        <v>0</v>
      </c>
      <c r="AG135" s="12">
        <f t="shared" si="55"/>
        <v>2281.0978754000002</v>
      </c>
      <c r="AH135" s="13"/>
      <c r="AI135" s="12">
        <v>0</v>
      </c>
      <c r="AJ135" s="12">
        <v>0</v>
      </c>
      <c r="AK135" s="12">
        <f t="shared" si="56"/>
        <v>2281.0978754000002</v>
      </c>
      <c r="AL135" s="13"/>
      <c r="AM135" s="12">
        <v>0</v>
      </c>
      <c r="AN135" s="12">
        <v>0</v>
      </c>
      <c r="AO135" s="12">
        <f t="shared" si="57"/>
        <v>2281.0978754000002</v>
      </c>
      <c r="AP135" s="13"/>
      <c r="AQ135" s="12">
        <v>0</v>
      </c>
      <c r="AR135" s="12">
        <v>0</v>
      </c>
      <c r="AS135" s="12">
        <f t="shared" si="58"/>
        <v>2281.0978754000002</v>
      </c>
      <c r="AT135" s="13"/>
      <c r="AU135" s="12">
        <v>0</v>
      </c>
      <c r="AV135" s="12">
        <v>0</v>
      </c>
      <c r="AW135" s="12">
        <f t="shared" si="59"/>
        <v>2281.0978754000002</v>
      </c>
      <c r="AX135" s="14"/>
    </row>
    <row r="136" spans="1:50" x14ac:dyDescent="0.35">
      <c r="A136" s="3">
        <v>18987</v>
      </c>
      <c r="B136" s="3" t="s">
        <v>44</v>
      </c>
      <c r="C136" s="3" t="s">
        <v>242</v>
      </c>
      <c r="D136" s="3" t="s">
        <v>46</v>
      </c>
      <c r="E136" s="12">
        <f>SUMIF(inventory!$A$2:$A$1200,A136,inventory!$J$2:$J$1200)</f>
        <v>4724.2925479999994</v>
      </c>
      <c r="F136" s="12">
        <v>2371.4803000000002</v>
      </c>
      <c r="G136" s="12">
        <f t="shared" si="48"/>
        <v>40000</v>
      </c>
      <c r="H136" s="12">
        <f t="shared" si="49"/>
        <v>42352.812248000002</v>
      </c>
      <c r="I136" s="12">
        <v>40000</v>
      </c>
      <c r="J136" s="13"/>
      <c r="K136" s="12">
        <v>2371.4803000000002</v>
      </c>
      <c r="L136" s="12">
        <v>0</v>
      </c>
      <c r="M136" s="12">
        <f t="shared" si="50"/>
        <v>2352.8122479999993</v>
      </c>
      <c r="N136" s="13"/>
      <c r="O136" s="12">
        <v>0</v>
      </c>
      <c r="P136" s="12">
        <v>0</v>
      </c>
      <c r="Q136" s="12">
        <f t="shared" si="51"/>
        <v>2352.8122479999993</v>
      </c>
      <c r="R136" s="13"/>
      <c r="S136" s="12">
        <v>0</v>
      </c>
      <c r="T136" s="12">
        <v>0</v>
      </c>
      <c r="U136" s="12">
        <f t="shared" si="52"/>
        <v>2352.8122479999993</v>
      </c>
      <c r="V136" s="13"/>
      <c r="W136" s="12">
        <v>0</v>
      </c>
      <c r="X136" s="12">
        <v>0</v>
      </c>
      <c r="Y136" s="12">
        <f t="shared" si="53"/>
        <v>2352.8122479999993</v>
      </c>
      <c r="Z136" s="13"/>
      <c r="AA136" s="12">
        <v>0</v>
      </c>
      <c r="AB136" s="12">
        <v>0</v>
      </c>
      <c r="AC136" s="12">
        <f t="shared" si="54"/>
        <v>2352.8122479999993</v>
      </c>
      <c r="AD136" s="13"/>
      <c r="AE136" s="12">
        <v>0</v>
      </c>
      <c r="AF136" s="12">
        <v>0</v>
      </c>
      <c r="AG136" s="12">
        <f t="shared" si="55"/>
        <v>2352.8122479999993</v>
      </c>
      <c r="AH136" s="13"/>
      <c r="AI136" s="12">
        <v>0</v>
      </c>
      <c r="AJ136" s="12">
        <v>0</v>
      </c>
      <c r="AK136" s="12">
        <f t="shared" si="56"/>
        <v>2352.8122479999993</v>
      </c>
      <c r="AL136" s="13"/>
      <c r="AM136" s="12">
        <v>0</v>
      </c>
      <c r="AN136" s="12">
        <v>0</v>
      </c>
      <c r="AO136" s="12">
        <f t="shared" si="57"/>
        <v>2352.8122479999993</v>
      </c>
      <c r="AP136" s="13"/>
      <c r="AQ136" s="12">
        <v>0</v>
      </c>
      <c r="AR136" s="12">
        <v>0</v>
      </c>
      <c r="AS136" s="12">
        <f t="shared" si="58"/>
        <v>2352.8122479999993</v>
      </c>
      <c r="AT136" s="13"/>
      <c r="AU136" s="12">
        <v>0</v>
      </c>
      <c r="AV136" s="12">
        <v>0</v>
      </c>
      <c r="AW136" s="12">
        <f t="shared" si="59"/>
        <v>2352.8122479999993</v>
      </c>
      <c r="AX136" s="14"/>
    </row>
    <row r="137" spans="1:50" x14ac:dyDescent="0.35">
      <c r="A137" s="3">
        <v>18991</v>
      </c>
      <c r="B137" s="3" t="s">
        <v>243</v>
      </c>
      <c r="C137" s="3" t="s">
        <v>244</v>
      </c>
      <c r="D137" s="3" t="s">
        <v>41</v>
      </c>
      <c r="E137" s="12">
        <f>SUMIF(inventory!$A$2:$A$1200,A137,inventory!$J$2:$J$1200)</f>
        <v>2382.1999999999998</v>
      </c>
      <c r="F137" s="12">
        <v>0</v>
      </c>
      <c r="G137" s="12">
        <f t="shared" si="48"/>
        <v>2268</v>
      </c>
      <c r="H137" s="12">
        <f t="shared" si="49"/>
        <v>4650.2</v>
      </c>
      <c r="I137" s="12">
        <v>2268</v>
      </c>
      <c r="J137" s="13"/>
      <c r="K137" s="12">
        <v>0</v>
      </c>
      <c r="L137" s="12">
        <v>0</v>
      </c>
      <c r="M137" s="12">
        <f t="shared" si="50"/>
        <v>2382.1999999999998</v>
      </c>
      <c r="N137" s="13"/>
      <c r="O137" s="12">
        <v>0</v>
      </c>
      <c r="P137" s="12">
        <v>0</v>
      </c>
      <c r="Q137" s="12">
        <f t="shared" si="51"/>
        <v>2382.1999999999998</v>
      </c>
      <c r="R137" s="13"/>
      <c r="S137" s="12">
        <v>0</v>
      </c>
      <c r="T137" s="12">
        <v>0</v>
      </c>
      <c r="U137" s="12">
        <f t="shared" si="52"/>
        <v>2382.1999999999998</v>
      </c>
      <c r="V137" s="13"/>
      <c r="W137" s="12">
        <v>0</v>
      </c>
      <c r="X137" s="12">
        <v>0</v>
      </c>
      <c r="Y137" s="12">
        <f t="shared" si="53"/>
        <v>2382.1999999999998</v>
      </c>
      <c r="Z137" s="13"/>
      <c r="AA137" s="12">
        <v>0</v>
      </c>
      <c r="AB137" s="12">
        <v>0</v>
      </c>
      <c r="AC137" s="12">
        <f t="shared" si="54"/>
        <v>2382.1999999999998</v>
      </c>
      <c r="AD137" s="13"/>
      <c r="AE137" s="12">
        <v>0</v>
      </c>
      <c r="AF137" s="12">
        <v>0</v>
      </c>
      <c r="AG137" s="12">
        <f t="shared" si="55"/>
        <v>2382.1999999999998</v>
      </c>
      <c r="AH137" s="13"/>
      <c r="AI137" s="12">
        <v>0</v>
      </c>
      <c r="AJ137" s="12">
        <v>0</v>
      </c>
      <c r="AK137" s="12">
        <f t="shared" si="56"/>
        <v>2382.1999999999998</v>
      </c>
      <c r="AL137" s="13"/>
      <c r="AM137" s="12">
        <v>0</v>
      </c>
      <c r="AN137" s="12">
        <v>0</v>
      </c>
      <c r="AO137" s="12">
        <f t="shared" si="57"/>
        <v>2382.1999999999998</v>
      </c>
      <c r="AP137" s="13"/>
      <c r="AQ137" s="12">
        <v>0</v>
      </c>
      <c r="AR137" s="12">
        <v>0</v>
      </c>
      <c r="AS137" s="12">
        <f t="shared" si="58"/>
        <v>2382.1999999999998</v>
      </c>
      <c r="AT137" s="13"/>
      <c r="AU137" s="12">
        <v>0</v>
      </c>
      <c r="AV137" s="12">
        <v>0</v>
      </c>
      <c r="AW137" s="12">
        <f t="shared" si="59"/>
        <v>2382.1999999999998</v>
      </c>
      <c r="AX137" s="14"/>
    </row>
    <row r="138" spans="1:50" x14ac:dyDescent="0.35">
      <c r="A138" s="3">
        <v>18312</v>
      </c>
      <c r="B138" s="3" t="s">
        <v>234</v>
      </c>
      <c r="C138" s="3" t="s">
        <v>245</v>
      </c>
      <c r="D138" s="3" t="s">
        <v>246</v>
      </c>
      <c r="E138" s="12">
        <f>SUMIF(inventory!$A$2:$A$1200,A138,inventory!$J$2:$J$1200)</f>
        <v>2590.4106400000001</v>
      </c>
      <c r="F138" s="12">
        <v>205.93199999999999</v>
      </c>
      <c r="G138" s="12">
        <f t="shared" si="48"/>
        <v>0</v>
      </c>
      <c r="H138" s="12">
        <f t="shared" si="49"/>
        <v>2384.4786400000003</v>
      </c>
      <c r="I138" s="12">
        <v>0</v>
      </c>
      <c r="J138" s="13"/>
      <c r="K138" s="12">
        <v>205.93199999999999</v>
      </c>
      <c r="L138" s="12">
        <v>0</v>
      </c>
      <c r="M138" s="12">
        <f t="shared" si="50"/>
        <v>2384.4786400000003</v>
      </c>
      <c r="N138" s="13"/>
      <c r="O138" s="12">
        <v>0</v>
      </c>
      <c r="P138" s="12">
        <v>0</v>
      </c>
      <c r="Q138" s="12">
        <f t="shared" si="51"/>
        <v>2384.4786400000003</v>
      </c>
      <c r="R138" s="13"/>
      <c r="S138" s="12">
        <v>0</v>
      </c>
      <c r="T138" s="12">
        <v>0</v>
      </c>
      <c r="U138" s="12">
        <f t="shared" si="52"/>
        <v>2384.4786400000003</v>
      </c>
      <c r="V138" s="13"/>
      <c r="W138" s="12">
        <v>0</v>
      </c>
      <c r="X138" s="12">
        <v>0</v>
      </c>
      <c r="Y138" s="12">
        <f t="shared" si="53"/>
        <v>2384.4786400000003</v>
      </c>
      <c r="Z138" s="13"/>
      <c r="AA138" s="12">
        <v>0</v>
      </c>
      <c r="AB138" s="12">
        <v>0</v>
      </c>
      <c r="AC138" s="12">
        <f t="shared" si="54"/>
        <v>2384.4786400000003</v>
      </c>
      <c r="AD138" s="13"/>
      <c r="AE138" s="12">
        <v>0</v>
      </c>
      <c r="AF138" s="12">
        <v>0</v>
      </c>
      <c r="AG138" s="12">
        <f t="shared" si="55"/>
        <v>2384.4786400000003</v>
      </c>
      <c r="AH138" s="13"/>
      <c r="AI138" s="12">
        <v>0</v>
      </c>
      <c r="AJ138" s="12">
        <v>0</v>
      </c>
      <c r="AK138" s="12">
        <f t="shared" si="56"/>
        <v>2384.4786400000003</v>
      </c>
      <c r="AL138" s="13"/>
      <c r="AM138" s="12">
        <v>0</v>
      </c>
      <c r="AN138" s="12">
        <v>0</v>
      </c>
      <c r="AO138" s="12">
        <f t="shared" si="57"/>
        <v>2384.4786400000003</v>
      </c>
      <c r="AP138" s="13"/>
      <c r="AQ138" s="12">
        <v>0</v>
      </c>
      <c r="AR138" s="12">
        <v>0</v>
      </c>
      <c r="AS138" s="12">
        <f t="shared" si="58"/>
        <v>2384.4786400000003</v>
      </c>
      <c r="AT138" s="13"/>
      <c r="AU138" s="12">
        <v>0</v>
      </c>
      <c r="AV138" s="12">
        <v>0</v>
      </c>
      <c r="AW138" s="12">
        <f t="shared" si="59"/>
        <v>2384.4786400000003</v>
      </c>
      <c r="AX138" s="14"/>
    </row>
    <row r="139" spans="1:50" x14ac:dyDescent="0.35">
      <c r="A139" s="3">
        <v>18894</v>
      </c>
      <c r="B139" s="3" t="s">
        <v>44</v>
      </c>
      <c r="C139" s="3" t="s">
        <v>284</v>
      </c>
      <c r="D139" s="3" t="s">
        <v>285</v>
      </c>
      <c r="E139" s="12">
        <f>SUMIF(inventory!$A$2:$A$1200,A139,inventory!$J$2:$J$1200)</f>
        <v>4854.8334012000005</v>
      </c>
      <c r="F139" s="12">
        <v>7141.4723999999997</v>
      </c>
      <c r="G139" s="12">
        <f t="shared" si="48"/>
        <v>3000</v>
      </c>
      <c r="H139" s="12">
        <f t="shared" si="49"/>
        <v>713.36100120000083</v>
      </c>
      <c r="I139" s="12">
        <v>0</v>
      </c>
      <c r="J139" s="13"/>
      <c r="K139" s="12">
        <v>3219.0835868939398</v>
      </c>
      <c r="L139" s="12">
        <v>3000</v>
      </c>
      <c r="M139" s="12">
        <f t="shared" si="50"/>
        <v>4635.7498143060602</v>
      </c>
      <c r="N139" s="13"/>
      <c r="O139" s="12">
        <v>2137.19217218636</v>
      </c>
      <c r="P139" s="12">
        <v>0</v>
      </c>
      <c r="Q139" s="12">
        <f t="shared" si="51"/>
        <v>2498.5576421197002</v>
      </c>
      <c r="R139" s="13"/>
      <c r="S139" s="12">
        <v>1379.7317472954501</v>
      </c>
      <c r="T139" s="12">
        <v>0</v>
      </c>
      <c r="U139" s="12">
        <f t="shared" si="52"/>
        <v>1118.8258948242501</v>
      </c>
      <c r="V139" s="13"/>
      <c r="W139" s="12">
        <v>129.57677323010699</v>
      </c>
      <c r="X139" s="12">
        <v>0</v>
      </c>
      <c r="Y139" s="12">
        <f t="shared" si="53"/>
        <v>989.24912159414316</v>
      </c>
      <c r="Z139" s="13"/>
      <c r="AA139" s="12">
        <v>129.57677323010699</v>
      </c>
      <c r="AB139" s="12">
        <v>0</v>
      </c>
      <c r="AC139" s="12">
        <f t="shared" si="54"/>
        <v>859.67234836403622</v>
      </c>
      <c r="AD139" s="13"/>
      <c r="AE139" s="12">
        <v>129.57677323010699</v>
      </c>
      <c r="AF139" s="12">
        <v>0</v>
      </c>
      <c r="AG139" s="12">
        <f t="shared" si="55"/>
        <v>730.09557513392929</v>
      </c>
      <c r="AH139" s="13"/>
      <c r="AI139" s="12">
        <v>16.734573933920601</v>
      </c>
      <c r="AJ139" s="12">
        <v>0</v>
      </c>
      <c r="AK139" s="12">
        <f t="shared" si="56"/>
        <v>713.36100120000867</v>
      </c>
      <c r="AL139" s="13"/>
      <c r="AM139" s="12">
        <v>0</v>
      </c>
      <c r="AN139" s="12">
        <v>0</v>
      </c>
      <c r="AO139" s="12">
        <f t="shared" si="57"/>
        <v>713.36100120000867</v>
      </c>
      <c r="AP139" s="13"/>
      <c r="AQ139" s="12">
        <v>0</v>
      </c>
      <c r="AR139" s="12">
        <v>0</v>
      </c>
      <c r="AS139" s="12">
        <f t="shared" si="58"/>
        <v>713.36100120000867</v>
      </c>
      <c r="AT139" s="13"/>
      <c r="AU139" s="12">
        <v>0</v>
      </c>
      <c r="AV139" s="12">
        <v>0</v>
      </c>
      <c r="AW139" s="12">
        <f t="shared" si="59"/>
        <v>713.36100120000867</v>
      </c>
      <c r="AX139" s="14"/>
    </row>
    <row r="140" spans="1:50" x14ac:dyDescent="0.35">
      <c r="A140" s="3">
        <v>18788</v>
      </c>
      <c r="B140" s="3" t="s">
        <v>189</v>
      </c>
      <c r="C140" s="3" t="s">
        <v>250</v>
      </c>
      <c r="D140" s="3" t="s">
        <v>46</v>
      </c>
      <c r="E140" s="12">
        <f>SUMIF(inventory!$A$2:$A$1200,A140,inventory!$J$2:$J$1200)</f>
        <v>3275</v>
      </c>
      <c r="F140" s="12">
        <v>4060</v>
      </c>
      <c r="G140" s="12">
        <f t="shared" si="48"/>
        <v>0</v>
      </c>
      <c r="H140" s="12">
        <f t="shared" si="49"/>
        <v>-785</v>
      </c>
      <c r="I140" s="12">
        <v>0</v>
      </c>
      <c r="J140" s="13"/>
      <c r="K140" s="12">
        <v>580</v>
      </c>
      <c r="L140" s="12">
        <v>0</v>
      </c>
      <c r="M140" s="12">
        <f t="shared" si="50"/>
        <v>2695</v>
      </c>
      <c r="N140" s="13"/>
      <c r="O140" s="12">
        <v>0</v>
      </c>
      <c r="P140" s="12">
        <v>0</v>
      </c>
      <c r="Q140" s="12">
        <f t="shared" si="51"/>
        <v>2695</v>
      </c>
      <c r="R140" s="13"/>
      <c r="S140" s="12">
        <v>0</v>
      </c>
      <c r="T140" s="12">
        <v>0</v>
      </c>
      <c r="U140" s="12">
        <f t="shared" si="52"/>
        <v>2695</v>
      </c>
      <c r="V140" s="13"/>
      <c r="W140" s="12">
        <v>279.60261396281697</v>
      </c>
      <c r="X140" s="12">
        <v>0</v>
      </c>
      <c r="Y140" s="12">
        <f t="shared" si="53"/>
        <v>2415.397386037183</v>
      </c>
      <c r="Z140" s="13"/>
      <c r="AA140" s="12">
        <v>1025.2095845303299</v>
      </c>
      <c r="AB140" s="12">
        <v>0</v>
      </c>
      <c r="AC140" s="12">
        <f t="shared" si="54"/>
        <v>1390.187801506853</v>
      </c>
      <c r="AD140" s="13"/>
      <c r="AE140" s="12">
        <v>1025.2095845303299</v>
      </c>
      <c r="AF140" s="12">
        <v>0</v>
      </c>
      <c r="AG140" s="12">
        <f t="shared" si="55"/>
        <v>364.97821697652307</v>
      </c>
      <c r="AH140" s="13"/>
      <c r="AI140" s="12">
        <v>1025.2095845303299</v>
      </c>
      <c r="AJ140" s="12">
        <v>0</v>
      </c>
      <c r="AK140" s="12">
        <f t="shared" si="56"/>
        <v>-660.23136755380688</v>
      </c>
      <c r="AL140" s="13"/>
      <c r="AM140" s="12">
        <v>124.768632446195</v>
      </c>
      <c r="AN140" s="12">
        <v>0</v>
      </c>
      <c r="AO140" s="12">
        <f t="shared" si="57"/>
        <v>-785.00000000000182</v>
      </c>
      <c r="AP140" s="13"/>
      <c r="AQ140" s="12">
        <v>0</v>
      </c>
      <c r="AR140" s="12">
        <v>0</v>
      </c>
      <c r="AS140" s="12">
        <f t="shared" si="58"/>
        <v>-785.00000000000182</v>
      </c>
      <c r="AT140" s="13"/>
      <c r="AU140" s="12">
        <v>0</v>
      </c>
      <c r="AV140" s="12">
        <v>0</v>
      </c>
      <c r="AW140" s="12">
        <f t="shared" si="59"/>
        <v>-785.00000000000182</v>
      </c>
      <c r="AX140" s="14"/>
    </row>
    <row r="141" spans="1:50" x14ac:dyDescent="0.35">
      <c r="A141" s="3">
        <v>18910</v>
      </c>
      <c r="B141" s="3" t="s">
        <v>66</v>
      </c>
      <c r="C141" s="3" t="s">
        <v>264</v>
      </c>
      <c r="D141" s="3" t="s">
        <v>265</v>
      </c>
      <c r="E141" s="12">
        <f>SUMIF(inventory!$A$2:$A$1200,A141,inventory!$J$2:$J$1200)</f>
        <v>2329.4040480000003</v>
      </c>
      <c r="F141" s="12">
        <v>2525.6880000000001</v>
      </c>
      <c r="G141" s="12">
        <f t="shared" si="48"/>
        <v>5000</v>
      </c>
      <c r="H141" s="12">
        <f t="shared" si="49"/>
        <v>4803.7160480000002</v>
      </c>
      <c r="I141" s="12">
        <v>0</v>
      </c>
      <c r="J141" s="13"/>
      <c r="K141" s="12">
        <v>265.37531075347499</v>
      </c>
      <c r="L141" s="12">
        <v>1000</v>
      </c>
      <c r="M141" s="12">
        <f t="shared" si="50"/>
        <v>3064.0287372465255</v>
      </c>
      <c r="N141" s="13"/>
      <c r="O141" s="12">
        <v>293.936268698692</v>
      </c>
      <c r="P141" s="12">
        <v>0</v>
      </c>
      <c r="Q141" s="12">
        <f t="shared" si="51"/>
        <v>2770.0924685478335</v>
      </c>
      <c r="R141" s="13"/>
      <c r="S141" s="12">
        <v>293.936268698692</v>
      </c>
      <c r="T141" s="12">
        <v>0</v>
      </c>
      <c r="U141" s="12">
        <f t="shared" si="52"/>
        <v>2476.1561998491416</v>
      </c>
      <c r="V141" s="13"/>
      <c r="W141" s="12">
        <v>293.936268698692</v>
      </c>
      <c r="X141" s="12">
        <v>1000</v>
      </c>
      <c r="Y141" s="12">
        <f t="shared" si="53"/>
        <v>3182.2199311504496</v>
      </c>
      <c r="Z141" s="13"/>
      <c r="AA141" s="12">
        <v>293.936268698692</v>
      </c>
      <c r="AB141" s="12">
        <v>0</v>
      </c>
      <c r="AC141" s="12">
        <f t="shared" si="54"/>
        <v>2888.2836624517577</v>
      </c>
      <c r="AD141" s="13"/>
      <c r="AE141" s="12">
        <v>293.936268698692</v>
      </c>
      <c r="AF141" s="12">
        <v>0</v>
      </c>
      <c r="AG141" s="12">
        <f t="shared" si="55"/>
        <v>2594.3473937530657</v>
      </c>
      <c r="AH141" s="13"/>
      <c r="AI141" s="12">
        <v>293.936268698692</v>
      </c>
      <c r="AJ141" s="12">
        <v>1000</v>
      </c>
      <c r="AK141" s="12">
        <f t="shared" si="56"/>
        <v>3300.4111250543738</v>
      </c>
      <c r="AL141" s="13"/>
      <c r="AM141" s="12">
        <v>293.936268698692</v>
      </c>
      <c r="AN141" s="12">
        <v>0</v>
      </c>
      <c r="AO141" s="12">
        <f t="shared" si="57"/>
        <v>3006.4748563556818</v>
      </c>
      <c r="AP141" s="13"/>
      <c r="AQ141" s="12">
        <v>202.758808355681</v>
      </c>
      <c r="AR141" s="12">
        <v>0</v>
      </c>
      <c r="AS141" s="12">
        <f t="shared" si="58"/>
        <v>2803.7160480000007</v>
      </c>
      <c r="AT141" s="13"/>
      <c r="AU141" s="12">
        <v>0</v>
      </c>
      <c r="AV141" s="12">
        <v>2000</v>
      </c>
      <c r="AW141" s="12">
        <f t="shared" si="59"/>
        <v>4803.7160480000002</v>
      </c>
      <c r="AX141" s="14"/>
    </row>
    <row r="142" spans="1:50" x14ac:dyDescent="0.35">
      <c r="A142" s="3">
        <v>18341</v>
      </c>
      <c r="B142" s="3" t="s">
        <v>57</v>
      </c>
      <c r="C142" s="3" t="s">
        <v>254</v>
      </c>
      <c r="D142" s="3" t="s">
        <v>46</v>
      </c>
      <c r="E142" s="12">
        <f>SUMIF(inventory!$A$2:$A$1200,A142,inventory!$J$2:$J$1200)</f>
        <v>2857.4</v>
      </c>
      <c r="F142" s="12">
        <v>47.824200000000097</v>
      </c>
      <c r="G142" s="12">
        <f t="shared" si="48"/>
        <v>0</v>
      </c>
      <c r="H142" s="12">
        <f t="shared" si="49"/>
        <v>2809.5758000000001</v>
      </c>
      <c r="I142" s="12">
        <v>0</v>
      </c>
      <c r="J142" s="13"/>
      <c r="K142" s="12">
        <v>47.824200000000097</v>
      </c>
      <c r="L142" s="12">
        <v>0</v>
      </c>
      <c r="M142" s="12">
        <f t="shared" si="50"/>
        <v>2809.5758000000001</v>
      </c>
      <c r="N142" s="13"/>
      <c r="O142" s="12">
        <v>0</v>
      </c>
      <c r="P142" s="12">
        <v>0</v>
      </c>
      <c r="Q142" s="12">
        <f t="shared" si="51"/>
        <v>2809.5758000000001</v>
      </c>
      <c r="R142" s="13"/>
      <c r="S142" s="12">
        <v>0</v>
      </c>
      <c r="T142" s="12">
        <v>0</v>
      </c>
      <c r="U142" s="12">
        <f t="shared" si="52"/>
        <v>2809.5758000000001</v>
      </c>
      <c r="V142" s="13"/>
      <c r="W142" s="12">
        <v>0</v>
      </c>
      <c r="X142" s="12">
        <v>0</v>
      </c>
      <c r="Y142" s="12">
        <f t="shared" si="53"/>
        <v>2809.5758000000001</v>
      </c>
      <c r="Z142" s="13"/>
      <c r="AA142" s="12">
        <v>0</v>
      </c>
      <c r="AB142" s="12">
        <v>0</v>
      </c>
      <c r="AC142" s="12">
        <f t="shared" si="54"/>
        <v>2809.5758000000001</v>
      </c>
      <c r="AD142" s="13"/>
      <c r="AE142" s="12">
        <v>0</v>
      </c>
      <c r="AF142" s="12">
        <v>0</v>
      </c>
      <c r="AG142" s="12">
        <f t="shared" si="55"/>
        <v>2809.5758000000001</v>
      </c>
      <c r="AH142" s="13"/>
      <c r="AI142" s="12">
        <v>0</v>
      </c>
      <c r="AJ142" s="12">
        <v>0</v>
      </c>
      <c r="AK142" s="12">
        <f t="shared" si="56"/>
        <v>2809.5758000000001</v>
      </c>
      <c r="AL142" s="13"/>
      <c r="AM142" s="12">
        <v>0</v>
      </c>
      <c r="AN142" s="12">
        <v>0</v>
      </c>
      <c r="AO142" s="12">
        <f t="shared" si="57"/>
        <v>2809.5758000000001</v>
      </c>
      <c r="AP142" s="13"/>
      <c r="AQ142" s="12">
        <v>0</v>
      </c>
      <c r="AR142" s="12">
        <v>0</v>
      </c>
      <c r="AS142" s="12">
        <f t="shared" si="58"/>
        <v>2809.5758000000001</v>
      </c>
      <c r="AT142" s="13"/>
      <c r="AU142" s="12">
        <v>0</v>
      </c>
      <c r="AV142" s="12">
        <v>0</v>
      </c>
      <c r="AW142" s="12">
        <f t="shared" si="59"/>
        <v>2809.5758000000001</v>
      </c>
      <c r="AX142" s="14"/>
    </row>
    <row r="143" spans="1:50" x14ac:dyDescent="0.35">
      <c r="A143" s="3">
        <v>18646</v>
      </c>
      <c r="B143" s="3" t="s">
        <v>306</v>
      </c>
      <c r="C143" s="3" t="s">
        <v>296</v>
      </c>
      <c r="D143" s="3" t="s">
        <v>41</v>
      </c>
      <c r="E143" s="12">
        <f>SUMIF(inventory!$A$2:$A$1200,A143,inventory!$J$2:$J$1200)</f>
        <v>13874.950381999999</v>
      </c>
      <c r="F143" s="12">
        <v>22719.939399999999</v>
      </c>
      <c r="G143" s="12">
        <f t="shared" si="48"/>
        <v>10000</v>
      </c>
      <c r="H143" s="12">
        <f t="shared" si="49"/>
        <v>1155.0109819999998</v>
      </c>
      <c r="I143" s="12">
        <v>10000</v>
      </c>
      <c r="J143" s="13"/>
      <c r="K143" s="12">
        <v>5784.2067814523998</v>
      </c>
      <c r="L143" s="12">
        <v>0</v>
      </c>
      <c r="M143" s="12">
        <f t="shared" si="50"/>
        <v>8090.7436005475993</v>
      </c>
      <c r="N143" s="13"/>
      <c r="O143" s="12">
        <v>5251.77228837851</v>
      </c>
      <c r="P143" s="12">
        <v>0</v>
      </c>
      <c r="Q143" s="12">
        <f t="shared" si="51"/>
        <v>2838.9713121690893</v>
      </c>
      <c r="R143" s="13"/>
      <c r="S143" s="12">
        <v>3549.0914075046999</v>
      </c>
      <c r="T143" s="12">
        <v>0</v>
      </c>
      <c r="U143" s="12">
        <f t="shared" si="52"/>
        <v>-710.12009533561059</v>
      </c>
      <c r="V143" s="13"/>
      <c r="W143" s="12">
        <v>2263.24994912692</v>
      </c>
      <c r="X143" s="12">
        <v>0</v>
      </c>
      <c r="Y143" s="12">
        <f t="shared" si="53"/>
        <v>-2973.3700444625306</v>
      </c>
      <c r="Z143" s="13"/>
      <c r="AA143" s="12">
        <v>1673.69979695798</v>
      </c>
      <c r="AB143" s="12">
        <v>0</v>
      </c>
      <c r="AC143" s="12">
        <f t="shared" si="54"/>
        <v>-4647.0698414205108</v>
      </c>
      <c r="AD143" s="13"/>
      <c r="AE143" s="12">
        <v>1507.11688231171</v>
      </c>
      <c r="AF143" s="12">
        <v>0</v>
      </c>
      <c r="AG143" s="12">
        <f t="shared" si="55"/>
        <v>-6154.1867237322203</v>
      </c>
      <c r="AH143" s="13"/>
      <c r="AI143" s="12">
        <v>1113.60503102861</v>
      </c>
      <c r="AJ143" s="12">
        <v>0</v>
      </c>
      <c r="AK143" s="12">
        <f t="shared" si="56"/>
        <v>-7267.7917547608304</v>
      </c>
      <c r="AL143" s="13"/>
      <c r="AM143" s="12">
        <v>957.86126680726295</v>
      </c>
      <c r="AN143" s="12">
        <v>0</v>
      </c>
      <c r="AO143" s="12">
        <f t="shared" si="57"/>
        <v>-8225.6530215680941</v>
      </c>
      <c r="AP143" s="13"/>
      <c r="AQ143" s="12">
        <v>619.33599643189905</v>
      </c>
      <c r="AR143" s="12">
        <v>0</v>
      </c>
      <c r="AS143" s="12">
        <f t="shared" si="58"/>
        <v>-8844.9890179999929</v>
      </c>
      <c r="AT143" s="13"/>
      <c r="AU143" s="12">
        <v>0</v>
      </c>
      <c r="AV143" s="12">
        <v>0</v>
      </c>
      <c r="AW143" s="12">
        <f t="shared" si="59"/>
        <v>-8844.9890179999929</v>
      </c>
      <c r="AX143" s="14"/>
    </row>
    <row r="144" spans="1:50" x14ac:dyDescent="0.35">
      <c r="A144" s="3">
        <v>18454</v>
      </c>
      <c r="B144" s="3" t="s">
        <v>70</v>
      </c>
      <c r="C144" s="3" t="s">
        <v>256</v>
      </c>
      <c r="D144" s="3" t="s">
        <v>257</v>
      </c>
      <c r="E144" s="12">
        <f>SUMIF(inventory!$A$2:$A$1200,A144,inventory!$J$2:$J$1200)</f>
        <v>2962.5349764000002</v>
      </c>
      <c r="F144" s="12">
        <v>61.875</v>
      </c>
      <c r="G144" s="12">
        <f t="shared" si="48"/>
        <v>0</v>
      </c>
      <c r="H144" s="12">
        <f t="shared" si="49"/>
        <v>2900.6599764000002</v>
      </c>
      <c r="I144" s="12">
        <v>0</v>
      </c>
      <c r="J144" s="13"/>
      <c r="K144" s="12">
        <v>61.875</v>
      </c>
      <c r="L144" s="12">
        <v>0</v>
      </c>
      <c r="M144" s="12">
        <f t="shared" si="50"/>
        <v>2900.6599764000002</v>
      </c>
      <c r="N144" s="13"/>
      <c r="O144" s="12">
        <v>0</v>
      </c>
      <c r="P144" s="12">
        <v>0</v>
      </c>
      <c r="Q144" s="12">
        <f t="shared" si="51"/>
        <v>2900.6599764000002</v>
      </c>
      <c r="R144" s="13"/>
      <c r="S144" s="12">
        <v>0</v>
      </c>
      <c r="T144" s="12">
        <v>0</v>
      </c>
      <c r="U144" s="12">
        <f t="shared" si="52"/>
        <v>2900.6599764000002</v>
      </c>
      <c r="V144" s="13"/>
      <c r="W144" s="12">
        <v>0</v>
      </c>
      <c r="X144" s="12">
        <v>0</v>
      </c>
      <c r="Y144" s="12">
        <f t="shared" si="53"/>
        <v>2900.6599764000002</v>
      </c>
      <c r="Z144" s="13"/>
      <c r="AA144" s="12">
        <v>0</v>
      </c>
      <c r="AB144" s="12">
        <v>0</v>
      </c>
      <c r="AC144" s="12">
        <f t="shared" si="54"/>
        <v>2900.6599764000002</v>
      </c>
      <c r="AD144" s="13"/>
      <c r="AE144" s="12">
        <v>0</v>
      </c>
      <c r="AF144" s="12">
        <v>0</v>
      </c>
      <c r="AG144" s="12">
        <f t="shared" si="55"/>
        <v>2900.6599764000002</v>
      </c>
      <c r="AH144" s="13"/>
      <c r="AI144" s="12">
        <v>0</v>
      </c>
      <c r="AJ144" s="12">
        <v>0</v>
      </c>
      <c r="AK144" s="12">
        <f t="shared" si="56"/>
        <v>2900.6599764000002</v>
      </c>
      <c r="AL144" s="13"/>
      <c r="AM144" s="12">
        <v>0</v>
      </c>
      <c r="AN144" s="12">
        <v>0</v>
      </c>
      <c r="AO144" s="12">
        <f t="shared" si="57"/>
        <v>2900.6599764000002</v>
      </c>
      <c r="AP144" s="13"/>
      <c r="AQ144" s="12">
        <v>0</v>
      </c>
      <c r="AR144" s="12">
        <v>0</v>
      </c>
      <c r="AS144" s="12">
        <f t="shared" si="58"/>
        <v>2900.6599764000002</v>
      </c>
      <c r="AT144" s="13"/>
      <c r="AU144" s="12">
        <v>0</v>
      </c>
      <c r="AV144" s="12">
        <v>0</v>
      </c>
      <c r="AW144" s="12">
        <f t="shared" si="59"/>
        <v>2900.6599764000002</v>
      </c>
      <c r="AX144" s="14"/>
    </row>
    <row r="145" spans="1:50" x14ac:dyDescent="0.35">
      <c r="A145" s="3">
        <v>18673</v>
      </c>
      <c r="B145" s="3" t="s">
        <v>44</v>
      </c>
      <c r="C145" s="3" t="s">
        <v>259</v>
      </c>
      <c r="D145" s="3" t="s">
        <v>260</v>
      </c>
      <c r="E145" s="12">
        <f>SUMIF(inventory!$A$2:$A$1200,A145,inventory!$J$2:$J$1200)</f>
        <v>3740.6489591999998</v>
      </c>
      <c r="F145" s="12">
        <v>831.74699999999996</v>
      </c>
      <c r="G145" s="12">
        <f t="shared" si="48"/>
        <v>0</v>
      </c>
      <c r="H145" s="12">
        <f t="shared" si="49"/>
        <v>2908.9019592</v>
      </c>
      <c r="I145" s="12">
        <v>0</v>
      </c>
      <c r="J145" s="13"/>
      <c r="K145" s="12">
        <v>831.74699999999996</v>
      </c>
      <c r="L145" s="12">
        <v>0</v>
      </c>
      <c r="M145" s="12">
        <f t="shared" si="50"/>
        <v>2908.9019592</v>
      </c>
      <c r="N145" s="13"/>
      <c r="O145" s="12">
        <v>0</v>
      </c>
      <c r="P145" s="12">
        <v>0</v>
      </c>
      <c r="Q145" s="12">
        <f t="shared" si="51"/>
        <v>2908.9019592</v>
      </c>
      <c r="R145" s="13"/>
      <c r="S145" s="12">
        <v>0</v>
      </c>
      <c r="T145" s="12">
        <v>0</v>
      </c>
      <c r="U145" s="12">
        <f t="shared" si="52"/>
        <v>2908.9019592</v>
      </c>
      <c r="V145" s="13"/>
      <c r="W145" s="12">
        <v>0</v>
      </c>
      <c r="X145" s="12">
        <v>0</v>
      </c>
      <c r="Y145" s="12">
        <f t="shared" si="53"/>
        <v>2908.9019592</v>
      </c>
      <c r="Z145" s="13"/>
      <c r="AA145" s="12">
        <v>0</v>
      </c>
      <c r="AB145" s="12">
        <v>0</v>
      </c>
      <c r="AC145" s="12">
        <f t="shared" si="54"/>
        <v>2908.9019592</v>
      </c>
      <c r="AD145" s="13"/>
      <c r="AE145" s="12">
        <v>0</v>
      </c>
      <c r="AF145" s="12">
        <v>0</v>
      </c>
      <c r="AG145" s="12">
        <f t="shared" si="55"/>
        <v>2908.9019592</v>
      </c>
      <c r="AH145" s="13"/>
      <c r="AI145" s="12">
        <v>0</v>
      </c>
      <c r="AJ145" s="12">
        <v>0</v>
      </c>
      <c r="AK145" s="12">
        <f t="shared" si="56"/>
        <v>2908.9019592</v>
      </c>
      <c r="AL145" s="13"/>
      <c r="AM145" s="12">
        <v>0</v>
      </c>
      <c r="AN145" s="12">
        <v>0</v>
      </c>
      <c r="AO145" s="12">
        <f t="shared" si="57"/>
        <v>2908.9019592</v>
      </c>
      <c r="AP145" s="13"/>
      <c r="AQ145" s="12">
        <v>0</v>
      </c>
      <c r="AR145" s="12">
        <v>0</v>
      </c>
      <c r="AS145" s="12">
        <f t="shared" si="58"/>
        <v>2908.9019592</v>
      </c>
      <c r="AT145" s="13"/>
      <c r="AU145" s="12">
        <v>0</v>
      </c>
      <c r="AV145" s="12">
        <v>0</v>
      </c>
      <c r="AW145" s="12">
        <f t="shared" si="59"/>
        <v>2908.9019592</v>
      </c>
      <c r="AX145" s="14"/>
    </row>
    <row r="146" spans="1:50" x14ac:dyDescent="0.35">
      <c r="A146" s="3">
        <v>11759</v>
      </c>
      <c r="B146" s="3" t="s">
        <v>57</v>
      </c>
      <c r="C146" s="3" t="s">
        <v>258</v>
      </c>
      <c r="D146" s="3" t="s">
        <v>41</v>
      </c>
      <c r="E146" s="12">
        <f>SUMIF(inventory!$A$2:$A$1200,A146,inventory!$J$2:$J$1200)</f>
        <v>2935.7318374000001</v>
      </c>
      <c r="F146" s="12">
        <v>0</v>
      </c>
      <c r="G146" s="12">
        <f t="shared" si="48"/>
        <v>0</v>
      </c>
      <c r="H146" s="12">
        <f t="shared" si="49"/>
        <v>2935.7318374000001</v>
      </c>
      <c r="I146" s="12">
        <v>0</v>
      </c>
      <c r="J146" s="13"/>
      <c r="K146" s="12">
        <v>0</v>
      </c>
      <c r="L146" s="12">
        <v>0</v>
      </c>
      <c r="M146" s="12">
        <f t="shared" si="50"/>
        <v>2935.7318374000001</v>
      </c>
      <c r="N146" s="13"/>
      <c r="O146" s="12">
        <v>0</v>
      </c>
      <c r="P146" s="12">
        <v>0</v>
      </c>
      <c r="Q146" s="12">
        <f t="shared" si="51"/>
        <v>2935.7318374000001</v>
      </c>
      <c r="R146" s="13"/>
      <c r="S146" s="12">
        <v>0</v>
      </c>
      <c r="T146" s="12">
        <v>0</v>
      </c>
      <c r="U146" s="12">
        <f t="shared" si="52"/>
        <v>2935.7318374000001</v>
      </c>
      <c r="V146" s="13"/>
      <c r="W146" s="12">
        <v>0</v>
      </c>
      <c r="X146" s="12">
        <v>0</v>
      </c>
      <c r="Y146" s="12">
        <f t="shared" si="53"/>
        <v>2935.7318374000001</v>
      </c>
      <c r="Z146" s="13"/>
      <c r="AA146" s="12">
        <v>0</v>
      </c>
      <c r="AB146" s="12">
        <v>0</v>
      </c>
      <c r="AC146" s="12">
        <f t="shared" si="54"/>
        <v>2935.7318374000001</v>
      </c>
      <c r="AD146" s="13"/>
      <c r="AE146" s="12">
        <v>0</v>
      </c>
      <c r="AF146" s="12">
        <v>0</v>
      </c>
      <c r="AG146" s="12">
        <f t="shared" si="55"/>
        <v>2935.7318374000001</v>
      </c>
      <c r="AH146" s="13"/>
      <c r="AI146" s="12">
        <v>0</v>
      </c>
      <c r="AJ146" s="12">
        <v>0</v>
      </c>
      <c r="AK146" s="12">
        <f t="shared" si="56"/>
        <v>2935.7318374000001</v>
      </c>
      <c r="AL146" s="13"/>
      <c r="AM146" s="12">
        <v>0</v>
      </c>
      <c r="AN146" s="12">
        <v>0</v>
      </c>
      <c r="AO146" s="12">
        <f t="shared" si="57"/>
        <v>2935.7318374000001</v>
      </c>
      <c r="AP146" s="13"/>
      <c r="AQ146" s="12">
        <v>0</v>
      </c>
      <c r="AR146" s="12">
        <v>0</v>
      </c>
      <c r="AS146" s="12">
        <f t="shared" si="58"/>
        <v>2935.7318374000001</v>
      </c>
      <c r="AT146" s="13"/>
      <c r="AU146" s="12">
        <v>0</v>
      </c>
      <c r="AV146" s="12">
        <v>0</v>
      </c>
      <c r="AW146" s="12">
        <f t="shared" si="59"/>
        <v>2935.7318374000001</v>
      </c>
      <c r="AX146" s="14"/>
    </row>
    <row r="147" spans="1:50" x14ac:dyDescent="0.35">
      <c r="A147" s="3">
        <v>18376</v>
      </c>
      <c r="B147" s="3" t="s">
        <v>44</v>
      </c>
      <c r="C147" s="3" t="s">
        <v>255</v>
      </c>
      <c r="D147" s="3" t="s">
        <v>41</v>
      </c>
      <c r="E147" s="12">
        <f>SUMIF(inventory!$A$2:$A$1200,A147,inventory!$J$2:$J$1200)</f>
        <v>6751.3159151999989</v>
      </c>
      <c r="F147" s="12">
        <v>6672.9193999999998</v>
      </c>
      <c r="G147" s="12">
        <f t="shared" si="48"/>
        <v>3592.6</v>
      </c>
      <c r="H147" s="12">
        <f t="shared" si="49"/>
        <v>3670.9965151999991</v>
      </c>
      <c r="I147" s="12">
        <v>3592.6</v>
      </c>
      <c r="J147" s="13"/>
      <c r="K147" s="12">
        <v>2378.7355479082298</v>
      </c>
      <c r="L147" s="12">
        <v>0</v>
      </c>
      <c r="M147" s="12">
        <f t="shared" si="50"/>
        <v>4372.5803672917691</v>
      </c>
      <c r="N147" s="13"/>
      <c r="O147" s="12">
        <v>1238.9465083058601</v>
      </c>
      <c r="P147" s="12">
        <v>0</v>
      </c>
      <c r="Q147" s="12">
        <f t="shared" si="51"/>
        <v>3133.6338589859088</v>
      </c>
      <c r="R147" s="13"/>
      <c r="S147" s="12">
        <v>704.17603091774902</v>
      </c>
      <c r="T147" s="12">
        <v>0</v>
      </c>
      <c r="U147" s="12">
        <f t="shared" si="52"/>
        <v>2429.4578280681599</v>
      </c>
      <c r="V147" s="13"/>
      <c r="W147" s="12">
        <v>646.50783288828097</v>
      </c>
      <c r="X147" s="12">
        <v>0</v>
      </c>
      <c r="Y147" s="12">
        <f t="shared" si="53"/>
        <v>1782.9499951798789</v>
      </c>
      <c r="Z147" s="13"/>
      <c r="AA147" s="12">
        <v>447.072455243364</v>
      </c>
      <c r="AB147" s="12">
        <v>0</v>
      </c>
      <c r="AC147" s="12">
        <f t="shared" si="54"/>
        <v>1335.8775399365149</v>
      </c>
      <c r="AD147" s="13"/>
      <c r="AE147" s="12">
        <v>447.072455243364</v>
      </c>
      <c r="AF147" s="12">
        <v>0</v>
      </c>
      <c r="AG147" s="12">
        <f t="shared" si="55"/>
        <v>888.805084693151</v>
      </c>
      <c r="AH147" s="13"/>
      <c r="AI147" s="12">
        <v>313.71349243878001</v>
      </c>
      <c r="AJ147" s="12">
        <v>0</v>
      </c>
      <c r="AK147" s="12">
        <f t="shared" si="56"/>
        <v>575.09159225437099</v>
      </c>
      <c r="AL147" s="13"/>
      <c r="AM147" s="12">
        <v>293.936268698692</v>
      </c>
      <c r="AN147" s="12">
        <v>0</v>
      </c>
      <c r="AO147" s="12">
        <f t="shared" si="57"/>
        <v>281.15532355567899</v>
      </c>
      <c r="AP147" s="13"/>
      <c r="AQ147" s="12">
        <v>202.758808355681</v>
      </c>
      <c r="AR147" s="12">
        <v>0</v>
      </c>
      <c r="AS147" s="12">
        <f t="shared" si="58"/>
        <v>78.396515199997992</v>
      </c>
      <c r="AT147" s="13"/>
      <c r="AU147" s="12">
        <v>0</v>
      </c>
      <c r="AV147" s="12">
        <v>0</v>
      </c>
      <c r="AW147" s="12">
        <f t="shared" si="59"/>
        <v>78.396515199997992</v>
      </c>
      <c r="AX147" s="14"/>
    </row>
    <row r="148" spans="1:50" x14ac:dyDescent="0.35">
      <c r="A148" s="3">
        <v>11896</v>
      </c>
      <c r="B148" s="3" t="s">
        <v>57</v>
      </c>
      <c r="C148" s="3" t="s">
        <v>288</v>
      </c>
      <c r="D148" s="3" t="s">
        <v>289</v>
      </c>
      <c r="E148" s="12">
        <f>SUMIF(inventory!$A$2:$A$1200,A148,inventory!$J$2:$J$1200)</f>
        <v>9838.6010719999995</v>
      </c>
      <c r="F148" s="12">
        <v>6674.5352000000003</v>
      </c>
      <c r="G148" s="12">
        <f t="shared" si="48"/>
        <v>12000</v>
      </c>
      <c r="H148" s="12">
        <f t="shared" si="49"/>
        <v>15164.065871999999</v>
      </c>
      <c r="I148" s="12">
        <v>0</v>
      </c>
      <c r="J148" s="13"/>
      <c r="K148" s="12">
        <v>5249.71471667885</v>
      </c>
      <c r="L148" s="12">
        <v>0</v>
      </c>
      <c r="M148" s="12">
        <f t="shared" si="50"/>
        <v>4588.8863553211495</v>
      </c>
      <c r="N148" s="13"/>
      <c r="O148" s="12">
        <v>1424.82048332115</v>
      </c>
      <c r="P148" s="12">
        <v>0</v>
      </c>
      <c r="Q148" s="12">
        <f t="shared" si="51"/>
        <v>3164.0658719999992</v>
      </c>
      <c r="R148" s="13"/>
      <c r="S148" s="12">
        <v>0</v>
      </c>
      <c r="T148" s="12">
        <v>4000</v>
      </c>
      <c r="U148" s="12">
        <f t="shared" si="52"/>
        <v>7164.0658719999992</v>
      </c>
      <c r="V148" s="13"/>
      <c r="W148" s="12">
        <v>0</v>
      </c>
      <c r="X148" s="12">
        <v>4000</v>
      </c>
      <c r="Y148" s="12">
        <f t="shared" si="53"/>
        <v>11164.065871999999</v>
      </c>
      <c r="Z148" s="13"/>
      <c r="AA148" s="12">
        <v>0</v>
      </c>
      <c r="AB148" s="12">
        <v>4000</v>
      </c>
      <c r="AC148" s="12">
        <f t="shared" si="54"/>
        <v>15164.065871999999</v>
      </c>
      <c r="AD148" s="13"/>
      <c r="AE148" s="12">
        <v>0</v>
      </c>
      <c r="AF148" s="12">
        <v>0</v>
      </c>
      <c r="AG148" s="12">
        <f t="shared" si="55"/>
        <v>15164.065871999999</v>
      </c>
      <c r="AH148" s="13"/>
      <c r="AI148" s="12">
        <v>0</v>
      </c>
      <c r="AJ148" s="12">
        <v>0</v>
      </c>
      <c r="AK148" s="12">
        <f t="shared" si="56"/>
        <v>15164.065871999999</v>
      </c>
      <c r="AL148" s="13"/>
      <c r="AM148" s="12">
        <v>0</v>
      </c>
      <c r="AN148" s="12">
        <v>0</v>
      </c>
      <c r="AO148" s="12">
        <f t="shared" si="57"/>
        <v>15164.065871999999</v>
      </c>
      <c r="AP148" s="13"/>
      <c r="AQ148" s="12">
        <v>0</v>
      </c>
      <c r="AR148" s="12">
        <v>0</v>
      </c>
      <c r="AS148" s="12">
        <f t="shared" si="58"/>
        <v>15164.065871999999</v>
      </c>
      <c r="AT148" s="13"/>
      <c r="AU148" s="12">
        <v>0</v>
      </c>
      <c r="AV148" s="12">
        <v>0</v>
      </c>
      <c r="AW148" s="12">
        <f t="shared" si="59"/>
        <v>15164.065871999999</v>
      </c>
      <c r="AX148" s="14"/>
    </row>
    <row r="149" spans="1:50" x14ac:dyDescent="0.35">
      <c r="A149" s="3">
        <v>19076</v>
      </c>
      <c r="B149" s="3" t="s">
        <v>266</v>
      </c>
      <c r="C149" s="3" t="s">
        <v>56</v>
      </c>
      <c r="D149" s="3" t="s">
        <v>41</v>
      </c>
      <c r="E149" s="12">
        <f>SUMIF(inventory!$A$2:$A$1200,A149,inventory!$J$2:$J$1200)</f>
        <v>3206.1959999999999</v>
      </c>
      <c r="F149" s="12">
        <v>31.400000000000102</v>
      </c>
      <c r="G149" s="12">
        <f t="shared" si="48"/>
        <v>8000</v>
      </c>
      <c r="H149" s="12">
        <f t="shared" si="49"/>
        <v>11174.796</v>
      </c>
      <c r="I149" s="12">
        <v>0</v>
      </c>
      <c r="J149" s="13"/>
      <c r="K149" s="12">
        <v>31.400000000000102</v>
      </c>
      <c r="L149" s="12">
        <v>0</v>
      </c>
      <c r="M149" s="12">
        <f t="shared" si="50"/>
        <v>3174.7959999999998</v>
      </c>
      <c r="N149" s="13"/>
      <c r="O149" s="12">
        <v>0</v>
      </c>
      <c r="P149" s="12">
        <v>0</v>
      </c>
      <c r="Q149" s="12">
        <f t="shared" si="51"/>
        <v>3174.7959999999998</v>
      </c>
      <c r="R149" s="13"/>
      <c r="S149" s="12">
        <v>0</v>
      </c>
      <c r="T149" s="12">
        <v>0</v>
      </c>
      <c r="U149" s="12">
        <f t="shared" si="52"/>
        <v>3174.7959999999998</v>
      </c>
      <c r="V149" s="13"/>
      <c r="W149" s="12">
        <v>0</v>
      </c>
      <c r="X149" s="12">
        <v>3150</v>
      </c>
      <c r="Y149" s="12">
        <f t="shared" si="53"/>
        <v>6324.7960000000003</v>
      </c>
      <c r="Z149" s="13"/>
      <c r="AA149" s="12">
        <v>0</v>
      </c>
      <c r="AB149" s="12">
        <v>4850</v>
      </c>
      <c r="AC149" s="12">
        <f t="shared" si="54"/>
        <v>11174.796</v>
      </c>
      <c r="AD149" s="13"/>
      <c r="AE149" s="12">
        <v>0</v>
      </c>
      <c r="AF149" s="12">
        <v>0</v>
      </c>
      <c r="AG149" s="12">
        <f t="shared" si="55"/>
        <v>11174.796</v>
      </c>
      <c r="AH149" s="13"/>
      <c r="AI149" s="12">
        <v>0</v>
      </c>
      <c r="AJ149" s="12">
        <v>0</v>
      </c>
      <c r="AK149" s="12">
        <f t="shared" si="56"/>
        <v>11174.796</v>
      </c>
      <c r="AL149" s="13"/>
      <c r="AM149" s="12">
        <v>0</v>
      </c>
      <c r="AN149" s="12">
        <v>0</v>
      </c>
      <c r="AO149" s="12">
        <f t="shared" si="57"/>
        <v>11174.796</v>
      </c>
      <c r="AP149" s="13"/>
      <c r="AQ149" s="12">
        <v>0</v>
      </c>
      <c r="AR149" s="12">
        <v>0</v>
      </c>
      <c r="AS149" s="12">
        <f t="shared" si="58"/>
        <v>11174.796</v>
      </c>
      <c r="AT149" s="13"/>
      <c r="AU149" s="12">
        <v>0</v>
      </c>
      <c r="AV149" s="12">
        <v>0</v>
      </c>
      <c r="AW149" s="12">
        <f t="shared" si="59"/>
        <v>11174.796</v>
      </c>
      <c r="AX149" s="14"/>
    </row>
    <row r="150" spans="1:50" x14ac:dyDescent="0.35">
      <c r="A150" s="3">
        <v>18927</v>
      </c>
      <c r="B150" s="3" t="s">
        <v>44</v>
      </c>
      <c r="C150" s="3" t="s">
        <v>47</v>
      </c>
      <c r="D150" s="3" t="s">
        <v>46</v>
      </c>
      <c r="E150" s="12">
        <f>SUMIF(inventory!$A$2:$A$1200,A150,inventory!$J$2:$J$1200)</f>
        <v>1064.5852400000003</v>
      </c>
      <c r="F150" s="12">
        <v>12491.329599999999</v>
      </c>
      <c r="G150" s="12">
        <f t="shared" si="48"/>
        <v>49006.400000000001</v>
      </c>
      <c r="H150" s="12">
        <f t="shared" si="49"/>
        <v>37579.655640000004</v>
      </c>
      <c r="I150" s="12">
        <f>41006.4-1006</f>
        <v>40000.400000000001</v>
      </c>
      <c r="J150" s="13"/>
      <c r="K150" s="12">
        <v>3047.0387788203302</v>
      </c>
      <c r="L150" s="12">
        <f>8000+1006</f>
        <v>9006</v>
      </c>
      <c r="M150" s="12">
        <f t="shared" si="50"/>
        <v>7023.5464611796706</v>
      </c>
      <c r="N150" s="13"/>
      <c r="O150" s="12">
        <v>3722.68695189152</v>
      </c>
      <c r="P150" s="12">
        <v>0</v>
      </c>
      <c r="Q150" s="12">
        <f t="shared" si="51"/>
        <v>3300.8595092881505</v>
      </c>
      <c r="R150" s="13"/>
      <c r="S150" s="12">
        <v>3057.4829017151301</v>
      </c>
      <c r="T150" s="12">
        <v>0</v>
      </c>
      <c r="U150" s="12">
        <f t="shared" si="52"/>
        <v>243.37660757302046</v>
      </c>
      <c r="V150" s="13"/>
      <c r="W150" s="12">
        <v>1822.77423384802</v>
      </c>
      <c r="X150" s="12">
        <v>0</v>
      </c>
      <c r="Y150" s="12">
        <f t="shared" si="53"/>
        <v>-1579.3976262749995</v>
      </c>
      <c r="Z150" s="13"/>
      <c r="AA150" s="12">
        <v>841.34673372499901</v>
      </c>
      <c r="AB150" s="12">
        <v>0</v>
      </c>
      <c r="AC150" s="12">
        <f t="shared" si="54"/>
        <v>-2420.7443599999988</v>
      </c>
      <c r="AD150" s="13"/>
      <c r="AE150" s="12">
        <v>0</v>
      </c>
      <c r="AF150" s="12">
        <v>0</v>
      </c>
      <c r="AG150" s="12">
        <f t="shared" si="55"/>
        <v>-2420.7443599999988</v>
      </c>
      <c r="AH150" s="13"/>
      <c r="AI150" s="12">
        <v>0</v>
      </c>
      <c r="AJ150" s="12">
        <v>0</v>
      </c>
      <c r="AK150" s="12">
        <f t="shared" si="56"/>
        <v>-2420.7443599999988</v>
      </c>
      <c r="AL150" s="13"/>
      <c r="AM150" s="12">
        <v>0</v>
      </c>
      <c r="AN150" s="12">
        <v>0</v>
      </c>
      <c r="AO150" s="12">
        <f t="shared" si="57"/>
        <v>-2420.7443599999988</v>
      </c>
      <c r="AP150" s="13"/>
      <c r="AQ150" s="12">
        <v>0</v>
      </c>
      <c r="AR150" s="12">
        <v>0</v>
      </c>
      <c r="AS150" s="12">
        <f t="shared" si="58"/>
        <v>-2420.7443599999988</v>
      </c>
      <c r="AT150" s="13"/>
      <c r="AU150" s="12">
        <v>0</v>
      </c>
      <c r="AV150" s="12">
        <v>0</v>
      </c>
      <c r="AW150" s="12">
        <f t="shared" si="59"/>
        <v>-2420.7443599999988</v>
      </c>
      <c r="AX150" s="14"/>
    </row>
    <row r="151" spans="1:50" x14ac:dyDescent="0.35">
      <c r="A151" s="3">
        <v>18594</v>
      </c>
      <c r="B151" s="3" t="s">
        <v>48</v>
      </c>
      <c r="C151" s="3" t="s">
        <v>301</v>
      </c>
      <c r="D151" s="3" t="s">
        <v>41</v>
      </c>
      <c r="E151" s="12">
        <f>SUMIF(inventory!$A$2:$A$1200,A151,inventory!$J$2:$J$1200)</f>
        <v>10888.450948199996</v>
      </c>
      <c r="F151" s="12">
        <v>21253.3786</v>
      </c>
      <c r="G151" s="12">
        <f t="shared" si="48"/>
        <v>59000</v>
      </c>
      <c r="H151" s="12">
        <f t="shared" si="49"/>
        <v>48635.072348199996</v>
      </c>
      <c r="I151" s="12">
        <v>0</v>
      </c>
      <c r="J151" s="13"/>
      <c r="K151" s="12">
        <v>9079.1025167116695</v>
      </c>
      <c r="L151" s="12">
        <v>7500</v>
      </c>
      <c r="M151" s="12">
        <f t="shared" si="50"/>
        <v>9309.3484314883262</v>
      </c>
      <c r="N151" s="13"/>
      <c r="O151" s="12">
        <v>5936.12069841013</v>
      </c>
      <c r="P151" s="12">
        <v>0</v>
      </c>
      <c r="Q151" s="12">
        <f t="shared" si="51"/>
        <v>3373.2277330781963</v>
      </c>
      <c r="R151" s="13"/>
      <c r="S151" s="12">
        <v>3932.3190937126501</v>
      </c>
      <c r="T151" s="12">
        <v>5000</v>
      </c>
      <c r="U151" s="12">
        <f t="shared" si="52"/>
        <v>4440.9086393655462</v>
      </c>
      <c r="V151" s="13"/>
      <c r="W151" s="12">
        <v>1579.0916042270201</v>
      </c>
      <c r="X151" s="12">
        <v>0</v>
      </c>
      <c r="Y151" s="12">
        <f t="shared" si="53"/>
        <v>2861.8170351385261</v>
      </c>
      <c r="Z151" s="13"/>
      <c r="AA151" s="12">
        <v>726.74468693853601</v>
      </c>
      <c r="AB151" s="12">
        <v>5000</v>
      </c>
      <c r="AC151" s="12">
        <f t="shared" si="54"/>
        <v>7135.0723481999903</v>
      </c>
      <c r="AD151" s="13"/>
      <c r="AE151" s="12">
        <v>0</v>
      </c>
      <c r="AF151" s="12">
        <v>0</v>
      </c>
      <c r="AG151" s="12">
        <f t="shared" si="55"/>
        <v>7135.0723481999903</v>
      </c>
      <c r="AH151" s="13"/>
      <c r="AI151" s="12">
        <v>0</v>
      </c>
      <c r="AJ151" s="12">
        <f>2500+2500</f>
        <v>5000</v>
      </c>
      <c r="AK151" s="12">
        <f t="shared" si="56"/>
        <v>12135.07234819999</v>
      </c>
      <c r="AL151" s="13"/>
      <c r="AM151" s="12">
        <v>0</v>
      </c>
      <c r="AN151" s="12">
        <v>0</v>
      </c>
      <c r="AO151" s="12">
        <f t="shared" si="57"/>
        <v>12135.07234819999</v>
      </c>
      <c r="AP151" s="13"/>
      <c r="AQ151" s="12">
        <v>0</v>
      </c>
      <c r="AR151" s="12">
        <v>5000</v>
      </c>
      <c r="AS151" s="12">
        <f t="shared" si="58"/>
        <v>17135.072348199988</v>
      </c>
      <c r="AT151" s="13"/>
      <c r="AU151" s="12">
        <v>0</v>
      </c>
      <c r="AV151" s="12">
        <f>39000-5000-2500</f>
        <v>31500</v>
      </c>
      <c r="AW151" s="12">
        <f t="shared" si="59"/>
        <v>48635.072348199988</v>
      </c>
      <c r="AX151" s="14"/>
    </row>
    <row r="152" spans="1:50" x14ac:dyDescent="0.35">
      <c r="A152" s="3">
        <v>12150</v>
      </c>
      <c r="B152" s="3" t="s">
        <v>57</v>
      </c>
      <c r="C152" s="3" t="s">
        <v>269</v>
      </c>
      <c r="D152" s="3" t="s">
        <v>53</v>
      </c>
      <c r="E152" s="12">
        <f>SUMIF(inventory!$A$2:$A$1200,A152,inventory!$J$2:$J$1200)</f>
        <v>3451.2722859999999</v>
      </c>
      <c r="F152" s="12">
        <v>0</v>
      </c>
      <c r="G152" s="12">
        <f t="shared" si="48"/>
        <v>0</v>
      </c>
      <c r="H152" s="12">
        <f t="shared" si="49"/>
        <v>3451.2722859999999</v>
      </c>
      <c r="I152" s="12">
        <v>0</v>
      </c>
      <c r="J152" s="13"/>
      <c r="K152" s="12">
        <v>0</v>
      </c>
      <c r="L152" s="12">
        <v>0</v>
      </c>
      <c r="M152" s="12">
        <f t="shared" si="50"/>
        <v>3451.2722859999999</v>
      </c>
      <c r="N152" s="13"/>
      <c r="O152" s="12">
        <v>0</v>
      </c>
      <c r="P152" s="12">
        <v>0</v>
      </c>
      <c r="Q152" s="12">
        <f t="shared" si="51"/>
        <v>3451.2722859999999</v>
      </c>
      <c r="R152" s="13"/>
      <c r="S152" s="12">
        <v>0</v>
      </c>
      <c r="T152" s="12">
        <v>0</v>
      </c>
      <c r="U152" s="12">
        <f t="shared" si="52"/>
        <v>3451.2722859999999</v>
      </c>
      <c r="V152" s="13"/>
      <c r="W152" s="12">
        <v>0</v>
      </c>
      <c r="X152" s="12">
        <v>0</v>
      </c>
      <c r="Y152" s="12">
        <f t="shared" si="53"/>
        <v>3451.2722859999999</v>
      </c>
      <c r="Z152" s="13"/>
      <c r="AA152" s="12">
        <v>0</v>
      </c>
      <c r="AB152" s="12">
        <v>0</v>
      </c>
      <c r="AC152" s="12">
        <f t="shared" si="54"/>
        <v>3451.2722859999999</v>
      </c>
      <c r="AD152" s="13"/>
      <c r="AE152" s="12">
        <v>0</v>
      </c>
      <c r="AF152" s="12">
        <v>0</v>
      </c>
      <c r="AG152" s="12">
        <f t="shared" si="55"/>
        <v>3451.2722859999999</v>
      </c>
      <c r="AH152" s="13"/>
      <c r="AI152" s="12">
        <v>0</v>
      </c>
      <c r="AJ152" s="12">
        <v>0</v>
      </c>
      <c r="AK152" s="12">
        <f t="shared" si="56"/>
        <v>3451.2722859999999</v>
      </c>
      <c r="AL152" s="13"/>
      <c r="AM152" s="12">
        <v>0</v>
      </c>
      <c r="AN152" s="12">
        <v>0</v>
      </c>
      <c r="AO152" s="12">
        <f t="shared" si="57"/>
        <v>3451.2722859999999</v>
      </c>
      <c r="AP152" s="13"/>
      <c r="AQ152" s="12">
        <v>0</v>
      </c>
      <c r="AR152" s="12">
        <v>0</v>
      </c>
      <c r="AS152" s="12">
        <f t="shared" si="58"/>
        <v>3451.2722859999999</v>
      </c>
      <c r="AT152" s="13"/>
      <c r="AU152" s="12">
        <v>0</v>
      </c>
      <c r="AV152" s="12">
        <v>0</v>
      </c>
      <c r="AW152" s="12">
        <f t="shared" si="59"/>
        <v>3451.2722859999999</v>
      </c>
      <c r="AX152" s="14"/>
    </row>
    <row r="153" spans="1:50" x14ac:dyDescent="0.35">
      <c r="A153" s="3">
        <v>10795</v>
      </c>
      <c r="B153" s="3" t="s">
        <v>57</v>
      </c>
      <c r="C153" s="3" t="s">
        <v>290</v>
      </c>
      <c r="D153" s="3" t="s">
        <v>291</v>
      </c>
      <c r="E153" s="12">
        <f>SUMIF(inventory!$A$2:$A$1200,A153,inventory!$J$2:$J$1200)</f>
        <v>8404.931402000002</v>
      </c>
      <c r="F153" s="12">
        <v>4900.8465999999999</v>
      </c>
      <c r="G153" s="12">
        <f t="shared" si="48"/>
        <v>0</v>
      </c>
      <c r="H153" s="12">
        <f t="shared" si="49"/>
        <v>3504.0848020000021</v>
      </c>
      <c r="I153" s="12">
        <v>0</v>
      </c>
      <c r="J153" s="13"/>
      <c r="K153" s="12">
        <v>3562.1222222326801</v>
      </c>
      <c r="L153" s="12">
        <v>0</v>
      </c>
      <c r="M153" s="12">
        <f t="shared" si="50"/>
        <v>4842.8091797673223</v>
      </c>
      <c r="N153" s="13"/>
      <c r="O153" s="12">
        <v>1338.72437776733</v>
      </c>
      <c r="P153" s="12">
        <v>0</v>
      </c>
      <c r="Q153" s="12">
        <f t="shared" si="51"/>
        <v>3504.0848019999921</v>
      </c>
      <c r="R153" s="13"/>
      <c r="S153" s="12">
        <v>0</v>
      </c>
      <c r="T153" s="12">
        <v>0</v>
      </c>
      <c r="U153" s="12">
        <f t="shared" si="52"/>
        <v>3504.0848019999921</v>
      </c>
      <c r="V153" s="13"/>
      <c r="W153" s="12">
        <v>0</v>
      </c>
      <c r="X153" s="12">
        <v>0</v>
      </c>
      <c r="Y153" s="12">
        <f t="shared" si="53"/>
        <v>3504.0848019999921</v>
      </c>
      <c r="Z153" s="13"/>
      <c r="AA153" s="12">
        <v>0</v>
      </c>
      <c r="AB153" s="12">
        <v>0</v>
      </c>
      <c r="AC153" s="12">
        <f t="shared" si="54"/>
        <v>3504.0848019999921</v>
      </c>
      <c r="AD153" s="13"/>
      <c r="AE153" s="12">
        <v>0</v>
      </c>
      <c r="AF153" s="12">
        <v>0</v>
      </c>
      <c r="AG153" s="12">
        <f t="shared" si="55"/>
        <v>3504.0848019999921</v>
      </c>
      <c r="AH153" s="13"/>
      <c r="AI153" s="12">
        <v>0</v>
      </c>
      <c r="AJ153" s="12">
        <v>0</v>
      </c>
      <c r="AK153" s="12">
        <f t="shared" si="56"/>
        <v>3504.0848019999921</v>
      </c>
      <c r="AL153" s="13"/>
      <c r="AM153" s="12">
        <v>0</v>
      </c>
      <c r="AN153" s="12">
        <v>0</v>
      </c>
      <c r="AO153" s="12">
        <f t="shared" si="57"/>
        <v>3504.0848019999921</v>
      </c>
      <c r="AP153" s="13"/>
      <c r="AQ153" s="12">
        <v>0</v>
      </c>
      <c r="AR153" s="12">
        <v>0</v>
      </c>
      <c r="AS153" s="12">
        <f t="shared" si="58"/>
        <v>3504.0848019999921</v>
      </c>
      <c r="AT153" s="13"/>
      <c r="AU153" s="12">
        <v>0</v>
      </c>
      <c r="AV153" s="12">
        <v>0</v>
      </c>
      <c r="AW153" s="12">
        <f t="shared" si="59"/>
        <v>3504.0848019999921</v>
      </c>
      <c r="AX153" s="14"/>
    </row>
    <row r="154" spans="1:50" x14ac:dyDescent="0.35">
      <c r="A154" s="3">
        <v>18024</v>
      </c>
      <c r="B154" s="3" t="s">
        <v>57</v>
      </c>
      <c r="C154" s="3" t="s">
        <v>270</v>
      </c>
      <c r="D154" s="3" t="s">
        <v>53</v>
      </c>
      <c r="E154" s="12">
        <f>SUMIF(inventory!$A$2:$A$1200,A154,inventory!$J$2:$J$1200)</f>
        <v>3546.6</v>
      </c>
      <c r="F154" s="12">
        <v>0</v>
      </c>
      <c r="G154" s="12">
        <f t="shared" si="48"/>
        <v>0</v>
      </c>
      <c r="H154" s="12">
        <f t="shared" si="49"/>
        <v>3546.6</v>
      </c>
      <c r="I154" s="12">
        <v>0</v>
      </c>
      <c r="J154" s="13"/>
      <c r="K154" s="12">
        <v>0</v>
      </c>
      <c r="L154" s="12">
        <v>0</v>
      </c>
      <c r="M154" s="12">
        <f t="shared" si="50"/>
        <v>3546.6</v>
      </c>
      <c r="N154" s="13"/>
      <c r="O154" s="12">
        <v>0</v>
      </c>
      <c r="P154" s="12">
        <v>0</v>
      </c>
      <c r="Q154" s="12">
        <f t="shared" si="51"/>
        <v>3546.6</v>
      </c>
      <c r="R154" s="13"/>
      <c r="S154" s="12">
        <v>0</v>
      </c>
      <c r="T154" s="12">
        <v>0</v>
      </c>
      <c r="U154" s="12">
        <f t="shared" si="52"/>
        <v>3546.6</v>
      </c>
      <c r="V154" s="13"/>
      <c r="W154" s="12">
        <v>0</v>
      </c>
      <c r="X154" s="12">
        <v>0</v>
      </c>
      <c r="Y154" s="12">
        <f t="shared" si="53"/>
        <v>3546.6</v>
      </c>
      <c r="Z154" s="13"/>
      <c r="AA154" s="12">
        <v>0</v>
      </c>
      <c r="AB154" s="12">
        <v>0</v>
      </c>
      <c r="AC154" s="12">
        <f t="shared" si="54"/>
        <v>3546.6</v>
      </c>
      <c r="AD154" s="13"/>
      <c r="AE154" s="12">
        <v>0</v>
      </c>
      <c r="AF154" s="12">
        <v>0</v>
      </c>
      <c r="AG154" s="12">
        <f t="shared" si="55"/>
        <v>3546.6</v>
      </c>
      <c r="AH154" s="13"/>
      <c r="AI154" s="12">
        <v>0</v>
      </c>
      <c r="AJ154" s="12">
        <v>0</v>
      </c>
      <c r="AK154" s="12">
        <f t="shared" si="56"/>
        <v>3546.6</v>
      </c>
      <c r="AL154" s="13"/>
      <c r="AM154" s="12">
        <v>0</v>
      </c>
      <c r="AN154" s="12">
        <v>0</v>
      </c>
      <c r="AO154" s="12">
        <f t="shared" si="57"/>
        <v>3546.6</v>
      </c>
      <c r="AP154" s="13"/>
      <c r="AQ154" s="12">
        <v>0</v>
      </c>
      <c r="AR154" s="12">
        <v>0</v>
      </c>
      <c r="AS154" s="12">
        <f t="shared" si="58"/>
        <v>3546.6</v>
      </c>
      <c r="AT154" s="13"/>
      <c r="AU154" s="12">
        <v>0</v>
      </c>
      <c r="AV154" s="12">
        <v>0</v>
      </c>
      <c r="AW154" s="12">
        <f t="shared" si="59"/>
        <v>3546.6</v>
      </c>
      <c r="AX154" s="14"/>
    </row>
    <row r="155" spans="1:50" x14ac:dyDescent="0.35">
      <c r="A155" s="3">
        <v>18869</v>
      </c>
      <c r="B155" s="3" t="s">
        <v>57</v>
      </c>
      <c r="C155" s="3" t="s">
        <v>273</v>
      </c>
      <c r="D155" s="3" t="s">
        <v>53</v>
      </c>
      <c r="E155" s="12">
        <f>SUMIF(inventory!$A$2:$A$1200,A155,inventory!$J$2:$J$1200)</f>
        <v>4220.5185695999999</v>
      </c>
      <c r="F155" s="12">
        <v>367.173</v>
      </c>
      <c r="G155" s="12">
        <f t="shared" si="48"/>
        <v>0</v>
      </c>
      <c r="H155" s="12">
        <f t="shared" si="49"/>
        <v>3853.3455696000001</v>
      </c>
      <c r="I155" s="12">
        <v>0</v>
      </c>
      <c r="J155" s="13"/>
      <c r="K155" s="12">
        <v>361.78285746989002</v>
      </c>
      <c r="L155" s="12">
        <v>0</v>
      </c>
      <c r="M155" s="12">
        <f t="shared" si="50"/>
        <v>3858.7357121301097</v>
      </c>
      <c r="N155" s="13"/>
      <c r="O155" s="12">
        <v>5.3901425301105004</v>
      </c>
      <c r="P155" s="12">
        <v>0</v>
      </c>
      <c r="Q155" s="12">
        <f t="shared" si="51"/>
        <v>3853.3455695999992</v>
      </c>
      <c r="R155" s="13"/>
      <c r="S155" s="12">
        <v>0</v>
      </c>
      <c r="T155" s="12">
        <v>0</v>
      </c>
      <c r="U155" s="12">
        <f t="shared" si="52"/>
        <v>3853.3455695999992</v>
      </c>
      <c r="V155" s="13"/>
      <c r="W155" s="12">
        <v>0</v>
      </c>
      <c r="X155" s="12">
        <v>0</v>
      </c>
      <c r="Y155" s="12">
        <f t="shared" si="53"/>
        <v>3853.3455695999992</v>
      </c>
      <c r="Z155" s="13"/>
      <c r="AA155" s="12">
        <v>0</v>
      </c>
      <c r="AB155" s="12">
        <v>0</v>
      </c>
      <c r="AC155" s="12">
        <f t="shared" si="54"/>
        <v>3853.3455695999992</v>
      </c>
      <c r="AD155" s="13"/>
      <c r="AE155" s="12">
        <v>0</v>
      </c>
      <c r="AF155" s="12">
        <v>0</v>
      </c>
      <c r="AG155" s="12">
        <f t="shared" si="55"/>
        <v>3853.3455695999992</v>
      </c>
      <c r="AH155" s="13"/>
      <c r="AI155" s="12">
        <v>0</v>
      </c>
      <c r="AJ155" s="12">
        <v>0</v>
      </c>
      <c r="AK155" s="12">
        <f t="shared" si="56"/>
        <v>3853.3455695999992</v>
      </c>
      <c r="AL155" s="13"/>
      <c r="AM155" s="12">
        <v>0</v>
      </c>
      <c r="AN155" s="12">
        <v>0</v>
      </c>
      <c r="AO155" s="12">
        <f t="shared" si="57"/>
        <v>3853.3455695999992</v>
      </c>
      <c r="AP155" s="13"/>
      <c r="AQ155" s="12">
        <v>0</v>
      </c>
      <c r="AR155" s="12">
        <v>0</v>
      </c>
      <c r="AS155" s="12">
        <f t="shared" si="58"/>
        <v>3853.3455695999992</v>
      </c>
      <c r="AT155" s="13"/>
      <c r="AU155" s="12">
        <v>0</v>
      </c>
      <c r="AV155" s="12">
        <v>0</v>
      </c>
      <c r="AW155" s="12">
        <f t="shared" si="59"/>
        <v>3853.3455695999992</v>
      </c>
      <c r="AX155" s="14"/>
    </row>
    <row r="156" spans="1:50" x14ac:dyDescent="0.35">
      <c r="A156" s="3">
        <v>18617</v>
      </c>
      <c r="B156" s="3" t="s">
        <v>158</v>
      </c>
      <c r="C156" s="3" t="s">
        <v>274</v>
      </c>
      <c r="D156" s="3" t="s">
        <v>275</v>
      </c>
      <c r="E156" s="12">
        <f>SUMIF(inventory!$A$2:$A$1200,A156,inventory!$J$2:$J$1200)</f>
        <v>4091.6150192</v>
      </c>
      <c r="F156" s="12">
        <v>5.66</v>
      </c>
      <c r="G156" s="12">
        <f t="shared" si="48"/>
        <v>0</v>
      </c>
      <c r="H156" s="12">
        <f t="shared" si="49"/>
        <v>4085.9550192000002</v>
      </c>
      <c r="I156" s="12">
        <v>0</v>
      </c>
      <c r="J156" s="13"/>
      <c r="K156" s="12">
        <v>5.66</v>
      </c>
      <c r="L156" s="12">
        <v>0</v>
      </c>
      <c r="M156" s="12">
        <f t="shared" si="50"/>
        <v>4085.9550192000002</v>
      </c>
      <c r="N156" s="13"/>
      <c r="O156" s="12">
        <v>0</v>
      </c>
      <c r="P156" s="12">
        <v>0</v>
      </c>
      <c r="Q156" s="12">
        <f t="shared" si="51"/>
        <v>4085.9550192000002</v>
      </c>
      <c r="R156" s="13"/>
      <c r="S156" s="12">
        <v>0</v>
      </c>
      <c r="T156" s="12">
        <v>0</v>
      </c>
      <c r="U156" s="12">
        <f t="shared" si="52"/>
        <v>4085.9550192000002</v>
      </c>
      <c r="V156" s="13"/>
      <c r="W156" s="12">
        <v>0</v>
      </c>
      <c r="X156" s="12">
        <v>0</v>
      </c>
      <c r="Y156" s="12">
        <f t="shared" si="53"/>
        <v>4085.9550192000002</v>
      </c>
      <c r="Z156" s="13"/>
      <c r="AA156" s="12">
        <v>0</v>
      </c>
      <c r="AB156" s="12">
        <v>0</v>
      </c>
      <c r="AC156" s="12">
        <f t="shared" si="54"/>
        <v>4085.9550192000002</v>
      </c>
      <c r="AD156" s="13"/>
      <c r="AE156" s="12">
        <v>0</v>
      </c>
      <c r="AF156" s="12">
        <v>0</v>
      </c>
      <c r="AG156" s="12">
        <f t="shared" si="55"/>
        <v>4085.9550192000002</v>
      </c>
      <c r="AH156" s="13"/>
      <c r="AI156" s="12">
        <v>0</v>
      </c>
      <c r="AJ156" s="12">
        <v>0</v>
      </c>
      <c r="AK156" s="12">
        <f t="shared" si="56"/>
        <v>4085.9550192000002</v>
      </c>
      <c r="AL156" s="13"/>
      <c r="AM156" s="12">
        <v>0</v>
      </c>
      <c r="AN156" s="12">
        <v>0</v>
      </c>
      <c r="AO156" s="12">
        <f t="shared" si="57"/>
        <v>4085.9550192000002</v>
      </c>
      <c r="AP156" s="13"/>
      <c r="AQ156" s="12">
        <v>0</v>
      </c>
      <c r="AR156" s="12">
        <v>0</v>
      </c>
      <c r="AS156" s="12">
        <f t="shared" si="58"/>
        <v>4085.9550192000002</v>
      </c>
      <c r="AT156" s="13"/>
      <c r="AU156" s="12">
        <v>0</v>
      </c>
      <c r="AV156" s="12">
        <v>0</v>
      </c>
      <c r="AW156" s="12">
        <f t="shared" si="59"/>
        <v>4085.9550192000002</v>
      </c>
      <c r="AX156" s="14"/>
    </row>
    <row r="157" spans="1:50" x14ac:dyDescent="0.35">
      <c r="A157" s="3">
        <v>18615</v>
      </c>
      <c r="B157" s="3" t="s">
        <v>158</v>
      </c>
      <c r="C157" s="3" t="s">
        <v>276</v>
      </c>
      <c r="D157" s="3" t="s">
        <v>277</v>
      </c>
      <c r="E157" s="12">
        <f>SUMIF(inventory!$A$2:$A$1200,A157,inventory!$J$2:$J$1200)</f>
        <v>4179.6457143999996</v>
      </c>
      <c r="F157" s="12">
        <v>6.9349999999999996</v>
      </c>
      <c r="G157" s="12">
        <f t="shared" si="48"/>
        <v>0</v>
      </c>
      <c r="H157" s="12">
        <f t="shared" si="49"/>
        <v>4172.7107143999992</v>
      </c>
      <c r="I157" s="12">
        <v>0</v>
      </c>
      <c r="J157" s="13"/>
      <c r="K157" s="12">
        <v>6.9349999999999996</v>
      </c>
      <c r="L157" s="12">
        <v>0</v>
      </c>
      <c r="M157" s="12">
        <f t="shared" si="50"/>
        <v>4172.7107143999992</v>
      </c>
      <c r="N157" s="13"/>
      <c r="O157" s="12">
        <v>0</v>
      </c>
      <c r="P157" s="12">
        <v>0</v>
      </c>
      <c r="Q157" s="12">
        <f t="shared" si="51"/>
        <v>4172.7107143999992</v>
      </c>
      <c r="R157" s="13"/>
      <c r="S157" s="12">
        <v>0</v>
      </c>
      <c r="T157" s="12">
        <v>0</v>
      </c>
      <c r="U157" s="12">
        <f t="shared" si="52"/>
        <v>4172.7107143999992</v>
      </c>
      <c r="V157" s="13"/>
      <c r="W157" s="12">
        <v>0</v>
      </c>
      <c r="X157" s="12">
        <v>0</v>
      </c>
      <c r="Y157" s="12">
        <f t="shared" si="53"/>
        <v>4172.7107143999992</v>
      </c>
      <c r="Z157" s="13"/>
      <c r="AA157" s="12">
        <v>0</v>
      </c>
      <c r="AB157" s="12">
        <v>0</v>
      </c>
      <c r="AC157" s="12">
        <f t="shared" si="54"/>
        <v>4172.7107143999992</v>
      </c>
      <c r="AD157" s="13"/>
      <c r="AE157" s="12">
        <v>0</v>
      </c>
      <c r="AF157" s="12">
        <v>0</v>
      </c>
      <c r="AG157" s="12">
        <f t="shared" si="55"/>
        <v>4172.7107143999992</v>
      </c>
      <c r="AH157" s="13"/>
      <c r="AI157" s="12">
        <v>0</v>
      </c>
      <c r="AJ157" s="12">
        <v>0</v>
      </c>
      <c r="AK157" s="12">
        <f t="shared" si="56"/>
        <v>4172.7107143999992</v>
      </c>
      <c r="AL157" s="13"/>
      <c r="AM157" s="12">
        <v>0</v>
      </c>
      <c r="AN157" s="12">
        <v>0</v>
      </c>
      <c r="AO157" s="12">
        <f t="shared" si="57"/>
        <v>4172.7107143999992</v>
      </c>
      <c r="AP157" s="13"/>
      <c r="AQ157" s="12">
        <v>0</v>
      </c>
      <c r="AR157" s="12">
        <v>0</v>
      </c>
      <c r="AS157" s="12">
        <f t="shared" si="58"/>
        <v>4172.7107143999992</v>
      </c>
      <c r="AT157" s="13"/>
      <c r="AU157" s="12">
        <v>0</v>
      </c>
      <c r="AV157" s="12">
        <v>0</v>
      </c>
      <c r="AW157" s="12">
        <f t="shared" si="59"/>
        <v>4172.7107143999992</v>
      </c>
      <c r="AX157" s="14"/>
    </row>
    <row r="158" spans="1:50" x14ac:dyDescent="0.35">
      <c r="A158" s="3">
        <v>18306</v>
      </c>
      <c r="B158" s="3" t="s">
        <v>70</v>
      </c>
      <c r="C158" s="3" t="s">
        <v>278</v>
      </c>
      <c r="D158" s="3" t="s">
        <v>279</v>
      </c>
      <c r="E158" s="12">
        <f>SUMIF(inventory!$A$2:$A$1200,A158,inventory!$J$2:$J$1200)</f>
        <v>4233.7755352000004</v>
      </c>
      <c r="F158" s="12">
        <v>5.66</v>
      </c>
      <c r="G158" s="12">
        <f t="shared" si="48"/>
        <v>0</v>
      </c>
      <c r="H158" s="12">
        <f t="shared" si="49"/>
        <v>4228.1155352000005</v>
      </c>
      <c r="I158" s="12">
        <v>0</v>
      </c>
      <c r="J158" s="13"/>
      <c r="K158" s="12">
        <v>5.66</v>
      </c>
      <c r="L158" s="12">
        <v>0</v>
      </c>
      <c r="M158" s="12">
        <f t="shared" si="50"/>
        <v>4228.1155352000005</v>
      </c>
      <c r="N158" s="13"/>
      <c r="O158" s="12">
        <v>0</v>
      </c>
      <c r="P158" s="12">
        <v>0</v>
      </c>
      <c r="Q158" s="12">
        <f t="shared" si="51"/>
        <v>4228.1155352000005</v>
      </c>
      <c r="R158" s="13"/>
      <c r="S158" s="12">
        <v>0</v>
      </c>
      <c r="T158" s="12">
        <v>0</v>
      </c>
      <c r="U158" s="12">
        <f t="shared" si="52"/>
        <v>4228.1155352000005</v>
      </c>
      <c r="V158" s="13"/>
      <c r="W158" s="12">
        <v>0</v>
      </c>
      <c r="X158" s="12">
        <v>0</v>
      </c>
      <c r="Y158" s="12">
        <f t="shared" si="53"/>
        <v>4228.1155352000005</v>
      </c>
      <c r="Z158" s="13"/>
      <c r="AA158" s="12">
        <v>0</v>
      </c>
      <c r="AB158" s="12">
        <v>0</v>
      </c>
      <c r="AC158" s="12">
        <f t="shared" si="54"/>
        <v>4228.1155352000005</v>
      </c>
      <c r="AD158" s="13"/>
      <c r="AE158" s="12">
        <v>0</v>
      </c>
      <c r="AF158" s="12">
        <v>0</v>
      </c>
      <c r="AG158" s="12">
        <f t="shared" si="55"/>
        <v>4228.1155352000005</v>
      </c>
      <c r="AH158" s="13"/>
      <c r="AI158" s="12">
        <v>0</v>
      </c>
      <c r="AJ158" s="12">
        <v>0</v>
      </c>
      <c r="AK158" s="12">
        <f t="shared" si="56"/>
        <v>4228.1155352000005</v>
      </c>
      <c r="AL158" s="13"/>
      <c r="AM158" s="12">
        <v>0</v>
      </c>
      <c r="AN158" s="12">
        <v>0</v>
      </c>
      <c r="AO158" s="12">
        <f t="shared" si="57"/>
        <v>4228.1155352000005</v>
      </c>
      <c r="AP158" s="13"/>
      <c r="AQ158" s="12">
        <v>0</v>
      </c>
      <c r="AR158" s="12">
        <v>0</v>
      </c>
      <c r="AS158" s="12">
        <f t="shared" si="58"/>
        <v>4228.1155352000005</v>
      </c>
      <c r="AT158" s="13"/>
      <c r="AU158" s="12">
        <v>0</v>
      </c>
      <c r="AV158" s="12">
        <v>0</v>
      </c>
      <c r="AW158" s="12">
        <f t="shared" si="59"/>
        <v>4228.1155352000005</v>
      </c>
      <c r="AX158" s="14"/>
    </row>
    <row r="159" spans="1:50" x14ac:dyDescent="0.35">
      <c r="A159" s="3">
        <v>18573</v>
      </c>
      <c r="B159" s="3" t="s">
        <v>64</v>
      </c>
      <c r="C159" s="3" t="s">
        <v>280</v>
      </c>
      <c r="D159" s="3" t="s">
        <v>41</v>
      </c>
      <c r="E159" s="12">
        <f>SUMIF(inventory!$A$2:$A$1200,A159,inventory!$J$2:$J$1200)</f>
        <v>4411.5953520000003</v>
      </c>
      <c r="F159" s="12">
        <v>15.198</v>
      </c>
      <c r="G159" s="12">
        <f t="shared" si="48"/>
        <v>0</v>
      </c>
      <c r="H159" s="12">
        <f t="shared" si="49"/>
        <v>4396.397352</v>
      </c>
      <c r="I159" s="12">
        <v>0</v>
      </c>
      <c r="J159" s="13"/>
      <c r="K159" s="12">
        <v>15.198</v>
      </c>
      <c r="L159" s="12">
        <v>0</v>
      </c>
      <c r="M159" s="12">
        <f t="shared" si="50"/>
        <v>4396.397352</v>
      </c>
      <c r="N159" s="13"/>
      <c r="O159" s="12">
        <v>0</v>
      </c>
      <c r="P159" s="12">
        <v>0</v>
      </c>
      <c r="Q159" s="12">
        <f t="shared" si="51"/>
        <v>4396.397352</v>
      </c>
      <c r="R159" s="13"/>
      <c r="S159" s="12">
        <v>0</v>
      </c>
      <c r="T159" s="12">
        <v>0</v>
      </c>
      <c r="U159" s="12">
        <f t="shared" si="52"/>
        <v>4396.397352</v>
      </c>
      <c r="V159" s="13"/>
      <c r="W159" s="12">
        <v>0</v>
      </c>
      <c r="X159" s="12">
        <v>0</v>
      </c>
      <c r="Y159" s="12">
        <f t="shared" si="53"/>
        <v>4396.397352</v>
      </c>
      <c r="Z159" s="13"/>
      <c r="AA159" s="12">
        <v>0</v>
      </c>
      <c r="AB159" s="12">
        <v>0</v>
      </c>
      <c r="AC159" s="12">
        <f t="shared" si="54"/>
        <v>4396.397352</v>
      </c>
      <c r="AD159" s="13"/>
      <c r="AE159" s="12">
        <v>0</v>
      </c>
      <c r="AF159" s="12">
        <v>0</v>
      </c>
      <c r="AG159" s="12">
        <f t="shared" si="55"/>
        <v>4396.397352</v>
      </c>
      <c r="AH159" s="13"/>
      <c r="AI159" s="12">
        <v>0</v>
      </c>
      <c r="AJ159" s="12">
        <v>0</v>
      </c>
      <c r="AK159" s="12">
        <f t="shared" si="56"/>
        <v>4396.397352</v>
      </c>
      <c r="AL159" s="13"/>
      <c r="AM159" s="12">
        <v>0</v>
      </c>
      <c r="AN159" s="12">
        <v>0</v>
      </c>
      <c r="AO159" s="12">
        <f t="shared" si="57"/>
        <v>4396.397352</v>
      </c>
      <c r="AP159" s="13"/>
      <c r="AQ159" s="12">
        <v>0</v>
      </c>
      <c r="AR159" s="12">
        <v>0</v>
      </c>
      <c r="AS159" s="12">
        <f t="shared" si="58"/>
        <v>4396.397352</v>
      </c>
      <c r="AT159" s="13"/>
      <c r="AU159" s="12">
        <v>0</v>
      </c>
      <c r="AV159" s="12">
        <v>0</v>
      </c>
      <c r="AW159" s="12">
        <f t="shared" si="59"/>
        <v>4396.397352</v>
      </c>
      <c r="AX159" s="14"/>
    </row>
    <row r="160" spans="1:50" x14ac:dyDescent="0.35">
      <c r="A160" s="3">
        <v>18373</v>
      </c>
      <c r="B160" s="3" t="s">
        <v>44</v>
      </c>
      <c r="C160" s="3" t="s">
        <v>292</v>
      </c>
      <c r="D160" s="3" t="s">
        <v>53</v>
      </c>
      <c r="E160" s="12">
        <f>SUMIF(inventory!$A$2:$A$1200,A160,inventory!$J$2:$J$1200)</f>
        <v>5893.8818315999997</v>
      </c>
      <c r="F160" s="12">
        <v>2238.0952000000002</v>
      </c>
      <c r="G160" s="12">
        <f t="shared" si="48"/>
        <v>0</v>
      </c>
      <c r="H160" s="12">
        <f t="shared" si="49"/>
        <v>3655.7866315999995</v>
      </c>
      <c r="I160" s="12">
        <v>0</v>
      </c>
      <c r="J160" s="13"/>
      <c r="K160" s="12">
        <v>661.47300019026204</v>
      </c>
      <c r="L160" s="12">
        <v>0</v>
      </c>
      <c r="M160" s="12">
        <f t="shared" si="50"/>
        <v>5232.408831409738</v>
      </c>
      <c r="N160" s="13"/>
      <c r="O160" s="12">
        <v>794.90620023254303</v>
      </c>
      <c r="P160" s="12">
        <v>0</v>
      </c>
      <c r="Q160" s="12">
        <f t="shared" si="51"/>
        <v>4437.5026311771953</v>
      </c>
      <c r="R160" s="13"/>
      <c r="S160" s="12">
        <v>781.71599957719502</v>
      </c>
      <c r="T160" s="12">
        <v>0</v>
      </c>
      <c r="U160" s="12">
        <f t="shared" si="52"/>
        <v>3655.7866316000004</v>
      </c>
      <c r="V160" s="13"/>
      <c r="W160" s="12">
        <v>0</v>
      </c>
      <c r="X160" s="12">
        <v>0</v>
      </c>
      <c r="Y160" s="12">
        <f t="shared" si="53"/>
        <v>3655.7866316000004</v>
      </c>
      <c r="Z160" s="13"/>
      <c r="AA160" s="12">
        <v>0</v>
      </c>
      <c r="AB160" s="12">
        <v>0</v>
      </c>
      <c r="AC160" s="12">
        <f t="shared" si="54"/>
        <v>3655.7866316000004</v>
      </c>
      <c r="AD160" s="13"/>
      <c r="AE160" s="12">
        <v>0</v>
      </c>
      <c r="AF160" s="12">
        <v>0</v>
      </c>
      <c r="AG160" s="12">
        <f t="shared" si="55"/>
        <v>3655.7866316000004</v>
      </c>
      <c r="AH160" s="13"/>
      <c r="AI160" s="12">
        <v>0</v>
      </c>
      <c r="AJ160" s="12">
        <v>0</v>
      </c>
      <c r="AK160" s="12">
        <f t="shared" si="56"/>
        <v>3655.7866316000004</v>
      </c>
      <c r="AL160" s="13"/>
      <c r="AM160" s="12">
        <v>0</v>
      </c>
      <c r="AN160" s="12">
        <v>0</v>
      </c>
      <c r="AO160" s="12">
        <f t="shared" si="57"/>
        <v>3655.7866316000004</v>
      </c>
      <c r="AP160" s="13"/>
      <c r="AQ160" s="12">
        <v>0</v>
      </c>
      <c r="AR160" s="12">
        <v>0</v>
      </c>
      <c r="AS160" s="12">
        <f t="shared" si="58"/>
        <v>3655.7866316000004</v>
      </c>
      <c r="AT160" s="13"/>
      <c r="AU160" s="12">
        <v>0</v>
      </c>
      <c r="AV160" s="12">
        <v>0</v>
      </c>
      <c r="AW160" s="12">
        <f t="shared" si="59"/>
        <v>3655.7866316000004</v>
      </c>
      <c r="AX160" s="14"/>
    </row>
    <row r="161" spans="1:50" x14ac:dyDescent="0.35">
      <c r="A161" s="3">
        <v>14242</v>
      </c>
      <c r="B161" s="3" t="s">
        <v>64</v>
      </c>
      <c r="C161" s="3" t="s">
        <v>282</v>
      </c>
      <c r="D161" s="3" t="s">
        <v>41</v>
      </c>
      <c r="E161" s="12">
        <f>SUMIF(inventory!$A$2:$A$1200,A161,inventory!$J$2:$J$1200)</f>
        <v>4632.4048469999998</v>
      </c>
      <c r="F161" s="12">
        <v>0</v>
      </c>
      <c r="G161" s="12">
        <f t="shared" si="48"/>
        <v>0</v>
      </c>
      <c r="H161" s="12">
        <f t="shared" si="49"/>
        <v>4632.4048469999998</v>
      </c>
      <c r="I161" s="12">
        <v>0</v>
      </c>
      <c r="J161" s="13"/>
      <c r="K161" s="12">
        <v>0</v>
      </c>
      <c r="L161" s="12">
        <v>0</v>
      </c>
      <c r="M161" s="12">
        <f t="shared" si="50"/>
        <v>4632.4048469999998</v>
      </c>
      <c r="N161" s="13"/>
      <c r="O161" s="12">
        <v>0</v>
      </c>
      <c r="P161" s="12">
        <v>0</v>
      </c>
      <c r="Q161" s="12">
        <f t="shared" si="51"/>
        <v>4632.4048469999998</v>
      </c>
      <c r="R161" s="13"/>
      <c r="S161" s="12">
        <v>0</v>
      </c>
      <c r="T161" s="12">
        <v>0</v>
      </c>
      <c r="U161" s="12">
        <f t="shared" si="52"/>
        <v>4632.4048469999998</v>
      </c>
      <c r="V161" s="13"/>
      <c r="W161" s="12">
        <v>0</v>
      </c>
      <c r="X161" s="12">
        <v>0</v>
      </c>
      <c r="Y161" s="12">
        <f t="shared" si="53"/>
        <v>4632.4048469999998</v>
      </c>
      <c r="Z161" s="13"/>
      <c r="AA161" s="12">
        <v>0</v>
      </c>
      <c r="AB161" s="12">
        <v>0</v>
      </c>
      <c r="AC161" s="12">
        <f t="shared" si="54"/>
        <v>4632.4048469999998</v>
      </c>
      <c r="AD161" s="13"/>
      <c r="AE161" s="12">
        <v>0</v>
      </c>
      <c r="AF161" s="12">
        <v>0</v>
      </c>
      <c r="AG161" s="12">
        <f t="shared" si="55"/>
        <v>4632.4048469999998</v>
      </c>
      <c r="AH161" s="13"/>
      <c r="AI161" s="12">
        <v>0</v>
      </c>
      <c r="AJ161" s="12">
        <v>0</v>
      </c>
      <c r="AK161" s="12">
        <f t="shared" si="56"/>
        <v>4632.4048469999998</v>
      </c>
      <c r="AL161" s="13"/>
      <c r="AM161" s="12">
        <v>0</v>
      </c>
      <c r="AN161" s="12">
        <v>0</v>
      </c>
      <c r="AO161" s="12">
        <f t="shared" si="57"/>
        <v>4632.4048469999998</v>
      </c>
      <c r="AP161" s="13"/>
      <c r="AQ161" s="12">
        <v>0</v>
      </c>
      <c r="AR161" s="12">
        <v>0</v>
      </c>
      <c r="AS161" s="12">
        <f t="shared" si="58"/>
        <v>4632.4048469999998</v>
      </c>
      <c r="AT161" s="13"/>
      <c r="AU161" s="12">
        <v>0</v>
      </c>
      <c r="AV161" s="12">
        <v>0</v>
      </c>
      <c r="AW161" s="12">
        <f t="shared" si="59"/>
        <v>4632.4048469999998</v>
      </c>
      <c r="AX161" s="14"/>
    </row>
    <row r="162" spans="1:50" x14ac:dyDescent="0.35">
      <c r="A162" s="3">
        <v>18469</v>
      </c>
      <c r="B162" s="3" t="s">
        <v>286</v>
      </c>
      <c r="C162" s="3" t="s">
        <v>287</v>
      </c>
      <c r="D162" s="3" t="s">
        <v>46</v>
      </c>
      <c r="E162" s="12">
        <f>SUMIF(inventory!$A$2:$A$1200,A162,inventory!$J$2:$J$1200)</f>
        <v>4309.0002899999999</v>
      </c>
      <c r="F162" s="12">
        <v>712.25429999999994</v>
      </c>
      <c r="G162" s="12">
        <f t="shared" si="48"/>
        <v>600</v>
      </c>
      <c r="H162" s="12">
        <f t="shared" si="49"/>
        <v>4196.7459899999994</v>
      </c>
      <c r="I162" s="12">
        <v>0</v>
      </c>
      <c r="J162" s="13"/>
      <c r="K162" s="12">
        <v>97.985741740122506</v>
      </c>
      <c r="L162" s="12">
        <v>600</v>
      </c>
      <c r="M162" s="12">
        <f t="shared" si="50"/>
        <v>4811.0145482598773</v>
      </c>
      <c r="N162" s="13"/>
      <c r="O162" s="12">
        <v>119.760351015705</v>
      </c>
      <c r="P162" s="12">
        <v>0</v>
      </c>
      <c r="Q162" s="12">
        <f t="shared" si="51"/>
        <v>4691.2541972441722</v>
      </c>
      <c r="R162" s="13"/>
      <c r="S162" s="12">
        <v>119.760351015705</v>
      </c>
      <c r="T162" s="12">
        <v>0</v>
      </c>
      <c r="U162" s="12">
        <f t="shared" si="52"/>
        <v>4571.4938462284672</v>
      </c>
      <c r="V162" s="13"/>
      <c r="W162" s="12">
        <v>119.760351015705</v>
      </c>
      <c r="X162" s="12">
        <v>0</v>
      </c>
      <c r="Y162" s="12">
        <f t="shared" si="53"/>
        <v>4451.7334952127621</v>
      </c>
      <c r="Z162" s="13"/>
      <c r="AA162" s="12">
        <v>119.760351015705</v>
      </c>
      <c r="AB162" s="12">
        <v>0</v>
      </c>
      <c r="AC162" s="12">
        <f t="shared" si="54"/>
        <v>4331.9731441970571</v>
      </c>
      <c r="AD162" s="13"/>
      <c r="AE162" s="12">
        <v>119.760351015705</v>
      </c>
      <c r="AF162" s="12">
        <v>0</v>
      </c>
      <c r="AG162" s="12">
        <f t="shared" si="55"/>
        <v>4212.212793181352</v>
      </c>
      <c r="AH162" s="13"/>
      <c r="AI162" s="12">
        <v>15.4668031813507</v>
      </c>
      <c r="AJ162" s="12">
        <v>0</v>
      </c>
      <c r="AK162" s="12">
        <f t="shared" si="56"/>
        <v>4196.7459900000013</v>
      </c>
      <c r="AL162" s="13"/>
      <c r="AM162" s="12">
        <v>0</v>
      </c>
      <c r="AN162" s="12">
        <v>0</v>
      </c>
      <c r="AO162" s="12">
        <f t="shared" si="57"/>
        <v>4196.7459900000013</v>
      </c>
      <c r="AP162" s="13"/>
      <c r="AQ162" s="12">
        <v>0</v>
      </c>
      <c r="AR162" s="12">
        <v>0</v>
      </c>
      <c r="AS162" s="12">
        <f t="shared" si="58"/>
        <v>4196.7459900000013</v>
      </c>
      <c r="AT162" s="13"/>
      <c r="AU162" s="12">
        <v>0</v>
      </c>
      <c r="AV162" s="12">
        <v>0</v>
      </c>
      <c r="AW162" s="12">
        <f t="shared" si="59"/>
        <v>4196.7459900000013</v>
      </c>
      <c r="AX162" s="14"/>
    </row>
    <row r="163" spans="1:50" x14ac:dyDescent="0.35">
      <c r="A163" s="3">
        <v>18998</v>
      </c>
      <c r="B163" s="3" t="s">
        <v>44</v>
      </c>
      <c r="C163" s="3" t="s">
        <v>294</v>
      </c>
      <c r="D163" s="3" t="s">
        <v>295</v>
      </c>
      <c r="E163" s="12">
        <f>SUMIF(inventory!$A$2:$A$1200,A163,inventory!$J$2:$J$1200)</f>
        <v>5824.8</v>
      </c>
      <c r="F163" s="12">
        <v>0</v>
      </c>
      <c r="G163" s="12">
        <f t="shared" si="48"/>
        <v>7517.4</v>
      </c>
      <c r="H163" s="12">
        <f t="shared" si="49"/>
        <v>13342.2</v>
      </c>
      <c r="I163" s="12">
        <v>7517.4</v>
      </c>
      <c r="J163" s="13"/>
      <c r="K163" s="12">
        <v>0</v>
      </c>
      <c r="L163" s="12">
        <v>0</v>
      </c>
      <c r="M163" s="12">
        <f t="shared" si="50"/>
        <v>5824.8</v>
      </c>
      <c r="N163" s="13"/>
      <c r="O163" s="12">
        <v>0</v>
      </c>
      <c r="P163" s="12">
        <v>0</v>
      </c>
      <c r="Q163" s="12">
        <f t="shared" si="51"/>
        <v>5824.8</v>
      </c>
      <c r="R163" s="13"/>
      <c r="S163" s="12">
        <v>0</v>
      </c>
      <c r="T163" s="12">
        <v>0</v>
      </c>
      <c r="U163" s="12">
        <f t="shared" si="52"/>
        <v>5824.8</v>
      </c>
      <c r="V163" s="13"/>
      <c r="W163" s="12">
        <v>0</v>
      </c>
      <c r="X163" s="12">
        <v>0</v>
      </c>
      <c r="Y163" s="12">
        <f t="shared" si="53"/>
        <v>5824.8</v>
      </c>
      <c r="Z163" s="13"/>
      <c r="AA163" s="12">
        <v>0</v>
      </c>
      <c r="AB163" s="12">
        <v>0</v>
      </c>
      <c r="AC163" s="12">
        <f t="shared" si="54"/>
        <v>5824.8</v>
      </c>
      <c r="AD163" s="13"/>
      <c r="AE163" s="12">
        <v>0</v>
      </c>
      <c r="AF163" s="12">
        <v>0</v>
      </c>
      <c r="AG163" s="12">
        <f t="shared" si="55"/>
        <v>5824.8</v>
      </c>
      <c r="AH163" s="13"/>
      <c r="AI163" s="12">
        <v>0</v>
      </c>
      <c r="AJ163" s="12">
        <v>0</v>
      </c>
      <c r="AK163" s="12">
        <f t="shared" si="56"/>
        <v>5824.8</v>
      </c>
      <c r="AL163" s="13"/>
      <c r="AM163" s="12">
        <v>0</v>
      </c>
      <c r="AN163" s="12">
        <v>0</v>
      </c>
      <c r="AO163" s="12">
        <f t="shared" si="57"/>
        <v>5824.8</v>
      </c>
      <c r="AP163" s="13"/>
      <c r="AQ163" s="12">
        <v>0</v>
      </c>
      <c r="AR163" s="12">
        <v>0</v>
      </c>
      <c r="AS163" s="12">
        <f t="shared" si="58"/>
        <v>5824.8</v>
      </c>
      <c r="AT163" s="13"/>
      <c r="AU163" s="12">
        <v>0</v>
      </c>
      <c r="AV163" s="12">
        <v>0</v>
      </c>
      <c r="AW163" s="12">
        <f t="shared" si="59"/>
        <v>5824.8</v>
      </c>
      <c r="AX163" s="14"/>
    </row>
    <row r="164" spans="1:50" x14ac:dyDescent="0.35">
      <c r="A164" s="3">
        <v>19077</v>
      </c>
      <c r="B164" s="3" t="s">
        <v>108</v>
      </c>
      <c r="C164" s="3" t="s">
        <v>296</v>
      </c>
      <c r="D164" s="3" t="s">
        <v>41</v>
      </c>
      <c r="E164" s="12">
        <f>SUMIF(inventory!$A$2:$A$1200,A164,inventory!$J$2:$J$1200)</f>
        <v>6195.665516</v>
      </c>
      <c r="F164" s="12">
        <v>0</v>
      </c>
      <c r="G164" s="12">
        <f t="shared" ref="G164:G187" si="60">SUM(I164,L164,P164,T164,X164,AB164,AF164,AJ164,AN164,AR164,AV164)</f>
        <v>0</v>
      </c>
      <c r="H164" s="12">
        <f t="shared" ref="H164:H195" si="61">+E164-F164+G164</f>
        <v>6195.665516</v>
      </c>
      <c r="I164" s="12">
        <v>0</v>
      </c>
      <c r="J164" s="13"/>
      <c r="K164" s="12">
        <v>0</v>
      </c>
      <c r="L164" s="12">
        <v>0</v>
      </c>
      <c r="M164" s="12">
        <f t="shared" ref="M164:M195" si="62">+E164-K164+L164</f>
        <v>6195.665516</v>
      </c>
      <c r="N164" s="13"/>
      <c r="O164" s="12">
        <v>0</v>
      </c>
      <c r="P164" s="12">
        <v>0</v>
      </c>
      <c r="Q164" s="12">
        <f t="shared" ref="Q164:Q195" si="63">+M164-O164+P164</f>
        <v>6195.665516</v>
      </c>
      <c r="R164" s="13"/>
      <c r="S164" s="12">
        <v>0</v>
      </c>
      <c r="T164" s="12">
        <v>0</v>
      </c>
      <c r="U164" s="12">
        <f t="shared" ref="U164:U195" si="64">+Q164-S164+T164</f>
        <v>6195.665516</v>
      </c>
      <c r="V164" s="13"/>
      <c r="W164" s="12">
        <v>0</v>
      </c>
      <c r="X164" s="12">
        <v>0</v>
      </c>
      <c r="Y164" s="12">
        <f t="shared" ref="Y164:Y195" si="65">+U164-W164+X164</f>
        <v>6195.665516</v>
      </c>
      <c r="Z164" s="13"/>
      <c r="AA164" s="12">
        <v>0</v>
      </c>
      <c r="AB164" s="12">
        <v>0</v>
      </c>
      <c r="AC164" s="12">
        <f t="shared" ref="AC164:AC195" si="66">+Y164-AA164+AB164</f>
        <v>6195.665516</v>
      </c>
      <c r="AD164" s="13"/>
      <c r="AE164" s="12">
        <v>0</v>
      </c>
      <c r="AF164" s="12">
        <v>0</v>
      </c>
      <c r="AG164" s="12">
        <f t="shared" ref="AG164:AG195" si="67">+AC164-AE164+AF164</f>
        <v>6195.665516</v>
      </c>
      <c r="AH164" s="13"/>
      <c r="AI164" s="12">
        <v>0</v>
      </c>
      <c r="AJ164" s="12">
        <v>0</v>
      </c>
      <c r="AK164" s="12">
        <f t="shared" ref="AK164:AK195" si="68">+AG164-AI164+AJ164</f>
        <v>6195.665516</v>
      </c>
      <c r="AL164" s="13"/>
      <c r="AM164" s="12">
        <v>0</v>
      </c>
      <c r="AN164" s="12">
        <v>0</v>
      </c>
      <c r="AO164" s="12">
        <f t="shared" ref="AO164:AO195" si="69">+AK164-AM164+AN164</f>
        <v>6195.665516</v>
      </c>
      <c r="AP164" s="13"/>
      <c r="AQ164" s="12">
        <v>0</v>
      </c>
      <c r="AR164" s="12">
        <v>0</v>
      </c>
      <c r="AS164" s="12">
        <f t="shared" ref="AS164:AS195" si="70">+AO164-AQ164+AR164</f>
        <v>6195.665516</v>
      </c>
      <c r="AT164" s="13"/>
      <c r="AU164" s="12">
        <v>0</v>
      </c>
      <c r="AV164" s="12">
        <v>0</v>
      </c>
      <c r="AW164" s="12">
        <f t="shared" ref="AW164:AW195" si="71">+AS164-AU164+AV164</f>
        <v>6195.665516</v>
      </c>
      <c r="AX164" s="14"/>
    </row>
    <row r="165" spans="1:50" x14ac:dyDescent="0.35">
      <c r="A165" s="3">
        <v>18988</v>
      </c>
      <c r="B165" s="3" t="s">
        <v>124</v>
      </c>
      <c r="C165" s="3" t="s">
        <v>297</v>
      </c>
      <c r="D165" s="3" t="s">
        <v>298</v>
      </c>
      <c r="E165" s="12">
        <f>SUMIF(inventory!$A$2:$A$1200,A165,inventory!$J$2:$J$1200)</f>
        <v>6339</v>
      </c>
      <c r="F165" s="12">
        <v>0</v>
      </c>
      <c r="G165" s="12">
        <f t="shared" si="60"/>
        <v>2507</v>
      </c>
      <c r="H165" s="12">
        <f t="shared" si="61"/>
        <v>8846</v>
      </c>
      <c r="I165" s="12">
        <v>2507</v>
      </c>
      <c r="J165" s="13"/>
      <c r="K165" s="12">
        <v>0</v>
      </c>
      <c r="L165" s="12">
        <v>0</v>
      </c>
      <c r="M165" s="12">
        <f t="shared" si="62"/>
        <v>6339</v>
      </c>
      <c r="N165" s="13"/>
      <c r="O165" s="12">
        <v>0</v>
      </c>
      <c r="P165" s="12">
        <v>0</v>
      </c>
      <c r="Q165" s="12">
        <f t="shared" si="63"/>
        <v>6339</v>
      </c>
      <c r="R165" s="13"/>
      <c r="S165" s="12">
        <v>0</v>
      </c>
      <c r="T165" s="12">
        <v>0</v>
      </c>
      <c r="U165" s="12">
        <f t="shared" si="64"/>
        <v>6339</v>
      </c>
      <c r="V165" s="13"/>
      <c r="W165" s="12">
        <v>0</v>
      </c>
      <c r="X165" s="12">
        <v>0</v>
      </c>
      <c r="Y165" s="12">
        <f t="shared" si="65"/>
        <v>6339</v>
      </c>
      <c r="Z165" s="13"/>
      <c r="AA165" s="12">
        <v>0</v>
      </c>
      <c r="AB165" s="12">
        <v>0</v>
      </c>
      <c r="AC165" s="12">
        <f t="shared" si="66"/>
        <v>6339</v>
      </c>
      <c r="AD165" s="13"/>
      <c r="AE165" s="12">
        <v>0</v>
      </c>
      <c r="AF165" s="12">
        <v>0</v>
      </c>
      <c r="AG165" s="12">
        <f t="shared" si="67"/>
        <v>6339</v>
      </c>
      <c r="AH165" s="13"/>
      <c r="AI165" s="12">
        <v>0</v>
      </c>
      <c r="AJ165" s="12">
        <v>0</v>
      </c>
      <c r="AK165" s="12">
        <f t="shared" si="68"/>
        <v>6339</v>
      </c>
      <c r="AL165" s="13"/>
      <c r="AM165" s="12">
        <v>0</v>
      </c>
      <c r="AN165" s="12">
        <v>0</v>
      </c>
      <c r="AO165" s="12">
        <f t="shared" si="69"/>
        <v>6339</v>
      </c>
      <c r="AP165" s="13"/>
      <c r="AQ165" s="12">
        <v>0</v>
      </c>
      <c r="AR165" s="12">
        <v>0</v>
      </c>
      <c r="AS165" s="12">
        <f t="shared" si="70"/>
        <v>6339</v>
      </c>
      <c r="AT165" s="13"/>
      <c r="AU165" s="12">
        <v>0</v>
      </c>
      <c r="AV165" s="12">
        <v>0</v>
      </c>
      <c r="AW165" s="12">
        <f t="shared" si="71"/>
        <v>6339</v>
      </c>
      <c r="AX165" s="14"/>
    </row>
    <row r="166" spans="1:50" x14ac:dyDescent="0.35">
      <c r="A166" s="3">
        <v>18614</v>
      </c>
      <c r="B166" s="3" t="s">
        <v>158</v>
      </c>
      <c r="C166" s="3" t="s">
        <v>299</v>
      </c>
      <c r="D166" s="3" t="s">
        <v>300</v>
      </c>
      <c r="E166" s="12">
        <f>SUMIF(inventory!$A$2:$A$1200,A166,inventory!$J$2:$J$1200)</f>
        <v>6346.6523119999993</v>
      </c>
      <c r="F166" s="12">
        <v>0</v>
      </c>
      <c r="G166" s="12">
        <f t="shared" si="60"/>
        <v>0</v>
      </c>
      <c r="H166" s="12">
        <f t="shared" si="61"/>
        <v>6346.6523119999993</v>
      </c>
      <c r="I166" s="12">
        <v>0</v>
      </c>
      <c r="J166" s="13"/>
      <c r="K166" s="12">
        <v>0</v>
      </c>
      <c r="L166" s="12">
        <v>0</v>
      </c>
      <c r="M166" s="12">
        <f t="shared" si="62"/>
        <v>6346.6523119999993</v>
      </c>
      <c r="N166" s="13"/>
      <c r="O166" s="12">
        <v>0</v>
      </c>
      <c r="P166" s="12">
        <v>0</v>
      </c>
      <c r="Q166" s="12">
        <f t="shared" si="63"/>
        <v>6346.6523119999993</v>
      </c>
      <c r="R166" s="13"/>
      <c r="S166" s="12">
        <v>0</v>
      </c>
      <c r="T166" s="12">
        <v>0</v>
      </c>
      <c r="U166" s="12">
        <f t="shared" si="64"/>
        <v>6346.6523119999993</v>
      </c>
      <c r="V166" s="13"/>
      <c r="W166" s="12">
        <v>0</v>
      </c>
      <c r="X166" s="12">
        <v>0</v>
      </c>
      <c r="Y166" s="12">
        <f t="shared" si="65"/>
        <v>6346.6523119999993</v>
      </c>
      <c r="Z166" s="13"/>
      <c r="AA166" s="12">
        <v>0</v>
      </c>
      <c r="AB166" s="12">
        <v>0</v>
      </c>
      <c r="AC166" s="12">
        <f t="shared" si="66"/>
        <v>6346.6523119999993</v>
      </c>
      <c r="AD166" s="13"/>
      <c r="AE166" s="12">
        <v>0</v>
      </c>
      <c r="AF166" s="12">
        <v>0</v>
      </c>
      <c r="AG166" s="12">
        <f t="shared" si="67"/>
        <v>6346.6523119999993</v>
      </c>
      <c r="AH166" s="13"/>
      <c r="AI166" s="12">
        <v>0</v>
      </c>
      <c r="AJ166" s="12">
        <v>0</v>
      </c>
      <c r="AK166" s="12">
        <f t="shared" si="68"/>
        <v>6346.6523119999993</v>
      </c>
      <c r="AL166" s="13"/>
      <c r="AM166" s="12">
        <v>0</v>
      </c>
      <c r="AN166" s="12">
        <v>0</v>
      </c>
      <c r="AO166" s="12">
        <f t="shared" si="69"/>
        <v>6346.6523119999993</v>
      </c>
      <c r="AP166" s="13"/>
      <c r="AQ166" s="12">
        <v>0</v>
      </c>
      <c r="AR166" s="12">
        <v>0</v>
      </c>
      <c r="AS166" s="12">
        <f t="shared" si="70"/>
        <v>6346.6523119999993</v>
      </c>
      <c r="AT166" s="13"/>
      <c r="AU166" s="12">
        <v>0</v>
      </c>
      <c r="AV166" s="12">
        <v>0</v>
      </c>
      <c r="AW166" s="12">
        <f t="shared" si="71"/>
        <v>6346.6523119999993</v>
      </c>
      <c r="AX166" s="14"/>
    </row>
    <row r="167" spans="1:50" x14ac:dyDescent="0.35">
      <c r="A167" s="3">
        <v>18372</v>
      </c>
      <c r="B167" s="3" t="s">
        <v>44</v>
      </c>
      <c r="C167" s="3" t="s">
        <v>281</v>
      </c>
      <c r="D167" s="3" t="s">
        <v>53</v>
      </c>
      <c r="E167" s="12">
        <f>SUMIF(inventory!$A$2:$A$1200,A167,inventory!$J$2:$J$1200)</f>
        <v>6018.7440776000003</v>
      </c>
      <c r="F167" s="12">
        <v>1484.4996000000001</v>
      </c>
      <c r="G167" s="12">
        <f t="shared" si="60"/>
        <v>2000</v>
      </c>
      <c r="H167" s="12">
        <f t="shared" si="61"/>
        <v>6534.2444776000002</v>
      </c>
      <c r="I167" s="12">
        <v>0</v>
      </c>
      <c r="J167" s="13"/>
      <c r="K167" s="12">
        <v>1484.4996000000001</v>
      </c>
      <c r="L167" s="12">
        <v>2000</v>
      </c>
      <c r="M167" s="12">
        <f t="shared" si="62"/>
        <v>6534.2444776000002</v>
      </c>
      <c r="N167" s="13"/>
      <c r="O167" s="12">
        <v>0</v>
      </c>
      <c r="P167" s="12">
        <v>0</v>
      </c>
      <c r="Q167" s="12">
        <f t="shared" si="63"/>
        <v>6534.2444776000002</v>
      </c>
      <c r="R167" s="13"/>
      <c r="S167" s="12">
        <v>0</v>
      </c>
      <c r="T167" s="12">
        <v>0</v>
      </c>
      <c r="U167" s="12">
        <f t="shared" si="64"/>
        <v>6534.2444776000002</v>
      </c>
      <c r="V167" s="13"/>
      <c r="W167" s="12">
        <v>0</v>
      </c>
      <c r="X167" s="12">
        <v>0</v>
      </c>
      <c r="Y167" s="12">
        <f t="shared" si="65"/>
        <v>6534.2444776000002</v>
      </c>
      <c r="Z167" s="13"/>
      <c r="AA167" s="12">
        <v>0</v>
      </c>
      <c r="AB167" s="12">
        <v>0</v>
      </c>
      <c r="AC167" s="12">
        <f t="shared" si="66"/>
        <v>6534.2444776000002</v>
      </c>
      <c r="AD167" s="13"/>
      <c r="AE167" s="12">
        <v>0</v>
      </c>
      <c r="AF167" s="12">
        <v>0</v>
      </c>
      <c r="AG167" s="12">
        <f t="shared" si="67"/>
        <v>6534.2444776000002</v>
      </c>
      <c r="AH167" s="13"/>
      <c r="AI167" s="12">
        <v>0</v>
      </c>
      <c r="AJ167" s="12">
        <v>0</v>
      </c>
      <c r="AK167" s="12">
        <f t="shared" si="68"/>
        <v>6534.2444776000002</v>
      </c>
      <c r="AL167" s="13"/>
      <c r="AM167" s="12">
        <v>0</v>
      </c>
      <c r="AN167" s="12">
        <v>0</v>
      </c>
      <c r="AO167" s="12">
        <f t="shared" si="69"/>
        <v>6534.2444776000002</v>
      </c>
      <c r="AP167" s="13"/>
      <c r="AQ167" s="12">
        <v>0</v>
      </c>
      <c r="AR167" s="12">
        <v>0</v>
      </c>
      <c r="AS167" s="12">
        <f t="shared" si="70"/>
        <v>6534.2444776000002</v>
      </c>
      <c r="AT167" s="13"/>
      <c r="AU167" s="12">
        <v>0</v>
      </c>
      <c r="AV167" s="12">
        <v>0</v>
      </c>
      <c r="AW167" s="12">
        <f t="shared" si="71"/>
        <v>6534.2444776000002</v>
      </c>
      <c r="AX167" s="14"/>
    </row>
    <row r="168" spans="1:50" x14ac:dyDescent="0.35">
      <c r="A168" s="3">
        <v>18845</v>
      </c>
      <c r="B168" s="3" t="s">
        <v>189</v>
      </c>
      <c r="C168" s="3" t="s">
        <v>303</v>
      </c>
      <c r="D168" s="3" t="s">
        <v>41</v>
      </c>
      <c r="E168" s="12">
        <f>SUMIF(inventory!$A$2:$A$1200,A168,inventory!$J$2:$J$1200)</f>
        <v>6796.0940000000001</v>
      </c>
      <c r="F168" s="12">
        <v>12899.8</v>
      </c>
      <c r="G168" s="12">
        <f t="shared" si="60"/>
        <v>8721</v>
      </c>
      <c r="H168" s="12">
        <f t="shared" si="61"/>
        <v>2617.2940000000008</v>
      </c>
      <c r="I168" s="12">
        <v>2321</v>
      </c>
      <c r="J168" s="13"/>
      <c r="K168" s="12">
        <v>1250.4599383176401</v>
      </c>
      <c r="L168" s="12">
        <v>1600</v>
      </c>
      <c r="M168" s="12">
        <f t="shared" si="62"/>
        <v>7145.63406168236</v>
      </c>
      <c r="N168" s="13"/>
      <c r="O168" s="12">
        <v>1528.33992461045</v>
      </c>
      <c r="P168" s="12">
        <v>1600</v>
      </c>
      <c r="Q168" s="12">
        <f t="shared" si="63"/>
        <v>7217.29413707191</v>
      </c>
      <c r="R168" s="13"/>
      <c r="S168" s="12">
        <v>1528.33992461045</v>
      </c>
      <c r="T168" s="12">
        <v>1600</v>
      </c>
      <c r="U168" s="12">
        <f t="shared" si="64"/>
        <v>7288.95421246146</v>
      </c>
      <c r="V168" s="13"/>
      <c r="W168" s="12">
        <v>1528.33992461045</v>
      </c>
      <c r="X168" s="12">
        <v>1600</v>
      </c>
      <c r="Y168" s="12">
        <f t="shared" si="65"/>
        <v>7360.61428785101</v>
      </c>
      <c r="Z168" s="13"/>
      <c r="AA168" s="12">
        <v>1528.33992461045</v>
      </c>
      <c r="AB168" s="12">
        <v>0</v>
      </c>
      <c r="AC168" s="12">
        <f t="shared" si="66"/>
        <v>5832.27436324056</v>
      </c>
      <c r="AD168" s="13"/>
      <c r="AE168" s="12">
        <v>1528.33992461045</v>
      </c>
      <c r="AF168" s="12">
        <v>0</v>
      </c>
      <c r="AG168" s="12">
        <f t="shared" si="67"/>
        <v>4303.93443863011</v>
      </c>
      <c r="AH168" s="13"/>
      <c r="AI168" s="12">
        <v>1528.33992461045</v>
      </c>
      <c r="AJ168" s="12">
        <v>0</v>
      </c>
      <c r="AK168" s="12">
        <f t="shared" si="68"/>
        <v>2775.59451401966</v>
      </c>
      <c r="AL168" s="13"/>
      <c r="AM168" s="12">
        <v>1528.33992461045</v>
      </c>
      <c r="AN168" s="12">
        <v>0</v>
      </c>
      <c r="AO168" s="12">
        <f t="shared" si="69"/>
        <v>1247.25458940921</v>
      </c>
      <c r="AP168" s="13"/>
      <c r="AQ168" s="12">
        <v>950.96058940918704</v>
      </c>
      <c r="AR168" s="12">
        <v>0</v>
      </c>
      <c r="AS168" s="12">
        <f t="shared" si="70"/>
        <v>296.29400000002295</v>
      </c>
      <c r="AT168" s="13"/>
      <c r="AU168" s="12">
        <v>0</v>
      </c>
      <c r="AV168" s="12">
        <v>0</v>
      </c>
      <c r="AW168" s="12">
        <f t="shared" si="71"/>
        <v>296.29400000002295</v>
      </c>
      <c r="AX168" s="14"/>
    </row>
    <row r="169" spans="1:50" x14ac:dyDescent="0.35">
      <c r="A169" s="3">
        <v>19091</v>
      </c>
      <c r="B169" s="3" t="s">
        <v>306</v>
      </c>
      <c r="C169" s="3" t="s">
        <v>307</v>
      </c>
      <c r="D169" s="3" t="s">
        <v>41</v>
      </c>
      <c r="E169" s="12">
        <f>SUMIF(inventory!$A$2:$A$1200,A169,inventory!$J$2:$J$1200)</f>
        <v>0</v>
      </c>
      <c r="F169" s="12">
        <v>0</v>
      </c>
      <c r="G169" s="12">
        <f t="shared" si="60"/>
        <v>40000</v>
      </c>
      <c r="H169" s="12">
        <f t="shared" si="61"/>
        <v>40000</v>
      </c>
      <c r="I169" s="12">
        <v>32000</v>
      </c>
      <c r="J169" s="13"/>
      <c r="K169" s="12">
        <v>0</v>
      </c>
      <c r="L169" s="12">
        <v>8000</v>
      </c>
      <c r="M169" s="12">
        <f t="shared" si="62"/>
        <v>8000</v>
      </c>
      <c r="N169" s="13"/>
      <c r="O169" s="12">
        <v>0</v>
      </c>
      <c r="P169" s="12">
        <v>0</v>
      </c>
      <c r="Q169" s="12">
        <f t="shared" si="63"/>
        <v>8000</v>
      </c>
      <c r="R169" s="13"/>
      <c r="S169" s="12">
        <v>0</v>
      </c>
      <c r="T169" s="12">
        <v>0</v>
      </c>
      <c r="U169" s="12">
        <f t="shared" si="64"/>
        <v>8000</v>
      </c>
      <c r="V169" s="13"/>
      <c r="W169" s="12">
        <v>0</v>
      </c>
      <c r="X169" s="12">
        <v>0</v>
      </c>
      <c r="Y169" s="12">
        <f t="shared" si="65"/>
        <v>8000</v>
      </c>
      <c r="Z169" s="13"/>
      <c r="AA169" s="12">
        <v>0</v>
      </c>
      <c r="AB169" s="12">
        <v>0</v>
      </c>
      <c r="AC169" s="12">
        <f t="shared" si="66"/>
        <v>8000</v>
      </c>
      <c r="AD169" s="13"/>
      <c r="AE169" s="12">
        <v>0</v>
      </c>
      <c r="AF169" s="12">
        <v>0</v>
      </c>
      <c r="AG169" s="12">
        <f t="shared" si="67"/>
        <v>8000</v>
      </c>
      <c r="AH169" s="13"/>
      <c r="AI169" s="12">
        <v>0</v>
      </c>
      <c r="AJ169" s="12">
        <v>0</v>
      </c>
      <c r="AK169" s="12">
        <f t="shared" si="68"/>
        <v>8000</v>
      </c>
      <c r="AL169" s="13"/>
      <c r="AM169" s="12">
        <v>0</v>
      </c>
      <c r="AN169" s="12">
        <v>0</v>
      </c>
      <c r="AO169" s="12">
        <f t="shared" si="69"/>
        <v>8000</v>
      </c>
      <c r="AP169" s="13"/>
      <c r="AQ169" s="12">
        <v>0</v>
      </c>
      <c r="AR169" s="12">
        <v>0</v>
      </c>
      <c r="AS169" s="12">
        <f t="shared" si="70"/>
        <v>8000</v>
      </c>
      <c r="AT169" s="13"/>
      <c r="AU169" s="12">
        <v>0</v>
      </c>
      <c r="AV169" s="12">
        <v>0</v>
      </c>
      <c r="AW169" s="12">
        <f t="shared" si="71"/>
        <v>8000</v>
      </c>
      <c r="AX169" s="14"/>
    </row>
    <row r="170" spans="1:50" x14ac:dyDescent="0.35">
      <c r="A170" s="3">
        <v>18290</v>
      </c>
      <c r="B170" s="3" t="s">
        <v>57</v>
      </c>
      <c r="C170" s="3" t="s">
        <v>186</v>
      </c>
      <c r="D170" s="3" t="s">
        <v>187</v>
      </c>
      <c r="E170" s="12">
        <f>SUMIF(inventory!$A$2:$A$1200,A170,inventory!$J$2:$J$1200)</f>
        <v>5287.0518220000013</v>
      </c>
      <c r="F170" s="12">
        <v>2992.2370999999998</v>
      </c>
      <c r="G170" s="12">
        <f t="shared" si="60"/>
        <v>2631.2</v>
      </c>
      <c r="H170" s="12">
        <f t="shared" si="61"/>
        <v>4926.0147220000017</v>
      </c>
      <c r="I170" s="12">
        <v>-2368.8000000000002</v>
      </c>
      <c r="J170" s="13"/>
      <c r="K170" s="12">
        <v>1116.5991713149399</v>
      </c>
      <c r="L170" s="12">
        <v>2500</v>
      </c>
      <c r="M170" s="12">
        <f t="shared" si="62"/>
        <v>6670.4526506850616</v>
      </c>
      <c r="N170" s="13"/>
      <c r="O170" s="12">
        <v>1070.9080204960301</v>
      </c>
      <c r="P170" s="12">
        <v>2500</v>
      </c>
      <c r="Q170" s="12">
        <f t="shared" si="63"/>
        <v>8099.5446301890315</v>
      </c>
      <c r="R170" s="13"/>
      <c r="S170" s="12">
        <v>587.43666434253203</v>
      </c>
      <c r="T170" s="12">
        <v>0</v>
      </c>
      <c r="U170" s="12">
        <f t="shared" si="64"/>
        <v>7512.1079658464996</v>
      </c>
      <c r="V170" s="13"/>
      <c r="W170" s="12">
        <v>217.293243846498</v>
      </c>
      <c r="X170" s="12">
        <v>0</v>
      </c>
      <c r="Y170" s="12">
        <f t="shared" si="65"/>
        <v>7294.8147220000019</v>
      </c>
      <c r="Z170" s="13"/>
      <c r="AA170" s="12">
        <v>0</v>
      </c>
      <c r="AB170" s="12">
        <v>0</v>
      </c>
      <c r="AC170" s="12">
        <f t="shared" si="66"/>
        <v>7294.8147220000019</v>
      </c>
      <c r="AD170" s="13"/>
      <c r="AE170" s="12">
        <v>0</v>
      </c>
      <c r="AF170" s="12">
        <v>0</v>
      </c>
      <c r="AG170" s="12">
        <f t="shared" si="67"/>
        <v>7294.8147220000019</v>
      </c>
      <c r="AH170" s="13"/>
      <c r="AI170" s="12">
        <v>0</v>
      </c>
      <c r="AJ170" s="12">
        <v>0</v>
      </c>
      <c r="AK170" s="12">
        <f t="shared" si="68"/>
        <v>7294.8147220000019</v>
      </c>
      <c r="AL170" s="13"/>
      <c r="AM170" s="12">
        <v>0</v>
      </c>
      <c r="AN170" s="12">
        <v>0</v>
      </c>
      <c r="AO170" s="12">
        <f t="shared" si="69"/>
        <v>7294.8147220000019</v>
      </c>
      <c r="AP170" s="13"/>
      <c r="AQ170" s="12">
        <v>0</v>
      </c>
      <c r="AR170" s="12">
        <v>0</v>
      </c>
      <c r="AS170" s="12">
        <f t="shared" si="70"/>
        <v>7294.8147220000019</v>
      </c>
      <c r="AT170" s="13"/>
      <c r="AU170" s="12">
        <v>0</v>
      </c>
      <c r="AV170" s="12">
        <v>0</v>
      </c>
      <c r="AW170" s="12">
        <f t="shared" si="71"/>
        <v>7294.8147220000019</v>
      </c>
      <c r="AX170" s="14"/>
    </row>
    <row r="171" spans="1:50" x14ac:dyDescent="0.35">
      <c r="A171" s="3">
        <v>18872</v>
      </c>
      <c r="B171" s="3" t="s">
        <v>66</v>
      </c>
      <c r="C171" s="3" t="s">
        <v>309</v>
      </c>
      <c r="D171" s="3" t="s">
        <v>310</v>
      </c>
      <c r="E171" s="12">
        <f>SUMIF(inventory!$A$2:$A$1200,A171,inventory!$J$2:$J$1200)</f>
        <v>11995.714156</v>
      </c>
      <c r="F171" s="12">
        <v>3502.4735999999998</v>
      </c>
      <c r="G171" s="12">
        <f t="shared" si="60"/>
        <v>0</v>
      </c>
      <c r="H171" s="12">
        <f t="shared" si="61"/>
        <v>8493.2405560000007</v>
      </c>
      <c r="I171" s="12">
        <v>0</v>
      </c>
      <c r="J171" s="13"/>
      <c r="K171" s="12">
        <v>839.09141009140797</v>
      </c>
      <c r="L171" s="12">
        <v>0</v>
      </c>
      <c r="M171" s="12">
        <f t="shared" si="62"/>
        <v>11156.622745908591</v>
      </c>
      <c r="N171" s="13"/>
      <c r="O171" s="12">
        <v>1025.1161678895</v>
      </c>
      <c r="P171" s="12">
        <v>0</v>
      </c>
      <c r="Q171" s="12">
        <f t="shared" si="63"/>
        <v>10131.506578019091</v>
      </c>
      <c r="R171" s="13"/>
      <c r="S171" s="12">
        <v>853.04445774923602</v>
      </c>
      <c r="T171" s="12">
        <v>0</v>
      </c>
      <c r="U171" s="12">
        <f t="shared" si="64"/>
        <v>9278.4621202698545</v>
      </c>
      <c r="V171" s="13"/>
      <c r="W171" s="12">
        <v>533.65609571421101</v>
      </c>
      <c r="X171" s="12">
        <v>0</v>
      </c>
      <c r="Y171" s="12">
        <f t="shared" si="65"/>
        <v>8744.8060245556444</v>
      </c>
      <c r="Z171" s="13"/>
      <c r="AA171" s="12">
        <v>251.56546855564699</v>
      </c>
      <c r="AB171" s="12">
        <v>0</v>
      </c>
      <c r="AC171" s="12">
        <f t="shared" si="66"/>
        <v>8493.240555999997</v>
      </c>
      <c r="AD171" s="13"/>
      <c r="AE171" s="12">
        <v>0</v>
      </c>
      <c r="AF171" s="12">
        <v>0</v>
      </c>
      <c r="AG171" s="12">
        <f t="shared" si="67"/>
        <v>8493.240555999997</v>
      </c>
      <c r="AH171" s="13"/>
      <c r="AI171" s="12">
        <v>0</v>
      </c>
      <c r="AJ171" s="12">
        <v>0</v>
      </c>
      <c r="AK171" s="12">
        <f t="shared" si="68"/>
        <v>8493.240555999997</v>
      </c>
      <c r="AL171" s="13"/>
      <c r="AM171" s="12">
        <v>0</v>
      </c>
      <c r="AN171" s="12">
        <v>0</v>
      </c>
      <c r="AO171" s="12">
        <f t="shared" si="69"/>
        <v>8493.240555999997</v>
      </c>
      <c r="AP171" s="13"/>
      <c r="AQ171" s="12">
        <v>0</v>
      </c>
      <c r="AR171" s="12">
        <v>0</v>
      </c>
      <c r="AS171" s="12">
        <f t="shared" si="70"/>
        <v>8493.240555999997</v>
      </c>
      <c r="AT171" s="13"/>
      <c r="AU171" s="12">
        <v>0</v>
      </c>
      <c r="AV171" s="12">
        <v>0</v>
      </c>
      <c r="AW171" s="12">
        <f t="shared" si="71"/>
        <v>8493.240555999997</v>
      </c>
      <c r="AX171" s="14"/>
    </row>
    <row r="172" spans="1:50" x14ac:dyDescent="0.35">
      <c r="A172" s="3">
        <v>11927</v>
      </c>
      <c r="B172" s="3" t="s">
        <v>57</v>
      </c>
      <c r="C172" s="3" t="s">
        <v>311</v>
      </c>
      <c r="D172" s="3" t="s">
        <v>41</v>
      </c>
      <c r="E172" s="12">
        <f>SUMIF(inventory!$A$2:$A$1200,A172,inventory!$J$2:$J$1200)</f>
        <v>11353.7</v>
      </c>
      <c r="F172" s="12">
        <v>138.36930000000001</v>
      </c>
      <c r="G172" s="12">
        <f t="shared" si="60"/>
        <v>0</v>
      </c>
      <c r="H172" s="12">
        <f t="shared" si="61"/>
        <v>11215.3307</v>
      </c>
      <c r="I172" s="12">
        <v>0</v>
      </c>
      <c r="J172" s="13"/>
      <c r="K172" s="12">
        <v>138.36930000000001</v>
      </c>
      <c r="L172" s="12">
        <v>0</v>
      </c>
      <c r="M172" s="12">
        <f t="shared" si="62"/>
        <v>11215.3307</v>
      </c>
      <c r="N172" s="13"/>
      <c r="O172" s="12">
        <v>0</v>
      </c>
      <c r="P172" s="12">
        <v>0</v>
      </c>
      <c r="Q172" s="12">
        <f t="shared" si="63"/>
        <v>11215.3307</v>
      </c>
      <c r="R172" s="13"/>
      <c r="S172" s="12">
        <v>0</v>
      </c>
      <c r="T172" s="12">
        <v>0</v>
      </c>
      <c r="U172" s="12">
        <f t="shared" si="64"/>
        <v>11215.3307</v>
      </c>
      <c r="V172" s="13"/>
      <c r="W172" s="12">
        <v>0</v>
      </c>
      <c r="X172" s="12">
        <v>0</v>
      </c>
      <c r="Y172" s="12">
        <f t="shared" si="65"/>
        <v>11215.3307</v>
      </c>
      <c r="Z172" s="13"/>
      <c r="AA172" s="12">
        <v>0</v>
      </c>
      <c r="AB172" s="12">
        <v>0</v>
      </c>
      <c r="AC172" s="12">
        <f t="shared" si="66"/>
        <v>11215.3307</v>
      </c>
      <c r="AD172" s="13"/>
      <c r="AE172" s="12">
        <v>0</v>
      </c>
      <c r="AF172" s="12">
        <v>0</v>
      </c>
      <c r="AG172" s="12">
        <f t="shared" si="67"/>
        <v>11215.3307</v>
      </c>
      <c r="AH172" s="13"/>
      <c r="AI172" s="12">
        <v>0</v>
      </c>
      <c r="AJ172" s="12">
        <v>0</v>
      </c>
      <c r="AK172" s="12">
        <f t="shared" si="68"/>
        <v>11215.3307</v>
      </c>
      <c r="AL172" s="13"/>
      <c r="AM172" s="12">
        <v>0</v>
      </c>
      <c r="AN172" s="12">
        <v>0</v>
      </c>
      <c r="AO172" s="12">
        <f t="shared" si="69"/>
        <v>11215.3307</v>
      </c>
      <c r="AP172" s="13"/>
      <c r="AQ172" s="12">
        <v>0</v>
      </c>
      <c r="AR172" s="12">
        <v>0</v>
      </c>
      <c r="AS172" s="12">
        <f t="shared" si="70"/>
        <v>11215.3307</v>
      </c>
      <c r="AT172" s="13"/>
      <c r="AU172" s="12">
        <v>0</v>
      </c>
      <c r="AV172" s="12">
        <v>0</v>
      </c>
      <c r="AW172" s="12">
        <f t="shared" si="71"/>
        <v>11215.3307</v>
      </c>
      <c r="AX172" s="14"/>
    </row>
    <row r="173" spans="1:50" x14ac:dyDescent="0.35">
      <c r="A173" s="3">
        <v>19057</v>
      </c>
      <c r="B173" s="3" t="s">
        <v>39</v>
      </c>
      <c r="C173" s="3" t="s">
        <v>312</v>
      </c>
      <c r="D173" s="3" t="s">
        <v>41</v>
      </c>
      <c r="E173" s="12">
        <f>SUMIF(inventory!$A$2:$A$1200,A173,inventory!$J$2:$J$1200)</f>
        <v>15493.677999999998</v>
      </c>
      <c r="F173" s="12">
        <v>3950.52</v>
      </c>
      <c r="G173" s="12">
        <f t="shared" si="60"/>
        <v>8632</v>
      </c>
      <c r="H173" s="12">
        <f t="shared" si="61"/>
        <v>20175.157999999996</v>
      </c>
      <c r="I173" s="12">
        <v>8632</v>
      </c>
      <c r="J173" s="13"/>
      <c r="K173" s="12">
        <v>3782.9863478510201</v>
      </c>
      <c r="L173" s="12">
        <v>0</v>
      </c>
      <c r="M173" s="12">
        <f t="shared" si="62"/>
        <v>11710.691652148978</v>
      </c>
      <c r="N173" s="13"/>
      <c r="O173" s="12">
        <v>167.53365214897701</v>
      </c>
      <c r="P173" s="12">
        <v>0</v>
      </c>
      <c r="Q173" s="12">
        <f t="shared" si="63"/>
        <v>11543.158000000001</v>
      </c>
      <c r="R173" s="13"/>
      <c r="S173" s="12">
        <v>0</v>
      </c>
      <c r="T173" s="12">
        <v>0</v>
      </c>
      <c r="U173" s="12">
        <f t="shared" si="64"/>
        <v>11543.158000000001</v>
      </c>
      <c r="V173" s="13"/>
      <c r="W173" s="12">
        <v>0</v>
      </c>
      <c r="X173" s="12">
        <v>0</v>
      </c>
      <c r="Y173" s="12">
        <f t="shared" si="65"/>
        <v>11543.158000000001</v>
      </c>
      <c r="Z173" s="13"/>
      <c r="AA173" s="12">
        <v>0</v>
      </c>
      <c r="AB173" s="12">
        <v>0</v>
      </c>
      <c r="AC173" s="12">
        <f t="shared" si="66"/>
        <v>11543.158000000001</v>
      </c>
      <c r="AD173" s="13"/>
      <c r="AE173" s="12">
        <v>0</v>
      </c>
      <c r="AF173" s="12">
        <v>0</v>
      </c>
      <c r="AG173" s="12">
        <f t="shared" si="67"/>
        <v>11543.158000000001</v>
      </c>
      <c r="AH173" s="13"/>
      <c r="AI173" s="12">
        <v>0</v>
      </c>
      <c r="AJ173" s="12">
        <v>0</v>
      </c>
      <c r="AK173" s="12">
        <f t="shared" si="68"/>
        <v>11543.158000000001</v>
      </c>
      <c r="AL173" s="13"/>
      <c r="AM173" s="12">
        <v>0</v>
      </c>
      <c r="AN173" s="12">
        <v>0</v>
      </c>
      <c r="AO173" s="12">
        <f t="shared" si="69"/>
        <v>11543.158000000001</v>
      </c>
      <c r="AP173" s="13"/>
      <c r="AQ173" s="12">
        <v>0</v>
      </c>
      <c r="AR173" s="12">
        <v>0</v>
      </c>
      <c r="AS173" s="12">
        <f t="shared" si="70"/>
        <v>11543.158000000001</v>
      </c>
      <c r="AT173" s="13"/>
      <c r="AU173" s="12">
        <v>0</v>
      </c>
      <c r="AV173" s="12">
        <v>0</v>
      </c>
      <c r="AW173" s="12">
        <f t="shared" si="71"/>
        <v>11543.158000000001</v>
      </c>
      <c r="AX173" s="14"/>
    </row>
    <row r="174" spans="1:50" x14ac:dyDescent="0.35">
      <c r="A174" s="3">
        <v>14148</v>
      </c>
      <c r="B174" s="3" t="s">
        <v>70</v>
      </c>
      <c r="C174" s="3" t="s">
        <v>313</v>
      </c>
      <c r="D174" s="3" t="s">
        <v>260</v>
      </c>
      <c r="E174" s="12">
        <f>SUMIF(inventory!$A$2:$A$1200,A174,inventory!$J$2:$J$1200)</f>
        <v>12112.2203316</v>
      </c>
      <c r="F174" s="12">
        <v>0.48099999999999998</v>
      </c>
      <c r="G174" s="12">
        <f t="shared" si="60"/>
        <v>0</v>
      </c>
      <c r="H174" s="12">
        <f t="shared" si="61"/>
        <v>12111.7393316</v>
      </c>
      <c r="I174" s="12">
        <v>0</v>
      </c>
      <c r="J174" s="13"/>
      <c r="K174" s="12">
        <v>0.48099999999999998</v>
      </c>
      <c r="L174" s="12">
        <v>0</v>
      </c>
      <c r="M174" s="12">
        <f t="shared" si="62"/>
        <v>12111.7393316</v>
      </c>
      <c r="N174" s="13"/>
      <c r="O174" s="12">
        <v>0</v>
      </c>
      <c r="P174" s="12">
        <v>0</v>
      </c>
      <c r="Q174" s="12">
        <f t="shared" si="63"/>
        <v>12111.7393316</v>
      </c>
      <c r="R174" s="13"/>
      <c r="S174" s="12">
        <v>0</v>
      </c>
      <c r="T174" s="12">
        <v>0</v>
      </c>
      <c r="U174" s="12">
        <f t="shared" si="64"/>
        <v>12111.7393316</v>
      </c>
      <c r="V174" s="13"/>
      <c r="W174" s="12">
        <v>0</v>
      </c>
      <c r="X174" s="12">
        <v>0</v>
      </c>
      <c r="Y174" s="12">
        <f t="shared" si="65"/>
        <v>12111.7393316</v>
      </c>
      <c r="Z174" s="13"/>
      <c r="AA174" s="12">
        <v>0</v>
      </c>
      <c r="AB174" s="12">
        <v>0</v>
      </c>
      <c r="AC174" s="12">
        <f t="shared" si="66"/>
        <v>12111.7393316</v>
      </c>
      <c r="AD174" s="13"/>
      <c r="AE174" s="12">
        <v>0</v>
      </c>
      <c r="AF174" s="12">
        <v>0</v>
      </c>
      <c r="AG174" s="12">
        <f t="shared" si="67"/>
        <v>12111.7393316</v>
      </c>
      <c r="AH174" s="13"/>
      <c r="AI174" s="12">
        <v>0</v>
      </c>
      <c r="AJ174" s="12">
        <v>0</v>
      </c>
      <c r="AK174" s="12">
        <f t="shared" si="68"/>
        <v>12111.7393316</v>
      </c>
      <c r="AL174" s="13"/>
      <c r="AM174" s="12">
        <v>0</v>
      </c>
      <c r="AN174" s="12">
        <v>0</v>
      </c>
      <c r="AO174" s="12">
        <f t="shared" si="69"/>
        <v>12111.7393316</v>
      </c>
      <c r="AP174" s="13"/>
      <c r="AQ174" s="12">
        <v>0</v>
      </c>
      <c r="AR174" s="12">
        <v>0</v>
      </c>
      <c r="AS174" s="12">
        <f t="shared" si="70"/>
        <v>12111.7393316</v>
      </c>
      <c r="AT174" s="13"/>
      <c r="AU174" s="12">
        <v>0</v>
      </c>
      <c r="AV174" s="12">
        <v>0</v>
      </c>
      <c r="AW174" s="12">
        <f t="shared" si="71"/>
        <v>12111.7393316</v>
      </c>
      <c r="AX174" s="14"/>
    </row>
    <row r="175" spans="1:50" x14ac:dyDescent="0.35">
      <c r="A175" s="3">
        <v>19004</v>
      </c>
      <c r="B175" s="3" t="s">
        <v>66</v>
      </c>
      <c r="C175" s="3" t="s">
        <v>308</v>
      </c>
      <c r="D175" s="3" t="s">
        <v>241</v>
      </c>
      <c r="E175" s="12">
        <f>SUMIF(inventory!$A$2:$A$1200,A175,inventory!$J$2:$J$1200)</f>
        <v>4138.649418</v>
      </c>
      <c r="F175" s="12">
        <v>0</v>
      </c>
      <c r="G175" s="12">
        <f t="shared" si="60"/>
        <v>14867</v>
      </c>
      <c r="H175" s="12">
        <f t="shared" si="61"/>
        <v>19005.649418000001</v>
      </c>
      <c r="I175" s="12">
        <v>-133</v>
      </c>
      <c r="J175" s="13"/>
      <c r="K175" s="12">
        <v>0</v>
      </c>
      <c r="L175" s="12">
        <v>5000</v>
      </c>
      <c r="M175" s="12">
        <f t="shared" si="62"/>
        <v>9138.6494180000009</v>
      </c>
      <c r="N175" s="13"/>
      <c r="O175" s="12">
        <v>0</v>
      </c>
      <c r="P175" s="12">
        <v>5000</v>
      </c>
      <c r="Q175" s="12">
        <f t="shared" si="63"/>
        <v>14138.649418000001</v>
      </c>
      <c r="R175" s="13"/>
      <c r="S175" s="12">
        <v>0</v>
      </c>
      <c r="T175" s="12">
        <v>5000</v>
      </c>
      <c r="U175" s="12">
        <f t="shared" si="64"/>
        <v>19138.649418000001</v>
      </c>
      <c r="V175" s="13"/>
      <c r="W175" s="12">
        <v>0</v>
      </c>
      <c r="X175" s="12">
        <v>0</v>
      </c>
      <c r="Y175" s="12">
        <f t="shared" si="65"/>
        <v>19138.649418000001</v>
      </c>
      <c r="Z175" s="13"/>
      <c r="AA175" s="12">
        <v>0</v>
      </c>
      <c r="AB175" s="12">
        <v>0</v>
      </c>
      <c r="AC175" s="12">
        <f t="shared" si="66"/>
        <v>19138.649418000001</v>
      </c>
      <c r="AD175" s="13"/>
      <c r="AE175" s="12">
        <v>0</v>
      </c>
      <c r="AF175" s="12">
        <v>0</v>
      </c>
      <c r="AG175" s="12">
        <f t="shared" si="67"/>
        <v>19138.649418000001</v>
      </c>
      <c r="AH175" s="13"/>
      <c r="AI175" s="12">
        <v>0</v>
      </c>
      <c r="AJ175" s="12">
        <v>0</v>
      </c>
      <c r="AK175" s="12">
        <f t="shared" si="68"/>
        <v>19138.649418000001</v>
      </c>
      <c r="AL175" s="13"/>
      <c r="AM175" s="12">
        <v>0</v>
      </c>
      <c r="AN175" s="12">
        <v>0</v>
      </c>
      <c r="AO175" s="12">
        <f t="shared" si="69"/>
        <v>19138.649418000001</v>
      </c>
      <c r="AP175" s="13"/>
      <c r="AQ175" s="12">
        <v>0</v>
      </c>
      <c r="AR175" s="12">
        <v>0</v>
      </c>
      <c r="AS175" s="12">
        <f t="shared" si="70"/>
        <v>19138.649418000001</v>
      </c>
      <c r="AT175" s="13"/>
      <c r="AU175" s="12">
        <v>0</v>
      </c>
      <c r="AV175" s="12">
        <v>0</v>
      </c>
      <c r="AW175" s="12">
        <f t="shared" si="71"/>
        <v>19138.649418000001</v>
      </c>
      <c r="AX175" s="14"/>
    </row>
    <row r="176" spans="1:50" x14ac:dyDescent="0.35">
      <c r="A176" s="3">
        <v>18694</v>
      </c>
      <c r="B176" s="3" t="s">
        <v>66</v>
      </c>
      <c r="C176" s="3" t="s">
        <v>314</v>
      </c>
      <c r="D176" s="3" t="s">
        <v>41</v>
      </c>
      <c r="E176" s="12">
        <f>SUMIF(inventory!$A$2:$A$1200,A176,inventory!$J$2:$J$1200)</f>
        <v>14518.851279999999</v>
      </c>
      <c r="F176" s="12">
        <v>0.39999999999997699</v>
      </c>
      <c r="G176" s="12">
        <f t="shared" si="60"/>
        <v>0</v>
      </c>
      <c r="H176" s="12">
        <f t="shared" si="61"/>
        <v>14518.451279999999</v>
      </c>
      <c r="I176" s="12">
        <v>0</v>
      </c>
      <c r="J176" s="13"/>
      <c r="K176" s="12">
        <v>0.39999999999997699</v>
      </c>
      <c r="L176" s="12">
        <v>0</v>
      </c>
      <c r="M176" s="12">
        <f t="shared" si="62"/>
        <v>14518.451279999999</v>
      </c>
      <c r="N176" s="13"/>
      <c r="O176" s="12">
        <v>0</v>
      </c>
      <c r="P176" s="12">
        <v>0</v>
      </c>
      <c r="Q176" s="12">
        <f t="shared" si="63"/>
        <v>14518.451279999999</v>
      </c>
      <c r="R176" s="13"/>
      <c r="S176" s="12">
        <v>0</v>
      </c>
      <c r="T176" s="12">
        <v>0</v>
      </c>
      <c r="U176" s="12">
        <f t="shared" si="64"/>
        <v>14518.451279999999</v>
      </c>
      <c r="V176" s="13"/>
      <c r="W176" s="12">
        <v>0</v>
      </c>
      <c r="X176" s="12">
        <v>0</v>
      </c>
      <c r="Y176" s="12">
        <f t="shared" si="65"/>
        <v>14518.451279999999</v>
      </c>
      <c r="Z176" s="13"/>
      <c r="AA176" s="12">
        <v>0</v>
      </c>
      <c r="AB176" s="12">
        <v>0</v>
      </c>
      <c r="AC176" s="12">
        <f t="shared" si="66"/>
        <v>14518.451279999999</v>
      </c>
      <c r="AD176" s="13"/>
      <c r="AE176" s="12">
        <v>0</v>
      </c>
      <c r="AF176" s="12">
        <v>0</v>
      </c>
      <c r="AG176" s="12">
        <f t="shared" si="67"/>
        <v>14518.451279999999</v>
      </c>
      <c r="AH176" s="13"/>
      <c r="AI176" s="12">
        <v>0</v>
      </c>
      <c r="AJ176" s="12">
        <v>0</v>
      </c>
      <c r="AK176" s="12">
        <f t="shared" si="68"/>
        <v>14518.451279999999</v>
      </c>
      <c r="AL176" s="13"/>
      <c r="AM176" s="12">
        <v>0</v>
      </c>
      <c r="AN176" s="12">
        <v>0</v>
      </c>
      <c r="AO176" s="12">
        <f t="shared" si="69"/>
        <v>14518.451279999999</v>
      </c>
      <c r="AP176" s="13"/>
      <c r="AQ176" s="12">
        <v>0</v>
      </c>
      <c r="AR176" s="12">
        <v>0</v>
      </c>
      <c r="AS176" s="12">
        <f t="shared" si="70"/>
        <v>14518.451279999999</v>
      </c>
      <c r="AT176" s="13"/>
      <c r="AU176" s="12">
        <v>0</v>
      </c>
      <c r="AV176" s="12">
        <v>0</v>
      </c>
      <c r="AW176" s="12">
        <f t="shared" si="71"/>
        <v>14518.451279999999</v>
      </c>
      <c r="AX176" s="14"/>
    </row>
    <row r="177" spans="1:50" x14ac:dyDescent="0.35">
      <c r="A177" s="3">
        <v>18432</v>
      </c>
      <c r="B177" s="3" t="s">
        <v>64</v>
      </c>
      <c r="C177" s="3" t="s">
        <v>315</v>
      </c>
      <c r="D177" s="3" t="s">
        <v>41</v>
      </c>
      <c r="E177" s="12">
        <f>SUMIF(inventory!$A$2:$A$1200,A177,inventory!$J$2:$J$1200)</f>
        <v>16183.1</v>
      </c>
      <c r="F177" s="12">
        <v>0</v>
      </c>
      <c r="G177" s="12">
        <f t="shared" si="60"/>
        <v>8121</v>
      </c>
      <c r="H177" s="12">
        <f t="shared" si="61"/>
        <v>24304.1</v>
      </c>
      <c r="I177" s="12">
        <v>8121</v>
      </c>
      <c r="J177" s="13"/>
      <c r="K177" s="12">
        <v>0</v>
      </c>
      <c r="L177" s="12">
        <v>0</v>
      </c>
      <c r="M177" s="12">
        <f t="shared" si="62"/>
        <v>16183.1</v>
      </c>
      <c r="N177" s="13"/>
      <c r="O177" s="12">
        <v>0</v>
      </c>
      <c r="P177" s="12">
        <v>0</v>
      </c>
      <c r="Q177" s="12">
        <f t="shared" si="63"/>
        <v>16183.1</v>
      </c>
      <c r="R177" s="13"/>
      <c r="S177" s="12">
        <v>0</v>
      </c>
      <c r="T177" s="12">
        <v>0</v>
      </c>
      <c r="U177" s="12">
        <f t="shared" si="64"/>
        <v>16183.1</v>
      </c>
      <c r="V177" s="13"/>
      <c r="W177" s="12">
        <v>0</v>
      </c>
      <c r="X177" s="12">
        <v>0</v>
      </c>
      <c r="Y177" s="12">
        <f t="shared" si="65"/>
        <v>16183.1</v>
      </c>
      <c r="Z177" s="13"/>
      <c r="AA177" s="12">
        <v>0</v>
      </c>
      <c r="AB177" s="12">
        <v>0</v>
      </c>
      <c r="AC177" s="12">
        <f t="shared" si="66"/>
        <v>16183.1</v>
      </c>
      <c r="AD177" s="13"/>
      <c r="AE177" s="12">
        <v>0</v>
      </c>
      <c r="AF177" s="12">
        <v>0</v>
      </c>
      <c r="AG177" s="12">
        <f t="shared" si="67"/>
        <v>16183.1</v>
      </c>
      <c r="AH177" s="13"/>
      <c r="AI177" s="12">
        <v>0</v>
      </c>
      <c r="AJ177" s="12">
        <v>0</v>
      </c>
      <c r="AK177" s="12">
        <f t="shared" si="68"/>
        <v>16183.1</v>
      </c>
      <c r="AL177" s="13"/>
      <c r="AM177" s="12">
        <v>0</v>
      </c>
      <c r="AN177" s="12">
        <v>0</v>
      </c>
      <c r="AO177" s="12">
        <f t="shared" si="69"/>
        <v>16183.1</v>
      </c>
      <c r="AP177" s="13"/>
      <c r="AQ177" s="12">
        <v>0</v>
      </c>
      <c r="AR177" s="12">
        <v>0</v>
      </c>
      <c r="AS177" s="12">
        <f t="shared" si="70"/>
        <v>16183.1</v>
      </c>
      <c r="AT177" s="13"/>
      <c r="AU177" s="12">
        <v>0</v>
      </c>
      <c r="AV177" s="12">
        <v>0</v>
      </c>
      <c r="AW177" s="12">
        <f t="shared" si="71"/>
        <v>16183.1</v>
      </c>
      <c r="AX177" s="14"/>
    </row>
    <row r="178" spans="1:50" x14ac:dyDescent="0.35">
      <c r="A178" s="3">
        <v>19059</v>
      </c>
      <c r="B178" s="3" t="s">
        <v>66</v>
      </c>
      <c r="C178" s="3" t="s">
        <v>317</v>
      </c>
      <c r="D178" s="3" t="s">
        <v>41</v>
      </c>
      <c r="E178" s="12">
        <f>SUMIF(inventory!$A$2:$A$1200,A178,inventory!$J$2:$J$1200)</f>
        <v>18006.400000000001</v>
      </c>
      <c r="F178" s="12">
        <v>0</v>
      </c>
      <c r="G178" s="12">
        <f t="shared" si="60"/>
        <v>2371</v>
      </c>
      <c r="H178" s="12">
        <f t="shared" si="61"/>
        <v>20377.400000000001</v>
      </c>
      <c r="I178" s="12">
        <v>2371</v>
      </c>
      <c r="J178" s="13"/>
      <c r="K178" s="12">
        <v>0</v>
      </c>
      <c r="L178" s="12">
        <v>0</v>
      </c>
      <c r="M178" s="12">
        <f t="shared" si="62"/>
        <v>18006.400000000001</v>
      </c>
      <c r="N178" s="13"/>
      <c r="O178" s="12">
        <v>0</v>
      </c>
      <c r="P178" s="12">
        <v>0</v>
      </c>
      <c r="Q178" s="12">
        <f t="shared" si="63"/>
        <v>18006.400000000001</v>
      </c>
      <c r="R178" s="13"/>
      <c r="S178" s="12">
        <v>0</v>
      </c>
      <c r="T178" s="12">
        <v>0</v>
      </c>
      <c r="U178" s="12">
        <f t="shared" si="64"/>
        <v>18006.400000000001</v>
      </c>
      <c r="V178" s="13"/>
      <c r="W178" s="12">
        <v>0</v>
      </c>
      <c r="X178" s="12">
        <v>0</v>
      </c>
      <c r="Y178" s="12">
        <f t="shared" si="65"/>
        <v>18006.400000000001</v>
      </c>
      <c r="Z178" s="13"/>
      <c r="AA178" s="12">
        <v>0</v>
      </c>
      <c r="AB178" s="12">
        <v>0</v>
      </c>
      <c r="AC178" s="12">
        <f t="shared" si="66"/>
        <v>18006.400000000001</v>
      </c>
      <c r="AD178" s="13"/>
      <c r="AE178" s="12">
        <v>0</v>
      </c>
      <c r="AF178" s="12">
        <v>0</v>
      </c>
      <c r="AG178" s="12">
        <f t="shared" si="67"/>
        <v>18006.400000000001</v>
      </c>
      <c r="AH178" s="13"/>
      <c r="AI178" s="12">
        <v>0</v>
      </c>
      <c r="AJ178" s="12">
        <v>0</v>
      </c>
      <c r="AK178" s="12">
        <f t="shared" si="68"/>
        <v>18006.400000000001</v>
      </c>
      <c r="AL178" s="13"/>
      <c r="AM178" s="12">
        <v>0</v>
      </c>
      <c r="AN178" s="12">
        <v>0</v>
      </c>
      <c r="AO178" s="12">
        <f t="shared" si="69"/>
        <v>18006.400000000001</v>
      </c>
      <c r="AP178" s="13"/>
      <c r="AQ178" s="12">
        <v>0</v>
      </c>
      <c r="AR178" s="12">
        <v>0</v>
      </c>
      <c r="AS178" s="12">
        <f t="shared" si="70"/>
        <v>18006.400000000001</v>
      </c>
      <c r="AT178" s="13"/>
      <c r="AU178" s="12">
        <v>0</v>
      </c>
      <c r="AV178" s="12">
        <v>0</v>
      </c>
      <c r="AW178" s="12">
        <f t="shared" si="71"/>
        <v>18006.400000000001</v>
      </c>
      <c r="AX178" s="14"/>
    </row>
    <row r="179" spans="1:50" x14ac:dyDescent="0.35">
      <c r="A179" s="3">
        <v>18438</v>
      </c>
      <c r="B179" s="3" t="s">
        <v>320</v>
      </c>
      <c r="C179" s="3" t="s">
        <v>321</v>
      </c>
      <c r="D179" s="3" t="s">
        <v>46</v>
      </c>
      <c r="E179" s="12">
        <f>SUMIF(inventory!$A$2:$A$1200,A179,inventory!$J$2:$J$1200)</f>
        <v>24889.019664000003</v>
      </c>
      <c r="F179" s="12">
        <v>12134.2024</v>
      </c>
      <c r="G179" s="12">
        <f t="shared" si="60"/>
        <v>0</v>
      </c>
      <c r="H179" s="12">
        <f t="shared" si="61"/>
        <v>12754.817264000003</v>
      </c>
      <c r="I179" s="12">
        <v>0</v>
      </c>
      <c r="J179" s="13"/>
      <c r="K179" s="12">
        <v>3027.4341659094298</v>
      </c>
      <c r="L179" s="12">
        <v>0</v>
      </c>
      <c r="M179" s="12">
        <f t="shared" si="62"/>
        <v>21861.585498090571</v>
      </c>
      <c r="N179" s="13"/>
      <c r="O179" s="12">
        <v>3544.18322272672</v>
      </c>
      <c r="P179" s="12">
        <v>0</v>
      </c>
      <c r="Q179" s="12">
        <f t="shared" si="63"/>
        <v>18317.402275363853</v>
      </c>
      <c r="R179" s="13"/>
      <c r="S179" s="12">
        <v>2007.6546666424799</v>
      </c>
      <c r="T179" s="12">
        <v>0</v>
      </c>
      <c r="U179" s="12">
        <f t="shared" si="64"/>
        <v>16309.747608721373</v>
      </c>
      <c r="V179" s="13"/>
      <c r="W179" s="12">
        <v>1499.72312531185</v>
      </c>
      <c r="X179" s="12">
        <v>0</v>
      </c>
      <c r="Y179" s="12">
        <f t="shared" si="65"/>
        <v>14810.024483409523</v>
      </c>
      <c r="Z179" s="13"/>
      <c r="AA179" s="12">
        <v>596.65314253560098</v>
      </c>
      <c r="AB179" s="12">
        <v>0</v>
      </c>
      <c r="AC179" s="12">
        <f t="shared" si="66"/>
        <v>14213.371340873922</v>
      </c>
      <c r="AD179" s="13"/>
      <c r="AE179" s="12">
        <v>596.65314253560098</v>
      </c>
      <c r="AF179" s="12">
        <v>0</v>
      </c>
      <c r="AG179" s="12">
        <f t="shared" si="67"/>
        <v>13616.718198338322</v>
      </c>
      <c r="AH179" s="13"/>
      <c r="AI179" s="12">
        <v>596.65314253560098</v>
      </c>
      <c r="AJ179" s="12">
        <v>0</v>
      </c>
      <c r="AK179" s="12">
        <f t="shared" si="68"/>
        <v>13020.065055802721</v>
      </c>
      <c r="AL179" s="13"/>
      <c r="AM179" s="12">
        <v>265.24779180271599</v>
      </c>
      <c r="AN179" s="12">
        <v>0</v>
      </c>
      <c r="AO179" s="12">
        <f t="shared" si="69"/>
        <v>12754.817264000005</v>
      </c>
      <c r="AP179" s="13"/>
      <c r="AQ179" s="12">
        <v>0</v>
      </c>
      <c r="AR179" s="12">
        <v>0</v>
      </c>
      <c r="AS179" s="12">
        <f t="shared" si="70"/>
        <v>12754.817264000005</v>
      </c>
      <c r="AT179" s="13"/>
      <c r="AU179" s="12">
        <v>0</v>
      </c>
      <c r="AV179" s="12">
        <v>0</v>
      </c>
      <c r="AW179" s="12">
        <f t="shared" si="71"/>
        <v>12754.817264000005</v>
      </c>
      <c r="AX179" s="14"/>
    </row>
    <row r="180" spans="1:50" x14ac:dyDescent="0.35">
      <c r="A180" s="3">
        <v>18612</v>
      </c>
      <c r="B180" s="3" t="s">
        <v>66</v>
      </c>
      <c r="C180" s="3" t="s">
        <v>318</v>
      </c>
      <c r="D180" s="3" t="s">
        <v>41</v>
      </c>
      <c r="E180" s="12">
        <f>SUMIF(inventory!$A$2:$A$1200,A180,inventory!$J$2:$J$1200)</f>
        <v>18728.896439799999</v>
      </c>
      <c r="F180" s="12">
        <v>0</v>
      </c>
      <c r="G180" s="12">
        <f t="shared" si="60"/>
        <v>0</v>
      </c>
      <c r="H180" s="12">
        <f t="shared" si="61"/>
        <v>18728.896439799999</v>
      </c>
      <c r="I180" s="12">
        <v>0</v>
      </c>
      <c r="J180" s="13"/>
      <c r="K180" s="12">
        <v>0</v>
      </c>
      <c r="L180" s="12">
        <v>0</v>
      </c>
      <c r="M180" s="12">
        <f t="shared" si="62"/>
        <v>18728.896439799999</v>
      </c>
      <c r="N180" s="13"/>
      <c r="O180" s="12">
        <v>0</v>
      </c>
      <c r="P180" s="12">
        <v>0</v>
      </c>
      <c r="Q180" s="12">
        <f t="shared" si="63"/>
        <v>18728.896439799999</v>
      </c>
      <c r="R180" s="13"/>
      <c r="S180" s="12">
        <v>0</v>
      </c>
      <c r="T180" s="12">
        <v>0</v>
      </c>
      <c r="U180" s="12">
        <f t="shared" si="64"/>
        <v>18728.896439799999</v>
      </c>
      <c r="V180" s="13"/>
      <c r="W180" s="12">
        <v>0</v>
      </c>
      <c r="X180" s="12">
        <v>0</v>
      </c>
      <c r="Y180" s="12">
        <f t="shared" si="65"/>
        <v>18728.896439799999</v>
      </c>
      <c r="Z180" s="13"/>
      <c r="AA180" s="12">
        <v>0</v>
      </c>
      <c r="AB180" s="12">
        <v>0</v>
      </c>
      <c r="AC180" s="12">
        <f t="shared" si="66"/>
        <v>18728.896439799999</v>
      </c>
      <c r="AD180" s="13"/>
      <c r="AE180" s="12">
        <v>0</v>
      </c>
      <c r="AF180" s="12">
        <v>0</v>
      </c>
      <c r="AG180" s="12">
        <f t="shared" si="67"/>
        <v>18728.896439799999</v>
      </c>
      <c r="AH180" s="13"/>
      <c r="AI180" s="12">
        <v>0</v>
      </c>
      <c r="AJ180" s="12">
        <v>0</v>
      </c>
      <c r="AK180" s="12">
        <f t="shared" si="68"/>
        <v>18728.896439799999</v>
      </c>
      <c r="AL180" s="13"/>
      <c r="AM180" s="12">
        <v>0</v>
      </c>
      <c r="AN180" s="12">
        <v>0</v>
      </c>
      <c r="AO180" s="12">
        <f t="shared" si="69"/>
        <v>18728.896439799999</v>
      </c>
      <c r="AP180" s="13"/>
      <c r="AQ180" s="12">
        <v>0</v>
      </c>
      <c r="AR180" s="12">
        <v>0</v>
      </c>
      <c r="AS180" s="12">
        <f t="shared" si="70"/>
        <v>18728.896439799999</v>
      </c>
      <c r="AT180" s="13"/>
      <c r="AU180" s="12">
        <v>0</v>
      </c>
      <c r="AV180" s="12">
        <v>0</v>
      </c>
      <c r="AW180" s="12">
        <f t="shared" si="71"/>
        <v>18728.896439799999</v>
      </c>
      <c r="AX180" s="14"/>
    </row>
    <row r="181" spans="1:50" x14ac:dyDescent="0.35">
      <c r="A181" s="3">
        <v>18763</v>
      </c>
      <c r="B181" s="3" t="s">
        <v>229</v>
      </c>
      <c r="C181" s="3" t="s">
        <v>322</v>
      </c>
      <c r="D181" s="3" t="s">
        <v>46</v>
      </c>
      <c r="E181" s="12">
        <f>SUMIF(inventory!$A$2:$A$1200,A181,inventory!$J$2:$J$1200)</f>
        <v>20983.386316600008</v>
      </c>
      <c r="F181" s="12">
        <v>45996.571499999998</v>
      </c>
      <c r="G181" s="12">
        <f t="shared" si="60"/>
        <v>31817</v>
      </c>
      <c r="H181" s="12">
        <f t="shared" si="61"/>
        <v>6803.8148166000101</v>
      </c>
      <c r="I181" s="12">
        <v>-183</v>
      </c>
      <c r="J181" s="13"/>
      <c r="K181" s="12">
        <v>14916.5127969691</v>
      </c>
      <c r="L181" s="12">
        <v>17000</v>
      </c>
      <c r="M181" s="12">
        <f t="shared" si="62"/>
        <v>23066.873519630906</v>
      </c>
      <c r="N181" s="13"/>
      <c r="O181" s="12">
        <v>12701.370609817301</v>
      </c>
      <c r="P181" s="12">
        <v>10000</v>
      </c>
      <c r="Q181" s="12">
        <f t="shared" si="63"/>
        <v>20365.502909813607</v>
      </c>
      <c r="R181" s="13"/>
      <c r="S181" s="12">
        <v>9714.0193478472902</v>
      </c>
      <c r="T181" s="12">
        <v>5000</v>
      </c>
      <c r="U181" s="12">
        <f t="shared" si="64"/>
        <v>15651.483561966317</v>
      </c>
      <c r="V181" s="13"/>
      <c r="W181" s="12">
        <v>4396.7932226898802</v>
      </c>
      <c r="X181" s="12">
        <v>0</v>
      </c>
      <c r="Y181" s="12">
        <f t="shared" si="65"/>
        <v>11254.690339276436</v>
      </c>
      <c r="Z181" s="13"/>
      <c r="AA181" s="12">
        <v>1855.3290074761101</v>
      </c>
      <c r="AB181" s="12">
        <v>0</v>
      </c>
      <c r="AC181" s="12">
        <f t="shared" si="66"/>
        <v>9399.3613318003263</v>
      </c>
      <c r="AD181" s="13"/>
      <c r="AE181" s="12">
        <v>1415.7695706351301</v>
      </c>
      <c r="AF181" s="12">
        <v>0</v>
      </c>
      <c r="AG181" s="12">
        <f t="shared" si="67"/>
        <v>7983.5917611651967</v>
      </c>
      <c r="AH181" s="13"/>
      <c r="AI181" s="12">
        <v>747.018074911604</v>
      </c>
      <c r="AJ181" s="12">
        <v>0</v>
      </c>
      <c r="AK181" s="12">
        <f t="shared" si="68"/>
        <v>7236.5736862535923</v>
      </c>
      <c r="AL181" s="13"/>
      <c r="AM181" s="12">
        <v>249.75886965365299</v>
      </c>
      <c r="AN181" s="12">
        <v>0</v>
      </c>
      <c r="AO181" s="12">
        <f t="shared" si="69"/>
        <v>6986.8148165999391</v>
      </c>
      <c r="AP181" s="13"/>
      <c r="AQ181" s="12">
        <v>0</v>
      </c>
      <c r="AR181" s="12">
        <v>0</v>
      </c>
      <c r="AS181" s="12">
        <f t="shared" si="70"/>
        <v>6986.8148165999391</v>
      </c>
      <c r="AT181" s="13"/>
      <c r="AU181" s="12">
        <v>0</v>
      </c>
      <c r="AV181" s="12">
        <v>0</v>
      </c>
      <c r="AW181" s="12">
        <f t="shared" si="71"/>
        <v>6986.8148165999391</v>
      </c>
      <c r="AX181" s="14"/>
    </row>
    <row r="182" spans="1:50" x14ac:dyDescent="0.35">
      <c r="A182" s="3">
        <v>18659</v>
      </c>
      <c r="B182" s="3" t="s">
        <v>64</v>
      </c>
      <c r="C182" s="3" t="s">
        <v>319</v>
      </c>
      <c r="D182" s="3" t="s">
        <v>41</v>
      </c>
      <c r="E182" s="12">
        <f>SUMIF(inventory!$A$2:$A$1200,A182,inventory!$J$2:$J$1200)</f>
        <v>21012.68</v>
      </c>
      <c r="F182" s="12">
        <v>77.200000000000699</v>
      </c>
      <c r="G182" s="12">
        <f t="shared" si="60"/>
        <v>8174</v>
      </c>
      <c r="H182" s="12">
        <f t="shared" si="61"/>
        <v>29109.48</v>
      </c>
      <c r="I182" s="12">
        <v>8174</v>
      </c>
      <c r="J182" s="13"/>
      <c r="K182" s="12">
        <v>77.200000000000699</v>
      </c>
      <c r="L182" s="12">
        <v>0</v>
      </c>
      <c r="M182" s="12">
        <f t="shared" si="62"/>
        <v>20935.48</v>
      </c>
      <c r="N182" s="13"/>
      <c r="O182" s="12">
        <v>0</v>
      </c>
      <c r="P182" s="12">
        <v>0</v>
      </c>
      <c r="Q182" s="12">
        <f t="shared" si="63"/>
        <v>20935.48</v>
      </c>
      <c r="R182" s="13"/>
      <c r="S182" s="12">
        <v>0</v>
      </c>
      <c r="T182" s="12">
        <v>0</v>
      </c>
      <c r="U182" s="12">
        <f t="shared" si="64"/>
        <v>20935.48</v>
      </c>
      <c r="V182" s="13"/>
      <c r="W182" s="12">
        <v>0</v>
      </c>
      <c r="X182" s="12">
        <v>0</v>
      </c>
      <c r="Y182" s="12">
        <f t="shared" si="65"/>
        <v>20935.48</v>
      </c>
      <c r="Z182" s="13"/>
      <c r="AA182" s="12">
        <v>0</v>
      </c>
      <c r="AB182" s="12">
        <v>0</v>
      </c>
      <c r="AC182" s="12">
        <f t="shared" si="66"/>
        <v>20935.48</v>
      </c>
      <c r="AD182" s="13"/>
      <c r="AE182" s="12">
        <v>0</v>
      </c>
      <c r="AF182" s="12">
        <v>0</v>
      </c>
      <c r="AG182" s="12">
        <f t="shared" si="67"/>
        <v>20935.48</v>
      </c>
      <c r="AH182" s="13"/>
      <c r="AI182" s="12">
        <v>0</v>
      </c>
      <c r="AJ182" s="12">
        <v>0</v>
      </c>
      <c r="AK182" s="12">
        <f t="shared" si="68"/>
        <v>20935.48</v>
      </c>
      <c r="AL182" s="13"/>
      <c r="AM182" s="12">
        <v>0</v>
      </c>
      <c r="AN182" s="12">
        <v>0</v>
      </c>
      <c r="AO182" s="12">
        <f t="shared" si="69"/>
        <v>20935.48</v>
      </c>
      <c r="AP182" s="13"/>
      <c r="AQ182" s="12">
        <v>0</v>
      </c>
      <c r="AR182" s="12">
        <v>0</v>
      </c>
      <c r="AS182" s="12">
        <f t="shared" si="70"/>
        <v>20935.48</v>
      </c>
      <c r="AT182" s="13"/>
      <c r="AU182" s="12">
        <v>0</v>
      </c>
      <c r="AV182" s="12">
        <v>0</v>
      </c>
      <c r="AW182" s="12">
        <f t="shared" si="71"/>
        <v>20935.48</v>
      </c>
      <c r="AX182" s="14"/>
    </row>
    <row r="183" spans="1:50" x14ac:dyDescent="0.35">
      <c r="A183" s="3">
        <v>18865</v>
      </c>
      <c r="B183" s="3" t="s">
        <v>57</v>
      </c>
      <c r="C183" s="3" t="s">
        <v>283</v>
      </c>
      <c r="D183" s="3" t="s">
        <v>41</v>
      </c>
      <c r="E183" s="12">
        <f>SUMIF(inventory!$A$2:$A$1200,A183,inventory!$J$2:$J$1200)</f>
        <v>4884.9181343999999</v>
      </c>
      <c r="F183" s="12">
        <v>263.37920000000003</v>
      </c>
      <c r="G183" s="12">
        <f t="shared" si="60"/>
        <v>16649</v>
      </c>
      <c r="H183" s="12">
        <f t="shared" si="61"/>
        <v>21270.5389344</v>
      </c>
      <c r="I183" s="12">
        <v>0</v>
      </c>
      <c r="J183" s="13"/>
      <c r="K183" s="12">
        <v>247.84970527221901</v>
      </c>
      <c r="L183" s="12">
        <v>0</v>
      </c>
      <c r="M183" s="12">
        <f t="shared" si="62"/>
        <v>4637.0684291277812</v>
      </c>
      <c r="N183" s="13"/>
      <c r="O183" s="12">
        <v>15.5294947277805</v>
      </c>
      <c r="P183" s="12">
        <v>16649</v>
      </c>
      <c r="Q183" s="12">
        <f t="shared" si="63"/>
        <v>21270.5389344</v>
      </c>
      <c r="R183" s="13"/>
      <c r="S183" s="12">
        <v>0</v>
      </c>
      <c r="T183" s="12">
        <v>0</v>
      </c>
      <c r="U183" s="12">
        <f t="shared" si="64"/>
        <v>21270.5389344</v>
      </c>
      <c r="V183" s="13"/>
      <c r="W183" s="12">
        <v>0</v>
      </c>
      <c r="X183" s="12">
        <v>0</v>
      </c>
      <c r="Y183" s="12">
        <f t="shared" si="65"/>
        <v>21270.5389344</v>
      </c>
      <c r="Z183" s="13"/>
      <c r="AA183" s="12">
        <v>0</v>
      </c>
      <c r="AB183" s="12">
        <v>0</v>
      </c>
      <c r="AC183" s="12">
        <f t="shared" si="66"/>
        <v>21270.5389344</v>
      </c>
      <c r="AD183" s="13"/>
      <c r="AE183" s="12">
        <v>0</v>
      </c>
      <c r="AF183" s="12">
        <v>0</v>
      </c>
      <c r="AG183" s="12">
        <f t="shared" si="67"/>
        <v>21270.5389344</v>
      </c>
      <c r="AH183" s="13"/>
      <c r="AI183" s="12">
        <v>0</v>
      </c>
      <c r="AJ183" s="12">
        <v>0</v>
      </c>
      <c r="AK183" s="12">
        <f t="shared" si="68"/>
        <v>21270.5389344</v>
      </c>
      <c r="AL183" s="13"/>
      <c r="AM183" s="12">
        <v>0</v>
      </c>
      <c r="AN183" s="12">
        <v>0</v>
      </c>
      <c r="AO183" s="12">
        <f t="shared" si="69"/>
        <v>21270.5389344</v>
      </c>
      <c r="AP183" s="13"/>
      <c r="AQ183" s="12">
        <v>0</v>
      </c>
      <c r="AR183" s="12">
        <v>0</v>
      </c>
      <c r="AS183" s="12">
        <f t="shared" si="70"/>
        <v>21270.5389344</v>
      </c>
      <c r="AT183" s="13"/>
      <c r="AU183" s="12">
        <v>0</v>
      </c>
      <c r="AV183" s="12">
        <v>0</v>
      </c>
      <c r="AW183" s="12">
        <f t="shared" si="71"/>
        <v>21270.5389344</v>
      </c>
      <c r="AX183" s="14"/>
    </row>
    <row r="184" spans="1:50" x14ac:dyDescent="0.35">
      <c r="A184" s="3">
        <v>18903</v>
      </c>
      <c r="B184" s="3" t="s">
        <v>57</v>
      </c>
      <c r="C184" s="3" t="s">
        <v>316</v>
      </c>
      <c r="D184" s="3" t="s">
        <v>41</v>
      </c>
      <c r="E184" s="12">
        <f>SUMIF(inventory!$A$2:$A$1200,A184,inventory!$J$2:$J$1200)</f>
        <v>15896.839982400001</v>
      </c>
      <c r="F184" s="12">
        <v>35503.012179999998</v>
      </c>
      <c r="G184" s="12">
        <f t="shared" si="60"/>
        <v>15665.1</v>
      </c>
      <c r="H184" s="12">
        <f t="shared" si="61"/>
        <v>-3941.0721975999968</v>
      </c>
      <c r="I184" s="12">
        <v>-2334.9</v>
      </c>
      <c r="J184" s="13"/>
      <c r="K184" s="12">
        <v>1373.4791875076901</v>
      </c>
      <c r="L184" s="12">
        <v>3000</v>
      </c>
      <c r="M184" s="12">
        <f t="shared" si="62"/>
        <v>17523.360794892309</v>
      </c>
      <c r="N184" s="13"/>
      <c r="O184" s="12">
        <v>1632.9707869538499</v>
      </c>
      <c r="P184" s="12">
        <v>5500</v>
      </c>
      <c r="Q184" s="12">
        <f t="shared" si="63"/>
        <v>21390.390007938458</v>
      </c>
      <c r="R184" s="13"/>
      <c r="S184" s="12">
        <v>1632.9707869538499</v>
      </c>
      <c r="T184" s="12">
        <v>4500</v>
      </c>
      <c r="U184" s="12">
        <f t="shared" si="64"/>
        <v>24257.419220984608</v>
      </c>
      <c r="V184" s="13"/>
      <c r="W184" s="12">
        <v>1632.9707869538499</v>
      </c>
      <c r="X184" s="12">
        <v>0</v>
      </c>
      <c r="Y184" s="12">
        <f t="shared" si="65"/>
        <v>22624.448434030757</v>
      </c>
      <c r="Z184" s="13"/>
      <c r="AA184" s="12">
        <v>4951.9890034744003</v>
      </c>
      <c r="AB184" s="12">
        <v>0</v>
      </c>
      <c r="AC184" s="12">
        <f t="shared" si="66"/>
        <v>17672.459430556359</v>
      </c>
      <c r="AD184" s="13"/>
      <c r="AE184" s="12">
        <v>5537.4498992092103</v>
      </c>
      <c r="AF184" s="12">
        <v>0</v>
      </c>
      <c r="AG184" s="12">
        <f t="shared" si="67"/>
        <v>12135.009531347148</v>
      </c>
      <c r="AH184" s="13"/>
      <c r="AI184" s="12">
        <v>5215.6000545323004</v>
      </c>
      <c r="AJ184" s="12">
        <v>0</v>
      </c>
      <c r="AK184" s="12">
        <f t="shared" si="68"/>
        <v>6919.4094768148479</v>
      </c>
      <c r="AL184" s="13"/>
      <c r="AM184" s="12">
        <v>5215.6000545323004</v>
      </c>
      <c r="AN184" s="12">
        <v>0</v>
      </c>
      <c r="AO184" s="12">
        <f t="shared" si="69"/>
        <v>1703.8094222825475</v>
      </c>
      <c r="AP184" s="13"/>
      <c r="AQ184" s="12">
        <v>5215.6000545323004</v>
      </c>
      <c r="AR184" s="12">
        <v>0</v>
      </c>
      <c r="AS184" s="12">
        <f t="shared" si="70"/>
        <v>-3511.7906322497529</v>
      </c>
      <c r="AT184" s="13"/>
      <c r="AU184" s="12">
        <v>3094.3815653502402</v>
      </c>
      <c r="AV184" s="12">
        <v>5000</v>
      </c>
      <c r="AW184" s="12">
        <f t="shared" si="71"/>
        <v>-1606.1721975999935</v>
      </c>
      <c r="AX184" s="14"/>
    </row>
    <row r="185" spans="1:50" x14ac:dyDescent="0.35">
      <c r="A185" s="3">
        <v>18334</v>
      </c>
      <c r="B185" s="3" t="s">
        <v>320</v>
      </c>
      <c r="C185" s="3" t="s">
        <v>323</v>
      </c>
      <c r="D185" s="3" t="s">
        <v>41</v>
      </c>
      <c r="E185" s="12">
        <f>SUMIF(inventory!$A$2:$A$1200,A185,inventory!$J$2:$J$1200)</f>
        <v>36745.204808000002</v>
      </c>
      <c r="F185" s="12">
        <v>0.146700000000001</v>
      </c>
      <c r="G185" s="12">
        <f t="shared" si="60"/>
        <v>0</v>
      </c>
      <c r="H185" s="12">
        <f t="shared" si="61"/>
        <v>36745.058108000005</v>
      </c>
      <c r="I185" s="12">
        <v>0</v>
      </c>
      <c r="J185" s="13"/>
      <c r="K185" s="12">
        <v>0.146700000000001</v>
      </c>
      <c r="L185" s="12">
        <v>0</v>
      </c>
      <c r="M185" s="12">
        <f t="shared" si="62"/>
        <v>36745.058108000005</v>
      </c>
      <c r="N185" s="13"/>
      <c r="O185" s="12">
        <v>0</v>
      </c>
      <c r="P185" s="12">
        <v>0</v>
      </c>
      <c r="Q185" s="12">
        <f t="shared" si="63"/>
        <v>36745.058108000005</v>
      </c>
      <c r="R185" s="13"/>
      <c r="S185" s="12">
        <v>0</v>
      </c>
      <c r="T185" s="12">
        <v>0</v>
      </c>
      <c r="U185" s="12">
        <f t="shared" si="64"/>
        <v>36745.058108000005</v>
      </c>
      <c r="V185" s="13"/>
      <c r="W185" s="12">
        <v>0</v>
      </c>
      <c r="X185" s="12">
        <v>0</v>
      </c>
      <c r="Y185" s="12">
        <f t="shared" si="65"/>
        <v>36745.058108000005</v>
      </c>
      <c r="Z185" s="13"/>
      <c r="AA185" s="12">
        <v>0</v>
      </c>
      <c r="AB185" s="12">
        <v>0</v>
      </c>
      <c r="AC185" s="12">
        <f t="shared" si="66"/>
        <v>36745.058108000005</v>
      </c>
      <c r="AD185" s="13"/>
      <c r="AE185" s="12">
        <v>0</v>
      </c>
      <c r="AF185" s="12">
        <v>0</v>
      </c>
      <c r="AG185" s="12">
        <f t="shared" si="67"/>
        <v>36745.058108000005</v>
      </c>
      <c r="AH185" s="13"/>
      <c r="AI185" s="12">
        <v>0</v>
      </c>
      <c r="AJ185" s="12">
        <v>0</v>
      </c>
      <c r="AK185" s="12">
        <f t="shared" si="68"/>
        <v>36745.058108000005</v>
      </c>
      <c r="AL185" s="13"/>
      <c r="AM185" s="12">
        <v>0</v>
      </c>
      <c r="AN185" s="12">
        <v>0</v>
      </c>
      <c r="AO185" s="12">
        <f t="shared" si="69"/>
        <v>36745.058108000005</v>
      </c>
      <c r="AP185" s="13"/>
      <c r="AQ185" s="12">
        <v>0</v>
      </c>
      <c r="AR185" s="12">
        <v>0</v>
      </c>
      <c r="AS185" s="12">
        <f t="shared" si="70"/>
        <v>36745.058108000005</v>
      </c>
      <c r="AT185" s="13"/>
      <c r="AU185" s="12">
        <v>0</v>
      </c>
      <c r="AV185" s="12">
        <v>0</v>
      </c>
      <c r="AW185" s="12">
        <f t="shared" si="71"/>
        <v>36745.058108000005</v>
      </c>
      <c r="AX185" s="14"/>
    </row>
    <row r="186" spans="1:50" x14ac:dyDescent="0.35">
      <c r="A186" s="3">
        <v>18426</v>
      </c>
      <c r="B186" s="3" t="s">
        <v>44</v>
      </c>
      <c r="C186" s="3" t="s">
        <v>324</v>
      </c>
      <c r="D186" s="3" t="s">
        <v>41</v>
      </c>
      <c r="E186" s="12">
        <f>SUMIF(inventory!$A$2:$A$1200,A186,inventory!$J$2:$J$1200)</f>
        <v>45483.90466</v>
      </c>
      <c r="F186" s="12">
        <v>2294.50666</v>
      </c>
      <c r="G186" s="12">
        <f t="shared" si="60"/>
        <v>0</v>
      </c>
      <c r="H186" s="12">
        <f t="shared" si="61"/>
        <v>43189.398000000001</v>
      </c>
      <c r="I186" s="12">
        <v>0</v>
      </c>
      <c r="J186" s="13"/>
      <c r="K186" s="12">
        <v>2294.50666</v>
      </c>
      <c r="L186" s="12">
        <v>0</v>
      </c>
      <c r="M186" s="12">
        <f t="shared" si="62"/>
        <v>43189.398000000001</v>
      </c>
      <c r="N186" s="13"/>
      <c r="O186" s="12">
        <v>0</v>
      </c>
      <c r="P186" s="12">
        <v>0</v>
      </c>
      <c r="Q186" s="12">
        <f t="shared" si="63"/>
        <v>43189.398000000001</v>
      </c>
      <c r="R186" s="13"/>
      <c r="S186" s="12">
        <v>0</v>
      </c>
      <c r="T186" s="12">
        <v>0</v>
      </c>
      <c r="U186" s="12">
        <f t="shared" si="64"/>
        <v>43189.398000000001</v>
      </c>
      <c r="V186" s="13"/>
      <c r="W186" s="12">
        <v>0</v>
      </c>
      <c r="X186" s="12">
        <v>0</v>
      </c>
      <c r="Y186" s="12">
        <f t="shared" si="65"/>
        <v>43189.398000000001</v>
      </c>
      <c r="Z186" s="13"/>
      <c r="AA186" s="12">
        <v>0</v>
      </c>
      <c r="AB186" s="12">
        <v>0</v>
      </c>
      <c r="AC186" s="12">
        <f t="shared" si="66"/>
        <v>43189.398000000001</v>
      </c>
      <c r="AD186" s="13"/>
      <c r="AE186" s="12">
        <v>0</v>
      </c>
      <c r="AF186" s="12">
        <v>0</v>
      </c>
      <c r="AG186" s="12">
        <f t="shared" si="67"/>
        <v>43189.398000000001</v>
      </c>
      <c r="AH186" s="13"/>
      <c r="AI186" s="12">
        <v>0</v>
      </c>
      <c r="AJ186" s="12">
        <v>0</v>
      </c>
      <c r="AK186" s="12">
        <f t="shared" si="68"/>
        <v>43189.398000000001</v>
      </c>
      <c r="AL186" s="13"/>
      <c r="AM186" s="12">
        <v>0</v>
      </c>
      <c r="AN186" s="12">
        <v>0</v>
      </c>
      <c r="AO186" s="12">
        <f t="shared" si="69"/>
        <v>43189.398000000001</v>
      </c>
      <c r="AP186" s="13"/>
      <c r="AQ186" s="12">
        <v>0</v>
      </c>
      <c r="AR186" s="12">
        <v>0</v>
      </c>
      <c r="AS186" s="12">
        <f t="shared" si="70"/>
        <v>43189.398000000001</v>
      </c>
      <c r="AT186" s="13"/>
      <c r="AU186" s="12">
        <v>0</v>
      </c>
      <c r="AV186" s="12">
        <v>0</v>
      </c>
      <c r="AW186" s="12">
        <f t="shared" si="71"/>
        <v>43189.398000000001</v>
      </c>
      <c r="AX186" s="14"/>
    </row>
    <row r="187" spans="1:50" x14ac:dyDescent="0.35">
      <c r="A187" s="3">
        <v>11999</v>
      </c>
      <c r="B187" s="3" t="s">
        <v>57</v>
      </c>
      <c r="C187" s="3" t="s">
        <v>325</v>
      </c>
      <c r="D187" s="3" t="s">
        <v>326</v>
      </c>
      <c r="E187" s="12">
        <f>SUMIF(inventory!$A$2:$A$1200,A187,inventory!$J$2:$J$1200)</f>
        <v>49962.605397600004</v>
      </c>
      <c r="F187" s="12">
        <v>220.89619999999999</v>
      </c>
      <c r="G187" s="12">
        <f t="shared" si="60"/>
        <v>0</v>
      </c>
      <c r="H187" s="12">
        <f t="shared" si="61"/>
        <v>49741.709197600001</v>
      </c>
      <c r="I187" s="12">
        <v>0</v>
      </c>
      <c r="J187" s="13"/>
      <c r="K187" s="12">
        <v>220.89619999999999</v>
      </c>
      <c r="L187" s="12">
        <v>0</v>
      </c>
      <c r="M187" s="12">
        <f t="shared" si="62"/>
        <v>49741.709197600001</v>
      </c>
      <c r="N187" s="13"/>
      <c r="O187" s="12">
        <v>0</v>
      </c>
      <c r="P187" s="12">
        <v>0</v>
      </c>
      <c r="Q187" s="12">
        <f t="shared" si="63"/>
        <v>49741.709197600001</v>
      </c>
      <c r="R187" s="13"/>
      <c r="S187" s="12">
        <v>0</v>
      </c>
      <c r="T187" s="12">
        <v>0</v>
      </c>
      <c r="U187" s="12">
        <f t="shared" si="64"/>
        <v>49741.709197600001</v>
      </c>
      <c r="V187" s="13"/>
      <c r="W187" s="12">
        <v>0</v>
      </c>
      <c r="X187" s="12">
        <v>0</v>
      </c>
      <c r="Y187" s="12">
        <f t="shared" si="65"/>
        <v>49741.709197600001</v>
      </c>
      <c r="Z187" s="13"/>
      <c r="AA187" s="12">
        <v>0</v>
      </c>
      <c r="AB187" s="12">
        <v>0</v>
      </c>
      <c r="AC187" s="12">
        <f t="shared" si="66"/>
        <v>49741.709197600001</v>
      </c>
      <c r="AD187" s="13"/>
      <c r="AE187" s="12">
        <v>0</v>
      </c>
      <c r="AF187" s="12">
        <v>0</v>
      </c>
      <c r="AG187" s="12">
        <f t="shared" si="67"/>
        <v>49741.709197600001</v>
      </c>
      <c r="AH187" s="13"/>
      <c r="AI187" s="12">
        <v>0</v>
      </c>
      <c r="AJ187" s="12">
        <v>0</v>
      </c>
      <c r="AK187" s="12">
        <f t="shared" si="68"/>
        <v>49741.709197600001</v>
      </c>
      <c r="AL187" s="13"/>
      <c r="AM187" s="12">
        <v>0</v>
      </c>
      <c r="AN187" s="12">
        <v>0</v>
      </c>
      <c r="AO187" s="12">
        <f t="shared" si="69"/>
        <v>49741.709197600001</v>
      </c>
      <c r="AP187" s="13"/>
      <c r="AQ187" s="12">
        <v>0</v>
      </c>
      <c r="AR187" s="12">
        <v>0</v>
      </c>
      <c r="AS187" s="12">
        <f t="shared" si="70"/>
        <v>49741.709197600001</v>
      </c>
      <c r="AT187" s="13"/>
      <c r="AU187" s="12">
        <v>0</v>
      </c>
      <c r="AV187" s="12">
        <v>0</v>
      </c>
      <c r="AW187" s="12">
        <f t="shared" si="71"/>
        <v>49741.709197600001</v>
      </c>
      <c r="AX187" s="14"/>
    </row>
  </sheetData>
  <autoFilter ref="A3:AX187" xr:uid="{00000000-0001-0000-0000-000000000000}">
    <sortState xmlns:xlrd2="http://schemas.microsoft.com/office/spreadsheetml/2017/richdata2" ref="A4:AX187">
      <sortCondition ref="Q4:Q187"/>
      <sortCondition ref="A4:A187"/>
    </sortState>
  </autoFilter>
  <sortState xmlns:xlrd2="http://schemas.microsoft.com/office/spreadsheetml/2017/richdata2" ref="A4:AX188">
    <sortCondition ref="Q4:Q188"/>
    <sortCondition ref="A4:A1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C573-7715-4C8A-8E90-32B53B1BB78D}">
  <dimension ref="A1:Q1200"/>
  <sheetViews>
    <sheetView workbookViewId="0">
      <pane ySplit="1" topLeftCell="A1165" activePane="bottomLeft" state="frozen"/>
      <selection pane="bottomLeft"/>
    </sheetView>
  </sheetViews>
  <sheetFormatPr defaultColWidth="9.1796875" defaultRowHeight="14.5" x14ac:dyDescent="0.35"/>
  <cols>
    <col min="1" max="16384" width="9.1796875" style="4"/>
  </cols>
  <sheetData>
    <row r="1" spans="1:17" ht="43.5" x14ac:dyDescent="0.35">
      <c r="A1" s="4" t="s">
        <v>1781</v>
      </c>
      <c r="B1" s="4" t="s">
        <v>1780</v>
      </c>
      <c r="C1" s="4" t="s">
        <v>2</v>
      </c>
      <c r="D1" s="4" t="s">
        <v>3</v>
      </c>
      <c r="E1" s="4" t="s">
        <v>4</v>
      </c>
      <c r="F1" s="4" t="s">
        <v>1779</v>
      </c>
      <c r="G1" s="4" t="s">
        <v>1778</v>
      </c>
      <c r="H1" s="4" t="s">
        <v>1777</v>
      </c>
      <c r="I1" s="4" t="s">
        <v>1776</v>
      </c>
      <c r="J1" s="4" t="s">
        <v>1775</v>
      </c>
      <c r="K1" s="4" t="s">
        <v>1774</v>
      </c>
      <c r="L1" s="4" t="s">
        <v>1773</v>
      </c>
      <c r="M1" s="4" t="s">
        <v>1772</v>
      </c>
      <c r="N1" s="4" t="s">
        <v>1771</v>
      </c>
      <c r="O1" s="4" t="s">
        <v>1770</v>
      </c>
      <c r="P1" s="4" t="s">
        <v>1769</v>
      </c>
      <c r="Q1" s="4" t="s">
        <v>1768</v>
      </c>
    </row>
    <row r="2" spans="1:17" x14ac:dyDescent="0.35">
      <c r="A2" s="9">
        <v>739</v>
      </c>
      <c r="B2" s="8" t="s">
        <v>332</v>
      </c>
      <c r="C2" s="8" t="s">
        <v>99</v>
      </c>
      <c r="D2" s="8" t="s">
        <v>1767</v>
      </c>
      <c r="E2" s="8" t="s">
        <v>98</v>
      </c>
      <c r="F2" s="7">
        <v>300.10000000000002</v>
      </c>
      <c r="G2" s="7"/>
      <c r="H2" s="7">
        <v>0</v>
      </c>
      <c r="I2" s="7"/>
      <c r="J2" s="7">
        <v>300.10000000000002</v>
      </c>
      <c r="K2" s="8"/>
      <c r="L2" s="7">
        <v>0</v>
      </c>
      <c r="M2" s="7">
        <v>0</v>
      </c>
      <c r="N2" s="7">
        <v>300.10000000000002</v>
      </c>
      <c r="O2" s="6" t="s">
        <v>328</v>
      </c>
      <c r="P2" s="5">
        <v>5.96</v>
      </c>
      <c r="Q2" s="5">
        <v>1788.5960000000002</v>
      </c>
    </row>
    <row r="3" spans="1:17" x14ac:dyDescent="0.35">
      <c r="A3" s="9">
        <v>1571</v>
      </c>
      <c r="B3" s="8" t="s">
        <v>332</v>
      </c>
      <c r="C3" s="8" t="s">
        <v>99</v>
      </c>
      <c r="D3" s="8" t="s">
        <v>1766</v>
      </c>
      <c r="E3" s="8" t="s">
        <v>98</v>
      </c>
      <c r="F3" s="7">
        <v>224.1</v>
      </c>
      <c r="G3" s="7"/>
      <c r="H3" s="7">
        <v>0</v>
      </c>
      <c r="I3" s="7"/>
      <c r="J3" s="7">
        <v>224.1</v>
      </c>
      <c r="K3" s="8"/>
      <c r="L3" s="7">
        <v>0</v>
      </c>
      <c r="M3" s="7">
        <v>-185.136</v>
      </c>
      <c r="N3" s="7">
        <v>38.963999999999999</v>
      </c>
      <c r="O3" s="6" t="s">
        <v>328</v>
      </c>
      <c r="P3" s="5">
        <v>5.92</v>
      </c>
      <c r="Q3" s="5">
        <v>1326.672</v>
      </c>
    </row>
    <row r="4" spans="1:17" x14ac:dyDescent="0.35">
      <c r="A4" s="9">
        <v>2307</v>
      </c>
      <c r="B4" s="8" t="s">
        <v>332</v>
      </c>
      <c r="C4" s="8" t="s">
        <v>99</v>
      </c>
      <c r="D4" s="8" t="s">
        <v>1765</v>
      </c>
      <c r="E4" s="8" t="s">
        <v>98</v>
      </c>
      <c r="F4" s="7">
        <v>104</v>
      </c>
      <c r="G4" s="7"/>
      <c r="H4" s="7">
        <v>0</v>
      </c>
      <c r="I4" s="7"/>
      <c r="J4" s="7">
        <v>104</v>
      </c>
      <c r="K4" s="8"/>
      <c r="L4" s="7">
        <v>0</v>
      </c>
      <c r="M4" s="7">
        <v>0</v>
      </c>
      <c r="N4" s="7">
        <v>104</v>
      </c>
      <c r="O4" s="6" t="s">
        <v>328</v>
      </c>
      <c r="P4" s="5">
        <v>9.5</v>
      </c>
      <c r="Q4" s="5">
        <v>988</v>
      </c>
    </row>
    <row r="5" spans="1:17" x14ac:dyDescent="0.35">
      <c r="A5" s="9">
        <v>2363</v>
      </c>
      <c r="B5" s="8" t="s">
        <v>332</v>
      </c>
      <c r="C5" s="8" t="s">
        <v>99</v>
      </c>
      <c r="D5" s="8" t="s">
        <v>1764</v>
      </c>
      <c r="E5" s="8" t="s">
        <v>202</v>
      </c>
      <c r="F5" s="7">
        <v>46.5</v>
      </c>
      <c r="G5" s="7"/>
      <c r="H5" s="7">
        <v>0</v>
      </c>
      <c r="I5" s="7"/>
      <c r="J5" s="7">
        <v>46.5</v>
      </c>
      <c r="K5" s="8"/>
      <c r="L5" s="7">
        <v>0</v>
      </c>
      <c r="M5" s="7">
        <v>0</v>
      </c>
      <c r="N5" s="7">
        <v>46.5</v>
      </c>
      <c r="O5" s="6" t="s">
        <v>328</v>
      </c>
      <c r="P5" s="5">
        <v>5.94</v>
      </c>
      <c r="Q5" s="5">
        <v>276.21000000000004</v>
      </c>
    </row>
    <row r="6" spans="1:17" x14ac:dyDescent="0.35">
      <c r="A6" s="9">
        <v>3315</v>
      </c>
      <c r="B6" s="8" t="s">
        <v>332</v>
      </c>
      <c r="C6" s="8" t="s">
        <v>99</v>
      </c>
      <c r="D6" s="8" t="s">
        <v>1763</v>
      </c>
      <c r="E6" s="8" t="s">
        <v>202</v>
      </c>
      <c r="F6" s="7">
        <v>780.9</v>
      </c>
      <c r="G6" s="7"/>
      <c r="H6" s="7">
        <v>0</v>
      </c>
      <c r="I6" s="7"/>
      <c r="J6" s="7">
        <v>780.9</v>
      </c>
      <c r="K6" s="8"/>
      <c r="L6" s="7">
        <v>0</v>
      </c>
      <c r="M6" s="7">
        <v>0</v>
      </c>
      <c r="N6" s="7">
        <v>780.9</v>
      </c>
      <c r="O6" s="6" t="s">
        <v>328</v>
      </c>
      <c r="P6" s="5">
        <v>10.15</v>
      </c>
      <c r="Q6" s="5">
        <v>7926.1350000000002</v>
      </c>
    </row>
    <row r="7" spans="1:17" x14ac:dyDescent="0.35">
      <c r="A7" s="9">
        <v>5586</v>
      </c>
      <c r="B7" s="8" t="s">
        <v>332</v>
      </c>
      <c r="C7" s="8" t="s">
        <v>99</v>
      </c>
      <c r="D7" s="8" t="s">
        <v>1762</v>
      </c>
      <c r="E7" s="8" t="s">
        <v>202</v>
      </c>
      <c r="F7" s="7">
        <v>394.9</v>
      </c>
      <c r="G7" s="7"/>
      <c r="H7" s="7">
        <v>0</v>
      </c>
      <c r="I7" s="7"/>
      <c r="J7" s="7">
        <v>394.9</v>
      </c>
      <c r="K7" s="8"/>
      <c r="L7" s="7">
        <v>0</v>
      </c>
      <c r="M7" s="7">
        <v>0</v>
      </c>
      <c r="N7" s="7">
        <v>394.9</v>
      </c>
      <c r="O7" s="6" t="s">
        <v>328</v>
      </c>
      <c r="P7" s="5">
        <v>5.89</v>
      </c>
      <c r="Q7" s="5">
        <v>2325.9609999999998</v>
      </c>
    </row>
    <row r="8" spans="1:17" x14ac:dyDescent="0.35">
      <c r="A8" s="9">
        <v>5690</v>
      </c>
      <c r="B8" s="8" t="s">
        <v>332</v>
      </c>
      <c r="C8" s="8" t="s">
        <v>99</v>
      </c>
      <c r="D8" s="8" t="s">
        <v>1761</v>
      </c>
      <c r="E8" s="8" t="s">
        <v>202</v>
      </c>
      <c r="F8" s="7">
        <v>27.8</v>
      </c>
      <c r="G8" s="7"/>
      <c r="H8" s="7">
        <v>0</v>
      </c>
      <c r="I8" s="7"/>
      <c r="J8" s="7">
        <v>27.8</v>
      </c>
      <c r="K8" s="8"/>
      <c r="L8" s="7">
        <v>0</v>
      </c>
      <c r="M8" s="7">
        <v>0</v>
      </c>
      <c r="N8" s="7">
        <v>27.8</v>
      </c>
      <c r="O8" s="6" t="s">
        <v>328</v>
      </c>
      <c r="P8" s="5">
        <v>8.2100000000000009</v>
      </c>
      <c r="Q8" s="5">
        <v>228.23800000000003</v>
      </c>
    </row>
    <row r="9" spans="1:17" x14ac:dyDescent="0.35">
      <c r="A9" s="9">
        <v>6083</v>
      </c>
      <c r="B9" s="8" t="s">
        <v>332</v>
      </c>
      <c r="C9" s="8" t="s">
        <v>57</v>
      </c>
      <c r="D9" s="8" t="s">
        <v>1760</v>
      </c>
      <c r="E9" s="8" t="s">
        <v>1759</v>
      </c>
      <c r="F9" s="7">
        <v>0</v>
      </c>
      <c r="G9" s="7"/>
      <c r="H9" s="7">
        <v>0</v>
      </c>
      <c r="I9" s="7"/>
      <c r="J9" s="7">
        <v>0</v>
      </c>
      <c r="K9" s="8"/>
      <c r="L9" s="7">
        <v>0</v>
      </c>
      <c r="M9" s="7">
        <v>0</v>
      </c>
      <c r="N9" s="7">
        <v>0</v>
      </c>
      <c r="O9" s="6" t="s">
        <v>328</v>
      </c>
      <c r="P9" s="5">
        <v>0</v>
      </c>
      <c r="Q9" s="5">
        <v>0</v>
      </c>
    </row>
    <row r="10" spans="1:17" x14ac:dyDescent="0.35">
      <c r="A10" s="9">
        <v>6168</v>
      </c>
      <c r="B10" s="8" t="s">
        <v>332</v>
      </c>
      <c r="C10" s="8" t="s">
        <v>856</v>
      </c>
      <c r="D10" s="8" t="s">
        <v>1758</v>
      </c>
      <c r="E10" s="8" t="s">
        <v>41</v>
      </c>
      <c r="F10" s="7">
        <v>0</v>
      </c>
      <c r="G10" s="7"/>
      <c r="H10" s="7">
        <v>0</v>
      </c>
      <c r="I10" s="7"/>
      <c r="J10" s="7">
        <v>0</v>
      </c>
      <c r="K10" s="8"/>
      <c r="L10" s="7">
        <v>0</v>
      </c>
      <c r="M10" s="7">
        <v>0</v>
      </c>
      <c r="N10" s="7">
        <v>0</v>
      </c>
      <c r="O10" s="6" t="s">
        <v>328</v>
      </c>
      <c r="P10" s="5">
        <v>5.03</v>
      </c>
      <c r="Q10" s="5">
        <v>0</v>
      </c>
    </row>
    <row r="11" spans="1:17" x14ac:dyDescent="0.35">
      <c r="A11" s="9">
        <v>6674</v>
      </c>
      <c r="B11" s="8" t="s">
        <v>332</v>
      </c>
      <c r="C11" s="8" t="s">
        <v>39</v>
      </c>
      <c r="D11" s="8" t="s">
        <v>1757</v>
      </c>
      <c r="E11" s="8" t="s">
        <v>41</v>
      </c>
      <c r="F11" s="7">
        <v>945.3</v>
      </c>
      <c r="G11" s="7"/>
      <c r="H11" s="7">
        <v>0</v>
      </c>
      <c r="I11" s="7"/>
      <c r="J11" s="7">
        <v>945.3</v>
      </c>
      <c r="K11" s="8"/>
      <c r="L11" s="7">
        <v>0</v>
      </c>
      <c r="M11" s="7">
        <v>0</v>
      </c>
      <c r="N11" s="7">
        <v>945.3</v>
      </c>
      <c r="O11" s="6" t="s">
        <v>328</v>
      </c>
      <c r="P11" s="5">
        <v>9.7799999999999994</v>
      </c>
      <c r="Q11" s="5">
        <v>9245.0339999999997</v>
      </c>
    </row>
    <row r="12" spans="1:17" x14ac:dyDescent="0.35">
      <c r="A12" s="9">
        <v>6864</v>
      </c>
      <c r="B12" s="8" t="s">
        <v>332</v>
      </c>
      <c r="C12" s="8" t="s">
        <v>64</v>
      </c>
      <c r="D12" s="8" t="s">
        <v>1756</v>
      </c>
      <c r="E12" s="8" t="s">
        <v>41</v>
      </c>
      <c r="F12" s="7">
        <v>0</v>
      </c>
      <c r="G12" s="7"/>
      <c r="H12" s="7">
        <v>0</v>
      </c>
      <c r="I12" s="7"/>
      <c r="J12" s="7">
        <v>0</v>
      </c>
      <c r="K12" s="8"/>
      <c r="L12" s="7">
        <v>0</v>
      </c>
      <c r="M12" s="7">
        <v>0</v>
      </c>
      <c r="N12" s="7">
        <v>0</v>
      </c>
      <c r="O12" s="6" t="s">
        <v>328</v>
      </c>
      <c r="P12" s="5">
        <v>3.27</v>
      </c>
      <c r="Q12" s="5">
        <v>0</v>
      </c>
    </row>
    <row r="13" spans="1:17" x14ac:dyDescent="0.35">
      <c r="A13" s="9">
        <v>6883</v>
      </c>
      <c r="B13" s="8" t="s">
        <v>332</v>
      </c>
      <c r="C13" s="8" t="s">
        <v>404</v>
      </c>
      <c r="D13" s="8" t="s">
        <v>1755</v>
      </c>
      <c r="E13" s="8" t="s">
        <v>41</v>
      </c>
      <c r="F13" s="7">
        <v>144</v>
      </c>
      <c r="G13" s="7"/>
      <c r="H13" s="7">
        <v>0</v>
      </c>
      <c r="I13" s="7"/>
      <c r="J13" s="7">
        <v>144</v>
      </c>
      <c r="K13" s="8"/>
      <c r="L13" s="7">
        <v>0</v>
      </c>
      <c r="M13" s="7">
        <v>0</v>
      </c>
      <c r="N13" s="7">
        <v>144</v>
      </c>
      <c r="O13" s="6" t="s">
        <v>328</v>
      </c>
      <c r="P13" s="5">
        <v>5.35</v>
      </c>
      <c r="Q13" s="5">
        <v>770.4</v>
      </c>
    </row>
    <row r="14" spans="1:17" x14ac:dyDescent="0.35">
      <c r="A14" s="9">
        <v>6938</v>
      </c>
      <c r="B14" s="8" t="s">
        <v>332</v>
      </c>
      <c r="C14" s="8" t="s">
        <v>57</v>
      </c>
      <c r="D14" s="8" t="s">
        <v>1754</v>
      </c>
      <c r="E14" s="8" t="s">
        <v>41</v>
      </c>
      <c r="F14" s="7">
        <v>811</v>
      </c>
      <c r="G14" s="7"/>
      <c r="H14" s="7">
        <v>0</v>
      </c>
      <c r="I14" s="7"/>
      <c r="J14" s="7">
        <v>811</v>
      </c>
      <c r="K14" s="8" t="s">
        <v>574</v>
      </c>
      <c r="L14" s="7">
        <v>0</v>
      </c>
      <c r="M14" s="7">
        <v>0</v>
      </c>
      <c r="N14" s="7">
        <v>811</v>
      </c>
      <c r="O14" s="6" t="s">
        <v>328</v>
      </c>
      <c r="P14" s="5">
        <v>1.05</v>
      </c>
      <c r="Q14" s="5">
        <v>851.55000000000007</v>
      </c>
    </row>
    <row r="15" spans="1:17" x14ac:dyDescent="0.35">
      <c r="A15" s="9">
        <v>7716</v>
      </c>
      <c r="B15" s="8" t="s">
        <v>332</v>
      </c>
      <c r="C15" s="8" t="s">
        <v>66</v>
      </c>
      <c r="D15" s="8" t="s">
        <v>56</v>
      </c>
      <c r="E15" s="8" t="s">
        <v>41</v>
      </c>
      <c r="F15" s="7">
        <v>0</v>
      </c>
      <c r="G15" s="7"/>
      <c r="H15" s="7">
        <v>-196.04400000000001</v>
      </c>
      <c r="I15" s="7"/>
      <c r="J15" s="7">
        <v>-196.04400000000001</v>
      </c>
      <c r="K15" s="8" t="s">
        <v>574</v>
      </c>
      <c r="L15" s="7">
        <v>0</v>
      </c>
      <c r="M15" s="7">
        <v>0</v>
      </c>
      <c r="N15" s="7">
        <v>-196.04400000000001</v>
      </c>
      <c r="O15" s="6" t="s">
        <v>328</v>
      </c>
      <c r="P15" s="5">
        <v>2.31</v>
      </c>
      <c r="Q15" s="5">
        <v>-452.86164000000002</v>
      </c>
    </row>
    <row r="16" spans="1:17" x14ac:dyDescent="0.35">
      <c r="A16" s="9">
        <v>7726</v>
      </c>
      <c r="B16" s="8" t="s">
        <v>332</v>
      </c>
      <c r="C16" s="8" t="s">
        <v>66</v>
      </c>
      <c r="D16" s="8" t="s">
        <v>1514</v>
      </c>
      <c r="E16" s="8" t="s">
        <v>41</v>
      </c>
      <c r="F16" s="7">
        <v>3480.2</v>
      </c>
      <c r="G16" s="7"/>
      <c r="H16" s="7">
        <v>-228.23813759999999</v>
      </c>
      <c r="I16" s="7"/>
      <c r="J16" s="7">
        <v>3251.9618624</v>
      </c>
      <c r="K16" s="8"/>
      <c r="L16" s="7">
        <v>0</v>
      </c>
      <c r="M16" s="7">
        <v>0</v>
      </c>
      <c r="N16" s="7">
        <v>3251.9618624</v>
      </c>
      <c r="O16" s="6" t="s">
        <v>328</v>
      </c>
      <c r="P16" s="5">
        <v>1.44</v>
      </c>
      <c r="Q16" s="5">
        <v>4682.825081856</v>
      </c>
    </row>
    <row r="17" spans="1:17" x14ac:dyDescent="0.35">
      <c r="A17" s="9">
        <v>7907</v>
      </c>
      <c r="B17" s="8" t="s">
        <v>332</v>
      </c>
      <c r="C17" s="8" t="s">
        <v>96</v>
      </c>
      <c r="D17" s="8" t="s">
        <v>1753</v>
      </c>
      <c r="E17" s="8" t="s">
        <v>53</v>
      </c>
      <c r="F17" s="7">
        <v>745</v>
      </c>
      <c r="G17" s="7"/>
      <c r="H17" s="7">
        <v>0</v>
      </c>
      <c r="I17" s="7"/>
      <c r="J17" s="7">
        <v>745</v>
      </c>
      <c r="K17" s="8"/>
      <c r="L17" s="7">
        <v>0</v>
      </c>
      <c r="M17" s="7">
        <v>0</v>
      </c>
      <c r="N17" s="7">
        <v>745</v>
      </c>
      <c r="O17" s="6" t="s">
        <v>328</v>
      </c>
      <c r="P17" s="5">
        <v>5.25</v>
      </c>
      <c r="Q17" s="5">
        <v>3911.25</v>
      </c>
    </row>
    <row r="18" spans="1:17" x14ac:dyDescent="0.35">
      <c r="A18" s="9">
        <v>7996</v>
      </c>
      <c r="B18" s="8" t="s">
        <v>332</v>
      </c>
      <c r="C18" s="8" t="s">
        <v>66</v>
      </c>
      <c r="D18" s="8" t="s">
        <v>1752</v>
      </c>
      <c r="E18" s="8" t="s">
        <v>41</v>
      </c>
      <c r="F18" s="7">
        <v>416</v>
      </c>
      <c r="G18" s="7"/>
      <c r="H18" s="7">
        <v>0</v>
      </c>
      <c r="I18" s="7"/>
      <c r="J18" s="7">
        <v>416</v>
      </c>
      <c r="K18" s="8"/>
      <c r="L18" s="7">
        <v>0</v>
      </c>
      <c r="M18" s="7">
        <v>0</v>
      </c>
      <c r="N18" s="7">
        <v>416</v>
      </c>
      <c r="O18" s="6" t="s">
        <v>328</v>
      </c>
      <c r="P18" s="5">
        <v>1.82</v>
      </c>
      <c r="Q18" s="5">
        <v>757.12</v>
      </c>
    </row>
    <row r="19" spans="1:17" x14ac:dyDescent="0.35">
      <c r="A19" s="9">
        <v>8351</v>
      </c>
      <c r="B19" s="8" t="s">
        <v>332</v>
      </c>
      <c r="C19" s="8" t="s">
        <v>57</v>
      </c>
      <c r="D19" s="8" t="s">
        <v>1751</v>
      </c>
      <c r="E19" s="8" t="s">
        <v>41</v>
      </c>
      <c r="F19" s="7">
        <v>2223</v>
      </c>
      <c r="G19" s="7"/>
      <c r="H19" s="7">
        <v>0</v>
      </c>
      <c r="I19" s="7"/>
      <c r="J19" s="7">
        <v>2223</v>
      </c>
      <c r="K19" s="8"/>
      <c r="L19" s="7">
        <v>0</v>
      </c>
      <c r="M19" s="7">
        <v>-54.879600000000003</v>
      </c>
      <c r="N19" s="7">
        <v>2168.1203999999998</v>
      </c>
      <c r="O19" s="6" t="s">
        <v>328</v>
      </c>
      <c r="P19" s="5">
        <v>0.39</v>
      </c>
      <c r="Q19" s="5">
        <v>866.97</v>
      </c>
    </row>
    <row r="20" spans="1:17" x14ac:dyDescent="0.35">
      <c r="A20" s="9">
        <v>8361</v>
      </c>
      <c r="B20" s="8" t="s">
        <v>332</v>
      </c>
      <c r="C20" s="8" t="s">
        <v>243</v>
      </c>
      <c r="D20" s="8" t="s">
        <v>1750</v>
      </c>
      <c r="E20" s="8" t="s">
        <v>41</v>
      </c>
      <c r="F20" s="7">
        <v>0</v>
      </c>
      <c r="G20" s="7"/>
      <c r="H20" s="7">
        <v>0</v>
      </c>
      <c r="I20" s="7"/>
      <c r="J20" s="7">
        <v>0</v>
      </c>
      <c r="K20" s="8"/>
      <c r="L20" s="7">
        <v>0</v>
      </c>
      <c r="M20" s="7">
        <v>0</v>
      </c>
      <c r="N20" s="7">
        <v>0</v>
      </c>
      <c r="O20" s="6" t="s">
        <v>328</v>
      </c>
      <c r="P20" s="5">
        <v>0</v>
      </c>
      <c r="Q20" s="5">
        <v>0</v>
      </c>
    </row>
    <row r="21" spans="1:17" x14ac:dyDescent="0.35">
      <c r="A21" s="9">
        <v>8866</v>
      </c>
      <c r="B21" s="8" t="s">
        <v>332</v>
      </c>
      <c r="C21" s="8" t="s">
        <v>57</v>
      </c>
      <c r="D21" s="8" t="s">
        <v>1749</v>
      </c>
      <c r="E21" s="8" t="s">
        <v>1748</v>
      </c>
      <c r="F21" s="7">
        <v>63</v>
      </c>
      <c r="G21" s="7"/>
      <c r="H21" s="7">
        <v>0</v>
      </c>
      <c r="I21" s="7"/>
      <c r="J21" s="7">
        <v>63</v>
      </c>
      <c r="K21" s="8"/>
      <c r="L21" s="7">
        <v>0</v>
      </c>
      <c r="M21" s="7">
        <v>0</v>
      </c>
      <c r="N21" s="7">
        <v>63</v>
      </c>
      <c r="O21" s="6" t="s">
        <v>328</v>
      </c>
      <c r="P21" s="5">
        <v>3.41</v>
      </c>
      <c r="Q21" s="5">
        <v>214.83</v>
      </c>
    </row>
    <row r="22" spans="1:17" x14ac:dyDescent="0.35">
      <c r="A22" s="9">
        <v>9254</v>
      </c>
      <c r="B22" s="8" t="s">
        <v>332</v>
      </c>
      <c r="C22" s="8" t="s">
        <v>57</v>
      </c>
      <c r="D22" s="8" t="s">
        <v>1747</v>
      </c>
      <c r="E22" s="8" t="s">
        <v>1746</v>
      </c>
      <c r="F22" s="7">
        <v>107</v>
      </c>
      <c r="G22" s="7"/>
      <c r="H22" s="7">
        <v>0</v>
      </c>
      <c r="I22" s="7"/>
      <c r="J22" s="7">
        <v>107</v>
      </c>
      <c r="K22" s="8"/>
      <c r="L22" s="7">
        <v>0</v>
      </c>
      <c r="M22" s="7">
        <v>0</v>
      </c>
      <c r="N22" s="7">
        <v>107</v>
      </c>
      <c r="O22" s="6" t="s">
        <v>328</v>
      </c>
      <c r="P22" s="5">
        <v>4.75</v>
      </c>
      <c r="Q22" s="5">
        <v>508.25</v>
      </c>
    </row>
    <row r="23" spans="1:17" x14ac:dyDescent="0.35">
      <c r="A23" s="9">
        <v>9296</v>
      </c>
      <c r="B23" s="8" t="s">
        <v>332</v>
      </c>
      <c r="C23" s="8" t="s">
        <v>57</v>
      </c>
      <c r="D23" s="8" t="s">
        <v>1745</v>
      </c>
      <c r="E23" s="8" t="s">
        <v>53</v>
      </c>
      <c r="F23" s="7">
        <v>1567</v>
      </c>
      <c r="G23" s="7"/>
      <c r="H23" s="7">
        <v>0</v>
      </c>
      <c r="I23" s="7"/>
      <c r="J23" s="7">
        <v>1567</v>
      </c>
      <c r="K23" s="8"/>
      <c r="L23" s="7">
        <v>0</v>
      </c>
      <c r="M23" s="7">
        <v>0</v>
      </c>
      <c r="N23" s="7">
        <v>1567</v>
      </c>
      <c r="O23" s="6" t="s">
        <v>328</v>
      </c>
      <c r="P23" s="5">
        <v>2.13</v>
      </c>
      <c r="Q23" s="5">
        <v>3337.71</v>
      </c>
    </row>
    <row r="24" spans="1:17" x14ac:dyDescent="0.35">
      <c r="A24" s="9">
        <v>9859</v>
      </c>
      <c r="B24" s="8" t="s">
        <v>332</v>
      </c>
      <c r="C24" s="8" t="s">
        <v>57</v>
      </c>
      <c r="D24" s="8" t="s">
        <v>1744</v>
      </c>
      <c r="E24" s="8" t="s">
        <v>41</v>
      </c>
      <c r="F24" s="7">
        <v>0</v>
      </c>
      <c r="G24" s="7"/>
      <c r="H24" s="7">
        <v>0</v>
      </c>
      <c r="I24" s="7"/>
      <c r="J24" s="7">
        <v>0</v>
      </c>
      <c r="K24" s="8" t="s">
        <v>574</v>
      </c>
      <c r="L24" s="7">
        <v>0</v>
      </c>
      <c r="M24" s="7">
        <v>0</v>
      </c>
      <c r="N24" s="7">
        <v>0</v>
      </c>
      <c r="O24" s="6" t="s">
        <v>328</v>
      </c>
      <c r="P24" s="5">
        <v>0.7</v>
      </c>
      <c r="Q24" s="5">
        <v>0</v>
      </c>
    </row>
    <row r="25" spans="1:17" x14ac:dyDescent="0.35">
      <c r="A25" s="9">
        <v>9863</v>
      </c>
      <c r="B25" s="8" t="s">
        <v>332</v>
      </c>
      <c r="C25" s="8" t="s">
        <v>57</v>
      </c>
      <c r="D25" s="8" t="s">
        <v>1743</v>
      </c>
      <c r="E25" s="8" t="s">
        <v>263</v>
      </c>
      <c r="F25" s="7">
        <v>896.1</v>
      </c>
      <c r="G25" s="7">
        <v>21673</v>
      </c>
      <c r="H25" s="7">
        <v>-17674.541436</v>
      </c>
      <c r="I25" s="7"/>
      <c r="J25" s="7">
        <v>4894.558563999999</v>
      </c>
      <c r="K25" s="8"/>
      <c r="L25" s="7">
        <v>11789.9</v>
      </c>
      <c r="M25" s="7">
        <v>-8483.8904000000002</v>
      </c>
      <c r="N25" s="7">
        <v>8200.5681640000003</v>
      </c>
      <c r="O25" s="6" t="s">
        <v>328</v>
      </c>
      <c r="P25" s="5">
        <v>4.1900000000000004</v>
      </c>
      <c r="Q25" s="5">
        <v>20508.200383159998</v>
      </c>
    </row>
    <row r="26" spans="1:17" x14ac:dyDescent="0.35">
      <c r="A26" s="9">
        <v>9885</v>
      </c>
      <c r="B26" s="8" t="s">
        <v>332</v>
      </c>
      <c r="C26" s="8" t="s">
        <v>57</v>
      </c>
      <c r="D26" s="8" t="s">
        <v>1742</v>
      </c>
      <c r="E26" s="8" t="s">
        <v>872</v>
      </c>
      <c r="F26" s="7">
        <v>405</v>
      </c>
      <c r="G26" s="7"/>
      <c r="H26" s="7">
        <v>0</v>
      </c>
      <c r="I26" s="7"/>
      <c r="J26" s="7">
        <v>405</v>
      </c>
      <c r="K26" s="8"/>
      <c r="L26" s="7">
        <v>0</v>
      </c>
      <c r="M26" s="7">
        <v>0</v>
      </c>
      <c r="N26" s="7">
        <v>405</v>
      </c>
      <c r="O26" s="6" t="s">
        <v>328</v>
      </c>
      <c r="P26" s="5">
        <v>2.79</v>
      </c>
      <c r="Q26" s="5">
        <v>1129.95</v>
      </c>
    </row>
    <row r="27" spans="1:17" x14ac:dyDescent="0.35">
      <c r="A27" s="9">
        <v>10024</v>
      </c>
      <c r="B27" s="8" t="s">
        <v>332</v>
      </c>
      <c r="C27" s="8" t="s">
        <v>57</v>
      </c>
      <c r="D27" s="8" t="s">
        <v>1741</v>
      </c>
      <c r="E27" s="8" t="s">
        <v>41</v>
      </c>
      <c r="F27" s="7">
        <v>0</v>
      </c>
      <c r="G27" s="7"/>
      <c r="H27" s="7">
        <v>0</v>
      </c>
      <c r="I27" s="7"/>
      <c r="J27" s="7">
        <v>0</v>
      </c>
      <c r="K27" s="8"/>
      <c r="L27" s="7">
        <v>0</v>
      </c>
      <c r="M27" s="7">
        <v>0</v>
      </c>
      <c r="N27" s="7">
        <v>0</v>
      </c>
      <c r="O27" s="6" t="s">
        <v>328</v>
      </c>
      <c r="P27" s="5">
        <v>1.8</v>
      </c>
      <c r="Q27" s="5">
        <v>0</v>
      </c>
    </row>
    <row r="28" spans="1:17" x14ac:dyDescent="0.35">
      <c r="A28" s="9">
        <v>10027</v>
      </c>
      <c r="B28" s="8" t="s">
        <v>332</v>
      </c>
      <c r="C28" s="8" t="s">
        <v>57</v>
      </c>
      <c r="D28" s="8" t="s">
        <v>1740</v>
      </c>
      <c r="E28" s="8" t="s">
        <v>215</v>
      </c>
      <c r="F28" s="7">
        <v>7025.2</v>
      </c>
      <c r="G28" s="7">
        <v>14864.2</v>
      </c>
      <c r="H28" s="7">
        <v>-19812.358211999999</v>
      </c>
      <c r="I28" s="7"/>
      <c r="J28" s="7">
        <v>2077.0417880000023</v>
      </c>
      <c r="K28" s="8"/>
      <c r="L28" s="7">
        <v>5000</v>
      </c>
      <c r="M28" s="7">
        <v>-8218.0409999999993</v>
      </c>
      <c r="N28" s="7">
        <v>-1140.999211999997</v>
      </c>
      <c r="O28" s="6" t="s">
        <v>328</v>
      </c>
      <c r="P28" s="5">
        <v>2.6</v>
      </c>
      <c r="Q28" s="5">
        <v>5400.3086488000063</v>
      </c>
    </row>
    <row r="29" spans="1:17" x14ac:dyDescent="0.35">
      <c r="A29" s="9">
        <v>10082</v>
      </c>
      <c r="B29" s="8" t="s">
        <v>332</v>
      </c>
      <c r="C29" s="8" t="s">
        <v>99</v>
      </c>
      <c r="D29" s="8" t="s">
        <v>1739</v>
      </c>
      <c r="E29" s="8" t="s">
        <v>202</v>
      </c>
      <c r="F29" s="7">
        <v>113.3</v>
      </c>
      <c r="G29" s="7"/>
      <c r="H29" s="7">
        <v>0</v>
      </c>
      <c r="I29" s="7"/>
      <c r="J29" s="7">
        <v>113.3</v>
      </c>
      <c r="K29" s="8"/>
      <c r="L29" s="7">
        <v>0</v>
      </c>
      <c r="M29" s="7">
        <v>0</v>
      </c>
      <c r="N29" s="7">
        <v>113.3</v>
      </c>
      <c r="O29" s="6" t="s">
        <v>328</v>
      </c>
      <c r="P29" s="5">
        <v>0</v>
      </c>
      <c r="Q29" s="5">
        <v>0</v>
      </c>
    </row>
    <row r="30" spans="1:17" x14ac:dyDescent="0.35">
      <c r="A30" s="9">
        <v>10136</v>
      </c>
      <c r="B30" s="8" t="s">
        <v>332</v>
      </c>
      <c r="C30" s="8" t="s">
        <v>99</v>
      </c>
      <c r="D30" s="8" t="s">
        <v>1738</v>
      </c>
      <c r="E30" s="8" t="s">
        <v>202</v>
      </c>
      <c r="F30" s="7">
        <v>26</v>
      </c>
      <c r="G30" s="7"/>
      <c r="H30" s="7">
        <v>0</v>
      </c>
      <c r="I30" s="7"/>
      <c r="J30" s="7">
        <v>26</v>
      </c>
      <c r="K30" s="8"/>
      <c r="L30" s="7">
        <v>0</v>
      </c>
      <c r="M30" s="7">
        <v>0</v>
      </c>
      <c r="N30" s="7">
        <v>26</v>
      </c>
      <c r="O30" s="6" t="s">
        <v>328</v>
      </c>
      <c r="P30" s="5">
        <v>15.77</v>
      </c>
      <c r="Q30" s="5">
        <v>410.02</v>
      </c>
    </row>
    <row r="31" spans="1:17" x14ac:dyDescent="0.35">
      <c r="A31" s="9">
        <v>10153</v>
      </c>
      <c r="B31" s="8" t="s">
        <v>332</v>
      </c>
      <c r="C31" s="8" t="s">
        <v>57</v>
      </c>
      <c r="D31" s="8" t="s">
        <v>1737</v>
      </c>
      <c r="E31" s="8" t="s">
        <v>145</v>
      </c>
      <c r="F31" s="7">
        <v>2719.4</v>
      </c>
      <c r="G31" s="7">
        <v>3201.8</v>
      </c>
      <c r="H31" s="7">
        <v>-3245.6511180000002</v>
      </c>
      <c r="I31" s="7"/>
      <c r="J31" s="7">
        <v>2675.5488820000005</v>
      </c>
      <c r="K31" s="8"/>
      <c r="L31" s="7">
        <v>0</v>
      </c>
      <c r="M31" s="7">
        <v>-3604.6911</v>
      </c>
      <c r="N31" s="7">
        <v>-929.1422179999995</v>
      </c>
      <c r="O31" s="6" t="s">
        <v>328</v>
      </c>
      <c r="P31" s="5">
        <v>4.7699999999999996</v>
      </c>
      <c r="Q31" s="5">
        <v>12762.368167140001</v>
      </c>
    </row>
    <row r="32" spans="1:17" x14ac:dyDescent="0.35">
      <c r="A32" s="9">
        <v>10154</v>
      </c>
      <c r="B32" s="8" t="s">
        <v>332</v>
      </c>
      <c r="C32" s="8" t="s">
        <v>57</v>
      </c>
      <c r="D32" s="8" t="s">
        <v>1736</v>
      </c>
      <c r="E32" s="8" t="s">
        <v>145</v>
      </c>
      <c r="F32" s="7">
        <v>0</v>
      </c>
      <c r="G32" s="7"/>
      <c r="H32" s="7">
        <v>0</v>
      </c>
      <c r="I32" s="7"/>
      <c r="J32" s="7">
        <v>0</v>
      </c>
      <c r="K32" s="8"/>
      <c r="L32" s="7">
        <v>0</v>
      </c>
      <c r="M32" s="7">
        <v>0</v>
      </c>
      <c r="N32" s="7">
        <v>0</v>
      </c>
      <c r="O32" s="6" t="s">
        <v>328</v>
      </c>
      <c r="P32" s="5">
        <v>0</v>
      </c>
      <c r="Q32" s="5">
        <v>0</v>
      </c>
    </row>
    <row r="33" spans="1:17" x14ac:dyDescent="0.35">
      <c r="A33" s="9">
        <v>10159</v>
      </c>
      <c r="B33" s="8" t="s">
        <v>332</v>
      </c>
      <c r="C33" s="8" t="s">
        <v>124</v>
      </c>
      <c r="D33" s="8" t="s">
        <v>1735</v>
      </c>
      <c r="E33" s="8" t="s">
        <v>1734</v>
      </c>
      <c r="F33" s="7">
        <v>344</v>
      </c>
      <c r="G33" s="7"/>
      <c r="H33" s="7">
        <v>0</v>
      </c>
      <c r="I33" s="7"/>
      <c r="J33" s="7">
        <v>344</v>
      </c>
      <c r="K33" s="8"/>
      <c r="L33" s="7">
        <v>0</v>
      </c>
      <c r="M33" s="7">
        <v>0</v>
      </c>
      <c r="N33" s="7">
        <v>344</v>
      </c>
      <c r="O33" s="6" t="s">
        <v>328</v>
      </c>
      <c r="P33" s="5">
        <v>3.28</v>
      </c>
      <c r="Q33" s="5">
        <v>1128.32</v>
      </c>
    </row>
    <row r="34" spans="1:17" x14ac:dyDescent="0.35">
      <c r="A34" s="9">
        <v>10402</v>
      </c>
      <c r="B34" s="8" t="s">
        <v>332</v>
      </c>
      <c r="C34" s="8" t="s">
        <v>57</v>
      </c>
      <c r="D34" s="8" t="s">
        <v>1733</v>
      </c>
      <c r="E34" s="8" t="s">
        <v>41</v>
      </c>
      <c r="F34" s="7">
        <v>2123.5</v>
      </c>
      <c r="G34" s="7"/>
      <c r="H34" s="7">
        <v>0</v>
      </c>
      <c r="I34" s="7"/>
      <c r="J34" s="7">
        <v>2123.5</v>
      </c>
      <c r="K34" s="8"/>
      <c r="L34" s="7">
        <v>0</v>
      </c>
      <c r="M34" s="7">
        <v>-1206.864</v>
      </c>
      <c r="N34" s="7">
        <v>916.63599999999997</v>
      </c>
      <c r="O34" s="6" t="s">
        <v>328</v>
      </c>
      <c r="P34" s="5">
        <v>1.98</v>
      </c>
      <c r="Q34" s="5">
        <v>4204.53</v>
      </c>
    </row>
    <row r="35" spans="1:17" x14ac:dyDescent="0.35">
      <c r="A35" s="9">
        <v>10541</v>
      </c>
      <c r="B35" s="8" t="s">
        <v>332</v>
      </c>
      <c r="C35" s="8" t="s">
        <v>461</v>
      </c>
      <c r="D35" s="8" t="s">
        <v>354</v>
      </c>
      <c r="E35" s="8" t="s">
        <v>41</v>
      </c>
      <c r="F35" s="7">
        <v>0</v>
      </c>
      <c r="G35" s="7"/>
      <c r="H35" s="7">
        <v>0</v>
      </c>
      <c r="I35" s="7"/>
      <c r="J35" s="7">
        <v>0</v>
      </c>
      <c r="K35" s="8"/>
      <c r="L35" s="7">
        <v>0</v>
      </c>
      <c r="M35" s="7">
        <v>0</v>
      </c>
      <c r="N35" s="7">
        <v>0</v>
      </c>
      <c r="O35" s="6" t="s">
        <v>328</v>
      </c>
      <c r="P35" s="5">
        <v>0</v>
      </c>
      <c r="Q35" s="5">
        <v>0</v>
      </c>
    </row>
    <row r="36" spans="1:17" x14ac:dyDescent="0.35">
      <c r="A36" s="9">
        <v>10680</v>
      </c>
      <c r="B36" s="8" t="s">
        <v>332</v>
      </c>
      <c r="C36" s="8" t="s">
        <v>99</v>
      </c>
      <c r="D36" s="8" t="s">
        <v>1732</v>
      </c>
      <c r="E36" s="8" t="s">
        <v>202</v>
      </c>
      <c r="F36" s="7">
        <v>1761.7</v>
      </c>
      <c r="G36" s="7"/>
      <c r="H36" s="7">
        <v>0</v>
      </c>
      <c r="I36" s="7"/>
      <c r="J36" s="7">
        <v>1761.7</v>
      </c>
      <c r="K36" s="8"/>
      <c r="L36" s="7">
        <v>0</v>
      </c>
      <c r="M36" s="7">
        <v>0</v>
      </c>
      <c r="N36" s="7">
        <v>1761.7</v>
      </c>
      <c r="O36" s="6" t="s">
        <v>328</v>
      </c>
      <c r="P36" s="5">
        <v>6.59</v>
      </c>
      <c r="Q36" s="5">
        <v>11609.602999999999</v>
      </c>
    </row>
    <row r="37" spans="1:17" x14ac:dyDescent="0.35">
      <c r="A37" s="9">
        <v>10720</v>
      </c>
      <c r="B37" s="8" t="s">
        <v>332</v>
      </c>
      <c r="C37" s="8" t="s">
        <v>57</v>
      </c>
      <c r="D37" s="8" t="s">
        <v>1731</v>
      </c>
      <c r="E37" s="8" t="s">
        <v>228</v>
      </c>
      <c r="F37" s="7">
        <v>1080.7</v>
      </c>
      <c r="G37" s="7"/>
      <c r="H37" s="7">
        <v>0</v>
      </c>
      <c r="I37" s="7"/>
      <c r="J37" s="7">
        <v>1080.7</v>
      </c>
      <c r="K37" s="8"/>
      <c r="L37" s="7">
        <v>0</v>
      </c>
      <c r="M37" s="7">
        <v>0</v>
      </c>
      <c r="N37" s="7">
        <v>1080.7</v>
      </c>
      <c r="O37" s="6" t="s">
        <v>328</v>
      </c>
      <c r="P37" s="5">
        <v>2.95</v>
      </c>
      <c r="Q37" s="5">
        <v>3188.0650000000005</v>
      </c>
    </row>
    <row r="38" spans="1:17" x14ac:dyDescent="0.35">
      <c r="A38" s="9">
        <v>10742</v>
      </c>
      <c r="B38" s="8" t="s">
        <v>332</v>
      </c>
      <c r="C38" s="8" t="s">
        <v>57</v>
      </c>
      <c r="D38" s="8" t="s">
        <v>1730</v>
      </c>
      <c r="E38" s="8" t="s">
        <v>1729</v>
      </c>
      <c r="F38" s="7">
        <v>1082.9000000000001</v>
      </c>
      <c r="G38" s="7"/>
      <c r="H38" s="7">
        <v>0</v>
      </c>
      <c r="I38" s="7"/>
      <c r="J38" s="7">
        <v>1082.9000000000001</v>
      </c>
      <c r="K38" s="8" t="s">
        <v>574</v>
      </c>
      <c r="L38" s="7">
        <v>0</v>
      </c>
      <c r="M38" s="7">
        <v>0</v>
      </c>
      <c r="N38" s="7">
        <v>1082.9000000000001</v>
      </c>
      <c r="O38" s="6" t="s">
        <v>328</v>
      </c>
      <c r="P38" s="5">
        <v>7.88</v>
      </c>
      <c r="Q38" s="5">
        <v>8533.2520000000004</v>
      </c>
    </row>
    <row r="39" spans="1:17" x14ac:dyDescent="0.35">
      <c r="A39" s="9">
        <v>10795</v>
      </c>
      <c r="B39" s="8" t="s">
        <v>332</v>
      </c>
      <c r="C39" s="8" t="s">
        <v>57</v>
      </c>
      <c r="D39" s="8" t="s">
        <v>1728</v>
      </c>
      <c r="E39" s="8" t="s">
        <v>291</v>
      </c>
      <c r="F39" s="7">
        <v>4863.8</v>
      </c>
      <c r="G39" s="7">
        <v>7752.9</v>
      </c>
      <c r="H39" s="7">
        <v>-4211.7685979999997</v>
      </c>
      <c r="I39" s="7"/>
      <c r="J39" s="7">
        <v>8404.931402000002</v>
      </c>
      <c r="K39" s="8"/>
      <c r="L39" s="7">
        <v>0</v>
      </c>
      <c r="M39" s="7">
        <v>-4712.0370999999996</v>
      </c>
      <c r="N39" s="7">
        <v>3692.8943020000024</v>
      </c>
      <c r="O39" s="6" t="s">
        <v>328</v>
      </c>
      <c r="P39" s="5">
        <v>3.9</v>
      </c>
      <c r="Q39" s="5">
        <v>32779.232467800008</v>
      </c>
    </row>
    <row r="40" spans="1:17" x14ac:dyDescent="0.35">
      <c r="A40" s="9">
        <v>10832</v>
      </c>
      <c r="B40" s="8" t="s">
        <v>332</v>
      </c>
      <c r="C40" s="8" t="s">
        <v>57</v>
      </c>
      <c r="D40" s="8" t="s">
        <v>1727</v>
      </c>
      <c r="E40" s="8" t="s">
        <v>504</v>
      </c>
      <c r="F40" s="7">
        <v>381</v>
      </c>
      <c r="G40" s="7"/>
      <c r="H40" s="7">
        <v>0</v>
      </c>
      <c r="I40" s="7"/>
      <c r="J40" s="7">
        <v>381</v>
      </c>
      <c r="K40" s="8"/>
      <c r="L40" s="7">
        <v>0</v>
      </c>
      <c r="M40" s="7">
        <v>0</v>
      </c>
      <c r="N40" s="7">
        <v>381</v>
      </c>
      <c r="O40" s="6" t="s">
        <v>328</v>
      </c>
      <c r="P40" s="5">
        <v>5.17</v>
      </c>
      <c r="Q40" s="5">
        <v>1969.77</v>
      </c>
    </row>
    <row r="41" spans="1:17" x14ac:dyDescent="0.35">
      <c r="A41" s="9">
        <v>10906</v>
      </c>
      <c r="B41" s="8" t="s">
        <v>332</v>
      </c>
      <c r="C41" s="8" t="s">
        <v>1421</v>
      </c>
      <c r="D41" s="8" t="s">
        <v>1726</v>
      </c>
      <c r="E41" s="8" t="s">
        <v>41</v>
      </c>
      <c r="F41" s="7">
        <v>0</v>
      </c>
      <c r="G41" s="7"/>
      <c r="H41" s="7">
        <v>0</v>
      </c>
      <c r="I41" s="7"/>
      <c r="J41" s="7">
        <v>0</v>
      </c>
      <c r="K41" s="8"/>
      <c r="L41" s="7">
        <v>0</v>
      </c>
      <c r="M41" s="7">
        <v>0</v>
      </c>
      <c r="N41" s="7">
        <v>0</v>
      </c>
      <c r="O41" s="6" t="s">
        <v>328</v>
      </c>
      <c r="P41" s="5">
        <v>0</v>
      </c>
      <c r="Q41" s="5">
        <v>0</v>
      </c>
    </row>
    <row r="42" spans="1:17" x14ac:dyDescent="0.35">
      <c r="A42" s="9">
        <v>10947</v>
      </c>
      <c r="B42" s="8" t="s">
        <v>332</v>
      </c>
      <c r="C42" s="8" t="s">
        <v>133</v>
      </c>
      <c r="D42" s="8" t="s">
        <v>1725</v>
      </c>
      <c r="E42" s="8" t="s">
        <v>41</v>
      </c>
      <c r="F42" s="7">
        <v>32</v>
      </c>
      <c r="G42" s="7"/>
      <c r="H42" s="7">
        <v>0</v>
      </c>
      <c r="I42" s="7"/>
      <c r="J42" s="7">
        <v>32</v>
      </c>
      <c r="K42" s="8"/>
      <c r="L42" s="7">
        <v>0</v>
      </c>
      <c r="M42" s="7">
        <v>0</v>
      </c>
      <c r="N42" s="7">
        <v>32</v>
      </c>
      <c r="O42" s="6" t="s">
        <v>328</v>
      </c>
      <c r="P42" s="5">
        <v>1.76</v>
      </c>
      <c r="Q42" s="5">
        <v>56.32</v>
      </c>
    </row>
    <row r="43" spans="1:17" x14ac:dyDescent="0.35">
      <c r="A43" s="9">
        <v>10995</v>
      </c>
      <c r="B43" s="8" t="s">
        <v>332</v>
      </c>
      <c r="C43" s="8" t="s">
        <v>57</v>
      </c>
      <c r="D43" s="8" t="s">
        <v>1724</v>
      </c>
      <c r="E43" s="8" t="s">
        <v>59</v>
      </c>
      <c r="F43" s="7">
        <v>410.3</v>
      </c>
      <c r="G43" s="7">
        <v>787.2</v>
      </c>
      <c r="H43" s="7">
        <v>-1679.4458099999999</v>
      </c>
      <c r="I43" s="7"/>
      <c r="J43" s="7">
        <v>-481.94580999999994</v>
      </c>
      <c r="K43" s="8"/>
      <c r="L43" s="7">
        <v>0</v>
      </c>
      <c r="M43" s="7">
        <v>-22.9773</v>
      </c>
      <c r="N43" s="7">
        <v>-504.92310999999995</v>
      </c>
      <c r="O43" s="6" t="s">
        <v>328</v>
      </c>
      <c r="P43" s="5">
        <v>4.3899999999999997</v>
      </c>
      <c r="Q43" s="5">
        <v>-2115.7421058999994</v>
      </c>
    </row>
    <row r="44" spans="1:17" x14ac:dyDescent="0.35">
      <c r="A44" s="9">
        <v>11001</v>
      </c>
      <c r="B44" s="8" t="s">
        <v>332</v>
      </c>
      <c r="C44" s="8" t="s">
        <v>1553</v>
      </c>
      <c r="D44" s="8" t="s">
        <v>1723</v>
      </c>
      <c r="E44" s="8" t="s">
        <v>41</v>
      </c>
      <c r="F44" s="7">
        <v>520</v>
      </c>
      <c r="G44" s="7"/>
      <c r="H44" s="7">
        <v>0</v>
      </c>
      <c r="I44" s="7"/>
      <c r="J44" s="7">
        <v>520</v>
      </c>
      <c r="K44" s="8"/>
      <c r="L44" s="7">
        <v>0</v>
      </c>
      <c r="M44" s="7">
        <v>0</v>
      </c>
      <c r="N44" s="7">
        <v>520</v>
      </c>
      <c r="O44" s="6" t="s">
        <v>328</v>
      </c>
      <c r="P44" s="5">
        <v>1.37</v>
      </c>
      <c r="Q44" s="5">
        <v>712.40000000000009</v>
      </c>
    </row>
    <row r="45" spans="1:17" x14ac:dyDescent="0.35">
      <c r="A45" s="9">
        <v>11103</v>
      </c>
      <c r="B45" s="8" t="s">
        <v>332</v>
      </c>
      <c r="C45" s="8" t="s">
        <v>1722</v>
      </c>
      <c r="D45" s="8" t="s">
        <v>1721</v>
      </c>
      <c r="E45" s="8" t="s">
        <v>53</v>
      </c>
      <c r="F45" s="7">
        <v>484.9</v>
      </c>
      <c r="G45" s="7"/>
      <c r="H45" s="7">
        <v>0</v>
      </c>
      <c r="I45" s="7"/>
      <c r="J45" s="7">
        <v>484.9</v>
      </c>
      <c r="K45" s="8"/>
      <c r="L45" s="7">
        <v>0</v>
      </c>
      <c r="M45" s="7">
        <v>0</v>
      </c>
      <c r="N45" s="7">
        <v>484.9</v>
      </c>
      <c r="O45" s="6" t="s">
        <v>328</v>
      </c>
      <c r="P45" s="5">
        <v>16.64</v>
      </c>
      <c r="Q45" s="5">
        <v>8068.7359999999999</v>
      </c>
    </row>
    <row r="46" spans="1:17" x14ac:dyDescent="0.35">
      <c r="A46" s="9">
        <v>11104</v>
      </c>
      <c r="B46" s="8" t="s">
        <v>332</v>
      </c>
      <c r="C46" s="8" t="s">
        <v>189</v>
      </c>
      <c r="D46" s="8" t="s">
        <v>1720</v>
      </c>
      <c r="E46" s="8" t="s">
        <v>1719</v>
      </c>
      <c r="F46" s="7">
        <v>126.2</v>
      </c>
      <c r="G46" s="7"/>
      <c r="H46" s="7">
        <v>0</v>
      </c>
      <c r="I46" s="7"/>
      <c r="J46" s="7">
        <v>126.2</v>
      </c>
      <c r="K46" s="8" t="s">
        <v>574</v>
      </c>
      <c r="L46" s="7">
        <v>0</v>
      </c>
      <c r="M46" s="7">
        <v>0</v>
      </c>
      <c r="N46" s="7">
        <v>126.2</v>
      </c>
      <c r="O46" s="6" t="s">
        <v>328</v>
      </c>
      <c r="P46" s="5">
        <v>1.01</v>
      </c>
      <c r="Q46" s="5">
        <v>127.462</v>
      </c>
    </row>
    <row r="47" spans="1:17" x14ac:dyDescent="0.35">
      <c r="A47" s="9">
        <v>11147</v>
      </c>
      <c r="B47" s="8" t="s">
        <v>332</v>
      </c>
      <c r="C47" s="8" t="s">
        <v>211</v>
      </c>
      <c r="D47" s="8" t="s">
        <v>1718</v>
      </c>
      <c r="E47" s="8" t="s">
        <v>202</v>
      </c>
      <c r="F47" s="7">
        <v>0</v>
      </c>
      <c r="G47" s="7"/>
      <c r="H47" s="7">
        <v>0</v>
      </c>
      <c r="I47" s="7"/>
      <c r="J47" s="7">
        <v>0</v>
      </c>
      <c r="K47" s="8"/>
      <c r="L47" s="7">
        <v>0</v>
      </c>
      <c r="M47" s="7">
        <v>0</v>
      </c>
      <c r="N47" s="7">
        <v>0</v>
      </c>
      <c r="O47" s="6" t="s">
        <v>328</v>
      </c>
      <c r="P47" s="5">
        <v>0</v>
      </c>
      <c r="Q47" s="5">
        <v>0</v>
      </c>
    </row>
    <row r="48" spans="1:17" x14ac:dyDescent="0.35">
      <c r="A48" s="9">
        <v>11171</v>
      </c>
      <c r="B48" s="8" t="s">
        <v>332</v>
      </c>
      <c r="C48" s="8" t="s">
        <v>211</v>
      </c>
      <c r="D48" s="8" t="s">
        <v>1717</v>
      </c>
      <c r="E48" s="8" t="s">
        <v>439</v>
      </c>
      <c r="F48" s="7">
        <v>6047.6</v>
      </c>
      <c r="G48" s="7"/>
      <c r="H48" s="7">
        <v>0</v>
      </c>
      <c r="I48" s="7"/>
      <c r="J48" s="7">
        <v>6047.6</v>
      </c>
      <c r="K48" s="8"/>
      <c r="L48" s="7">
        <v>0</v>
      </c>
      <c r="M48" s="7">
        <v>0</v>
      </c>
      <c r="N48" s="7">
        <v>6047.6</v>
      </c>
      <c r="O48" s="6" t="s">
        <v>328</v>
      </c>
      <c r="P48" s="5">
        <v>3.38</v>
      </c>
      <c r="Q48" s="5">
        <v>20440.887999999999</v>
      </c>
    </row>
    <row r="49" spans="1:17" x14ac:dyDescent="0.35">
      <c r="A49" s="9">
        <v>11237</v>
      </c>
      <c r="B49" s="8" t="s">
        <v>332</v>
      </c>
      <c r="C49" s="8" t="s">
        <v>1366</v>
      </c>
      <c r="D49" s="8" t="s">
        <v>1716</v>
      </c>
      <c r="E49" s="8" t="s">
        <v>92</v>
      </c>
      <c r="F49" s="7">
        <v>9</v>
      </c>
      <c r="G49" s="7"/>
      <c r="H49" s="7">
        <v>-0.79168320000000003</v>
      </c>
      <c r="I49" s="7"/>
      <c r="J49" s="7">
        <v>8.2083168000000004</v>
      </c>
      <c r="K49" s="8"/>
      <c r="L49" s="7">
        <v>0</v>
      </c>
      <c r="M49" s="7">
        <v>0</v>
      </c>
      <c r="N49" s="7">
        <v>8.2083168000000004</v>
      </c>
      <c r="O49" s="6" t="s">
        <v>328</v>
      </c>
      <c r="P49" s="5">
        <v>7.2</v>
      </c>
      <c r="Q49" s="5">
        <v>59.099880960000007</v>
      </c>
    </row>
    <row r="50" spans="1:17" x14ac:dyDescent="0.35">
      <c r="A50" s="9">
        <v>11241</v>
      </c>
      <c r="B50" s="8" t="s">
        <v>332</v>
      </c>
      <c r="C50" s="8" t="s">
        <v>211</v>
      </c>
      <c r="D50" s="8" t="s">
        <v>1715</v>
      </c>
      <c r="E50" s="8" t="s">
        <v>46</v>
      </c>
      <c r="F50" s="7">
        <v>243</v>
      </c>
      <c r="G50" s="7"/>
      <c r="H50" s="7">
        <v>0</v>
      </c>
      <c r="I50" s="7"/>
      <c r="J50" s="7">
        <v>243</v>
      </c>
      <c r="K50" s="8"/>
      <c r="L50" s="7">
        <v>0</v>
      </c>
      <c r="M50" s="7">
        <v>0</v>
      </c>
      <c r="N50" s="7">
        <v>243</v>
      </c>
      <c r="O50" s="6" t="s">
        <v>328</v>
      </c>
      <c r="P50" s="5">
        <v>4</v>
      </c>
      <c r="Q50" s="5">
        <v>972</v>
      </c>
    </row>
    <row r="51" spans="1:17" x14ac:dyDescent="0.35">
      <c r="A51" s="9">
        <v>11249</v>
      </c>
      <c r="B51" s="8" t="s">
        <v>332</v>
      </c>
      <c r="C51" s="8" t="s">
        <v>133</v>
      </c>
      <c r="D51" s="8" t="s">
        <v>1600</v>
      </c>
      <c r="E51" s="8" t="s">
        <v>41</v>
      </c>
      <c r="F51" s="7">
        <v>305</v>
      </c>
      <c r="G51" s="7"/>
      <c r="H51" s="7">
        <v>0</v>
      </c>
      <c r="I51" s="7"/>
      <c r="J51" s="7">
        <v>305</v>
      </c>
      <c r="K51" s="8"/>
      <c r="L51" s="7">
        <v>0</v>
      </c>
      <c r="M51" s="7">
        <v>0</v>
      </c>
      <c r="N51" s="7">
        <v>305</v>
      </c>
      <c r="O51" s="6" t="s">
        <v>328</v>
      </c>
      <c r="P51" s="5">
        <v>2.37</v>
      </c>
      <c r="Q51" s="5">
        <v>722.85</v>
      </c>
    </row>
    <row r="52" spans="1:17" x14ac:dyDescent="0.35">
      <c r="A52" s="9">
        <v>11266</v>
      </c>
      <c r="B52" s="8" t="s">
        <v>332</v>
      </c>
      <c r="C52" s="8" t="s">
        <v>962</v>
      </c>
      <c r="D52" s="8" t="s">
        <v>1714</v>
      </c>
      <c r="E52" s="8" t="s">
        <v>53</v>
      </c>
      <c r="F52" s="7">
        <v>0</v>
      </c>
      <c r="G52" s="7"/>
      <c r="H52" s="7">
        <v>0</v>
      </c>
      <c r="I52" s="7"/>
      <c r="J52" s="7">
        <v>0</v>
      </c>
      <c r="K52" s="8"/>
      <c r="L52" s="7">
        <v>0</v>
      </c>
      <c r="M52" s="7">
        <v>0</v>
      </c>
      <c r="N52" s="7">
        <v>0</v>
      </c>
      <c r="O52" s="6" t="s">
        <v>328</v>
      </c>
      <c r="P52" s="5">
        <v>25</v>
      </c>
      <c r="Q52" s="5">
        <v>0</v>
      </c>
    </row>
    <row r="53" spans="1:17" x14ac:dyDescent="0.35">
      <c r="A53" s="9">
        <v>11267</v>
      </c>
      <c r="B53" s="8" t="s">
        <v>332</v>
      </c>
      <c r="C53" s="8" t="s">
        <v>133</v>
      </c>
      <c r="D53" s="8" t="s">
        <v>1616</v>
      </c>
      <c r="E53" s="8" t="s">
        <v>41</v>
      </c>
      <c r="F53" s="7">
        <v>0</v>
      </c>
      <c r="G53" s="7"/>
      <c r="H53" s="7">
        <v>0</v>
      </c>
      <c r="I53" s="7"/>
      <c r="J53" s="7">
        <v>0</v>
      </c>
      <c r="K53" s="8"/>
      <c r="L53" s="7">
        <v>0</v>
      </c>
      <c r="M53" s="7">
        <v>0</v>
      </c>
      <c r="N53" s="7">
        <v>0</v>
      </c>
      <c r="O53" s="6" t="s">
        <v>328</v>
      </c>
      <c r="P53" s="5">
        <v>0</v>
      </c>
      <c r="Q53" s="5">
        <v>0</v>
      </c>
    </row>
    <row r="54" spans="1:17" x14ac:dyDescent="0.35">
      <c r="A54" s="9">
        <v>11291</v>
      </c>
      <c r="B54" s="8" t="s">
        <v>332</v>
      </c>
      <c r="C54" s="8" t="s">
        <v>1713</v>
      </c>
      <c r="D54" s="8" t="s">
        <v>1712</v>
      </c>
      <c r="E54" s="8" t="s">
        <v>202</v>
      </c>
      <c r="F54" s="7">
        <v>0</v>
      </c>
      <c r="G54" s="7"/>
      <c r="H54" s="7">
        <v>0</v>
      </c>
      <c r="I54" s="7"/>
      <c r="J54" s="7">
        <v>0</v>
      </c>
      <c r="K54" s="8"/>
      <c r="L54" s="7">
        <v>0</v>
      </c>
      <c r="M54" s="7">
        <v>0</v>
      </c>
      <c r="N54" s="7">
        <v>0</v>
      </c>
      <c r="O54" s="6" t="s">
        <v>328</v>
      </c>
      <c r="P54" s="5">
        <v>1.1499999999999999</v>
      </c>
      <c r="Q54" s="5">
        <v>0</v>
      </c>
    </row>
    <row r="55" spans="1:17" x14ac:dyDescent="0.35">
      <c r="A55" s="9">
        <v>11296</v>
      </c>
      <c r="B55" s="8" t="s">
        <v>332</v>
      </c>
      <c r="C55" s="8" t="s">
        <v>1710</v>
      </c>
      <c r="D55" s="8" t="s">
        <v>1711</v>
      </c>
      <c r="E55" s="8" t="s">
        <v>128</v>
      </c>
      <c r="F55" s="7">
        <v>85</v>
      </c>
      <c r="G55" s="7"/>
      <c r="H55" s="7">
        <v>0</v>
      </c>
      <c r="I55" s="7"/>
      <c r="J55" s="7">
        <v>85</v>
      </c>
      <c r="K55" s="8"/>
      <c r="L55" s="7">
        <v>0</v>
      </c>
      <c r="M55" s="7">
        <v>0</v>
      </c>
      <c r="N55" s="7">
        <v>85</v>
      </c>
      <c r="O55" s="6" t="s">
        <v>328</v>
      </c>
      <c r="P55" s="5">
        <v>2.41</v>
      </c>
      <c r="Q55" s="5">
        <v>204.85000000000002</v>
      </c>
    </row>
    <row r="56" spans="1:17" x14ac:dyDescent="0.35">
      <c r="A56" s="9">
        <v>11299</v>
      </c>
      <c r="B56" s="8" t="s">
        <v>332</v>
      </c>
      <c r="C56" s="8" t="s">
        <v>1710</v>
      </c>
      <c r="D56" s="8" t="s">
        <v>1709</v>
      </c>
      <c r="E56" s="8" t="s">
        <v>1708</v>
      </c>
      <c r="F56" s="7">
        <v>269</v>
      </c>
      <c r="G56" s="7"/>
      <c r="H56" s="7">
        <v>0</v>
      </c>
      <c r="I56" s="7"/>
      <c r="J56" s="7">
        <v>269</v>
      </c>
      <c r="K56" s="8"/>
      <c r="L56" s="7">
        <v>0</v>
      </c>
      <c r="M56" s="7">
        <v>0</v>
      </c>
      <c r="N56" s="7">
        <v>269</v>
      </c>
      <c r="O56" s="6" t="s">
        <v>328</v>
      </c>
      <c r="P56" s="5">
        <v>2.41</v>
      </c>
      <c r="Q56" s="5">
        <v>648.29000000000008</v>
      </c>
    </row>
    <row r="57" spans="1:17" x14ac:dyDescent="0.35">
      <c r="A57" s="9">
        <v>11317</v>
      </c>
      <c r="B57" s="8" t="s">
        <v>332</v>
      </c>
      <c r="C57" s="8" t="s">
        <v>44</v>
      </c>
      <c r="D57" s="8" t="s">
        <v>1707</v>
      </c>
      <c r="E57" s="8" t="s">
        <v>46</v>
      </c>
      <c r="F57" s="7">
        <v>0</v>
      </c>
      <c r="G57" s="7"/>
      <c r="H57" s="7">
        <v>0</v>
      </c>
      <c r="I57" s="7"/>
      <c r="J57" s="7">
        <v>0</v>
      </c>
      <c r="K57" s="8" t="s">
        <v>574</v>
      </c>
      <c r="L57" s="7">
        <v>0</v>
      </c>
      <c r="M57" s="7">
        <v>0</v>
      </c>
      <c r="N57" s="7">
        <v>0</v>
      </c>
      <c r="O57" s="6" t="s">
        <v>328</v>
      </c>
      <c r="P57" s="5">
        <v>0.92</v>
      </c>
      <c r="Q57" s="5">
        <v>0</v>
      </c>
    </row>
    <row r="58" spans="1:17" x14ac:dyDescent="0.35">
      <c r="A58" s="9">
        <v>11344</v>
      </c>
      <c r="B58" s="8" t="s">
        <v>332</v>
      </c>
      <c r="C58" s="8" t="s">
        <v>57</v>
      </c>
      <c r="D58" s="8" t="s">
        <v>1706</v>
      </c>
      <c r="E58" s="8" t="s">
        <v>1705</v>
      </c>
      <c r="F58" s="7">
        <v>1836.4</v>
      </c>
      <c r="G58" s="7"/>
      <c r="H58" s="7">
        <v>0</v>
      </c>
      <c r="I58" s="7"/>
      <c r="J58" s="7">
        <v>1836.4</v>
      </c>
      <c r="K58" s="8" t="s">
        <v>574</v>
      </c>
      <c r="L58" s="7">
        <v>0</v>
      </c>
      <c r="M58" s="7">
        <v>0</v>
      </c>
      <c r="N58" s="7">
        <v>1836.4</v>
      </c>
      <c r="O58" s="6" t="s">
        <v>328</v>
      </c>
      <c r="P58" s="5">
        <v>4.58</v>
      </c>
      <c r="Q58" s="5">
        <v>8410.7120000000014</v>
      </c>
    </row>
    <row r="59" spans="1:17" x14ac:dyDescent="0.35">
      <c r="A59" s="9">
        <v>11353</v>
      </c>
      <c r="B59" s="8" t="s">
        <v>332</v>
      </c>
      <c r="C59" s="8" t="s">
        <v>42</v>
      </c>
      <c r="D59" s="8" t="s">
        <v>1704</v>
      </c>
      <c r="E59" s="8" t="s">
        <v>41</v>
      </c>
      <c r="F59" s="7">
        <v>578</v>
      </c>
      <c r="G59" s="7"/>
      <c r="H59" s="7">
        <v>0</v>
      </c>
      <c r="I59" s="7"/>
      <c r="J59" s="7">
        <v>578</v>
      </c>
      <c r="K59" s="8"/>
      <c r="L59" s="7">
        <v>0</v>
      </c>
      <c r="M59" s="7">
        <v>0</v>
      </c>
      <c r="N59" s="7">
        <v>578</v>
      </c>
      <c r="O59" s="6" t="s">
        <v>328</v>
      </c>
      <c r="P59" s="5">
        <v>5.7</v>
      </c>
      <c r="Q59" s="5">
        <v>3294.6</v>
      </c>
    </row>
    <row r="60" spans="1:17" x14ac:dyDescent="0.35">
      <c r="A60" s="9">
        <v>11377</v>
      </c>
      <c r="B60" s="8" t="s">
        <v>332</v>
      </c>
      <c r="C60" s="8" t="s">
        <v>57</v>
      </c>
      <c r="D60" s="8" t="s">
        <v>1703</v>
      </c>
      <c r="E60" s="8" t="s">
        <v>41</v>
      </c>
      <c r="F60" s="7">
        <v>467.9</v>
      </c>
      <c r="G60" s="7"/>
      <c r="H60" s="7">
        <v>0</v>
      </c>
      <c r="I60" s="7"/>
      <c r="J60" s="7">
        <v>467.9</v>
      </c>
      <c r="K60" s="8"/>
      <c r="L60" s="7">
        <v>0</v>
      </c>
      <c r="M60" s="7">
        <v>0</v>
      </c>
      <c r="N60" s="7">
        <v>467.9</v>
      </c>
      <c r="O60" s="6" t="s">
        <v>328</v>
      </c>
      <c r="P60" s="5">
        <v>2.1</v>
      </c>
      <c r="Q60" s="5">
        <v>982.59</v>
      </c>
    </row>
    <row r="61" spans="1:17" x14ac:dyDescent="0.35">
      <c r="A61" s="9">
        <v>11386</v>
      </c>
      <c r="B61" s="8" t="s">
        <v>332</v>
      </c>
      <c r="C61" s="8" t="s">
        <v>1702</v>
      </c>
      <c r="D61" s="8" t="s">
        <v>1701</v>
      </c>
      <c r="E61" s="8" t="s">
        <v>46</v>
      </c>
      <c r="F61" s="7">
        <v>0</v>
      </c>
      <c r="G61" s="7"/>
      <c r="H61" s="7">
        <v>0</v>
      </c>
      <c r="I61" s="7"/>
      <c r="J61" s="7">
        <v>0</v>
      </c>
      <c r="K61" s="8"/>
      <c r="L61" s="7">
        <v>0</v>
      </c>
      <c r="M61" s="7">
        <v>0</v>
      </c>
      <c r="N61" s="7">
        <v>0</v>
      </c>
      <c r="O61" s="6" t="s">
        <v>328</v>
      </c>
      <c r="P61" s="5">
        <v>2.25</v>
      </c>
      <c r="Q61" s="5">
        <v>0</v>
      </c>
    </row>
    <row r="62" spans="1:17" x14ac:dyDescent="0.35">
      <c r="A62" s="9">
        <v>11399</v>
      </c>
      <c r="B62" s="8" t="s">
        <v>332</v>
      </c>
      <c r="C62" s="8" t="s">
        <v>135</v>
      </c>
      <c r="D62" s="8" t="s">
        <v>1700</v>
      </c>
      <c r="E62" s="8" t="s">
        <v>1699</v>
      </c>
      <c r="F62" s="7">
        <v>234</v>
      </c>
      <c r="G62" s="7"/>
      <c r="H62" s="7">
        <v>0</v>
      </c>
      <c r="I62" s="7"/>
      <c r="J62" s="7">
        <v>234</v>
      </c>
      <c r="K62" s="8"/>
      <c r="L62" s="7">
        <v>0</v>
      </c>
      <c r="M62" s="7">
        <v>0</v>
      </c>
      <c r="N62" s="7">
        <v>234</v>
      </c>
      <c r="O62" s="6" t="s">
        <v>328</v>
      </c>
      <c r="P62" s="5">
        <v>4.7300000000000004</v>
      </c>
      <c r="Q62" s="5">
        <v>1106.8200000000002</v>
      </c>
    </row>
    <row r="63" spans="1:17" x14ac:dyDescent="0.35">
      <c r="A63" s="9">
        <v>11409</v>
      </c>
      <c r="B63" s="8" t="s">
        <v>332</v>
      </c>
      <c r="C63" s="8" t="s">
        <v>114</v>
      </c>
      <c r="D63" s="8" t="s">
        <v>1698</v>
      </c>
      <c r="E63" s="8" t="s">
        <v>46</v>
      </c>
      <c r="F63" s="7">
        <v>165</v>
      </c>
      <c r="G63" s="7"/>
      <c r="H63" s="7">
        <v>0</v>
      </c>
      <c r="I63" s="7"/>
      <c r="J63" s="7">
        <v>165</v>
      </c>
      <c r="K63" s="8"/>
      <c r="L63" s="7">
        <v>0</v>
      </c>
      <c r="M63" s="7">
        <v>-1.4670000000000001</v>
      </c>
      <c r="N63" s="7">
        <v>163.53299999999999</v>
      </c>
      <c r="O63" s="6" t="s">
        <v>328</v>
      </c>
      <c r="P63" s="5">
        <v>2.12</v>
      </c>
      <c r="Q63" s="5">
        <v>349.8</v>
      </c>
    </row>
    <row r="64" spans="1:17" x14ac:dyDescent="0.35">
      <c r="A64" s="9">
        <v>11419</v>
      </c>
      <c r="B64" s="8" t="s">
        <v>332</v>
      </c>
      <c r="C64" s="8" t="s">
        <v>1366</v>
      </c>
      <c r="D64" s="8" t="s">
        <v>1697</v>
      </c>
      <c r="E64" s="8" t="s">
        <v>143</v>
      </c>
      <c r="F64" s="7">
        <v>24</v>
      </c>
      <c r="G64" s="7"/>
      <c r="H64" s="7">
        <v>0</v>
      </c>
      <c r="I64" s="7"/>
      <c r="J64" s="7">
        <v>24</v>
      </c>
      <c r="K64" s="8"/>
      <c r="L64" s="7">
        <v>0</v>
      </c>
      <c r="M64" s="7">
        <v>0</v>
      </c>
      <c r="N64" s="7">
        <v>24</v>
      </c>
      <c r="O64" s="6" t="s">
        <v>328</v>
      </c>
      <c r="P64" s="5">
        <v>14.95</v>
      </c>
      <c r="Q64" s="5">
        <v>358.79999999999995</v>
      </c>
    </row>
    <row r="65" spans="1:17" x14ac:dyDescent="0.35">
      <c r="A65" s="9">
        <v>11427</v>
      </c>
      <c r="B65" s="8" t="s">
        <v>332</v>
      </c>
      <c r="C65" s="8" t="s">
        <v>124</v>
      </c>
      <c r="D65" s="8" t="s">
        <v>1696</v>
      </c>
      <c r="E65" s="8" t="s">
        <v>126</v>
      </c>
      <c r="F65" s="7">
        <v>319</v>
      </c>
      <c r="G65" s="7"/>
      <c r="H65" s="7">
        <v>-106.535736</v>
      </c>
      <c r="I65" s="7"/>
      <c r="J65" s="7">
        <v>212.46426400000001</v>
      </c>
      <c r="K65" s="8"/>
      <c r="L65" s="7">
        <v>0</v>
      </c>
      <c r="M65" s="7">
        <v>0</v>
      </c>
      <c r="N65" s="7">
        <v>212.46426400000001</v>
      </c>
      <c r="O65" s="6" t="s">
        <v>328</v>
      </c>
      <c r="P65" s="5">
        <v>3.75</v>
      </c>
      <c r="Q65" s="5">
        <v>796.74099000000001</v>
      </c>
    </row>
    <row r="66" spans="1:17" x14ac:dyDescent="0.35">
      <c r="A66" s="9">
        <v>11429</v>
      </c>
      <c r="B66" s="8" t="s">
        <v>332</v>
      </c>
      <c r="C66" s="8" t="s">
        <v>124</v>
      </c>
      <c r="D66" s="8" t="s">
        <v>1695</v>
      </c>
      <c r="E66" s="8" t="s">
        <v>1694</v>
      </c>
      <c r="F66" s="7">
        <v>1047</v>
      </c>
      <c r="G66" s="7"/>
      <c r="H66" s="7">
        <v>0</v>
      </c>
      <c r="I66" s="7"/>
      <c r="J66" s="7">
        <v>1047</v>
      </c>
      <c r="K66" s="8" t="s">
        <v>574</v>
      </c>
      <c r="L66" s="7">
        <v>0</v>
      </c>
      <c r="M66" s="7">
        <v>0</v>
      </c>
      <c r="N66" s="7">
        <v>1047</v>
      </c>
      <c r="O66" s="6" t="s">
        <v>328</v>
      </c>
      <c r="P66" s="5">
        <v>3.7</v>
      </c>
      <c r="Q66" s="5">
        <v>3873.9</v>
      </c>
    </row>
    <row r="67" spans="1:17" x14ac:dyDescent="0.35">
      <c r="A67" s="9">
        <v>11440</v>
      </c>
      <c r="B67" s="8" t="s">
        <v>332</v>
      </c>
      <c r="C67" s="8" t="s">
        <v>99</v>
      </c>
      <c r="D67" s="8" t="s">
        <v>1693</v>
      </c>
      <c r="E67" s="8" t="s">
        <v>202</v>
      </c>
      <c r="F67" s="7">
        <v>713</v>
      </c>
      <c r="G67" s="7"/>
      <c r="H67" s="7">
        <v>0</v>
      </c>
      <c r="I67" s="7"/>
      <c r="J67" s="7">
        <v>713</v>
      </c>
      <c r="K67" s="8"/>
      <c r="L67" s="7">
        <v>0</v>
      </c>
      <c r="M67" s="7">
        <v>0</v>
      </c>
      <c r="N67" s="7">
        <v>713</v>
      </c>
      <c r="O67" s="6" t="s">
        <v>328</v>
      </c>
      <c r="P67" s="5">
        <v>6.59</v>
      </c>
      <c r="Q67" s="5">
        <v>4698.67</v>
      </c>
    </row>
    <row r="68" spans="1:17" x14ac:dyDescent="0.35">
      <c r="A68" s="9">
        <v>11461</v>
      </c>
      <c r="B68" s="8" t="s">
        <v>332</v>
      </c>
      <c r="C68" s="8" t="s">
        <v>1692</v>
      </c>
      <c r="D68" s="8" t="s">
        <v>1691</v>
      </c>
      <c r="E68" s="8" t="s">
        <v>1690</v>
      </c>
      <c r="F68" s="7">
        <v>731</v>
      </c>
      <c r="G68" s="7"/>
      <c r="H68" s="7">
        <v>0</v>
      </c>
      <c r="I68" s="7"/>
      <c r="J68" s="7">
        <v>731</v>
      </c>
      <c r="K68" s="8" t="s">
        <v>574</v>
      </c>
      <c r="L68" s="7">
        <v>0</v>
      </c>
      <c r="M68" s="7">
        <v>0</v>
      </c>
      <c r="N68" s="7">
        <v>731</v>
      </c>
      <c r="O68" s="6" t="s">
        <v>328</v>
      </c>
      <c r="P68" s="5">
        <v>2.7</v>
      </c>
      <c r="Q68" s="5">
        <v>1973.7</v>
      </c>
    </row>
    <row r="69" spans="1:17" x14ac:dyDescent="0.35">
      <c r="A69" s="9">
        <v>11505</v>
      </c>
      <c r="B69" s="8" t="s">
        <v>332</v>
      </c>
      <c r="C69" s="8" t="s">
        <v>57</v>
      </c>
      <c r="D69" s="8" t="s">
        <v>1689</v>
      </c>
      <c r="E69" s="8" t="s">
        <v>119</v>
      </c>
      <c r="F69" s="7">
        <v>506.1</v>
      </c>
      <c r="G69" s="7"/>
      <c r="H69" s="7">
        <v>-337.05165599999998</v>
      </c>
      <c r="I69" s="7"/>
      <c r="J69" s="7">
        <v>169.04834400000004</v>
      </c>
      <c r="K69" s="8"/>
      <c r="L69" s="7">
        <v>0</v>
      </c>
      <c r="M69" s="7">
        <v>0</v>
      </c>
      <c r="N69" s="7">
        <v>169.04834400000004</v>
      </c>
      <c r="O69" s="6" t="s">
        <v>328</v>
      </c>
      <c r="P69" s="5">
        <v>4.03</v>
      </c>
      <c r="Q69" s="5">
        <v>681.26482632000022</v>
      </c>
    </row>
    <row r="70" spans="1:17" x14ac:dyDescent="0.35">
      <c r="A70" s="9">
        <v>11516</v>
      </c>
      <c r="B70" s="8" t="s">
        <v>332</v>
      </c>
      <c r="C70" s="8" t="s">
        <v>135</v>
      </c>
      <c r="D70" s="8" t="s">
        <v>1688</v>
      </c>
      <c r="E70" s="8" t="s">
        <v>1687</v>
      </c>
      <c r="F70" s="7">
        <v>935.1</v>
      </c>
      <c r="G70" s="7"/>
      <c r="H70" s="7">
        <v>0</v>
      </c>
      <c r="I70" s="7"/>
      <c r="J70" s="7">
        <v>935.1</v>
      </c>
      <c r="K70" s="8"/>
      <c r="L70" s="7">
        <v>0</v>
      </c>
      <c r="M70" s="7">
        <v>0</v>
      </c>
      <c r="N70" s="7">
        <v>935.1</v>
      </c>
      <c r="O70" s="6" t="s">
        <v>328</v>
      </c>
      <c r="P70" s="5">
        <v>3</v>
      </c>
      <c r="Q70" s="5">
        <v>2805.3</v>
      </c>
    </row>
    <row r="71" spans="1:17" x14ac:dyDescent="0.35">
      <c r="A71" s="9">
        <v>11532</v>
      </c>
      <c r="B71" s="8" t="s">
        <v>332</v>
      </c>
      <c r="C71" s="8" t="s">
        <v>57</v>
      </c>
      <c r="D71" s="8" t="s">
        <v>1686</v>
      </c>
      <c r="E71" s="8" t="s">
        <v>46</v>
      </c>
      <c r="F71" s="7">
        <v>131</v>
      </c>
      <c r="G71" s="7"/>
      <c r="H71" s="7">
        <v>0</v>
      </c>
      <c r="I71" s="7"/>
      <c r="J71" s="7">
        <v>131</v>
      </c>
      <c r="K71" s="8"/>
      <c r="L71" s="7">
        <v>0</v>
      </c>
      <c r="M71" s="7">
        <v>0</v>
      </c>
      <c r="N71" s="7">
        <v>131</v>
      </c>
      <c r="O71" s="6" t="s">
        <v>328</v>
      </c>
      <c r="P71" s="5">
        <v>4.21</v>
      </c>
      <c r="Q71" s="5">
        <v>551.51</v>
      </c>
    </row>
    <row r="72" spans="1:17" x14ac:dyDescent="0.35">
      <c r="A72" s="9">
        <v>11536</v>
      </c>
      <c r="B72" s="8" t="s">
        <v>332</v>
      </c>
      <c r="C72" s="8" t="s">
        <v>135</v>
      </c>
      <c r="D72" s="8" t="s">
        <v>1685</v>
      </c>
      <c r="E72" s="8" t="s">
        <v>137</v>
      </c>
      <c r="F72" s="7">
        <v>357.7</v>
      </c>
      <c r="G72" s="7"/>
      <c r="H72" s="7">
        <v>-9.4719239999999996</v>
      </c>
      <c r="I72" s="7"/>
      <c r="J72" s="7">
        <v>348.22807599999999</v>
      </c>
      <c r="K72" s="8" t="s">
        <v>574</v>
      </c>
      <c r="L72" s="7">
        <v>0</v>
      </c>
      <c r="M72" s="7">
        <v>-6.9349999999999996</v>
      </c>
      <c r="N72" s="7">
        <v>341.29307599999999</v>
      </c>
      <c r="O72" s="6" t="s">
        <v>328</v>
      </c>
      <c r="P72" s="5">
        <v>1.92</v>
      </c>
      <c r="Q72" s="5">
        <v>668.5979059199999</v>
      </c>
    </row>
    <row r="73" spans="1:17" x14ac:dyDescent="0.35">
      <c r="A73" s="9">
        <v>11537</v>
      </c>
      <c r="B73" s="8" t="s">
        <v>332</v>
      </c>
      <c r="C73" s="8" t="s">
        <v>135</v>
      </c>
      <c r="D73" s="8" t="s">
        <v>1684</v>
      </c>
      <c r="E73" s="8" t="s">
        <v>1683</v>
      </c>
      <c r="F73" s="7">
        <v>1201.4000000000001</v>
      </c>
      <c r="G73" s="7"/>
      <c r="H73" s="7">
        <v>0</v>
      </c>
      <c r="I73" s="7"/>
      <c r="J73" s="7">
        <v>1201.4000000000001</v>
      </c>
      <c r="K73" s="8"/>
      <c r="L73" s="7">
        <v>0</v>
      </c>
      <c r="M73" s="7">
        <v>0</v>
      </c>
      <c r="N73" s="7">
        <v>1201.4000000000001</v>
      </c>
      <c r="O73" s="6" t="s">
        <v>328</v>
      </c>
      <c r="P73" s="5">
        <v>2.96</v>
      </c>
      <c r="Q73" s="5">
        <v>3556.1440000000002</v>
      </c>
    </row>
    <row r="74" spans="1:17" x14ac:dyDescent="0.35">
      <c r="A74" s="9">
        <v>11570</v>
      </c>
      <c r="B74" s="8" t="s">
        <v>332</v>
      </c>
      <c r="C74" s="8" t="s">
        <v>124</v>
      </c>
      <c r="D74" s="8" t="s">
        <v>1682</v>
      </c>
      <c r="E74" s="8" t="s">
        <v>1681</v>
      </c>
      <c r="F74" s="7">
        <v>767</v>
      </c>
      <c r="G74" s="7"/>
      <c r="H74" s="7">
        <v>0</v>
      </c>
      <c r="I74" s="7"/>
      <c r="J74" s="7">
        <v>767</v>
      </c>
      <c r="K74" s="8"/>
      <c r="L74" s="7">
        <v>0</v>
      </c>
      <c r="M74" s="7">
        <v>0</v>
      </c>
      <c r="N74" s="7">
        <v>767</v>
      </c>
      <c r="O74" s="6" t="s">
        <v>328</v>
      </c>
      <c r="P74" s="5">
        <v>3.6</v>
      </c>
      <c r="Q74" s="5">
        <v>2761.2000000000003</v>
      </c>
    </row>
    <row r="75" spans="1:17" x14ac:dyDescent="0.35">
      <c r="A75" s="9">
        <v>11622</v>
      </c>
      <c r="B75" s="8" t="s">
        <v>332</v>
      </c>
      <c r="C75" s="8" t="s">
        <v>1421</v>
      </c>
      <c r="D75" s="8" t="s">
        <v>1680</v>
      </c>
      <c r="E75" s="8" t="s">
        <v>41</v>
      </c>
      <c r="F75" s="7">
        <v>77</v>
      </c>
      <c r="G75" s="7"/>
      <c r="H75" s="7">
        <v>0</v>
      </c>
      <c r="I75" s="7"/>
      <c r="J75" s="7">
        <v>77</v>
      </c>
      <c r="K75" s="8"/>
      <c r="L75" s="7">
        <v>0</v>
      </c>
      <c r="M75" s="7">
        <v>0</v>
      </c>
      <c r="N75" s="7">
        <v>77</v>
      </c>
      <c r="O75" s="6" t="s">
        <v>328</v>
      </c>
      <c r="P75" s="5">
        <v>1.88</v>
      </c>
      <c r="Q75" s="5">
        <v>144.76</v>
      </c>
    </row>
    <row r="76" spans="1:17" x14ac:dyDescent="0.35">
      <c r="A76" s="9">
        <v>11626</v>
      </c>
      <c r="B76" s="8" t="s">
        <v>332</v>
      </c>
      <c r="C76" s="8" t="s">
        <v>42</v>
      </c>
      <c r="D76" s="8" t="s">
        <v>1679</v>
      </c>
      <c r="E76" s="8" t="s">
        <v>41</v>
      </c>
      <c r="F76" s="7">
        <v>0</v>
      </c>
      <c r="G76" s="7"/>
      <c r="H76" s="7">
        <v>0</v>
      </c>
      <c r="I76" s="7"/>
      <c r="J76" s="7">
        <v>0</v>
      </c>
      <c r="K76" s="8"/>
      <c r="L76" s="7">
        <v>0</v>
      </c>
      <c r="M76" s="7">
        <v>0</v>
      </c>
      <c r="N76" s="7">
        <v>0</v>
      </c>
      <c r="O76" s="6" t="s">
        <v>328</v>
      </c>
      <c r="P76" s="5">
        <v>0</v>
      </c>
      <c r="Q76" s="5">
        <v>0</v>
      </c>
    </row>
    <row r="77" spans="1:17" x14ac:dyDescent="0.35">
      <c r="A77" s="9">
        <v>11631</v>
      </c>
      <c r="B77" s="8" t="s">
        <v>332</v>
      </c>
      <c r="C77" s="8" t="s">
        <v>57</v>
      </c>
      <c r="D77" s="8" t="s">
        <v>1678</v>
      </c>
      <c r="E77" s="8" t="s">
        <v>1345</v>
      </c>
      <c r="F77" s="7">
        <v>77</v>
      </c>
      <c r="G77" s="7"/>
      <c r="H77" s="7">
        <v>0</v>
      </c>
      <c r="I77" s="7"/>
      <c r="J77" s="7">
        <v>77</v>
      </c>
      <c r="K77" s="8"/>
      <c r="L77" s="7">
        <v>0</v>
      </c>
      <c r="M77" s="7">
        <v>0</v>
      </c>
      <c r="N77" s="7">
        <v>77</v>
      </c>
      <c r="O77" s="6" t="s">
        <v>328</v>
      </c>
      <c r="P77" s="5">
        <v>3.22</v>
      </c>
      <c r="Q77" s="5">
        <v>247.94000000000003</v>
      </c>
    </row>
    <row r="78" spans="1:17" x14ac:dyDescent="0.35">
      <c r="A78" s="9">
        <v>11648</v>
      </c>
      <c r="B78" s="8" t="s">
        <v>332</v>
      </c>
      <c r="C78" s="8" t="s">
        <v>108</v>
      </c>
      <c r="D78" s="8" t="s">
        <v>1677</v>
      </c>
      <c r="E78" s="8" t="s">
        <v>46</v>
      </c>
      <c r="F78" s="7">
        <v>132</v>
      </c>
      <c r="G78" s="7"/>
      <c r="H78" s="7">
        <v>-5.3862629999999996</v>
      </c>
      <c r="I78" s="7"/>
      <c r="J78" s="7">
        <v>126.613737</v>
      </c>
      <c r="K78" s="8"/>
      <c r="L78" s="7">
        <v>0</v>
      </c>
      <c r="M78" s="7">
        <v>-4.8</v>
      </c>
      <c r="N78" s="7">
        <v>121.813737</v>
      </c>
      <c r="O78" s="6" t="s">
        <v>328</v>
      </c>
      <c r="P78" s="5">
        <v>4.4000000000000004</v>
      </c>
      <c r="Q78" s="5">
        <v>557.1004428</v>
      </c>
    </row>
    <row r="79" spans="1:17" x14ac:dyDescent="0.35">
      <c r="A79" s="9">
        <v>11689</v>
      </c>
      <c r="B79" s="8" t="s">
        <v>332</v>
      </c>
      <c r="C79" s="8" t="s">
        <v>135</v>
      </c>
      <c r="D79" s="8" t="s">
        <v>1676</v>
      </c>
      <c r="E79" s="8" t="s">
        <v>257</v>
      </c>
      <c r="F79" s="7">
        <v>66</v>
      </c>
      <c r="G79" s="7"/>
      <c r="H79" s="7">
        <v>0</v>
      </c>
      <c r="I79" s="7"/>
      <c r="J79" s="7">
        <v>66</v>
      </c>
      <c r="K79" s="8"/>
      <c r="L79" s="7">
        <v>0</v>
      </c>
      <c r="M79" s="7">
        <v>0</v>
      </c>
      <c r="N79" s="7">
        <v>66</v>
      </c>
      <c r="O79" s="6" t="s">
        <v>328</v>
      </c>
      <c r="P79" s="5">
        <v>3.05</v>
      </c>
      <c r="Q79" s="5">
        <v>201.29999999999998</v>
      </c>
    </row>
    <row r="80" spans="1:17" x14ac:dyDescent="0.35">
      <c r="A80" s="9">
        <v>11697</v>
      </c>
      <c r="B80" s="8" t="s">
        <v>332</v>
      </c>
      <c r="C80" s="8" t="s">
        <v>404</v>
      </c>
      <c r="D80" s="8" t="s">
        <v>1675</v>
      </c>
      <c r="E80" s="8" t="s">
        <v>41</v>
      </c>
      <c r="F80" s="7">
        <v>38</v>
      </c>
      <c r="G80" s="7"/>
      <c r="H80" s="7">
        <v>0</v>
      </c>
      <c r="I80" s="7"/>
      <c r="J80" s="7">
        <v>38</v>
      </c>
      <c r="K80" s="8"/>
      <c r="L80" s="7">
        <v>0</v>
      </c>
      <c r="M80" s="7">
        <v>0</v>
      </c>
      <c r="N80" s="7">
        <v>38</v>
      </c>
      <c r="O80" s="6" t="s">
        <v>328</v>
      </c>
      <c r="P80" s="5">
        <v>4.29</v>
      </c>
      <c r="Q80" s="5">
        <v>163.02000000000001</v>
      </c>
    </row>
    <row r="81" spans="1:17" x14ac:dyDescent="0.35">
      <c r="A81" s="9">
        <v>11707</v>
      </c>
      <c r="B81" s="8" t="s">
        <v>332</v>
      </c>
      <c r="C81" s="8" t="s">
        <v>1298</v>
      </c>
      <c r="D81" s="8" t="s">
        <v>1674</v>
      </c>
      <c r="E81" s="8" t="s">
        <v>1673</v>
      </c>
      <c r="F81" s="7">
        <v>3169.8</v>
      </c>
      <c r="G81" s="7"/>
      <c r="H81" s="7">
        <v>0</v>
      </c>
      <c r="I81" s="7"/>
      <c r="J81" s="7">
        <v>3169.8</v>
      </c>
      <c r="K81" s="8"/>
      <c r="L81" s="7">
        <v>0</v>
      </c>
      <c r="M81" s="7">
        <v>0</v>
      </c>
      <c r="N81" s="7">
        <v>3169.8</v>
      </c>
      <c r="O81" s="6" t="s">
        <v>328</v>
      </c>
      <c r="P81" s="5">
        <v>2.77</v>
      </c>
      <c r="Q81" s="5">
        <v>8780.3460000000014</v>
      </c>
    </row>
    <row r="82" spans="1:17" x14ac:dyDescent="0.35">
      <c r="A82" s="9">
        <v>11711</v>
      </c>
      <c r="B82" s="8" t="s">
        <v>332</v>
      </c>
      <c r="C82" s="8" t="s">
        <v>1467</v>
      </c>
      <c r="D82" s="8" t="s">
        <v>1672</v>
      </c>
      <c r="E82" s="8" t="s">
        <v>481</v>
      </c>
      <c r="F82" s="7">
        <v>149</v>
      </c>
      <c r="G82" s="7"/>
      <c r="H82" s="7">
        <v>0</v>
      </c>
      <c r="I82" s="7"/>
      <c r="J82" s="7">
        <v>149</v>
      </c>
      <c r="K82" s="8"/>
      <c r="L82" s="7">
        <v>0</v>
      </c>
      <c r="M82" s="7">
        <v>0</v>
      </c>
      <c r="N82" s="7">
        <v>149</v>
      </c>
      <c r="O82" s="6" t="s">
        <v>328</v>
      </c>
      <c r="P82" s="5">
        <v>32.99</v>
      </c>
      <c r="Q82" s="5">
        <v>4915.51</v>
      </c>
    </row>
    <row r="83" spans="1:17" x14ac:dyDescent="0.35">
      <c r="A83" s="9">
        <v>11712</v>
      </c>
      <c r="B83" s="8" t="s">
        <v>332</v>
      </c>
      <c r="C83" s="8" t="s">
        <v>1467</v>
      </c>
      <c r="D83" s="8" t="s">
        <v>1671</v>
      </c>
      <c r="E83" s="8" t="s">
        <v>1670</v>
      </c>
      <c r="F83" s="7">
        <v>51</v>
      </c>
      <c r="G83" s="7"/>
      <c r="H83" s="7">
        <v>0</v>
      </c>
      <c r="I83" s="7"/>
      <c r="J83" s="7">
        <v>51</v>
      </c>
      <c r="K83" s="8"/>
      <c r="L83" s="7">
        <v>0</v>
      </c>
      <c r="M83" s="7">
        <v>0</v>
      </c>
      <c r="N83" s="7">
        <v>51</v>
      </c>
      <c r="O83" s="6" t="s">
        <v>328</v>
      </c>
      <c r="P83" s="5">
        <v>53.2</v>
      </c>
      <c r="Q83" s="5">
        <v>2713.2000000000003</v>
      </c>
    </row>
    <row r="84" spans="1:17" x14ac:dyDescent="0.35">
      <c r="A84" s="9">
        <v>11734</v>
      </c>
      <c r="B84" s="8" t="s">
        <v>332</v>
      </c>
      <c r="C84" s="8" t="s">
        <v>404</v>
      </c>
      <c r="D84" s="8" t="s">
        <v>1669</v>
      </c>
      <c r="E84" s="8" t="s">
        <v>41</v>
      </c>
      <c r="F84" s="7">
        <v>836</v>
      </c>
      <c r="G84" s="7"/>
      <c r="H84" s="7">
        <v>0</v>
      </c>
      <c r="I84" s="7"/>
      <c r="J84" s="7">
        <v>836</v>
      </c>
      <c r="K84" s="8"/>
      <c r="L84" s="7">
        <v>0</v>
      </c>
      <c r="M84" s="7">
        <v>0</v>
      </c>
      <c r="N84" s="7">
        <v>836</v>
      </c>
      <c r="O84" s="6" t="s">
        <v>328</v>
      </c>
      <c r="P84" s="5">
        <v>3.74</v>
      </c>
      <c r="Q84" s="5">
        <v>3126.6400000000003</v>
      </c>
    </row>
    <row r="85" spans="1:17" x14ac:dyDescent="0.35">
      <c r="A85" s="9">
        <v>11759</v>
      </c>
      <c r="B85" s="8" t="s">
        <v>332</v>
      </c>
      <c r="C85" s="8" t="s">
        <v>57</v>
      </c>
      <c r="D85" s="8" t="s">
        <v>1668</v>
      </c>
      <c r="E85" s="8" t="s">
        <v>41</v>
      </c>
      <c r="F85" s="7">
        <v>2965.9</v>
      </c>
      <c r="G85" s="7"/>
      <c r="H85" s="7">
        <v>-30.168162599999999</v>
      </c>
      <c r="I85" s="7"/>
      <c r="J85" s="7">
        <v>2935.7318374000001</v>
      </c>
      <c r="K85" s="8"/>
      <c r="L85" s="7">
        <v>0</v>
      </c>
      <c r="M85" s="7">
        <v>0</v>
      </c>
      <c r="N85" s="7">
        <v>2935.7318374000001</v>
      </c>
      <c r="O85" s="6" t="s">
        <v>328</v>
      </c>
      <c r="P85" s="5">
        <v>1.23</v>
      </c>
      <c r="Q85" s="5">
        <v>3610.9501600020003</v>
      </c>
    </row>
    <row r="86" spans="1:17" x14ac:dyDescent="0.35">
      <c r="A86" s="9">
        <v>11764</v>
      </c>
      <c r="B86" s="8" t="s">
        <v>332</v>
      </c>
      <c r="C86" s="8" t="s">
        <v>124</v>
      </c>
      <c r="D86" s="8" t="s">
        <v>1667</v>
      </c>
      <c r="E86" s="8" t="s">
        <v>541</v>
      </c>
      <c r="F86" s="7">
        <v>0</v>
      </c>
      <c r="G86" s="7"/>
      <c r="H86" s="7">
        <v>0</v>
      </c>
      <c r="I86" s="7"/>
      <c r="J86" s="7">
        <v>0</v>
      </c>
      <c r="K86" s="8" t="s">
        <v>574</v>
      </c>
      <c r="L86" s="7">
        <v>0</v>
      </c>
      <c r="M86" s="7">
        <v>0</v>
      </c>
      <c r="N86" s="7">
        <v>0</v>
      </c>
      <c r="O86" s="6" t="s">
        <v>328</v>
      </c>
      <c r="P86" s="5">
        <v>1.5</v>
      </c>
      <c r="Q86" s="5">
        <v>0</v>
      </c>
    </row>
    <row r="87" spans="1:17" x14ac:dyDescent="0.35">
      <c r="A87" s="9">
        <v>11783</v>
      </c>
      <c r="B87" s="8" t="s">
        <v>332</v>
      </c>
      <c r="C87" s="8" t="s">
        <v>1666</v>
      </c>
      <c r="D87" s="8" t="s">
        <v>1665</v>
      </c>
      <c r="E87" s="8" t="s">
        <v>41</v>
      </c>
      <c r="F87" s="7">
        <v>1542.1</v>
      </c>
      <c r="G87" s="7"/>
      <c r="H87" s="7">
        <v>0</v>
      </c>
      <c r="I87" s="7"/>
      <c r="J87" s="7">
        <v>1542.1</v>
      </c>
      <c r="K87" s="8"/>
      <c r="L87" s="7">
        <v>0</v>
      </c>
      <c r="M87" s="7">
        <v>0</v>
      </c>
      <c r="N87" s="7">
        <v>1542.1</v>
      </c>
      <c r="O87" s="6" t="s">
        <v>328</v>
      </c>
      <c r="P87" s="5">
        <v>2.4500000000000002</v>
      </c>
      <c r="Q87" s="5">
        <v>3778.145</v>
      </c>
    </row>
    <row r="88" spans="1:17" x14ac:dyDescent="0.35">
      <c r="A88" s="9">
        <v>11790</v>
      </c>
      <c r="B88" s="8" t="s">
        <v>332</v>
      </c>
      <c r="C88" s="8" t="s">
        <v>1298</v>
      </c>
      <c r="D88" s="8" t="s">
        <v>1664</v>
      </c>
      <c r="E88" s="8" t="s">
        <v>1663</v>
      </c>
      <c r="F88" s="7">
        <v>979.8</v>
      </c>
      <c r="G88" s="7"/>
      <c r="H88" s="7">
        <v>0</v>
      </c>
      <c r="I88" s="7"/>
      <c r="J88" s="7">
        <v>979.8</v>
      </c>
      <c r="K88" s="8"/>
      <c r="L88" s="7">
        <v>0</v>
      </c>
      <c r="M88" s="7">
        <v>0</v>
      </c>
      <c r="N88" s="7">
        <v>979.8</v>
      </c>
      <c r="O88" s="6" t="s">
        <v>328</v>
      </c>
      <c r="P88" s="5">
        <v>2.5499999999999998</v>
      </c>
      <c r="Q88" s="5">
        <v>2498.4899999999998</v>
      </c>
    </row>
    <row r="89" spans="1:17" x14ac:dyDescent="0.35">
      <c r="A89" s="9">
        <v>11798</v>
      </c>
      <c r="B89" s="8" t="s">
        <v>332</v>
      </c>
      <c r="C89" s="8" t="s">
        <v>1587</v>
      </c>
      <c r="D89" s="8" t="s">
        <v>1662</v>
      </c>
      <c r="E89" s="8" t="s">
        <v>1661</v>
      </c>
      <c r="F89" s="7">
        <v>32</v>
      </c>
      <c r="G89" s="7"/>
      <c r="H89" s="7">
        <v>0</v>
      </c>
      <c r="I89" s="7"/>
      <c r="J89" s="7">
        <v>32</v>
      </c>
      <c r="K89" s="8" t="s">
        <v>574</v>
      </c>
      <c r="L89" s="7">
        <v>0</v>
      </c>
      <c r="M89" s="7">
        <v>0</v>
      </c>
      <c r="N89" s="7">
        <v>32</v>
      </c>
      <c r="O89" s="6" t="s">
        <v>328</v>
      </c>
      <c r="P89" s="5">
        <v>3.45</v>
      </c>
      <c r="Q89" s="5">
        <v>110.4</v>
      </c>
    </row>
    <row r="90" spans="1:17" x14ac:dyDescent="0.35">
      <c r="A90" s="9">
        <v>11803</v>
      </c>
      <c r="B90" s="8" t="s">
        <v>332</v>
      </c>
      <c r="C90" s="8" t="s">
        <v>39</v>
      </c>
      <c r="D90" s="8" t="s">
        <v>1660</v>
      </c>
      <c r="E90" s="8" t="s">
        <v>41</v>
      </c>
      <c r="F90" s="7">
        <v>97</v>
      </c>
      <c r="G90" s="7"/>
      <c r="H90" s="7">
        <v>0</v>
      </c>
      <c r="I90" s="7"/>
      <c r="J90" s="7">
        <v>97</v>
      </c>
      <c r="K90" s="8"/>
      <c r="L90" s="7">
        <v>0</v>
      </c>
      <c r="M90" s="7">
        <v>0</v>
      </c>
      <c r="N90" s="7">
        <v>97</v>
      </c>
      <c r="O90" s="6" t="s">
        <v>328</v>
      </c>
      <c r="P90" s="5">
        <v>3.45</v>
      </c>
      <c r="Q90" s="5">
        <v>334.65000000000003</v>
      </c>
    </row>
    <row r="91" spans="1:17" x14ac:dyDescent="0.35">
      <c r="A91" s="9">
        <v>11810</v>
      </c>
      <c r="B91" s="8" t="s">
        <v>332</v>
      </c>
      <c r="C91" s="8" t="s">
        <v>124</v>
      </c>
      <c r="D91" s="8" t="s">
        <v>1659</v>
      </c>
      <c r="E91" s="8" t="s">
        <v>1658</v>
      </c>
      <c r="F91" s="7">
        <v>153</v>
      </c>
      <c r="G91" s="7"/>
      <c r="H91" s="7">
        <v>0</v>
      </c>
      <c r="I91" s="7"/>
      <c r="J91" s="7">
        <v>153</v>
      </c>
      <c r="K91" s="8"/>
      <c r="L91" s="7">
        <v>0</v>
      </c>
      <c r="M91" s="7">
        <v>0</v>
      </c>
      <c r="N91" s="7">
        <v>153</v>
      </c>
      <c r="O91" s="6" t="s">
        <v>328</v>
      </c>
      <c r="P91" s="5">
        <v>3.28</v>
      </c>
      <c r="Q91" s="5">
        <v>501.84</v>
      </c>
    </row>
    <row r="92" spans="1:17" x14ac:dyDescent="0.35">
      <c r="A92" s="9">
        <v>11811</v>
      </c>
      <c r="B92" s="8" t="s">
        <v>332</v>
      </c>
      <c r="C92" s="8" t="s">
        <v>1655</v>
      </c>
      <c r="D92" s="8" t="s">
        <v>1657</v>
      </c>
      <c r="E92" s="8" t="s">
        <v>1656</v>
      </c>
      <c r="F92" s="7">
        <v>43</v>
      </c>
      <c r="G92" s="7"/>
      <c r="H92" s="7">
        <v>0</v>
      </c>
      <c r="I92" s="7"/>
      <c r="J92" s="7">
        <v>43</v>
      </c>
      <c r="K92" s="8"/>
      <c r="L92" s="7">
        <v>0</v>
      </c>
      <c r="M92" s="7">
        <v>0</v>
      </c>
      <c r="N92" s="7">
        <v>43</v>
      </c>
      <c r="O92" s="6" t="s">
        <v>328</v>
      </c>
      <c r="P92" s="5">
        <v>0</v>
      </c>
      <c r="Q92" s="5">
        <v>0</v>
      </c>
    </row>
    <row r="93" spans="1:17" x14ac:dyDescent="0.35">
      <c r="A93" s="9">
        <v>11812</v>
      </c>
      <c r="B93" s="8" t="s">
        <v>332</v>
      </c>
      <c r="C93" s="8" t="s">
        <v>1655</v>
      </c>
      <c r="D93" s="8" t="s">
        <v>1654</v>
      </c>
      <c r="E93" s="8" t="s">
        <v>53</v>
      </c>
      <c r="F93" s="7">
        <v>42</v>
      </c>
      <c r="G93" s="7"/>
      <c r="H93" s="7">
        <v>0</v>
      </c>
      <c r="I93" s="7"/>
      <c r="J93" s="7">
        <v>42</v>
      </c>
      <c r="K93" s="8"/>
      <c r="L93" s="7">
        <v>0</v>
      </c>
      <c r="M93" s="7">
        <v>0</v>
      </c>
      <c r="N93" s="7">
        <v>42</v>
      </c>
      <c r="O93" s="6" t="s">
        <v>328</v>
      </c>
      <c r="P93" s="5">
        <v>12.25</v>
      </c>
      <c r="Q93" s="5">
        <v>514.5</v>
      </c>
    </row>
    <row r="94" spans="1:17" x14ac:dyDescent="0.35">
      <c r="A94" s="9">
        <v>11815</v>
      </c>
      <c r="B94" s="8" t="s">
        <v>332</v>
      </c>
      <c r="C94" s="8" t="s">
        <v>39</v>
      </c>
      <c r="D94" s="8" t="s">
        <v>1653</v>
      </c>
      <c r="E94" s="8" t="s">
        <v>41</v>
      </c>
      <c r="F94" s="7">
        <v>152</v>
      </c>
      <c r="G94" s="7"/>
      <c r="H94" s="7">
        <v>0</v>
      </c>
      <c r="I94" s="7"/>
      <c r="J94" s="7">
        <v>152</v>
      </c>
      <c r="K94" s="8"/>
      <c r="L94" s="7">
        <v>0</v>
      </c>
      <c r="M94" s="7">
        <v>0</v>
      </c>
      <c r="N94" s="7">
        <v>152</v>
      </c>
      <c r="O94" s="6" t="s">
        <v>328</v>
      </c>
      <c r="P94" s="5">
        <v>3.1</v>
      </c>
      <c r="Q94" s="5">
        <v>471.2</v>
      </c>
    </row>
    <row r="95" spans="1:17" x14ac:dyDescent="0.35">
      <c r="A95" s="9">
        <v>11833</v>
      </c>
      <c r="B95" s="8" t="s">
        <v>332</v>
      </c>
      <c r="C95" s="8" t="s">
        <v>1298</v>
      </c>
      <c r="D95" s="8" t="s">
        <v>1652</v>
      </c>
      <c r="E95" s="8" t="s">
        <v>1651</v>
      </c>
      <c r="F95" s="7">
        <v>0</v>
      </c>
      <c r="G95" s="7"/>
      <c r="H95" s="7">
        <v>0</v>
      </c>
      <c r="I95" s="7"/>
      <c r="J95" s="7">
        <v>0</v>
      </c>
      <c r="K95" s="8"/>
      <c r="L95" s="7">
        <v>0</v>
      </c>
      <c r="M95" s="7">
        <v>0</v>
      </c>
      <c r="N95" s="7">
        <v>0</v>
      </c>
      <c r="O95" s="6" t="s">
        <v>328</v>
      </c>
      <c r="P95" s="5">
        <v>0</v>
      </c>
      <c r="Q95" s="5">
        <v>0</v>
      </c>
    </row>
    <row r="96" spans="1:17" x14ac:dyDescent="0.35">
      <c r="A96" s="9">
        <v>11882</v>
      </c>
      <c r="B96" s="8" t="s">
        <v>332</v>
      </c>
      <c r="C96" s="8" t="s">
        <v>1298</v>
      </c>
      <c r="D96" s="8" t="s">
        <v>1650</v>
      </c>
      <c r="E96" s="8" t="s">
        <v>463</v>
      </c>
      <c r="F96" s="7">
        <v>0</v>
      </c>
      <c r="G96" s="7"/>
      <c r="H96" s="7">
        <v>0</v>
      </c>
      <c r="I96" s="7"/>
      <c r="J96" s="7">
        <v>0</v>
      </c>
      <c r="K96" s="8"/>
      <c r="L96" s="7">
        <v>0</v>
      </c>
      <c r="M96" s="7">
        <v>0</v>
      </c>
      <c r="N96" s="7">
        <v>0</v>
      </c>
      <c r="O96" s="6" t="s">
        <v>328</v>
      </c>
      <c r="P96" s="5">
        <v>0</v>
      </c>
      <c r="Q96" s="5">
        <v>0</v>
      </c>
    </row>
    <row r="97" spans="1:17" x14ac:dyDescent="0.35">
      <c r="A97" s="9">
        <v>11883</v>
      </c>
      <c r="B97" s="8" t="s">
        <v>332</v>
      </c>
      <c r="C97" s="8" t="s">
        <v>1298</v>
      </c>
      <c r="D97" s="8" t="s">
        <v>1649</v>
      </c>
      <c r="E97" s="8" t="s">
        <v>1393</v>
      </c>
      <c r="F97" s="7">
        <v>444.3</v>
      </c>
      <c r="G97" s="7"/>
      <c r="H97" s="7">
        <v>0</v>
      </c>
      <c r="I97" s="7"/>
      <c r="J97" s="7">
        <v>444.3</v>
      </c>
      <c r="K97" s="8"/>
      <c r="L97" s="7">
        <v>0</v>
      </c>
      <c r="M97" s="7">
        <v>0</v>
      </c>
      <c r="N97" s="7">
        <v>444.3</v>
      </c>
      <c r="O97" s="6" t="s">
        <v>328</v>
      </c>
      <c r="P97" s="5">
        <v>2.78</v>
      </c>
      <c r="Q97" s="5">
        <v>1235.154</v>
      </c>
    </row>
    <row r="98" spans="1:17" x14ac:dyDescent="0.35">
      <c r="A98" s="9">
        <v>11885</v>
      </c>
      <c r="B98" s="8" t="s">
        <v>332</v>
      </c>
      <c r="C98" s="8" t="s">
        <v>1298</v>
      </c>
      <c r="D98" s="8" t="s">
        <v>1648</v>
      </c>
      <c r="E98" s="8" t="s">
        <v>1389</v>
      </c>
      <c r="F98" s="7">
        <v>186</v>
      </c>
      <c r="G98" s="7"/>
      <c r="H98" s="7">
        <v>0</v>
      </c>
      <c r="I98" s="7"/>
      <c r="J98" s="7">
        <v>186</v>
      </c>
      <c r="K98" s="8"/>
      <c r="L98" s="7">
        <v>0</v>
      </c>
      <c r="M98" s="7">
        <v>0</v>
      </c>
      <c r="N98" s="7">
        <v>186</v>
      </c>
      <c r="O98" s="6" t="s">
        <v>328</v>
      </c>
      <c r="P98" s="5">
        <v>2.8</v>
      </c>
      <c r="Q98" s="5">
        <v>520.79999999999995</v>
      </c>
    </row>
    <row r="99" spans="1:17" x14ac:dyDescent="0.35">
      <c r="A99" s="9">
        <v>11896</v>
      </c>
      <c r="B99" s="8" t="s">
        <v>332</v>
      </c>
      <c r="C99" s="8" t="s">
        <v>57</v>
      </c>
      <c r="D99" s="8" t="s">
        <v>1647</v>
      </c>
      <c r="E99" s="8" t="s">
        <v>289</v>
      </c>
      <c r="F99" s="7">
        <v>969.9</v>
      </c>
      <c r="G99" s="7">
        <v>25075.1</v>
      </c>
      <c r="H99" s="7">
        <v>-16206.398928000001</v>
      </c>
      <c r="I99" s="7"/>
      <c r="J99" s="7">
        <v>9838.6010719999995</v>
      </c>
      <c r="K99" s="8"/>
      <c r="L99" s="7">
        <v>12000</v>
      </c>
      <c r="M99" s="7">
        <v>-6488.47</v>
      </c>
      <c r="N99" s="7">
        <v>15350.131071999996</v>
      </c>
      <c r="O99" s="6" t="s">
        <v>328</v>
      </c>
      <c r="P99" s="5">
        <v>4.1900000000000004</v>
      </c>
      <c r="Q99" s="5">
        <v>41223.73849168</v>
      </c>
    </row>
    <row r="100" spans="1:17" x14ac:dyDescent="0.35">
      <c r="A100" s="9">
        <v>11900</v>
      </c>
      <c r="B100" s="8" t="s">
        <v>332</v>
      </c>
      <c r="C100" s="8" t="s">
        <v>1298</v>
      </c>
      <c r="D100" s="8" t="s">
        <v>1646</v>
      </c>
      <c r="E100" s="8" t="s">
        <v>175</v>
      </c>
      <c r="F100" s="7">
        <v>384</v>
      </c>
      <c r="G100" s="7"/>
      <c r="H100" s="7">
        <v>0</v>
      </c>
      <c r="I100" s="7"/>
      <c r="J100" s="7">
        <v>384</v>
      </c>
      <c r="K100" s="8"/>
      <c r="L100" s="7">
        <v>0</v>
      </c>
      <c r="M100" s="7">
        <v>0</v>
      </c>
      <c r="N100" s="7">
        <v>384</v>
      </c>
      <c r="O100" s="6" t="s">
        <v>328</v>
      </c>
      <c r="P100" s="5">
        <v>2.78</v>
      </c>
      <c r="Q100" s="5">
        <v>1067.52</v>
      </c>
    </row>
    <row r="101" spans="1:17" x14ac:dyDescent="0.35">
      <c r="A101" s="9">
        <v>11901</v>
      </c>
      <c r="B101" s="8" t="s">
        <v>332</v>
      </c>
      <c r="C101" s="8" t="s">
        <v>1298</v>
      </c>
      <c r="D101" s="8" t="s">
        <v>1645</v>
      </c>
      <c r="E101" s="8" t="s">
        <v>1644</v>
      </c>
      <c r="F101" s="7">
        <v>193</v>
      </c>
      <c r="G101" s="7"/>
      <c r="H101" s="7">
        <v>0</v>
      </c>
      <c r="I101" s="7"/>
      <c r="J101" s="7">
        <v>193</v>
      </c>
      <c r="K101" s="8"/>
      <c r="L101" s="7">
        <v>0</v>
      </c>
      <c r="M101" s="7">
        <v>0</v>
      </c>
      <c r="N101" s="7">
        <v>193</v>
      </c>
      <c r="O101" s="6" t="s">
        <v>328</v>
      </c>
      <c r="P101" s="5">
        <v>2.4500000000000002</v>
      </c>
      <c r="Q101" s="5">
        <v>472.85</v>
      </c>
    </row>
    <row r="102" spans="1:17" x14ac:dyDescent="0.35">
      <c r="A102" s="9">
        <v>11902</v>
      </c>
      <c r="B102" s="8" t="s">
        <v>332</v>
      </c>
      <c r="C102" s="8" t="s">
        <v>1298</v>
      </c>
      <c r="D102" s="8" t="s">
        <v>1643</v>
      </c>
      <c r="E102" s="8" t="s">
        <v>1642</v>
      </c>
      <c r="F102" s="7">
        <v>0</v>
      </c>
      <c r="G102" s="7"/>
      <c r="H102" s="7">
        <v>0</v>
      </c>
      <c r="I102" s="7"/>
      <c r="J102" s="7">
        <v>0</v>
      </c>
      <c r="K102" s="8"/>
      <c r="L102" s="7">
        <v>0</v>
      </c>
      <c r="M102" s="7">
        <v>0</v>
      </c>
      <c r="N102" s="7">
        <v>0</v>
      </c>
      <c r="O102" s="6" t="s">
        <v>328</v>
      </c>
      <c r="P102" s="5">
        <v>0</v>
      </c>
      <c r="Q102" s="5">
        <v>0</v>
      </c>
    </row>
    <row r="103" spans="1:17" x14ac:dyDescent="0.35">
      <c r="A103" s="9">
        <v>11912</v>
      </c>
      <c r="B103" s="8" t="s">
        <v>332</v>
      </c>
      <c r="C103" s="8" t="s">
        <v>124</v>
      </c>
      <c r="D103" s="8" t="s">
        <v>1641</v>
      </c>
      <c r="E103" s="8" t="s">
        <v>1640</v>
      </c>
      <c r="F103" s="7">
        <v>387</v>
      </c>
      <c r="G103" s="7"/>
      <c r="H103" s="7">
        <v>0</v>
      </c>
      <c r="I103" s="7"/>
      <c r="J103" s="7">
        <v>387</v>
      </c>
      <c r="K103" s="8"/>
      <c r="L103" s="7">
        <v>0</v>
      </c>
      <c r="M103" s="7">
        <v>0</v>
      </c>
      <c r="N103" s="7">
        <v>387</v>
      </c>
      <c r="O103" s="6" t="s">
        <v>328</v>
      </c>
      <c r="P103" s="5">
        <v>3.2</v>
      </c>
      <c r="Q103" s="5">
        <v>1238.4000000000001</v>
      </c>
    </row>
    <row r="104" spans="1:17" x14ac:dyDescent="0.35">
      <c r="A104" s="9">
        <v>11913</v>
      </c>
      <c r="B104" s="8" t="s">
        <v>332</v>
      </c>
      <c r="C104" s="8" t="s">
        <v>124</v>
      </c>
      <c r="D104" s="8" t="s">
        <v>1639</v>
      </c>
      <c r="E104" s="8" t="s">
        <v>147</v>
      </c>
      <c r="F104" s="7">
        <v>28</v>
      </c>
      <c r="G104" s="7"/>
      <c r="H104" s="7">
        <v>0</v>
      </c>
      <c r="I104" s="7"/>
      <c r="J104" s="7">
        <v>28</v>
      </c>
      <c r="K104" s="8"/>
      <c r="L104" s="7">
        <v>0</v>
      </c>
      <c r="M104" s="7">
        <v>0</v>
      </c>
      <c r="N104" s="7">
        <v>28</v>
      </c>
      <c r="O104" s="6" t="s">
        <v>328</v>
      </c>
      <c r="P104" s="5">
        <v>3.5</v>
      </c>
      <c r="Q104" s="5">
        <v>98</v>
      </c>
    </row>
    <row r="105" spans="1:17" x14ac:dyDescent="0.35">
      <c r="A105" s="9">
        <v>11920</v>
      </c>
      <c r="B105" s="8" t="s">
        <v>332</v>
      </c>
      <c r="C105" s="8" t="s">
        <v>1298</v>
      </c>
      <c r="D105" s="8" t="s">
        <v>1638</v>
      </c>
      <c r="E105" s="8" t="s">
        <v>1637</v>
      </c>
      <c r="F105" s="7">
        <v>140</v>
      </c>
      <c r="G105" s="7"/>
      <c r="H105" s="7">
        <v>0</v>
      </c>
      <c r="I105" s="7"/>
      <c r="J105" s="7">
        <v>140</v>
      </c>
      <c r="K105" s="8"/>
      <c r="L105" s="7">
        <v>0</v>
      </c>
      <c r="M105" s="7">
        <v>0</v>
      </c>
      <c r="N105" s="7">
        <v>140</v>
      </c>
      <c r="O105" s="6" t="s">
        <v>328</v>
      </c>
      <c r="P105" s="5">
        <v>2.8</v>
      </c>
      <c r="Q105" s="5">
        <v>392</v>
      </c>
    </row>
    <row r="106" spans="1:17" x14ac:dyDescent="0.35">
      <c r="A106" s="9">
        <v>11921</v>
      </c>
      <c r="B106" s="8" t="s">
        <v>332</v>
      </c>
      <c r="C106" s="8" t="s">
        <v>1298</v>
      </c>
      <c r="D106" s="8" t="s">
        <v>1636</v>
      </c>
      <c r="E106" s="8" t="s">
        <v>729</v>
      </c>
      <c r="F106" s="7">
        <v>0</v>
      </c>
      <c r="G106" s="7"/>
      <c r="H106" s="7">
        <v>0</v>
      </c>
      <c r="I106" s="7"/>
      <c r="J106" s="7">
        <v>0</v>
      </c>
      <c r="K106" s="8"/>
      <c r="L106" s="7">
        <v>0</v>
      </c>
      <c r="M106" s="7">
        <v>0</v>
      </c>
      <c r="N106" s="7">
        <v>0</v>
      </c>
      <c r="O106" s="6" t="s">
        <v>328</v>
      </c>
      <c r="P106" s="5">
        <v>2.7</v>
      </c>
      <c r="Q106" s="5">
        <v>0</v>
      </c>
    </row>
    <row r="107" spans="1:17" x14ac:dyDescent="0.35">
      <c r="A107" s="9">
        <v>11927</v>
      </c>
      <c r="B107" s="8" t="s">
        <v>332</v>
      </c>
      <c r="C107" s="8" t="s">
        <v>57</v>
      </c>
      <c r="D107" s="8" t="s">
        <v>1635</v>
      </c>
      <c r="E107" s="8" t="s">
        <v>41</v>
      </c>
      <c r="F107" s="7">
        <v>11353.7</v>
      </c>
      <c r="G107" s="7"/>
      <c r="H107" s="7">
        <v>0</v>
      </c>
      <c r="I107" s="7"/>
      <c r="J107" s="7">
        <v>11353.7</v>
      </c>
      <c r="K107" s="8" t="s">
        <v>574</v>
      </c>
      <c r="L107" s="7">
        <v>0</v>
      </c>
      <c r="M107" s="7">
        <v>-138.36930000000001</v>
      </c>
      <c r="N107" s="7">
        <v>11215.3307</v>
      </c>
      <c r="O107" s="6" t="s">
        <v>328</v>
      </c>
      <c r="P107" s="5">
        <v>1.1399999999999999</v>
      </c>
      <c r="Q107" s="5">
        <v>12943.217999999999</v>
      </c>
    </row>
    <row r="108" spans="1:17" x14ac:dyDescent="0.35">
      <c r="A108" s="9">
        <v>11937</v>
      </c>
      <c r="B108" s="8" t="s">
        <v>332</v>
      </c>
      <c r="C108" s="8" t="s">
        <v>124</v>
      </c>
      <c r="D108" s="8" t="s">
        <v>1634</v>
      </c>
      <c r="E108" s="8" t="s">
        <v>872</v>
      </c>
      <c r="F108" s="7">
        <v>514</v>
      </c>
      <c r="G108" s="7"/>
      <c r="H108" s="7">
        <v>0</v>
      </c>
      <c r="I108" s="7"/>
      <c r="J108" s="7">
        <v>514</v>
      </c>
      <c r="K108" s="8"/>
      <c r="L108" s="7">
        <v>0</v>
      </c>
      <c r="M108" s="7">
        <v>0</v>
      </c>
      <c r="N108" s="7">
        <v>514</v>
      </c>
      <c r="O108" s="6" t="s">
        <v>328</v>
      </c>
      <c r="P108" s="5">
        <v>2.63</v>
      </c>
      <c r="Q108" s="5">
        <v>1351.82</v>
      </c>
    </row>
    <row r="109" spans="1:17" x14ac:dyDescent="0.35">
      <c r="A109" s="9">
        <v>11942</v>
      </c>
      <c r="B109" s="8" t="s">
        <v>332</v>
      </c>
      <c r="C109" s="8" t="s">
        <v>1633</v>
      </c>
      <c r="D109" s="8" t="s">
        <v>1632</v>
      </c>
      <c r="E109" s="8" t="s">
        <v>1631</v>
      </c>
      <c r="F109" s="7">
        <v>577</v>
      </c>
      <c r="G109" s="7"/>
      <c r="H109" s="7">
        <v>0</v>
      </c>
      <c r="I109" s="7"/>
      <c r="J109" s="7">
        <v>577</v>
      </c>
      <c r="K109" s="8" t="s">
        <v>574</v>
      </c>
      <c r="L109" s="7">
        <v>0</v>
      </c>
      <c r="M109" s="7">
        <v>0</v>
      </c>
      <c r="N109" s="7">
        <v>577</v>
      </c>
      <c r="O109" s="6" t="s">
        <v>328</v>
      </c>
      <c r="P109" s="5">
        <v>3.63</v>
      </c>
      <c r="Q109" s="5">
        <v>2094.5099999999998</v>
      </c>
    </row>
    <row r="110" spans="1:17" x14ac:dyDescent="0.35">
      <c r="A110" s="9">
        <v>11945</v>
      </c>
      <c r="B110" s="8" t="s">
        <v>332</v>
      </c>
      <c r="C110" s="8" t="s">
        <v>1298</v>
      </c>
      <c r="D110" s="8" t="s">
        <v>1630</v>
      </c>
      <c r="E110" s="8" t="s">
        <v>951</v>
      </c>
      <c r="F110" s="7">
        <v>175</v>
      </c>
      <c r="G110" s="7"/>
      <c r="H110" s="7">
        <v>0</v>
      </c>
      <c r="I110" s="7"/>
      <c r="J110" s="7">
        <v>175</v>
      </c>
      <c r="K110" s="8"/>
      <c r="L110" s="7">
        <v>0</v>
      </c>
      <c r="M110" s="7">
        <v>0</v>
      </c>
      <c r="N110" s="7">
        <v>175</v>
      </c>
      <c r="O110" s="6" t="s">
        <v>328</v>
      </c>
      <c r="P110" s="5">
        <v>2.8</v>
      </c>
      <c r="Q110" s="5">
        <v>489.99999999999994</v>
      </c>
    </row>
    <row r="111" spans="1:17" x14ac:dyDescent="0.35">
      <c r="A111" s="9">
        <v>11956</v>
      </c>
      <c r="B111" s="8" t="s">
        <v>332</v>
      </c>
      <c r="C111" s="8" t="s">
        <v>124</v>
      </c>
      <c r="D111" s="8" t="s">
        <v>1629</v>
      </c>
      <c r="E111" s="8" t="s">
        <v>1628</v>
      </c>
      <c r="F111" s="7">
        <v>60</v>
      </c>
      <c r="G111" s="7"/>
      <c r="H111" s="7">
        <v>0</v>
      </c>
      <c r="I111" s="7"/>
      <c r="J111" s="7">
        <v>60</v>
      </c>
      <c r="K111" s="8"/>
      <c r="L111" s="7">
        <v>0</v>
      </c>
      <c r="M111" s="7">
        <v>0</v>
      </c>
      <c r="N111" s="7">
        <v>60</v>
      </c>
      <c r="O111" s="6" t="s">
        <v>328</v>
      </c>
      <c r="P111" s="5">
        <v>3.53</v>
      </c>
      <c r="Q111" s="5">
        <v>211.79999999999998</v>
      </c>
    </row>
    <row r="112" spans="1:17" x14ac:dyDescent="0.35">
      <c r="A112" s="9">
        <v>11967</v>
      </c>
      <c r="B112" s="8" t="s">
        <v>332</v>
      </c>
      <c r="C112" s="8" t="s">
        <v>124</v>
      </c>
      <c r="D112" s="8" t="s">
        <v>1627</v>
      </c>
      <c r="E112" s="8" t="s">
        <v>163</v>
      </c>
      <c r="F112" s="7">
        <v>674</v>
      </c>
      <c r="G112" s="7"/>
      <c r="H112" s="7">
        <v>0</v>
      </c>
      <c r="I112" s="7"/>
      <c r="J112" s="7">
        <v>674</v>
      </c>
      <c r="K112" s="8"/>
      <c r="L112" s="7">
        <v>885</v>
      </c>
      <c r="M112" s="7">
        <v>0</v>
      </c>
      <c r="N112" s="7">
        <v>1559</v>
      </c>
      <c r="O112" s="6" t="s">
        <v>328</v>
      </c>
      <c r="P112" s="5">
        <v>3.7</v>
      </c>
      <c r="Q112" s="5">
        <v>2493.8000000000002</v>
      </c>
    </row>
    <row r="113" spans="1:17" x14ac:dyDescent="0.35">
      <c r="A113" s="9">
        <v>11971</v>
      </c>
      <c r="B113" s="8" t="s">
        <v>332</v>
      </c>
      <c r="C113" s="8" t="s">
        <v>1626</v>
      </c>
      <c r="D113" s="8" t="s">
        <v>1625</v>
      </c>
      <c r="E113" s="8" t="s">
        <v>1624</v>
      </c>
      <c r="F113" s="7">
        <v>722.5</v>
      </c>
      <c r="G113" s="7"/>
      <c r="H113" s="7">
        <v>0</v>
      </c>
      <c r="I113" s="7"/>
      <c r="J113" s="7">
        <v>722.5</v>
      </c>
      <c r="K113" s="8"/>
      <c r="L113" s="7">
        <v>0</v>
      </c>
      <c r="M113" s="7">
        <v>0</v>
      </c>
      <c r="N113" s="7">
        <v>722.5</v>
      </c>
      <c r="O113" s="6" t="s">
        <v>328</v>
      </c>
      <c r="P113" s="5">
        <v>3.03</v>
      </c>
      <c r="Q113" s="5">
        <v>2189.1749999999997</v>
      </c>
    </row>
    <row r="114" spans="1:17" x14ac:dyDescent="0.35">
      <c r="A114" s="9">
        <v>11976</v>
      </c>
      <c r="B114" s="8" t="s">
        <v>332</v>
      </c>
      <c r="C114" s="8" t="s">
        <v>64</v>
      </c>
      <c r="D114" s="8" t="s">
        <v>1623</v>
      </c>
      <c r="E114" s="8" t="s">
        <v>41</v>
      </c>
      <c r="F114" s="7">
        <v>0</v>
      </c>
      <c r="G114" s="7"/>
      <c r="H114" s="7">
        <v>0</v>
      </c>
      <c r="I114" s="7"/>
      <c r="J114" s="7">
        <v>0</v>
      </c>
      <c r="K114" s="8"/>
      <c r="L114" s="7">
        <v>0</v>
      </c>
      <c r="M114" s="7">
        <v>0</v>
      </c>
      <c r="N114" s="7">
        <v>0</v>
      </c>
      <c r="O114" s="6" t="s">
        <v>328</v>
      </c>
      <c r="P114" s="5">
        <v>4.1399999999999997</v>
      </c>
      <c r="Q114" s="5">
        <v>0</v>
      </c>
    </row>
    <row r="115" spans="1:17" x14ac:dyDescent="0.35">
      <c r="A115" s="9">
        <v>11988</v>
      </c>
      <c r="B115" s="8" t="s">
        <v>332</v>
      </c>
      <c r="C115" s="8" t="s">
        <v>124</v>
      </c>
      <c r="D115" s="8" t="s">
        <v>1622</v>
      </c>
      <c r="E115" s="8" t="s">
        <v>53</v>
      </c>
      <c r="F115" s="7">
        <v>0</v>
      </c>
      <c r="G115" s="7"/>
      <c r="H115" s="7">
        <v>0</v>
      </c>
      <c r="I115" s="7"/>
      <c r="J115" s="7">
        <v>0</v>
      </c>
      <c r="K115" s="8"/>
      <c r="L115" s="7">
        <v>0</v>
      </c>
      <c r="M115" s="7">
        <v>0</v>
      </c>
      <c r="N115" s="7">
        <v>0</v>
      </c>
      <c r="O115" s="6" t="s">
        <v>328</v>
      </c>
      <c r="P115" s="5">
        <v>1.65</v>
      </c>
      <c r="Q115" s="5">
        <v>0</v>
      </c>
    </row>
    <row r="116" spans="1:17" x14ac:dyDescent="0.35">
      <c r="A116" s="9">
        <v>11999</v>
      </c>
      <c r="B116" s="8" t="s">
        <v>332</v>
      </c>
      <c r="C116" s="8" t="s">
        <v>57</v>
      </c>
      <c r="D116" s="8" t="s">
        <v>1621</v>
      </c>
      <c r="E116" s="8" t="s">
        <v>326</v>
      </c>
      <c r="F116" s="7">
        <v>50149.8</v>
      </c>
      <c r="G116" s="7"/>
      <c r="H116" s="7">
        <v>-187.19460240000001</v>
      </c>
      <c r="I116" s="7"/>
      <c r="J116" s="7">
        <v>49962.605397600004</v>
      </c>
      <c r="K116" s="8" t="s">
        <v>574</v>
      </c>
      <c r="L116" s="7">
        <v>0</v>
      </c>
      <c r="M116" s="7">
        <v>-238.25309999999999</v>
      </c>
      <c r="N116" s="7">
        <v>49724.352297600002</v>
      </c>
      <c r="O116" s="6" t="s">
        <v>328</v>
      </c>
      <c r="P116" s="5">
        <v>3.91</v>
      </c>
      <c r="Q116" s="5">
        <v>195353.78710461603</v>
      </c>
    </row>
    <row r="117" spans="1:17" x14ac:dyDescent="0.35">
      <c r="A117" s="9">
        <v>12032</v>
      </c>
      <c r="B117" s="8" t="s">
        <v>332</v>
      </c>
      <c r="C117" s="8" t="s">
        <v>57</v>
      </c>
      <c r="D117" s="8" t="s">
        <v>1620</v>
      </c>
      <c r="E117" s="8" t="s">
        <v>53</v>
      </c>
      <c r="F117" s="7">
        <v>124.6</v>
      </c>
      <c r="G117" s="7"/>
      <c r="H117" s="7">
        <v>0</v>
      </c>
      <c r="I117" s="7"/>
      <c r="J117" s="7">
        <v>124.6</v>
      </c>
      <c r="K117" s="8"/>
      <c r="L117" s="7">
        <v>0</v>
      </c>
      <c r="M117" s="7">
        <v>0</v>
      </c>
      <c r="N117" s="7">
        <v>124.6</v>
      </c>
      <c r="O117" s="6" t="s">
        <v>328</v>
      </c>
      <c r="P117" s="5">
        <v>4.24</v>
      </c>
      <c r="Q117" s="5">
        <v>528.30399999999997</v>
      </c>
    </row>
    <row r="118" spans="1:17" x14ac:dyDescent="0.35">
      <c r="A118" s="9">
        <v>12038</v>
      </c>
      <c r="B118" s="8" t="s">
        <v>332</v>
      </c>
      <c r="C118" s="8" t="s">
        <v>1298</v>
      </c>
      <c r="D118" s="8" t="s">
        <v>1619</v>
      </c>
      <c r="E118" s="8" t="s">
        <v>1618</v>
      </c>
      <c r="F118" s="7">
        <v>333.8</v>
      </c>
      <c r="G118" s="7"/>
      <c r="H118" s="7">
        <v>0</v>
      </c>
      <c r="I118" s="7"/>
      <c r="J118" s="7">
        <v>333.8</v>
      </c>
      <c r="K118" s="8"/>
      <c r="L118" s="7">
        <v>0</v>
      </c>
      <c r="M118" s="7">
        <v>0</v>
      </c>
      <c r="N118" s="7">
        <v>333.8</v>
      </c>
      <c r="O118" s="6" t="s">
        <v>328</v>
      </c>
      <c r="P118" s="5">
        <v>2.71</v>
      </c>
      <c r="Q118" s="5">
        <v>904.59800000000007</v>
      </c>
    </row>
    <row r="119" spans="1:17" x14ac:dyDescent="0.35">
      <c r="A119" s="9">
        <v>12047</v>
      </c>
      <c r="B119" s="8" t="s">
        <v>332</v>
      </c>
      <c r="C119" s="8" t="s">
        <v>124</v>
      </c>
      <c r="D119" s="8" t="s">
        <v>1617</v>
      </c>
      <c r="E119" s="8" t="s">
        <v>92</v>
      </c>
      <c r="F119" s="7">
        <v>943.8</v>
      </c>
      <c r="G119" s="7">
        <v>1422</v>
      </c>
      <c r="H119" s="7">
        <v>-804.07324200000005</v>
      </c>
      <c r="I119" s="7"/>
      <c r="J119" s="7">
        <v>1561.7267580000002</v>
      </c>
      <c r="K119" s="8"/>
      <c r="L119" s="7">
        <v>1578</v>
      </c>
      <c r="M119" s="7">
        <v>-1351</v>
      </c>
      <c r="N119" s="7">
        <v>1788.7267580000002</v>
      </c>
      <c r="O119" s="6" t="s">
        <v>328</v>
      </c>
      <c r="P119" s="5">
        <v>3.33</v>
      </c>
      <c r="Q119" s="5">
        <v>5200.5501041400012</v>
      </c>
    </row>
    <row r="120" spans="1:17" x14ac:dyDescent="0.35">
      <c r="A120" s="9">
        <v>12060</v>
      </c>
      <c r="B120" s="8" t="s">
        <v>332</v>
      </c>
      <c r="C120" s="8" t="s">
        <v>1421</v>
      </c>
      <c r="D120" s="8" t="s">
        <v>1616</v>
      </c>
      <c r="E120" s="8" t="s">
        <v>41</v>
      </c>
      <c r="F120" s="7">
        <v>0</v>
      </c>
      <c r="G120" s="7"/>
      <c r="H120" s="7">
        <v>0</v>
      </c>
      <c r="I120" s="7"/>
      <c r="J120" s="7">
        <v>0</v>
      </c>
      <c r="K120" s="8"/>
      <c r="L120" s="7">
        <v>0</v>
      </c>
      <c r="M120" s="7">
        <v>0</v>
      </c>
      <c r="N120" s="7">
        <v>0</v>
      </c>
      <c r="O120" s="6" t="s">
        <v>328</v>
      </c>
      <c r="P120" s="5">
        <v>0</v>
      </c>
      <c r="Q120" s="5">
        <v>0</v>
      </c>
    </row>
    <row r="121" spans="1:17" x14ac:dyDescent="0.35">
      <c r="A121" s="9">
        <v>12066</v>
      </c>
      <c r="B121" s="8" t="s">
        <v>332</v>
      </c>
      <c r="C121" s="8" t="s">
        <v>90</v>
      </c>
      <c r="D121" s="8" t="s">
        <v>1615</v>
      </c>
      <c r="E121" s="8" t="s">
        <v>92</v>
      </c>
      <c r="F121" s="7">
        <v>10</v>
      </c>
      <c r="G121" s="7"/>
      <c r="H121" s="7">
        <v>0</v>
      </c>
      <c r="I121" s="7"/>
      <c r="J121" s="7">
        <v>10</v>
      </c>
      <c r="K121" s="8"/>
      <c r="L121" s="7">
        <v>0</v>
      </c>
      <c r="M121" s="7">
        <v>-0.96</v>
      </c>
      <c r="N121" s="7">
        <v>9.0399999999999991</v>
      </c>
      <c r="O121" s="6" t="s">
        <v>328</v>
      </c>
      <c r="P121" s="5">
        <v>247.85</v>
      </c>
      <c r="Q121" s="5">
        <v>2478.5</v>
      </c>
    </row>
    <row r="122" spans="1:17" x14ac:dyDescent="0.35">
      <c r="A122" s="9">
        <v>12078</v>
      </c>
      <c r="B122" s="8" t="s">
        <v>332</v>
      </c>
      <c r="C122" s="8" t="s">
        <v>1298</v>
      </c>
      <c r="D122" s="8" t="s">
        <v>1614</v>
      </c>
      <c r="E122" s="8" t="s">
        <v>252</v>
      </c>
      <c r="F122" s="7">
        <v>194.1</v>
      </c>
      <c r="G122" s="7"/>
      <c r="H122" s="7">
        <v>-2.3363304</v>
      </c>
      <c r="I122" s="7"/>
      <c r="J122" s="7">
        <v>191.76366959999999</v>
      </c>
      <c r="K122" s="8"/>
      <c r="L122" s="7">
        <v>0</v>
      </c>
      <c r="M122" s="7">
        <v>0</v>
      </c>
      <c r="N122" s="7">
        <v>191.76366959999999</v>
      </c>
      <c r="O122" s="6" t="s">
        <v>328</v>
      </c>
      <c r="P122" s="5">
        <v>2.85</v>
      </c>
      <c r="Q122" s="5">
        <v>546.52645835999999</v>
      </c>
    </row>
    <row r="123" spans="1:17" x14ac:dyDescent="0.35">
      <c r="A123" s="9">
        <v>12081</v>
      </c>
      <c r="B123" s="8" t="s">
        <v>332</v>
      </c>
      <c r="C123" s="8" t="s">
        <v>266</v>
      </c>
      <c r="D123" s="8" t="s">
        <v>1595</v>
      </c>
      <c r="E123" s="8" t="s">
        <v>41</v>
      </c>
      <c r="F123" s="7">
        <v>0</v>
      </c>
      <c r="G123" s="7"/>
      <c r="H123" s="7">
        <v>0</v>
      </c>
      <c r="I123" s="7"/>
      <c r="J123" s="7">
        <v>0</v>
      </c>
      <c r="K123" s="8"/>
      <c r="L123" s="7">
        <v>0</v>
      </c>
      <c r="M123" s="7">
        <v>0</v>
      </c>
      <c r="N123" s="7">
        <v>0</v>
      </c>
      <c r="O123" s="6" t="s">
        <v>328</v>
      </c>
      <c r="P123" s="5">
        <v>0</v>
      </c>
      <c r="Q123" s="5">
        <v>0</v>
      </c>
    </row>
    <row r="124" spans="1:17" x14ac:dyDescent="0.35">
      <c r="A124" s="9">
        <v>12095</v>
      </c>
      <c r="B124" s="8" t="s">
        <v>332</v>
      </c>
      <c r="C124" s="8" t="s">
        <v>1244</v>
      </c>
      <c r="D124" s="8" t="s">
        <v>1613</v>
      </c>
      <c r="E124" s="8" t="s">
        <v>88</v>
      </c>
      <c r="F124" s="7">
        <v>350</v>
      </c>
      <c r="G124" s="7"/>
      <c r="H124" s="7">
        <v>0</v>
      </c>
      <c r="I124" s="7"/>
      <c r="J124" s="7">
        <v>350</v>
      </c>
      <c r="K124" s="8"/>
      <c r="L124" s="7">
        <v>0</v>
      </c>
      <c r="M124" s="7">
        <v>0</v>
      </c>
      <c r="N124" s="7">
        <v>350</v>
      </c>
      <c r="O124" s="6" t="s">
        <v>328</v>
      </c>
      <c r="P124" s="5">
        <v>4.84</v>
      </c>
      <c r="Q124" s="5">
        <v>1694</v>
      </c>
    </row>
    <row r="125" spans="1:17" x14ac:dyDescent="0.35">
      <c r="A125" s="9">
        <v>12111</v>
      </c>
      <c r="B125" s="8" t="s">
        <v>332</v>
      </c>
      <c r="C125" s="8" t="s">
        <v>1298</v>
      </c>
      <c r="D125" s="8" t="s">
        <v>1612</v>
      </c>
      <c r="E125" s="8" t="s">
        <v>41</v>
      </c>
      <c r="F125" s="7">
        <v>723.9</v>
      </c>
      <c r="G125" s="7"/>
      <c r="H125" s="7">
        <v>0</v>
      </c>
      <c r="I125" s="7"/>
      <c r="J125" s="7">
        <v>723.9</v>
      </c>
      <c r="K125" s="8"/>
      <c r="L125" s="7">
        <v>0</v>
      </c>
      <c r="M125" s="7">
        <v>0</v>
      </c>
      <c r="N125" s="7">
        <v>723.9</v>
      </c>
      <c r="O125" s="6" t="s">
        <v>328</v>
      </c>
      <c r="P125" s="5">
        <v>4.0999999999999996</v>
      </c>
      <c r="Q125" s="5">
        <v>2967.99</v>
      </c>
    </row>
    <row r="126" spans="1:17" x14ac:dyDescent="0.35">
      <c r="A126" s="9">
        <v>12116</v>
      </c>
      <c r="B126" s="8" t="s">
        <v>332</v>
      </c>
      <c r="C126" s="8" t="s">
        <v>57</v>
      </c>
      <c r="D126" s="8" t="s">
        <v>1611</v>
      </c>
      <c r="E126" s="8" t="s">
        <v>1610</v>
      </c>
      <c r="F126" s="7">
        <v>223.9</v>
      </c>
      <c r="G126" s="7"/>
      <c r="H126" s="7">
        <v>0</v>
      </c>
      <c r="I126" s="7"/>
      <c r="J126" s="7">
        <v>223.9</v>
      </c>
      <c r="K126" s="8" t="s">
        <v>574</v>
      </c>
      <c r="L126" s="7">
        <v>0</v>
      </c>
      <c r="M126" s="7">
        <v>0</v>
      </c>
      <c r="N126" s="7">
        <v>223.9</v>
      </c>
      <c r="O126" s="6" t="s">
        <v>328</v>
      </c>
      <c r="P126" s="5">
        <v>2.83</v>
      </c>
      <c r="Q126" s="5">
        <v>633.63700000000006</v>
      </c>
    </row>
    <row r="127" spans="1:17" x14ac:dyDescent="0.35">
      <c r="A127" s="9">
        <v>12127</v>
      </c>
      <c r="B127" s="8" t="s">
        <v>332</v>
      </c>
      <c r="C127" s="8" t="s">
        <v>1244</v>
      </c>
      <c r="D127" s="8" t="s">
        <v>1609</v>
      </c>
      <c r="E127" s="8" t="s">
        <v>88</v>
      </c>
      <c r="F127" s="7">
        <v>25</v>
      </c>
      <c r="G127" s="7"/>
      <c r="H127" s="7">
        <v>0</v>
      </c>
      <c r="I127" s="7"/>
      <c r="J127" s="7">
        <v>25</v>
      </c>
      <c r="K127" s="8"/>
      <c r="L127" s="7">
        <v>0</v>
      </c>
      <c r="M127" s="7">
        <v>0</v>
      </c>
      <c r="N127" s="7">
        <v>25</v>
      </c>
      <c r="O127" s="6" t="s">
        <v>328</v>
      </c>
      <c r="P127" s="5">
        <v>4.53</v>
      </c>
      <c r="Q127" s="5">
        <v>113.25</v>
      </c>
    </row>
    <row r="128" spans="1:17" x14ac:dyDescent="0.35">
      <c r="A128" s="9">
        <v>12134</v>
      </c>
      <c r="B128" s="8" t="s">
        <v>332</v>
      </c>
      <c r="C128" s="8" t="s">
        <v>124</v>
      </c>
      <c r="D128" s="8" t="s">
        <v>1608</v>
      </c>
      <c r="E128" s="8" t="s">
        <v>1607</v>
      </c>
      <c r="F128" s="7">
        <v>256</v>
      </c>
      <c r="G128" s="7"/>
      <c r="H128" s="7">
        <v>0</v>
      </c>
      <c r="I128" s="7"/>
      <c r="J128" s="7">
        <v>256</v>
      </c>
      <c r="K128" s="8" t="s">
        <v>574</v>
      </c>
      <c r="L128" s="7">
        <v>0</v>
      </c>
      <c r="M128" s="7">
        <v>0</v>
      </c>
      <c r="N128" s="7">
        <v>256</v>
      </c>
      <c r="O128" s="6" t="s">
        <v>328</v>
      </c>
      <c r="P128" s="5">
        <v>3.2</v>
      </c>
      <c r="Q128" s="5">
        <v>819.2</v>
      </c>
    </row>
    <row r="129" spans="1:17" x14ac:dyDescent="0.35">
      <c r="A129" s="9">
        <v>12145</v>
      </c>
      <c r="B129" s="8" t="s">
        <v>332</v>
      </c>
      <c r="C129" s="8" t="s">
        <v>856</v>
      </c>
      <c r="D129" s="8" t="s">
        <v>1606</v>
      </c>
      <c r="E129" s="8" t="s">
        <v>41</v>
      </c>
      <c r="F129" s="7">
        <v>74</v>
      </c>
      <c r="G129" s="7"/>
      <c r="H129" s="7">
        <v>0</v>
      </c>
      <c r="I129" s="7"/>
      <c r="J129" s="7">
        <v>74</v>
      </c>
      <c r="K129" s="8"/>
      <c r="L129" s="7">
        <v>0</v>
      </c>
      <c r="M129" s="7">
        <v>0</v>
      </c>
      <c r="N129" s="7">
        <v>74</v>
      </c>
      <c r="O129" s="6" t="s">
        <v>328</v>
      </c>
      <c r="P129" s="5">
        <v>5.37</v>
      </c>
      <c r="Q129" s="5">
        <v>397.38</v>
      </c>
    </row>
    <row r="130" spans="1:17" x14ac:dyDescent="0.35">
      <c r="A130" s="9">
        <v>12150</v>
      </c>
      <c r="B130" s="8" t="s">
        <v>332</v>
      </c>
      <c r="C130" s="8" t="s">
        <v>57</v>
      </c>
      <c r="D130" s="8" t="s">
        <v>1605</v>
      </c>
      <c r="E130" s="8" t="s">
        <v>53</v>
      </c>
      <c r="F130" s="7">
        <v>4414</v>
      </c>
      <c r="G130" s="7"/>
      <c r="H130" s="7">
        <v>-962.72771399999999</v>
      </c>
      <c r="I130" s="7"/>
      <c r="J130" s="7">
        <v>3451.2722859999999</v>
      </c>
      <c r="K130" s="8"/>
      <c r="L130" s="7">
        <v>0</v>
      </c>
      <c r="M130" s="7">
        <v>0</v>
      </c>
      <c r="N130" s="7">
        <v>3451.2722859999999</v>
      </c>
      <c r="O130" s="6" t="s">
        <v>328</v>
      </c>
      <c r="P130" s="5">
        <v>3.01</v>
      </c>
      <c r="Q130" s="5">
        <v>10388.32958086</v>
      </c>
    </row>
    <row r="131" spans="1:17" x14ac:dyDescent="0.35">
      <c r="A131" s="9">
        <v>12155</v>
      </c>
      <c r="B131" s="8" t="s">
        <v>332</v>
      </c>
      <c r="C131" s="8" t="s">
        <v>124</v>
      </c>
      <c r="D131" s="8" t="s">
        <v>1604</v>
      </c>
      <c r="E131" s="8" t="s">
        <v>1603</v>
      </c>
      <c r="F131" s="7">
        <v>0</v>
      </c>
      <c r="G131" s="7"/>
      <c r="H131" s="7">
        <v>0</v>
      </c>
      <c r="I131" s="7"/>
      <c r="J131" s="7">
        <v>0</v>
      </c>
      <c r="K131" s="8"/>
      <c r="L131" s="7">
        <v>0</v>
      </c>
      <c r="M131" s="7">
        <v>0</v>
      </c>
      <c r="N131" s="7">
        <v>0</v>
      </c>
      <c r="O131" s="6" t="s">
        <v>328</v>
      </c>
      <c r="P131" s="5">
        <v>0</v>
      </c>
      <c r="Q131" s="5">
        <v>0</v>
      </c>
    </row>
    <row r="132" spans="1:17" x14ac:dyDescent="0.35">
      <c r="A132" s="9">
        <v>12162</v>
      </c>
      <c r="B132" s="8" t="s">
        <v>332</v>
      </c>
      <c r="C132" s="8" t="s">
        <v>234</v>
      </c>
      <c r="D132" s="8" t="s">
        <v>323</v>
      </c>
      <c r="E132" s="8" t="s">
        <v>41</v>
      </c>
      <c r="F132" s="7">
        <v>0</v>
      </c>
      <c r="G132" s="7"/>
      <c r="H132" s="7">
        <v>0</v>
      </c>
      <c r="I132" s="7"/>
      <c r="J132" s="7">
        <v>0</v>
      </c>
      <c r="K132" s="8"/>
      <c r="L132" s="7">
        <v>0</v>
      </c>
      <c r="M132" s="7">
        <v>0</v>
      </c>
      <c r="N132" s="7">
        <v>0</v>
      </c>
      <c r="O132" s="6" t="s">
        <v>328</v>
      </c>
      <c r="P132" s="5">
        <v>0</v>
      </c>
      <c r="Q132" s="5">
        <v>0</v>
      </c>
    </row>
    <row r="133" spans="1:17" x14ac:dyDescent="0.35">
      <c r="A133" s="9">
        <v>12175</v>
      </c>
      <c r="B133" s="8" t="s">
        <v>332</v>
      </c>
      <c r="C133" s="8" t="s">
        <v>1601</v>
      </c>
      <c r="D133" s="8" t="s">
        <v>1602</v>
      </c>
      <c r="E133" s="8" t="s">
        <v>41</v>
      </c>
      <c r="F133" s="7">
        <v>192</v>
      </c>
      <c r="G133" s="7"/>
      <c r="H133" s="7">
        <v>0</v>
      </c>
      <c r="I133" s="7"/>
      <c r="J133" s="7">
        <v>192</v>
      </c>
      <c r="K133" s="8"/>
      <c r="L133" s="7">
        <v>0</v>
      </c>
      <c r="M133" s="7">
        <v>0</v>
      </c>
      <c r="N133" s="7">
        <v>192</v>
      </c>
      <c r="O133" s="6" t="s">
        <v>328</v>
      </c>
      <c r="P133" s="5">
        <v>1.6</v>
      </c>
      <c r="Q133" s="5">
        <v>307.20000000000005</v>
      </c>
    </row>
    <row r="134" spans="1:17" x14ac:dyDescent="0.35">
      <c r="A134" s="9">
        <v>12176</v>
      </c>
      <c r="B134" s="8" t="s">
        <v>332</v>
      </c>
      <c r="C134" s="8" t="s">
        <v>1601</v>
      </c>
      <c r="D134" s="8" t="s">
        <v>1600</v>
      </c>
      <c r="E134" s="8" t="s">
        <v>41</v>
      </c>
      <c r="F134" s="7">
        <v>0</v>
      </c>
      <c r="G134" s="7"/>
      <c r="H134" s="7">
        <v>0</v>
      </c>
      <c r="I134" s="7"/>
      <c r="J134" s="7">
        <v>0</v>
      </c>
      <c r="K134" s="8"/>
      <c r="L134" s="7">
        <v>0</v>
      </c>
      <c r="M134" s="7">
        <v>0</v>
      </c>
      <c r="N134" s="7">
        <v>0</v>
      </c>
      <c r="O134" s="6" t="s">
        <v>328</v>
      </c>
      <c r="P134" s="5">
        <v>0</v>
      </c>
      <c r="Q134" s="5">
        <v>0</v>
      </c>
    </row>
    <row r="135" spans="1:17" x14ac:dyDescent="0.35">
      <c r="A135" s="9">
        <v>12189</v>
      </c>
      <c r="B135" s="8" t="s">
        <v>332</v>
      </c>
      <c r="C135" s="8" t="s">
        <v>66</v>
      </c>
      <c r="D135" s="8" t="s">
        <v>353</v>
      </c>
      <c r="E135" s="8" t="s">
        <v>41</v>
      </c>
      <c r="F135" s="7">
        <v>185</v>
      </c>
      <c r="G135" s="7"/>
      <c r="H135" s="7">
        <v>0</v>
      </c>
      <c r="I135" s="7"/>
      <c r="J135" s="7">
        <v>185</v>
      </c>
      <c r="K135" s="8"/>
      <c r="L135" s="7">
        <v>0</v>
      </c>
      <c r="M135" s="7">
        <v>0</v>
      </c>
      <c r="N135" s="7">
        <v>185</v>
      </c>
      <c r="O135" s="6" t="s">
        <v>328</v>
      </c>
      <c r="P135" s="5">
        <v>2.62</v>
      </c>
      <c r="Q135" s="5">
        <v>484.70000000000005</v>
      </c>
    </row>
    <row r="136" spans="1:17" x14ac:dyDescent="0.35">
      <c r="A136" s="9">
        <v>12190</v>
      </c>
      <c r="B136" s="8" t="s">
        <v>332</v>
      </c>
      <c r="C136" s="8" t="s">
        <v>66</v>
      </c>
      <c r="D136" s="8" t="s">
        <v>1599</v>
      </c>
      <c r="E136" s="8" t="s">
        <v>41</v>
      </c>
      <c r="F136" s="7">
        <v>30</v>
      </c>
      <c r="G136" s="7"/>
      <c r="H136" s="7">
        <v>0</v>
      </c>
      <c r="I136" s="7"/>
      <c r="J136" s="7">
        <v>30</v>
      </c>
      <c r="K136" s="8"/>
      <c r="L136" s="7">
        <v>0</v>
      </c>
      <c r="M136" s="7">
        <v>0</v>
      </c>
      <c r="N136" s="7">
        <v>30</v>
      </c>
      <c r="O136" s="6" t="s">
        <v>328</v>
      </c>
      <c r="P136" s="5">
        <v>4.12</v>
      </c>
      <c r="Q136" s="5">
        <v>123.60000000000001</v>
      </c>
    </row>
    <row r="137" spans="1:17" x14ac:dyDescent="0.35">
      <c r="A137" s="9">
        <v>12198</v>
      </c>
      <c r="B137" s="8" t="s">
        <v>332</v>
      </c>
      <c r="C137" s="8" t="s">
        <v>57</v>
      </c>
      <c r="D137" s="8" t="s">
        <v>1598</v>
      </c>
      <c r="E137" s="8" t="s">
        <v>1597</v>
      </c>
      <c r="F137" s="7">
        <v>729</v>
      </c>
      <c r="G137" s="7"/>
      <c r="H137" s="7">
        <v>0</v>
      </c>
      <c r="I137" s="7"/>
      <c r="J137" s="7">
        <v>729</v>
      </c>
      <c r="K137" s="8"/>
      <c r="L137" s="7">
        <v>0</v>
      </c>
      <c r="M137" s="7">
        <v>0</v>
      </c>
      <c r="N137" s="7">
        <v>729</v>
      </c>
      <c r="O137" s="6" t="s">
        <v>328</v>
      </c>
      <c r="P137" s="5">
        <v>2.83</v>
      </c>
      <c r="Q137" s="5">
        <v>2063.0700000000002</v>
      </c>
    </row>
    <row r="138" spans="1:17" x14ac:dyDescent="0.35">
      <c r="A138" s="9">
        <v>12204</v>
      </c>
      <c r="B138" s="8" t="s">
        <v>332</v>
      </c>
      <c r="C138" s="8" t="s">
        <v>133</v>
      </c>
      <c r="D138" s="8" t="s">
        <v>1596</v>
      </c>
      <c r="E138" s="8" t="s">
        <v>41</v>
      </c>
      <c r="F138" s="7">
        <v>0</v>
      </c>
      <c r="G138" s="7"/>
      <c r="H138" s="7">
        <v>0</v>
      </c>
      <c r="I138" s="7"/>
      <c r="J138" s="7">
        <v>0</v>
      </c>
      <c r="K138" s="8"/>
      <c r="L138" s="7">
        <v>0</v>
      </c>
      <c r="M138" s="7">
        <v>0</v>
      </c>
      <c r="N138" s="7">
        <v>0</v>
      </c>
      <c r="O138" s="6" t="s">
        <v>328</v>
      </c>
      <c r="P138" s="5">
        <v>0</v>
      </c>
      <c r="Q138" s="5">
        <v>0</v>
      </c>
    </row>
    <row r="139" spans="1:17" x14ac:dyDescent="0.35">
      <c r="A139" s="9">
        <v>12205</v>
      </c>
      <c r="B139" s="8" t="s">
        <v>332</v>
      </c>
      <c r="C139" s="8" t="s">
        <v>133</v>
      </c>
      <c r="D139" s="8" t="s">
        <v>1595</v>
      </c>
      <c r="E139" s="8" t="s">
        <v>41</v>
      </c>
      <c r="F139" s="7">
        <v>160</v>
      </c>
      <c r="G139" s="7"/>
      <c r="H139" s="7">
        <v>0</v>
      </c>
      <c r="I139" s="7"/>
      <c r="J139" s="7">
        <v>160</v>
      </c>
      <c r="K139" s="8" t="s">
        <v>574</v>
      </c>
      <c r="L139" s="7">
        <v>0</v>
      </c>
      <c r="M139" s="7">
        <v>0</v>
      </c>
      <c r="N139" s="7">
        <v>160</v>
      </c>
      <c r="O139" s="6" t="s">
        <v>328</v>
      </c>
      <c r="P139" s="5">
        <v>1.53</v>
      </c>
      <c r="Q139" s="5">
        <v>244.8</v>
      </c>
    </row>
    <row r="140" spans="1:17" x14ac:dyDescent="0.35">
      <c r="A140" s="9">
        <v>12216</v>
      </c>
      <c r="B140" s="8" t="s">
        <v>332</v>
      </c>
      <c r="C140" s="8" t="s">
        <v>57</v>
      </c>
      <c r="D140" s="8" t="s">
        <v>1594</v>
      </c>
      <c r="E140" s="8" t="s">
        <v>1593</v>
      </c>
      <c r="F140" s="7">
        <v>0</v>
      </c>
      <c r="G140" s="7"/>
      <c r="H140" s="7">
        <v>0</v>
      </c>
      <c r="I140" s="7"/>
      <c r="J140" s="7">
        <v>0</v>
      </c>
      <c r="K140" s="8" t="s">
        <v>574</v>
      </c>
      <c r="L140" s="7">
        <v>0</v>
      </c>
      <c r="M140" s="7">
        <v>0</v>
      </c>
      <c r="N140" s="7">
        <v>0</v>
      </c>
      <c r="O140" s="6" t="s">
        <v>328</v>
      </c>
      <c r="P140" s="5">
        <v>2.71</v>
      </c>
      <c r="Q140" s="5">
        <v>0</v>
      </c>
    </row>
    <row r="141" spans="1:17" x14ac:dyDescent="0.35">
      <c r="A141" s="9">
        <v>12224</v>
      </c>
      <c r="B141" s="8" t="s">
        <v>332</v>
      </c>
      <c r="C141" s="8" t="s">
        <v>57</v>
      </c>
      <c r="D141" s="8" t="s">
        <v>1592</v>
      </c>
      <c r="E141" s="8" t="s">
        <v>41</v>
      </c>
      <c r="F141" s="7">
        <v>0</v>
      </c>
      <c r="G141" s="7"/>
      <c r="H141" s="7">
        <v>0</v>
      </c>
      <c r="I141" s="7"/>
      <c r="J141" s="7">
        <v>0</v>
      </c>
      <c r="K141" s="8"/>
      <c r="L141" s="7">
        <v>0</v>
      </c>
      <c r="M141" s="7">
        <v>0</v>
      </c>
      <c r="N141" s="7">
        <v>0</v>
      </c>
      <c r="O141" s="6" t="s">
        <v>328</v>
      </c>
      <c r="P141" s="5">
        <v>0</v>
      </c>
      <c r="Q141" s="5">
        <v>0</v>
      </c>
    </row>
    <row r="142" spans="1:17" x14ac:dyDescent="0.35">
      <c r="A142" s="9">
        <v>12237</v>
      </c>
      <c r="B142" s="8" t="s">
        <v>332</v>
      </c>
      <c r="C142" s="8" t="s">
        <v>39</v>
      </c>
      <c r="D142" s="8" t="s">
        <v>1591</v>
      </c>
      <c r="E142" s="8" t="s">
        <v>41</v>
      </c>
      <c r="F142" s="7">
        <v>62</v>
      </c>
      <c r="G142" s="7"/>
      <c r="H142" s="7">
        <v>0</v>
      </c>
      <c r="I142" s="7"/>
      <c r="J142" s="7">
        <v>62</v>
      </c>
      <c r="K142" s="8"/>
      <c r="L142" s="7">
        <v>0</v>
      </c>
      <c r="M142" s="7">
        <v>0</v>
      </c>
      <c r="N142" s="7">
        <v>62</v>
      </c>
      <c r="O142" s="6" t="s">
        <v>328</v>
      </c>
      <c r="P142" s="5">
        <v>4.5999999999999996</v>
      </c>
      <c r="Q142" s="5">
        <v>285.2</v>
      </c>
    </row>
    <row r="143" spans="1:17" x14ac:dyDescent="0.35">
      <c r="A143" s="9">
        <v>12243</v>
      </c>
      <c r="B143" s="8" t="s">
        <v>332</v>
      </c>
      <c r="C143" s="8" t="s">
        <v>99</v>
      </c>
      <c r="D143" s="8" t="s">
        <v>1590</v>
      </c>
      <c r="E143" s="8" t="s">
        <v>202</v>
      </c>
      <c r="F143" s="7">
        <v>1368.2</v>
      </c>
      <c r="G143" s="7"/>
      <c r="H143" s="7">
        <v>-45.526476000000002</v>
      </c>
      <c r="I143" s="7"/>
      <c r="J143" s="7">
        <v>1322.673524</v>
      </c>
      <c r="K143" s="8"/>
      <c r="L143" s="7">
        <v>0</v>
      </c>
      <c r="M143" s="7">
        <v>-44.119230000000002</v>
      </c>
      <c r="N143" s="7">
        <v>1278.554294</v>
      </c>
      <c r="O143" s="6" t="s">
        <v>328</v>
      </c>
      <c r="P143" s="5">
        <v>8.4700000000000006</v>
      </c>
      <c r="Q143" s="5">
        <v>11203.044748280001</v>
      </c>
    </row>
    <row r="144" spans="1:17" x14ac:dyDescent="0.35">
      <c r="A144" s="9">
        <v>12252</v>
      </c>
      <c r="B144" s="8" t="s">
        <v>332</v>
      </c>
      <c r="C144" s="8" t="s">
        <v>234</v>
      </c>
      <c r="D144" s="8" t="s">
        <v>1555</v>
      </c>
      <c r="E144" s="8" t="s">
        <v>41</v>
      </c>
      <c r="F144" s="7">
        <v>58</v>
      </c>
      <c r="G144" s="7"/>
      <c r="H144" s="7">
        <v>0</v>
      </c>
      <c r="I144" s="7"/>
      <c r="J144" s="7">
        <v>58</v>
      </c>
      <c r="K144" s="8"/>
      <c r="L144" s="7">
        <v>0</v>
      </c>
      <c r="M144" s="7">
        <v>0</v>
      </c>
      <c r="N144" s="7">
        <v>58</v>
      </c>
      <c r="O144" s="6" t="s">
        <v>328</v>
      </c>
      <c r="P144" s="5">
        <v>3.8</v>
      </c>
      <c r="Q144" s="5">
        <v>220.39999999999998</v>
      </c>
    </row>
    <row r="145" spans="1:17" x14ac:dyDescent="0.35">
      <c r="A145" s="9">
        <v>12269</v>
      </c>
      <c r="B145" s="8" t="s">
        <v>332</v>
      </c>
      <c r="C145" s="8" t="s">
        <v>135</v>
      </c>
      <c r="D145" s="8" t="s">
        <v>1589</v>
      </c>
      <c r="E145" s="8" t="s">
        <v>1588</v>
      </c>
      <c r="F145" s="7">
        <v>257.39999999999998</v>
      </c>
      <c r="G145" s="7"/>
      <c r="H145" s="7">
        <v>0</v>
      </c>
      <c r="I145" s="7"/>
      <c r="J145" s="7">
        <v>257.39999999999998</v>
      </c>
      <c r="K145" s="8"/>
      <c r="L145" s="7">
        <v>0</v>
      </c>
      <c r="M145" s="7">
        <v>0</v>
      </c>
      <c r="N145" s="7">
        <v>257.39999999999998</v>
      </c>
      <c r="O145" s="6" t="s">
        <v>328</v>
      </c>
      <c r="P145" s="5">
        <v>3.12</v>
      </c>
      <c r="Q145" s="5">
        <v>803.08799999999997</v>
      </c>
    </row>
    <row r="146" spans="1:17" x14ac:dyDescent="0.35">
      <c r="A146" s="9">
        <v>12280</v>
      </c>
      <c r="B146" s="8" t="s">
        <v>332</v>
      </c>
      <c r="C146" s="8" t="s">
        <v>1587</v>
      </c>
      <c r="D146" s="8" t="s">
        <v>1586</v>
      </c>
      <c r="E146" s="8" t="s">
        <v>1585</v>
      </c>
      <c r="F146" s="7">
        <v>405</v>
      </c>
      <c r="G146" s="7"/>
      <c r="H146" s="7">
        <v>0</v>
      </c>
      <c r="I146" s="7"/>
      <c r="J146" s="7">
        <v>405</v>
      </c>
      <c r="K146" s="8"/>
      <c r="L146" s="7">
        <v>0</v>
      </c>
      <c r="M146" s="7">
        <v>0</v>
      </c>
      <c r="N146" s="7">
        <v>405</v>
      </c>
      <c r="O146" s="6" t="s">
        <v>328</v>
      </c>
      <c r="P146" s="5">
        <v>3.45</v>
      </c>
      <c r="Q146" s="5">
        <v>1397.25</v>
      </c>
    </row>
    <row r="147" spans="1:17" x14ac:dyDescent="0.35">
      <c r="A147" s="9">
        <v>12306</v>
      </c>
      <c r="B147" s="8" t="s">
        <v>332</v>
      </c>
      <c r="C147" s="8" t="s">
        <v>1298</v>
      </c>
      <c r="D147" s="8" t="s">
        <v>1584</v>
      </c>
      <c r="E147" s="8" t="s">
        <v>1583</v>
      </c>
      <c r="F147" s="7">
        <v>542.29999999999995</v>
      </c>
      <c r="G147" s="7"/>
      <c r="H147" s="7">
        <v>0</v>
      </c>
      <c r="I147" s="7"/>
      <c r="J147" s="7">
        <v>542.29999999999995</v>
      </c>
      <c r="K147" s="8"/>
      <c r="L147" s="7">
        <v>0</v>
      </c>
      <c r="M147" s="7">
        <v>0</v>
      </c>
      <c r="N147" s="7">
        <v>542.29999999999995</v>
      </c>
      <c r="O147" s="6" t="s">
        <v>328</v>
      </c>
      <c r="P147" s="5">
        <v>2.71</v>
      </c>
      <c r="Q147" s="5">
        <v>1469.6329999999998</v>
      </c>
    </row>
    <row r="148" spans="1:17" x14ac:dyDescent="0.35">
      <c r="A148" s="9">
        <v>12308</v>
      </c>
      <c r="B148" s="8" t="s">
        <v>332</v>
      </c>
      <c r="C148" s="8" t="s">
        <v>1298</v>
      </c>
      <c r="D148" s="8" t="s">
        <v>1582</v>
      </c>
      <c r="E148" s="8" t="s">
        <v>1581</v>
      </c>
      <c r="F148" s="7">
        <v>548.9</v>
      </c>
      <c r="G148" s="7"/>
      <c r="H148" s="7">
        <v>0</v>
      </c>
      <c r="I148" s="7"/>
      <c r="J148" s="7">
        <v>548.9</v>
      </c>
      <c r="K148" s="8"/>
      <c r="L148" s="7">
        <v>0</v>
      </c>
      <c r="M148" s="7">
        <v>0</v>
      </c>
      <c r="N148" s="7">
        <v>548.9</v>
      </c>
      <c r="O148" s="6" t="s">
        <v>328</v>
      </c>
      <c r="P148" s="5">
        <v>2.85</v>
      </c>
      <c r="Q148" s="5">
        <v>1564.365</v>
      </c>
    </row>
    <row r="149" spans="1:17" x14ac:dyDescent="0.35">
      <c r="A149" s="9">
        <v>12309</v>
      </c>
      <c r="B149" s="8" t="s">
        <v>332</v>
      </c>
      <c r="C149" s="8" t="s">
        <v>1298</v>
      </c>
      <c r="D149" s="8" t="s">
        <v>1580</v>
      </c>
      <c r="E149" s="8" t="s">
        <v>1579</v>
      </c>
      <c r="F149" s="7">
        <v>393.1</v>
      </c>
      <c r="G149" s="7"/>
      <c r="H149" s="7">
        <v>0</v>
      </c>
      <c r="I149" s="7"/>
      <c r="J149" s="7">
        <v>393.1</v>
      </c>
      <c r="K149" s="8"/>
      <c r="L149" s="7">
        <v>0</v>
      </c>
      <c r="M149" s="7">
        <v>0</v>
      </c>
      <c r="N149" s="7">
        <v>393.1</v>
      </c>
      <c r="O149" s="6" t="s">
        <v>328</v>
      </c>
      <c r="P149" s="5">
        <v>3.67</v>
      </c>
      <c r="Q149" s="5">
        <v>1442.6770000000001</v>
      </c>
    </row>
    <row r="150" spans="1:17" x14ac:dyDescent="0.35">
      <c r="A150" s="9">
        <v>12321</v>
      </c>
      <c r="B150" s="8" t="s">
        <v>332</v>
      </c>
      <c r="C150" s="8" t="s">
        <v>57</v>
      </c>
      <c r="D150" s="8" t="s">
        <v>1578</v>
      </c>
      <c r="E150" s="8" t="s">
        <v>41</v>
      </c>
      <c r="F150" s="7">
        <v>635</v>
      </c>
      <c r="G150" s="7"/>
      <c r="H150" s="7">
        <v>-406.85188799999997</v>
      </c>
      <c r="I150" s="7"/>
      <c r="J150" s="7">
        <v>228.14811200000003</v>
      </c>
      <c r="K150" s="8"/>
      <c r="L150" s="7">
        <v>0</v>
      </c>
      <c r="M150" s="7">
        <v>-2106.7395999999999</v>
      </c>
      <c r="N150" s="7">
        <v>-1878.5914879999998</v>
      </c>
      <c r="O150" s="6" t="s">
        <v>328</v>
      </c>
      <c r="P150" s="5">
        <v>1.8</v>
      </c>
      <c r="Q150" s="5">
        <v>410.66660160000004</v>
      </c>
    </row>
    <row r="151" spans="1:17" x14ac:dyDescent="0.35">
      <c r="A151" s="9">
        <v>12322</v>
      </c>
      <c r="B151" s="8" t="s">
        <v>332</v>
      </c>
      <c r="C151" s="8" t="s">
        <v>57</v>
      </c>
      <c r="D151" s="8" t="s">
        <v>1577</v>
      </c>
      <c r="E151" s="8" t="s">
        <v>41</v>
      </c>
      <c r="F151" s="7">
        <v>0</v>
      </c>
      <c r="G151" s="7"/>
      <c r="H151" s="7">
        <v>0</v>
      </c>
      <c r="I151" s="7"/>
      <c r="J151" s="7">
        <v>0</v>
      </c>
      <c r="K151" s="8" t="s">
        <v>574</v>
      </c>
      <c r="L151" s="7">
        <v>0</v>
      </c>
      <c r="M151" s="7">
        <v>0</v>
      </c>
      <c r="N151" s="7">
        <v>0</v>
      </c>
      <c r="O151" s="6" t="s">
        <v>328</v>
      </c>
      <c r="P151" s="5">
        <v>1.2</v>
      </c>
      <c r="Q151" s="5">
        <v>0</v>
      </c>
    </row>
    <row r="152" spans="1:17" x14ac:dyDescent="0.35">
      <c r="A152" s="9">
        <v>12323</v>
      </c>
      <c r="B152" s="8" t="s">
        <v>332</v>
      </c>
      <c r="C152" s="8" t="s">
        <v>57</v>
      </c>
      <c r="D152" s="8" t="s">
        <v>1576</v>
      </c>
      <c r="E152" s="8" t="s">
        <v>41</v>
      </c>
      <c r="F152" s="7">
        <v>739</v>
      </c>
      <c r="G152" s="7"/>
      <c r="H152" s="7">
        <v>0</v>
      </c>
      <c r="I152" s="7"/>
      <c r="J152" s="7">
        <v>739</v>
      </c>
      <c r="K152" s="8"/>
      <c r="L152" s="7">
        <v>0</v>
      </c>
      <c r="M152" s="7">
        <v>0</v>
      </c>
      <c r="N152" s="7">
        <v>739</v>
      </c>
      <c r="O152" s="6" t="s">
        <v>328</v>
      </c>
      <c r="P152" s="5">
        <v>1.95</v>
      </c>
      <c r="Q152" s="5">
        <v>1441.05</v>
      </c>
    </row>
    <row r="153" spans="1:17" x14ac:dyDescent="0.35">
      <c r="A153" s="9">
        <v>12329</v>
      </c>
      <c r="B153" s="8" t="s">
        <v>332</v>
      </c>
      <c r="C153" s="8" t="s">
        <v>42</v>
      </c>
      <c r="D153" s="8" t="s">
        <v>1575</v>
      </c>
      <c r="E153" s="8" t="s">
        <v>41</v>
      </c>
      <c r="F153" s="7">
        <v>416.9</v>
      </c>
      <c r="G153" s="7"/>
      <c r="H153" s="7">
        <v>0</v>
      </c>
      <c r="I153" s="7"/>
      <c r="J153" s="7">
        <v>416.9</v>
      </c>
      <c r="K153" s="8" t="s">
        <v>574</v>
      </c>
      <c r="L153" s="7">
        <v>0</v>
      </c>
      <c r="M153" s="7">
        <v>0</v>
      </c>
      <c r="N153" s="7">
        <v>416.9</v>
      </c>
      <c r="O153" s="6" t="s">
        <v>328</v>
      </c>
      <c r="P153" s="5">
        <v>7.25</v>
      </c>
      <c r="Q153" s="5">
        <v>3022.5249999999996</v>
      </c>
    </row>
    <row r="154" spans="1:17" x14ac:dyDescent="0.35">
      <c r="A154" s="9">
        <v>12346</v>
      </c>
      <c r="B154" s="8" t="s">
        <v>332</v>
      </c>
      <c r="C154" s="8" t="s">
        <v>404</v>
      </c>
      <c r="D154" s="8" t="s">
        <v>1574</v>
      </c>
      <c r="E154" s="8" t="s">
        <v>41</v>
      </c>
      <c r="F154" s="7">
        <v>691</v>
      </c>
      <c r="G154" s="7"/>
      <c r="H154" s="7">
        <v>0</v>
      </c>
      <c r="I154" s="7"/>
      <c r="J154" s="7">
        <v>691</v>
      </c>
      <c r="K154" s="8"/>
      <c r="L154" s="7">
        <v>0</v>
      </c>
      <c r="M154" s="7">
        <v>0</v>
      </c>
      <c r="N154" s="7">
        <v>691</v>
      </c>
      <c r="O154" s="6" t="s">
        <v>328</v>
      </c>
      <c r="P154" s="5">
        <v>4.29</v>
      </c>
      <c r="Q154" s="5">
        <v>2964.39</v>
      </c>
    </row>
    <row r="155" spans="1:17" x14ac:dyDescent="0.35">
      <c r="A155" s="9">
        <v>12348</v>
      </c>
      <c r="B155" s="8" t="s">
        <v>332</v>
      </c>
      <c r="C155" s="8" t="s">
        <v>1244</v>
      </c>
      <c r="D155" s="8" t="s">
        <v>1573</v>
      </c>
      <c r="E155" s="8" t="s">
        <v>41</v>
      </c>
      <c r="F155" s="7">
        <v>105</v>
      </c>
      <c r="G155" s="7"/>
      <c r="H155" s="7">
        <v>0</v>
      </c>
      <c r="I155" s="7"/>
      <c r="J155" s="7">
        <v>105</v>
      </c>
      <c r="K155" s="8"/>
      <c r="L155" s="7">
        <v>0</v>
      </c>
      <c r="M155" s="7">
        <v>0</v>
      </c>
      <c r="N155" s="7">
        <v>105</v>
      </c>
      <c r="O155" s="6" t="s">
        <v>328</v>
      </c>
      <c r="P155" s="5">
        <v>4.87</v>
      </c>
      <c r="Q155" s="5">
        <v>511.35</v>
      </c>
    </row>
    <row r="156" spans="1:17" x14ac:dyDescent="0.35">
      <c r="A156" s="9">
        <v>12370</v>
      </c>
      <c r="B156" s="8" t="s">
        <v>332</v>
      </c>
      <c r="C156" s="8" t="s">
        <v>404</v>
      </c>
      <c r="D156" s="8" t="s">
        <v>1572</v>
      </c>
      <c r="E156" s="8" t="s">
        <v>41</v>
      </c>
      <c r="F156" s="7">
        <v>928.3</v>
      </c>
      <c r="G156" s="7"/>
      <c r="H156" s="7">
        <v>0</v>
      </c>
      <c r="I156" s="7"/>
      <c r="J156" s="7">
        <v>928.3</v>
      </c>
      <c r="K156" s="8"/>
      <c r="L156" s="7">
        <v>0</v>
      </c>
      <c r="M156" s="7">
        <v>0</v>
      </c>
      <c r="N156" s="7">
        <v>928.3</v>
      </c>
      <c r="O156" s="6" t="s">
        <v>328</v>
      </c>
      <c r="P156" s="5">
        <v>4.29</v>
      </c>
      <c r="Q156" s="5">
        <v>3982.4069999999997</v>
      </c>
    </row>
    <row r="157" spans="1:17" x14ac:dyDescent="0.35">
      <c r="A157" s="9">
        <v>12372</v>
      </c>
      <c r="B157" s="8" t="s">
        <v>332</v>
      </c>
      <c r="C157" s="8" t="s">
        <v>1298</v>
      </c>
      <c r="D157" s="8" t="s">
        <v>1571</v>
      </c>
      <c r="E157" s="8" t="s">
        <v>1193</v>
      </c>
      <c r="F157" s="7">
        <v>53</v>
      </c>
      <c r="G157" s="7"/>
      <c r="H157" s="7">
        <v>0</v>
      </c>
      <c r="I157" s="7"/>
      <c r="J157" s="7">
        <v>53</v>
      </c>
      <c r="K157" s="8"/>
      <c r="L157" s="7">
        <v>0</v>
      </c>
      <c r="M157" s="7">
        <v>0</v>
      </c>
      <c r="N157" s="7">
        <v>53</v>
      </c>
      <c r="O157" s="6" t="s">
        <v>328</v>
      </c>
      <c r="P157" s="5">
        <v>2.78</v>
      </c>
      <c r="Q157" s="5">
        <v>147.34</v>
      </c>
    </row>
    <row r="158" spans="1:17" x14ac:dyDescent="0.35">
      <c r="A158" s="9">
        <v>12373</v>
      </c>
      <c r="B158" s="8" t="s">
        <v>332</v>
      </c>
      <c r="C158" s="8" t="s">
        <v>1298</v>
      </c>
      <c r="D158" s="8" t="s">
        <v>1570</v>
      </c>
      <c r="E158" s="8" t="s">
        <v>1569</v>
      </c>
      <c r="F158" s="7">
        <v>1182.3</v>
      </c>
      <c r="G158" s="7"/>
      <c r="H158" s="7">
        <v>0</v>
      </c>
      <c r="I158" s="7"/>
      <c r="J158" s="7">
        <v>1182.3</v>
      </c>
      <c r="K158" s="8"/>
      <c r="L158" s="7">
        <v>0</v>
      </c>
      <c r="M158" s="7">
        <v>0</v>
      </c>
      <c r="N158" s="7">
        <v>1182.3</v>
      </c>
      <c r="O158" s="6" t="s">
        <v>328</v>
      </c>
      <c r="P158" s="5">
        <v>3.27</v>
      </c>
      <c r="Q158" s="5">
        <v>3866.1210000000001</v>
      </c>
    </row>
    <row r="159" spans="1:17" x14ac:dyDescent="0.35">
      <c r="A159" s="9">
        <v>12388</v>
      </c>
      <c r="B159" s="8" t="s">
        <v>332</v>
      </c>
      <c r="C159" s="8" t="s">
        <v>135</v>
      </c>
      <c r="D159" s="8" t="s">
        <v>1568</v>
      </c>
      <c r="E159" s="8" t="s">
        <v>1007</v>
      </c>
      <c r="F159" s="7">
        <v>791.3</v>
      </c>
      <c r="G159" s="7"/>
      <c r="H159" s="7">
        <v>0</v>
      </c>
      <c r="I159" s="7"/>
      <c r="J159" s="7">
        <v>791.3</v>
      </c>
      <c r="K159" s="8"/>
      <c r="L159" s="7">
        <v>0</v>
      </c>
      <c r="M159" s="7">
        <v>0</v>
      </c>
      <c r="N159" s="7">
        <v>791.3</v>
      </c>
      <c r="O159" s="6" t="s">
        <v>328</v>
      </c>
      <c r="P159" s="5">
        <v>5.52</v>
      </c>
      <c r="Q159" s="5">
        <v>4367.9759999999997</v>
      </c>
    </row>
    <row r="160" spans="1:17" x14ac:dyDescent="0.35">
      <c r="A160" s="9">
        <v>12394</v>
      </c>
      <c r="B160" s="8" t="s">
        <v>332</v>
      </c>
      <c r="C160" s="8" t="s">
        <v>66</v>
      </c>
      <c r="D160" s="8" t="s">
        <v>1567</v>
      </c>
      <c r="E160" s="8" t="s">
        <v>41</v>
      </c>
      <c r="F160" s="7">
        <v>307</v>
      </c>
      <c r="G160" s="7"/>
      <c r="H160" s="7">
        <v>0</v>
      </c>
      <c r="I160" s="7"/>
      <c r="J160" s="7">
        <v>307</v>
      </c>
      <c r="K160" s="8"/>
      <c r="L160" s="7">
        <v>0</v>
      </c>
      <c r="M160" s="7">
        <v>0</v>
      </c>
      <c r="N160" s="7">
        <v>307</v>
      </c>
      <c r="O160" s="6" t="s">
        <v>328</v>
      </c>
      <c r="P160" s="5">
        <v>3.27</v>
      </c>
      <c r="Q160" s="5">
        <v>1003.89</v>
      </c>
    </row>
    <row r="161" spans="1:17" x14ac:dyDescent="0.35">
      <c r="A161" s="9">
        <v>12397</v>
      </c>
      <c r="B161" s="8" t="s">
        <v>332</v>
      </c>
      <c r="C161" s="8" t="s">
        <v>66</v>
      </c>
      <c r="D161" s="8" t="s">
        <v>1566</v>
      </c>
      <c r="E161" s="8" t="s">
        <v>41</v>
      </c>
      <c r="F161" s="7">
        <v>1182</v>
      </c>
      <c r="G161" s="7"/>
      <c r="H161" s="7">
        <v>0</v>
      </c>
      <c r="I161" s="7"/>
      <c r="J161" s="7">
        <v>1182</v>
      </c>
      <c r="K161" s="8"/>
      <c r="L161" s="7">
        <v>0</v>
      </c>
      <c r="M161" s="7">
        <v>-40</v>
      </c>
      <c r="N161" s="7">
        <v>1142</v>
      </c>
      <c r="O161" s="6" t="s">
        <v>328</v>
      </c>
      <c r="P161" s="5">
        <v>4.05</v>
      </c>
      <c r="Q161" s="5">
        <v>4787.0999999999995</v>
      </c>
    </row>
    <row r="162" spans="1:17" x14ac:dyDescent="0.35">
      <c r="A162" s="9">
        <v>12406</v>
      </c>
      <c r="B162" s="8" t="s">
        <v>332</v>
      </c>
      <c r="C162" s="8" t="s">
        <v>171</v>
      </c>
      <c r="D162" s="8" t="s">
        <v>1565</v>
      </c>
      <c r="E162" s="8" t="s">
        <v>53</v>
      </c>
      <c r="F162" s="7">
        <v>0</v>
      </c>
      <c r="G162" s="7"/>
      <c r="H162" s="7">
        <v>0</v>
      </c>
      <c r="I162" s="7"/>
      <c r="J162" s="7">
        <v>0</v>
      </c>
      <c r="K162" s="8"/>
      <c r="L162" s="7">
        <v>0</v>
      </c>
      <c r="M162" s="7">
        <v>0</v>
      </c>
      <c r="N162" s="7">
        <v>0</v>
      </c>
      <c r="O162" s="6" t="s">
        <v>328</v>
      </c>
      <c r="P162" s="5">
        <v>0</v>
      </c>
      <c r="Q162" s="5">
        <v>0</v>
      </c>
    </row>
    <row r="163" spans="1:17" x14ac:dyDescent="0.35">
      <c r="A163" s="9">
        <v>12410</v>
      </c>
      <c r="B163" s="8" t="s">
        <v>332</v>
      </c>
      <c r="C163" s="8" t="s">
        <v>171</v>
      </c>
      <c r="D163" s="8" t="s">
        <v>1564</v>
      </c>
      <c r="E163" s="8" t="s">
        <v>53</v>
      </c>
      <c r="F163" s="7">
        <v>0</v>
      </c>
      <c r="G163" s="7"/>
      <c r="H163" s="7">
        <v>0</v>
      </c>
      <c r="I163" s="7"/>
      <c r="J163" s="7">
        <v>0</v>
      </c>
      <c r="K163" s="8"/>
      <c r="L163" s="7">
        <v>0</v>
      </c>
      <c r="M163" s="7">
        <v>0</v>
      </c>
      <c r="N163" s="7">
        <v>0</v>
      </c>
      <c r="O163" s="6" t="s">
        <v>328</v>
      </c>
      <c r="P163" s="5">
        <v>0</v>
      </c>
      <c r="Q163" s="5">
        <v>0</v>
      </c>
    </row>
    <row r="164" spans="1:17" x14ac:dyDescent="0.35">
      <c r="A164" s="9">
        <v>12425</v>
      </c>
      <c r="B164" s="8" t="s">
        <v>332</v>
      </c>
      <c r="C164" s="8" t="s">
        <v>64</v>
      </c>
      <c r="D164" s="8" t="s">
        <v>1563</v>
      </c>
      <c r="E164" s="8" t="s">
        <v>41</v>
      </c>
      <c r="F164" s="7">
        <v>269</v>
      </c>
      <c r="G164" s="7"/>
      <c r="H164" s="7">
        <v>0</v>
      </c>
      <c r="I164" s="7"/>
      <c r="J164" s="7">
        <v>269</v>
      </c>
      <c r="K164" s="8"/>
      <c r="L164" s="7">
        <v>0</v>
      </c>
      <c r="M164" s="7">
        <v>0</v>
      </c>
      <c r="N164" s="7">
        <v>269</v>
      </c>
      <c r="O164" s="6" t="s">
        <v>328</v>
      </c>
      <c r="P164" s="5">
        <v>5.1100000000000003</v>
      </c>
      <c r="Q164" s="5">
        <v>1374.5900000000001</v>
      </c>
    </row>
    <row r="165" spans="1:17" x14ac:dyDescent="0.35">
      <c r="A165" s="9">
        <v>12428</v>
      </c>
      <c r="B165" s="8" t="s">
        <v>332</v>
      </c>
      <c r="C165" s="8" t="s">
        <v>57</v>
      </c>
      <c r="D165" s="8" t="s">
        <v>1562</v>
      </c>
      <c r="E165" s="8" t="s">
        <v>41</v>
      </c>
      <c r="F165" s="7">
        <v>221</v>
      </c>
      <c r="G165" s="7"/>
      <c r="H165" s="7">
        <v>0</v>
      </c>
      <c r="I165" s="7"/>
      <c r="J165" s="7">
        <v>221</v>
      </c>
      <c r="K165" s="8"/>
      <c r="L165" s="7">
        <v>0</v>
      </c>
      <c r="M165" s="7">
        <v>-55.751100000000001</v>
      </c>
      <c r="N165" s="7">
        <v>165.24889999999999</v>
      </c>
      <c r="O165" s="6" t="s">
        <v>328</v>
      </c>
      <c r="P165" s="5">
        <v>2.35</v>
      </c>
      <c r="Q165" s="5">
        <v>519.35</v>
      </c>
    </row>
    <row r="166" spans="1:17" x14ac:dyDescent="0.35">
      <c r="A166" s="9">
        <v>12432</v>
      </c>
      <c r="B166" s="8" t="s">
        <v>332</v>
      </c>
      <c r="C166" s="8" t="s">
        <v>64</v>
      </c>
      <c r="D166" s="8" t="s">
        <v>1561</v>
      </c>
      <c r="E166" s="8" t="s">
        <v>41</v>
      </c>
      <c r="F166" s="7">
        <v>293</v>
      </c>
      <c r="G166" s="7"/>
      <c r="H166" s="7">
        <v>0</v>
      </c>
      <c r="I166" s="7"/>
      <c r="J166" s="7">
        <v>293</v>
      </c>
      <c r="K166" s="8"/>
      <c r="L166" s="7">
        <v>0</v>
      </c>
      <c r="M166" s="7">
        <v>0</v>
      </c>
      <c r="N166" s="7">
        <v>293</v>
      </c>
      <c r="O166" s="6" t="s">
        <v>328</v>
      </c>
      <c r="P166" s="5">
        <v>4.92</v>
      </c>
      <c r="Q166" s="5">
        <v>1441.56</v>
      </c>
    </row>
    <row r="167" spans="1:17" x14ac:dyDescent="0.35">
      <c r="A167" s="9">
        <v>12438</v>
      </c>
      <c r="B167" s="8" t="s">
        <v>332</v>
      </c>
      <c r="C167" s="8" t="s">
        <v>39</v>
      </c>
      <c r="D167" s="8" t="s">
        <v>1560</v>
      </c>
      <c r="E167" s="8" t="s">
        <v>41</v>
      </c>
      <c r="F167" s="7">
        <v>0</v>
      </c>
      <c r="G167" s="7"/>
      <c r="H167" s="7">
        <v>0</v>
      </c>
      <c r="I167" s="7"/>
      <c r="J167" s="7">
        <v>0</v>
      </c>
      <c r="K167" s="8"/>
      <c r="L167" s="7">
        <v>0</v>
      </c>
      <c r="M167" s="7">
        <v>0</v>
      </c>
      <c r="N167" s="7">
        <v>0</v>
      </c>
      <c r="O167" s="6" t="s">
        <v>328</v>
      </c>
      <c r="P167" s="5">
        <v>0</v>
      </c>
      <c r="Q167" s="5">
        <v>0</v>
      </c>
    </row>
    <row r="168" spans="1:17" x14ac:dyDescent="0.35">
      <c r="A168" s="9">
        <v>12444</v>
      </c>
      <c r="B168" s="8" t="s">
        <v>332</v>
      </c>
      <c r="C168" s="8" t="s">
        <v>99</v>
      </c>
      <c r="D168" s="8" t="s">
        <v>1559</v>
      </c>
      <c r="E168" s="8" t="s">
        <v>202</v>
      </c>
      <c r="F168" s="7">
        <v>1883.3</v>
      </c>
      <c r="G168" s="7"/>
      <c r="H168" s="7">
        <v>0</v>
      </c>
      <c r="I168" s="7"/>
      <c r="J168" s="7">
        <v>1883.3</v>
      </c>
      <c r="K168" s="8"/>
      <c r="L168" s="7">
        <v>0</v>
      </c>
      <c r="M168" s="7">
        <v>0</v>
      </c>
      <c r="N168" s="7">
        <v>1883.3</v>
      </c>
      <c r="O168" s="6" t="s">
        <v>328</v>
      </c>
      <c r="P168" s="5">
        <v>3.65</v>
      </c>
      <c r="Q168" s="5">
        <v>6874.0450000000001</v>
      </c>
    </row>
    <row r="169" spans="1:17" x14ac:dyDescent="0.35">
      <c r="A169" s="9">
        <v>12445</v>
      </c>
      <c r="B169" s="8" t="s">
        <v>332</v>
      </c>
      <c r="C169" s="8" t="s">
        <v>133</v>
      </c>
      <c r="D169" s="8" t="s">
        <v>1558</v>
      </c>
      <c r="E169" s="8" t="s">
        <v>41</v>
      </c>
      <c r="F169" s="7">
        <v>71</v>
      </c>
      <c r="G169" s="7"/>
      <c r="H169" s="7">
        <v>0</v>
      </c>
      <c r="I169" s="7"/>
      <c r="J169" s="7">
        <v>71</v>
      </c>
      <c r="K169" s="8" t="s">
        <v>574</v>
      </c>
      <c r="L169" s="7">
        <v>0</v>
      </c>
      <c r="M169" s="7">
        <v>0</v>
      </c>
      <c r="N169" s="7">
        <v>71</v>
      </c>
      <c r="O169" s="6" t="s">
        <v>328</v>
      </c>
      <c r="P169" s="5">
        <v>2.16</v>
      </c>
      <c r="Q169" s="5">
        <v>153.36000000000001</v>
      </c>
    </row>
    <row r="170" spans="1:17" x14ac:dyDescent="0.35">
      <c r="A170" s="9">
        <v>12463</v>
      </c>
      <c r="B170" s="8" t="s">
        <v>332</v>
      </c>
      <c r="C170" s="8" t="s">
        <v>57</v>
      </c>
      <c r="D170" s="8" t="s">
        <v>1557</v>
      </c>
      <c r="E170" s="8" t="s">
        <v>41</v>
      </c>
      <c r="F170" s="7">
        <v>0</v>
      </c>
      <c r="G170" s="7"/>
      <c r="H170" s="7">
        <v>0</v>
      </c>
      <c r="I170" s="7"/>
      <c r="J170" s="7">
        <v>0</v>
      </c>
      <c r="K170" s="8" t="s">
        <v>574</v>
      </c>
      <c r="L170" s="7">
        <v>0</v>
      </c>
      <c r="M170" s="7">
        <v>0</v>
      </c>
      <c r="N170" s="7">
        <v>0</v>
      </c>
      <c r="O170" s="6" t="s">
        <v>328</v>
      </c>
      <c r="P170" s="5">
        <v>0.95</v>
      </c>
      <c r="Q170" s="5">
        <v>0</v>
      </c>
    </row>
    <row r="171" spans="1:17" x14ac:dyDescent="0.35">
      <c r="A171" s="9">
        <v>12464</v>
      </c>
      <c r="B171" s="8" t="s">
        <v>332</v>
      </c>
      <c r="C171" s="8" t="s">
        <v>1556</v>
      </c>
      <c r="D171" s="8" t="s">
        <v>1555</v>
      </c>
      <c r="E171" s="8" t="s">
        <v>41</v>
      </c>
      <c r="F171" s="7">
        <v>0</v>
      </c>
      <c r="G171" s="7"/>
      <c r="H171" s="7">
        <v>0</v>
      </c>
      <c r="I171" s="7"/>
      <c r="J171" s="7">
        <v>0</v>
      </c>
      <c r="K171" s="8"/>
      <c r="L171" s="7">
        <v>0</v>
      </c>
      <c r="M171" s="7">
        <v>0</v>
      </c>
      <c r="N171" s="7">
        <v>0</v>
      </c>
      <c r="O171" s="6" t="s">
        <v>328</v>
      </c>
      <c r="P171" s="5">
        <v>0</v>
      </c>
      <c r="Q171" s="5">
        <v>0</v>
      </c>
    </row>
    <row r="172" spans="1:17" x14ac:dyDescent="0.35">
      <c r="A172" s="9">
        <v>12479</v>
      </c>
      <c r="B172" s="8" t="s">
        <v>332</v>
      </c>
      <c r="C172" s="8" t="s">
        <v>57</v>
      </c>
      <c r="D172" s="8" t="s">
        <v>1554</v>
      </c>
      <c r="E172" s="8" t="s">
        <v>41</v>
      </c>
      <c r="F172" s="7">
        <v>0</v>
      </c>
      <c r="G172" s="7"/>
      <c r="H172" s="7">
        <v>0</v>
      </c>
      <c r="I172" s="7"/>
      <c r="J172" s="7">
        <v>0</v>
      </c>
      <c r="K172" s="8" t="s">
        <v>574</v>
      </c>
      <c r="L172" s="7">
        <v>0</v>
      </c>
      <c r="M172" s="7">
        <v>0</v>
      </c>
      <c r="N172" s="7">
        <v>0</v>
      </c>
      <c r="O172" s="6" t="s">
        <v>328</v>
      </c>
      <c r="P172" s="5">
        <v>1.3</v>
      </c>
      <c r="Q172" s="5">
        <v>0</v>
      </c>
    </row>
    <row r="173" spans="1:17" x14ac:dyDescent="0.35">
      <c r="A173" s="9">
        <v>12484</v>
      </c>
      <c r="B173" s="8" t="s">
        <v>332</v>
      </c>
      <c r="C173" s="8" t="s">
        <v>1553</v>
      </c>
      <c r="D173" s="8" t="s">
        <v>1552</v>
      </c>
      <c r="E173" s="8" t="s">
        <v>41</v>
      </c>
      <c r="F173" s="7">
        <v>259.89999999999998</v>
      </c>
      <c r="G173" s="7"/>
      <c r="H173" s="7">
        <v>0</v>
      </c>
      <c r="I173" s="7"/>
      <c r="J173" s="7">
        <v>259.89999999999998</v>
      </c>
      <c r="K173" s="8"/>
      <c r="L173" s="7">
        <v>0</v>
      </c>
      <c r="M173" s="7">
        <v>0</v>
      </c>
      <c r="N173" s="7">
        <v>259.89999999999998</v>
      </c>
      <c r="O173" s="6" t="s">
        <v>328</v>
      </c>
      <c r="P173" s="5">
        <v>11.8</v>
      </c>
      <c r="Q173" s="5">
        <v>3066.8199999999997</v>
      </c>
    </row>
    <row r="174" spans="1:17" x14ac:dyDescent="0.35">
      <c r="A174" s="9">
        <v>12485</v>
      </c>
      <c r="B174" s="8" t="s">
        <v>332</v>
      </c>
      <c r="C174" s="8" t="s">
        <v>57</v>
      </c>
      <c r="D174" s="8" t="s">
        <v>1551</v>
      </c>
      <c r="E174" s="8" t="s">
        <v>41</v>
      </c>
      <c r="F174" s="7">
        <v>112</v>
      </c>
      <c r="G174" s="7"/>
      <c r="H174" s="7">
        <v>0</v>
      </c>
      <c r="I174" s="7"/>
      <c r="J174" s="7">
        <v>112</v>
      </c>
      <c r="K174" s="8"/>
      <c r="L174" s="7">
        <v>0</v>
      </c>
      <c r="M174" s="7">
        <v>0</v>
      </c>
      <c r="N174" s="7">
        <v>112</v>
      </c>
      <c r="O174" s="6" t="s">
        <v>328</v>
      </c>
      <c r="P174" s="5">
        <v>1.97</v>
      </c>
      <c r="Q174" s="5">
        <v>220.64</v>
      </c>
    </row>
    <row r="175" spans="1:17" x14ac:dyDescent="0.35">
      <c r="A175" s="9">
        <v>12491</v>
      </c>
      <c r="B175" s="8" t="s">
        <v>332</v>
      </c>
      <c r="C175" s="8" t="s">
        <v>239</v>
      </c>
      <c r="D175" s="8" t="s">
        <v>1550</v>
      </c>
      <c r="E175" s="8" t="s">
        <v>41</v>
      </c>
      <c r="F175" s="7">
        <v>0</v>
      </c>
      <c r="G175" s="7"/>
      <c r="H175" s="7">
        <v>0</v>
      </c>
      <c r="I175" s="7"/>
      <c r="J175" s="7">
        <v>0</v>
      </c>
      <c r="K175" s="8"/>
      <c r="L175" s="7">
        <v>0</v>
      </c>
      <c r="M175" s="7">
        <v>0</v>
      </c>
      <c r="N175" s="7">
        <v>0</v>
      </c>
      <c r="O175" s="6" t="s">
        <v>328</v>
      </c>
      <c r="P175" s="5">
        <v>0</v>
      </c>
      <c r="Q175" s="5">
        <v>0</v>
      </c>
    </row>
    <row r="176" spans="1:17" x14ac:dyDescent="0.35">
      <c r="A176" s="9">
        <v>12510</v>
      </c>
      <c r="B176" s="8" t="s">
        <v>332</v>
      </c>
      <c r="C176" s="8" t="s">
        <v>66</v>
      </c>
      <c r="D176" s="8" t="s">
        <v>1549</v>
      </c>
      <c r="E176" s="8" t="s">
        <v>41</v>
      </c>
      <c r="F176" s="7">
        <v>1643</v>
      </c>
      <c r="G176" s="7"/>
      <c r="H176" s="7">
        <v>0</v>
      </c>
      <c r="I176" s="7"/>
      <c r="J176" s="7">
        <v>1643</v>
      </c>
      <c r="K176" s="8"/>
      <c r="L176" s="7">
        <v>0</v>
      </c>
      <c r="M176" s="7">
        <v>0</v>
      </c>
      <c r="N176" s="7">
        <v>1643</v>
      </c>
      <c r="O176" s="6" t="s">
        <v>328</v>
      </c>
      <c r="P176" s="5">
        <v>1.62</v>
      </c>
      <c r="Q176" s="5">
        <v>2661.6600000000003</v>
      </c>
    </row>
    <row r="177" spans="1:17" x14ac:dyDescent="0.35">
      <c r="A177" s="9">
        <v>12512</v>
      </c>
      <c r="B177" s="8" t="s">
        <v>332</v>
      </c>
      <c r="C177" s="8" t="s">
        <v>57</v>
      </c>
      <c r="D177" s="8" t="s">
        <v>1548</v>
      </c>
      <c r="E177" s="8" t="s">
        <v>41</v>
      </c>
      <c r="F177" s="7">
        <v>0</v>
      </c>
      <c r="G177" s="7"/>
      <c r="H177" s="7">
        <v>0</v>
      </c>
      <c r="I177" s="7"/>
      <c r="J177" s="7">
        <v>0</v>
      </c>
      <c r="K177" s="8"/>
      <c r="L177" s="7">
        <v>0</v>
      </c>
      <c r="M177" s="7">
        <v>0</v>
      </c>
      <c r="N177" s="7">
        <v>0</v>
      </c>
      <c r="O177" s="6" t="s">
        <v>328</v>
      </c>
      <c r="P177" s="5">
        <v>1.6</v>
      </c>
      <c r="Q177" s="5">
        <v>0</v>
      </c>
    </row>
    <row r="178" spans="1:17" x14ac:dyDescent="0.35">
      <c r="A178" s="9">
        <v>12526</v>
      </c>
      <c r="B178" s="8" t="s">
        <v>332</v>
      </c>
      <c r="C178" s="8" t="s">
        <v>57</v>
      </c>
      <c r="D178" s="8" t="s">
        <v>1547</v>
      </c>
      <c r="E178" s="8" t="s">
        <v>41</v>
      </c>
      <c r="F178" s="7">
        <v>8593.5</v>
      </c>
      <c r="G178" s="7">
        <v>28058.6</v>
      </c>
      <c r="H178" s="7">
        <v>-22840.132179</v>
      </c>
      <c r="I178" s="7">
        <v>-1134</v>
      </c>
      <c r="J178" s="7">
        <v>12677.967820999998</v>
      </c>
      <c r="K178" s="8" t="s">
        <v>574</v>
      </c>
      <c r="L178" s="7">
        <v>21941.4</v>
      </c>
      <c r="M178" s="7">
        <v>-21706.3626</v>
      </c>
      <c r="N178" s="7">
        <v>12913.005220999999</v>
      </c>
      <c r="O178" s="6" t="s">
        <v>328</v>
      </c>
      <c r="P178" s="5">
        <v>1.1499999999999999</v>
      </c>
      <c r="Q178" s="5">
        <v>14579.662994149998</v>
      </c>
    </row>
    <row r="179" spans="1:17" x14ac:dyDescent="0.35">
      <c r="A179" s="9">
        <v>12539</v>
      </c>
      <c r="B179" s="8" t="s">
        <v>332</v>
      </c>
      <c r="C179" s="8" t="s">
        <v>577</v>
      </c>
      <c r="D179" s="8" t="s">
        <v>1546</v>
      </c>
      <c r="E179" s="8" t="s">
        <v>41</v>
      </c>
      <c r="F179" s="7">
        <v>259</v>
      </c>
      <c r="G179" s="7"/>
      <c r="H179" s="7">
        <v>0</v>
      </c>
      <c r="I179" s="7"/>
      <c r="J179" s="7">
        <v>259</v>
      </c>
      <c r="K179" s="8"/>
      <c r="L179" s="7">
        <v>0</v>
      </c>
      <c r="M179" s="7">
        <v>0</v>
      </c>
      <c r="N179" s="7">
        <v>259</v>
      </c>
      <c r="O179" s="6" t="s">
        <v>328</v>
      </c>
      <c r="P179" s="5">
        <v>3.48</v>
      </c>
      <c r="Q179" s="5">
        <v>901.32</v>
      </c>
    </row>
    <row r="180" spans="1:17" x14ac:dyDescent="0.35">
      <c r="A180" s="9">
        <v>12595</v>
      </c>
      <c r="B180" s="8" t="s">
        <v>332</v>
      </c>
      <c r="C180" s="8" t="s">
        <v>1032</v>
      </c>
      <c r="D180" s="8" t="s">
        <v>1545</v>
      </c>
      <c r="E180" s="8" t="s">
        <v>46</v>
      </c>
      <c r="F180" s="7">
        <v>0</v>
      </c>
      <c r="G180" s="7"/>
      <c r="H180" s="7">
        <v>0</v>
      </c>
      <c r="I180" s="7"/>
      <c r="J180" s="7">
        <v>0</v>
      </c>
      <c r="K180" s="8"/>
      <c r="L180" s="7">
        <v>0</v>
      </c>
      <c r="M180" s="7">
        <v>0</v>
      </c>
      <c r="N180" s="7">
        <v>0</v>
      </c>
      <c r="O180" s="6" t="s">
        <v>328</v>
      </c>
      <c r="P180" s="5">
        <v>1.75</v>
      </c>
      <c r="Q180" s="5">
        <v>0</v>
      </c>
    </row>
    <row r="181" spans="1:17" x14ac:dyDescent="0.35">
      <c r="A181" s="9">
        <v>12625</v>
      </c>
      <c r="B181" s="8" t="s">
        <v>332</v>
      </c>
      <c r="C181" s="8" t="s">
        <v>1298</v>
      </c>
      <c r="D181" s="8" t="s">
        <v>1544</v>
      </c>
      <c r="E181" s="8" t="s">
        <v>1543</v>
      </c>
      <c r="F181" s="7">
        <v>30</v>
      </c>
      <c r="G181" s="7"/>
      <c r="H181" s="7">
        <v>0</v>
      </c>
      <c r="I181" s="7"/>
      <c r="J181" s="7">
        <v>30</v>
      </c>
      <c r="K181" s="8"/>
      <c r="L181" s="7">
        <v>0</v>
      </c>
      <c r="M181" s="7">
        <v>0</v>
      </c>
      <c r="N181" s="7">
        <v>30</v>
      </c>
      <c r="O181" s="6" t="s">
        <v>328</v>
      </c>
      <c r="P181" s="5">
        <v>2.85</v>
      </c>
      <c r="Q181" s="5">
        <v>85.5</v>
      </c>
    </row>
    <row r="182" spans="1:17" x14ac:dyDescent="0.35">
      <c r="A182" s="9">
        <v>12631</v>
      </c>
      <c r="B182" s="8" t="s">
        <v>332</v>
      </c>
      <c r="C182" s="8" t="s">
        <v>1298</v>
      </c>
      <c r="D182" s="8" t="s">
        <v>1542</v>
      </c>
      <c r="E182" s="8" t="s">
        <v>1541</v>
      </c>
      <c r="F182" s="7">
        <v>332</v>
      </c>
      <c r="G182" s="7"/>
      <c r="H182" s="7">
        <v>0</v>
      </c>
      <c r="I182" s="7"/>
      <c r="J182" s="7">
        <v>332</v>
      </c>
      <c r="K182" s="8"/>
      <c r="L182" s="7">
        <v>0</v>
      </c>
      <c r="M182" s="7">
        <v>0</v>
      </c>
      <c r="N182" s="7">
        <v>332</v>
      </c>
      <c r="O182" s="6" t="s">
        <v>328</v>
      </c>
      <c r="P182" s="5">
        <v>2.66</v>
      </c>
      <c r="Q182" s="5">
        <v>883.12</v>
      </c>
    </row>
    <row r="183" spans="1:17" x14ac:dyDescent="0.35">
      <c r="A183" s="9">
        <v>12638</v>
      </c>
      <c r="B183" s="8" t="s">
        <v>332</v>
      </c>
      <c r="C183" s="8" t="s">
        <v>813</v>
      </c>
      <c r="D183" s="8" t="s">
        <v>1540</v>
      </c>
      <c r="E183" s="8" t="s">
        <v>41</v>
      </c>
      <c r="F183" s="7">
        <v>0</v>
      </c>
      <c r="G183" s="7"/>
      <c r="H183" s="7">
        <v>0</v>
      </c>
      <c r="I183" s="7"/>
      <c r="J183" s="7">
        <v>0</v>
      </c>
      <c r="K183" s="8"/>
      <c r="L183" s="7">
        <v>0</v>
      </c>
      <c r="M183" s="7">
        <v>0</v>
      </c>
      <c r="N183" s="7">
        <v>0</v>
      </c>
      <c r="O183" s="6" t="s">
        <v>328</v>
      </c>
      <c r="P183" s="5">
        <v>0</v>
      </c>
      <c r="Q183" s="5">
        <v>0</v>
      </c>
    </row>
    <row r="184" spans="1:17" x14ac:dyDescent="0.35">
      <c r="A184" s="9">
        <v>12675</v>
      </c>
      <c r="B184" s="8" t="s">
        <v>332</v>
      </c>
      <c r="C184" s="8" t="s">
        <v>66</v>
      </c>
      <c r="D184" s="8" t="s">
        <v>1539</v>
      </c>
      <c r="E184" s="8" t="s">
        <v>41</v>
      </c>
      <c r="F184" s="7">
        <v>248</v>
      </c>
      <c r="G184" s="7"/>
      <c r="H184" s="7">
        <v>0</v>
      </c>
      <c r="I184" s="7"/>
      <c r="J184" s="7">
        <v>248</v>
      </c>
      <c r="K184" s="8"/>
      <c r="L184" s="7">
        <v>0</v>
      </c>
      <c r="M184" s="7">
        <v>0</v>
      </c>
      <c r="N184" s="7">
        <v>248</v>
      </c>
      <c r="O184" s="6" t="s">
        <v>328</v>
      </c>
      <c r="P184" s="5">
        <v>1.23</v>
      </c>
      <c r="Q184" s="5">
        <v>305.04000000000002</v>
      </c>
    </row>
    <row r="185" spans="1:17" x14ac:dyDescent="0.35">
      <c r="A185" s="9">
        <v>12677</v>
      </c>
      <c r="B185" s="8" t="s">
        <v>332</v>
      </c>
      <c r="C185" s="8" t="s">
        <v>57</v>
      </c>
      <c r="D185" s="8" t="s">
        <v>1538</v>
      </c>
      <c r="E185" s="8" t="s">
        <v>53</v>
      </c>
      <c r="F185" s="7">
        <v>0</v>
      </c>
      <c r="G185" s="7"/>
      <c r="H185" s="7">
        <v>0</v>
      </c>
      <c r="I185" s="7"/>
      <c r="J185" s="7">
        <v>0</v>
      </c>
      <c r="K185" s="8"/>
      <c r="L185" s="7">
        <v>0</v>
      </c>
      <c r="M185" s="7">
        <v>0</v>
      </c>
      <c r="N185" s="7">
        <v>0</v>
      </c>
      <c r="O185" s="6" t="s">
        <v>328</v>
      </c>
      <c r="P185" s="5">
        <v>0</v>
      </c>
      <c r="Q185" s="5">
        <v>0</v>
      </c>
    </row>
    <row r="186" spans="1:17" x14ac:dyDescent="0.35">
      <c r="A186" s="9">
        <v>12684</v>
      </c>
      <c r="B186" s="8" t="s">
        <v>332</v>
      </c>
      <c r="C186" s="8" t="s">
        <v>57</v>
      </c>
      <c r="D186" s="8" t="s">
        <v>1537</v>
      </c>
      <c r="E186" s="8" t="s">
        <v>41</v>
      </c>
      <c r="F186" s="7">
        <v>0</v>
      </c>
      <c r="G186" s="7"/>
      <c r="H186" s="7">
        <v>0</v>
      </c>
      <c r="I186" s="7"/>
      <c r="J186" s="7">
        <v>0</v>
      </c>
      <c r="K186" s="8"/>
      <c r="L186" s="7">
        <v>0</v>
      </c>
      <c r="M186" s="7">
        <v>0</v>
      </c>
      <c r="N186" s="7">
        <v>0</v>
      </c>
      <c r="O186" s="6" t="s">
        <v>328</v>
      </c>
      <c r="P186" s="5">
        <v>0</v>
      </c>
      <c r="Q186" s="5">
        <v>0</v>
      </c>
    </row>
    <row r="187" spans="1:17" x14ac:dyDescent="0.35">
      <c r="A187" s="9">
        <v>12685</v>
      </c>
      <c r="B187" s="8" t="s">
        <v>332</v>
      </c>
      <c r="C187" s="8" t="s">
        <v>57</v>
      </c>
      <c r="D187" s="8" t="s">
        <v>1536</v>
      </c>
      <c r="E187" s="8" t="s">
        <v>46</v>
      </c>
      <c r="F187" s="7">
        <v>294</v>
      </c>
      <c r="G187" s="7"/>
      <c r="H187" s="7">
        <v>0</v>
      </c>
      <c r="I187" s="7"/>
      <c r="J187" s="7">
        <v>294</v>
      </c>
      <c r="K187" s="8"/>
      <c r="L187" s="7">
        <v>0</v>
      </c>
      <c r="M187" s="7">
        <v>0</v>
      </c>
      <c r="N187" s="7">
        <v>294</v>
      </c>
      <c r="O187" s="6" t="s">
        <v>328</v>
      </c>
      <c r="P187" s="5">
        <v>1.28</v>
      </c>
      <c r="Q187" s="5">
        <v>376.32</v>
      </c>
    </row>
    <row r="188" spans="1:17" x14ac:dyDescent="0.35">
      <c r="A188" s="9">
        <v>12688</v>
      </c>
      <c r="B188" s="8" t="s">
        <v>332</v>
      </c>
      <c r="C188" s="8" t="s">
        <v>57</v>
      </c>
      <c r="D188" s="8" t="s">
        <v>1535</v>
      </c>
      <c r="E188" s="8" t="s">
        <v>41</v>
      </c>
      <c r="F188" s="7">
        <v>0</v>
      </c>
      <c r="G188" s="7"/>
      <c r="H188" s="7">
        <v>0</v>
      </c>
      <c r="I188" s="7"/>
      <c r="J188" s="7">
        <v>0</v>
      </c>
      <c r="K188" s="8"/>
      <c r="L188" s="7">
        <v>0</v>
      </c>
      <c r="M188" s="7">
        <v>0</v>
      </c>
      <c r="N188" s="7">
        <v>0</v>
      </c>
      <c r="O188" s="6" t="s">
        <v>328</v>
      </c>
      <c r="P188" s="5">
        <v>1.0900000000000001</v>
      </c>
      <c r="Q188" s="5">
        <v>0</v>
      </c>
    </row>
    <row r="189" spans="1:17" x14ac:dyDescent="0.35">
      <c r="A189" s="9">
        <v>12695</v>
      </c>
      <c r="B189" s="8" t="s">
        <v>332</v>
      </c>
      <c r="C189" s="8" t="s">
        <v>66</v>
      </c>
      <c r="D189" s="8" t="s">
        <v>1534</v>
      </c>
      <c r="E189" s="8" t="s">
        <v>41</v>
      </c>
      <c r="F189" s="7">
        <v>5186</v>
      </c>
      <c r="G189" s="7"/>
      <c r="H189" s="7">
        <v>0</v>
      </c>
      <c r="I189" s="7"/>
      <c r="J189" s="7">
        <v>5186</v>
      </c>
      <c r="K189" s="8"/>
      <c r="L189" s="7">
        <v>0</v>
      </c>
      <c r="M189" s="7">
        <v>0</v>
      </c>
      <c r="N189" s="7">
        <v>5186</v>
      </c>
      <c r="O189" s="6" t="s">
        <v>328</v>
      </c>
      <c r="P189" s="5">
        <v>0.95</v>
      </c>
      <c r="Q189" s="5">
        <v>4926.7</v>
      </c>
    </row>
    <row r="190" spans="1:17" x14ac:dyDescent="0.35">
      <c r="A190" s="9">
        <v>12699</v>
      </c>
      <c r="B190" s="8" t="s">
        <v>332</v>
      </c>
      <c r="C190" s="8" t="s">
        <v>1532</v>
      </c>
      <c r="D190" s="8" t="s">
        <v>1533</v>
      </c>
      <c r="E190" s="8" t="s">
        <v>88</v>
      </c>
      <c r="F190" s="7">
        <v>0</v>
      </c>
      <c r="G190" s="7"/>
      <c r="H190" s="7">
        <v>0</v>
      </c>
      <c r="I190" s="7"/>
      <c r="J190" s="7">
        <v>0</v>
      </c>
      <c r="K190" s="8"/>
      <c r="L190" s="7">
        <v>0</v>
      </c>
      <c r="M190" s="7">
        <v>0</v>
      </c>
      <c r="N190" s="7">
        <v>0</v>
      </c>
      <c r="O190" s="6" t="s">
        <v>328</v>
      </c>
      <c r="P190" s="5">
        <v>0</v>
      </c>
      <c r="Q190" s="5">
        <v>0</v>
      </c>
    </row>
    <row r="191" spans="1:17" x14ac:dyDescent="0.35">
      <c r="A191" s="9">
        <v>12700</v>
      </c>
      <c r="B191" s="8" t="s">
        <v>332</v>
      </c>
      <c r="C191" s="8" t="s">
        <v>1532</v>
      </c>
      <c r="D191" s="8" t="s">
        <v>1531</v>
      </c>
      <c r="E191" s="8" t="s">
        <v>182</v>
      </c>
      <c r="F191" s="7">
        <v>492.3</v>
      </c>
      <c r="G191" s="7"/>
      <c r="H191" s="7">
        <v>0</v>
      </c>
      <c r="I191" s="7"/>
      <c r="J191" s="7">
        <v>492.3</v>
      </c>
      <c r="K191" s="8"/>
      <c r="L191" s="7">
        <v>0</v>
      </c>
      <c r="M191" s="7">
        <v>0</v>
      </c>
      <c r="N191" s="7">
        <v>492.3</v>
      </c>
      <c r="O191" s="6" t="s">
        <v>328</v>
      </c>
      <c r="P191" s="5">
        <v>3</v>
      </c>
      <c r="Q191" s="5">
        <v>1476.9</v>
      </c>
    </row>
    <row r="192" spans="1:17" x14ac:dyDescent="0.35">
      <c r="A192" s="9">
        <v>12701</v>
      </c>
      <c r="B192" s="8" t="s">
        <v>332</v>
      </c>
      <c r="C192" s="8" t="s">
        <v>57</v>
      </c>
      <c r="D192" s="8" t="s">
        <v>1530</v>
      </c>
      <c r="E192" s="8" t="s">
        <v>88</v>
      </c>
      <c r="F192" s="7">
        <v>778</v>
      </c>
      <c r="G192" s="7"/>
      <c r="H192" s="7">
        <v>0</v>
      </c>
      <c r="I192" s="7"/>
      <c r="J192" s="7">
        <v>778</v>
      </c>
      <c r="K192" s="8"/>
      <c r="L192" s="7">
        <v>0</v>
      </c>
      <c r="M192" s="7">
        <v>0</v>
      </c>
      <c r="N192" s="7">
        <v>778</v>
      </c>
      <c r="O192" s="6" t="s">
        <v>328</v>
      </c>
      <c r="P192" s="5">
        <v>2.97</v>
      </c>
      <c r="Q192" s="5">
        <v>2310.6600000000003</v>
      </c>
    </row>
    <row r="193" spans="1:17" x14ac:dyDescent="0.35">
      <c r="A193" s="9">
        <v>12730</v>
      </c>
      <c r="B193" s="8" t="s">
        <v>332</v>
      </c>
      <c r="C193" s="8" t="s">
        <v>61</v>
      </c>
      <c r="D193" s="8" t="s">
        <v>1529</v>
      </c>
      <c r="E193" s="8" t="s">
        <v>63</v>
      </c>
      <c r="F193" s="7">
        <v>0</v>
      </c>
      <c r="G193" s="7"/>
      <c r="H193" s="7">
        <v>0</v>
      </c>
      <c r="I193" s="7"/>
      <c r="J193" s="7">
        <v>0</v>
      </c>
      <c r="K193" s="8"/>
      <c r="L193" s="7">
        <v>0</v>
      </c>
      <c r="M193" s="7">
        <v>0</v>
      </c>
      <c r="N193" s="7">
        <v>0</v>
      </c>
      <c r="O193" s="6" t="s">
        <v>328</v>
      </c>
      <c r="P193" s="5">
        <v>0</v>
      </c>
      <c r="Q193" s="5">
        <v>0</v>
      </c>
    </row>
    <row r="194" spans="1:17" x14ac:dyDescent="0.35">
      <c r="A194" s="9">
        <v>12731</v>
      </c>
      <c r="B194" s="8" t="s">
        <v>332</v>
      </c>
      <c r="C194" s="8" t="s">
        <v>61</v>
      </c>
      <c r="D194" s="8" t="s">
        <v>1528</v>
      </c>
      <c r="E194" s="8" t="s">
        <v>1527</v>
      </c>
      <c r="F194" s="7">
        <v>351</v>
      </c>
      <c r="G194" s="7"/>
      <c r="H194" s="7">
        <v>0</v>
      </c>
      <c r="I194" s="7"/>
      <c r="J194" s="7">
        <v>351</v>
      </c>
      <c r="K194" s="8"/>
      <c r="L194" s="7">
        <v>0</v>
      </c>
      <c r="M194" s="7">
        <v>0</v>
      </c>
      <c r="N194" s="7">
        <v>351</v>
      </c>
      <c r="O194" s="6" t="s">
        <v>328</v>
      </c>
      <c r="P194" s="5">
        <v>2.85</v>
      </c>
      <c r="Q194" s="5">
        <v>1000.35</v>
      </c>
    </row>
    <row r="195" spans="1:17" x14ac:dyDescent="0.35">
      <c r="A195" s="9">
        <v>12784</v>
      </c>
      <c r="B195" s="8" t="s">
        <v>332</v>
      </c>
      <c r="C195" s="8" t="s">
        <v>57</v>
      </c>
      <c r="D195" s="8" t="s">
        <v>1526</v>
      </c>
      <c r="E195" s="8" t="s">
        <v>523</v>
      </c>
      <c r="F195" s="7">
        <v>0</v>
      </c>
      <c r="G195" s="7"/>
      <c r="H195" s="7">
        <v>0</v>
      </c>
      <c r="I195" s="7"/>
      <c r="J195" s="7">
        <v>0</v>
      </c>
      <c r="K195" s="8"/>
      <c r="L195" s="7">
        <v>0</v>
      </c>
      <c r="M195" s="7">
        <v>0</v>
      </c>
      <c r="N195" s="7">
        <v>0</v>
      </c>
      <c r="O195" s="6" t="s">
        <v>328</v>
      </c>
      <c r="P195" s="5">
        <v>0</v>
      </c>
      <c r="Q195" s="5">
        <v>0</v>
      </c>
    </row>
    <row r="196" spans="1:17" x14ac:dyDescent="0.35">
      <c r="A196" s="9">
        <v>12997</v>
      </c>
      <c r="B196" s="8" t="s">
        <v>332</v>
      </c>
      <c r="C196" s="8" t="s">
        <v>96</v>
      </c>
      <c r="D196" s="8" t="s">
        <v>1525</v>
      </c>
      <c r="E196" s="8" t="s">
        <v>46</v>
      </c>
      <c r="F196" s="7">
        <v>0</v>
      </c>
      <c r="G196" s="7"/>
      <c r="H196" s="7">
        <v>0</v>
      </c>
      <c r="I196" s="7"/>
      <c r="J196" s="7">
        <v>0</v>
      </c>
      <c r="K196" s="8"/>
      <c r="L196" s="7">
        <v>0</v>
      </c>
      <c r="M196" s="7">
        <v>0</v>
      </c>
      <c r="N196" s="7">
        <v>0</v>
      </c>
      <c r="O196" s="6" t="s">
        <v>328</v>
      </c>
      <c r="P196" s="5">
        <v>5.79</v>
      </c>
      <c r="Q196" s="5">
        <v>0</v>
      </c>
    </row>
    <row r="197" spans="1:17" x14ac:dyDescent="0.35">
      <c r="A197" s="9">
        <v>13029</v>
      </c>
      <c r="B197" s="8" t="s">
        <v>332</v>
      </c>
      <c r="C197" s="8" t="s">
        <v>1444</v>
      </c>
      <c r="D197" s="8" t="s">
        <v>1524</v>
      </c>
      <c r="E197" s="8" t="s">
        <v>53</v>
      </c>
      <c r="F197" s="7">
        <v>174</v>
      </c>
      <c r="G197" s="7"/>
      <c r="H197" s="7">
        <v>0</v>
      </c>
      <c r="I197" s="7"/>
      <c r="J197" s="7">
        <v>174</v>
      </c>
      <c r="K197" s="8"/>
      <c r="L197" s="7">
        <v>0</v>
      </c>
      <c r="M197" s="7">
        <v>0</v>
      </c>
      <c r="N197" s="7">
        <v>174</v>
      </c>
      <c r="O197" s="6" t="s">
        <v>328</v>
      </c>
      <c r="P197" s="5">
        <v>1.35</v>
      </c>
      <c r="Q197" s="5">
        <v>234.9</v>
      </c>
    </row>
    <row r="198" spans="1:17" x14ac:dyDescent="0.35">
      <c r="A198" s="9">
        <v>13185</v>
      </c>
      <c r="B198" s="8" t="s">
        <v>332</v>
      </c>
      <c r="C198" s="8" t="s">
        <v>99</v>
      </c>
      <c r="D198" s="8" t="s">
        <v>1523</v>
      </c>
      <c r="E198" s="8" t="s">
        <v>98</v>
      </c>
      <c r="F198" s="7">
        <v>81</v>
      </c>
      <c r="G198" s="7"/>
      <c r="H198" s="7">
        <v>0</v>
      </c>
      <c r="I198" s="7"/>
      <c r="J198" s="7">
        <v>81</v>
      </c>
      <c r="K198" s="8"/>
      <c r="L198" s="7">
        <v>0</v>
      </c>
      <c r="M198" s="7">
        <v>0</v>
      </c>
      <c r="N198" s="7">
        <v>81</v>
      </c>
      <c r="O198" s="6" t="s">
        <v>328</v>
      </c>
      <c r="P198" s="5">
        <v>12.53</v>
      </c>
      <c r="Q198" s="5">
        <v>1014.93</v>
      </c>
    </row>
    <row r="199" spans="1:17" x14ac:dyDescent="0.35">
      <c r="A199" s="9">
        <v>13195</v>
      </c>
      <c r="B199" s="8" t="s">
        <v>332</v>
      </c>
      <c r="C199" s="8" t="s">
        <v>99</v>
      </c>
      <c r="D199" s="8" t="s">
        <v>1522</v>
      </c>
      <c r="E199" s="8" t="s">
        <v>202</v>
      </c>
      <c r="F199" s="7">
        <v>29</v>
      </c>
      <c r="G199" s="7"/>
      <c r="H199" s="7">
        <v>0</v>
      </c>
      <c r="I199" s="7"/>
      <c r="J199" s="7">
        <v>29</v>
      </c>
      <c r="K199" s="8"/>
      <c r="L199" s="7">
        <v>0</v>
      </c>
      <c r="M199" s="7">
        <v>0</v>
      </c>
      <c r="N199" s="7">
        <v>29</v>
      </c>
      <c r="O199" s="6" t="s">
        <v>328</v>
      </c>
      <c r="P199" s="5">
        <v>10.15</v>
      </c>
      <c r="Q199" s="5">
        <v>294.35000000000002</v>
      </c>
    </row>
    <row r="200" spans="1:17" x14ac:dyDescent="0.35">
      <c r="A200" s="9">
        <v>13230</v>
      </c>
      <c r="B200" s="8" t="s">
        <v>332</v>
      </c>
      <c r="C200" s="8" t="s">
        <v>66</v>
      </c>
      <c r="D200" s="8" t="s">
        <v>302</v>
      </c>
      <c r="E200" s="8" t="s">
        <v>41</v>
      </c>
      <c r="F200" s="7">
        <v>100</v>
      </c>
      <c r="G200" s="7"/>
      <c r="H200" s="7">
        <v>0</v>
      </c>
      <c r="I200" s="7"/>
      <c r="J200" s="7">
        <v>100</v>
      </c>
      <c r="K200" s="8"/>
      <c r="L200" s="7">
        <v>0</v>
      </c>
      <c r="M200" s="7">
        <v>0</v>
      </c>
      <c r="N200" s="7">
        <v>100</v>
      </c>
      <c r="O200" s="6" t="s">
        <v>328</v>
      </c>
      <c r="P200" s="5">
        <v>1.1399999999999999</v>
      </c>
      <c r="Q200" s="5">
        <v>113.99999999999999</v>
      </c>
    </row>
    <row r="201" spans="1:17" x14ac:dyDescent="0.35">
      <c r="A201" s="9">
        <v>13245</v>
      </c>
      <c r="B201" s="8" t="s">
        <v>332</v>
      </c>
      <c r="C201" s="8" t="s">
        <v>57</v>
      </c>
      <c r="D201" s="8" t="s">
        <v>1521</v>
      </c>
      <c r="E201" s="8" t="s">
        <v>46</v>
      </c>
      <c r="F201" s="7">
        <v>346.9</v>
      </c>
      <c r="G201" s="7"/>
      <c r="H201" s="7">
        <v>0</v>
      </c>
      <c r="I201" s="7"/>
      <c r="J201" s="7">
        <v>346.9</v>
      </c>
      <c r="K201" s="8"/>
      <c r="L201" s="7">
        <v>0</v>
      </c>
      <c r="M201" s="7">
        <v>0</v>
      </c>
      <c r="N201" s="7">
        <v>346.9</v>
      </c>
      <c r="O201" s="6" t="s">
        <v>328</v>
      </c>
      <c r="P201" s="5">
        <v>3.33</v>
      </c>
      <c r="Q201" s="5">
        <v>1155.1769999999999</v>
      </c>
    </row>
    <row r="202" spans="1:17" x14ac:dyDescent="0.35">
      <c r="A202" s="9">
        <v>13275</v>
      </c>
      <c r="B202" s="8" t="s">
        <v>332</v>
      </c>
      <c r="C202" s="8" t="s">
        <v>637</v>
      </c>
      <c r="D202" s="8" t="s">
        <v>1520</v>
      </c>
      <c r="E202" s="8" t="s">
        <v>41</v>
      </c>
      <c r="F202" s="7">
        <v>148</v>
      </c>
      <c r="G202" s="7"/>
      <c r="H202" s="7">
        <v>0</v>
      </c>
      <c r="I202" s="7"/>
      <c r="J202" s="7">
        <v>148</v>
      </c>
      <c r="K202" s="8"/>
      <c r="L202" s="7">
        <v>0</v>
      </c>
      <c r="M202" s="7">
        <v>0</v>
      </c>
      <c r="N202" s="7">
        <v>148</v>
      </c>
      <c r="O202" s="6" t="s">
        <v>328</v>
      </c>
      <c r="P202" s="5">
        <v>4.25</v>
      </c>
      <c r="Q202" s="5">
        <v>629</v>
      </c>
    </row>
    <row r="203" spans="1:17" x14ac:dyDescent="0.35">
      <c r="A203" s="9">
        <v>13285</v>
      </c>
      <c r="B203" s="8" t="s">
        <v>332</v>
      </c>
      <c r="C203" s="8" t="s">
        <v>66</v>
      </c>
      <c r="D203" s="8" t="s">
        <v>1519</v>
      </c>
      <c r="E203" s="8" t="s">
        <v>41</v>
      </c>
      <c r="F203" s="7">
        <v>632.70000000000005</v>
      </c>
      <c r="G203" s="7"/>
      <c r="H203" s="7">
        <v>0</v>
      </c>
      <c r="I203" s="7"/>
      <c r="J203" s="7">
        <v>632.70000000000005</v>
      </c>
      <c r="K203" s="8"/>
      <c r="L203" s="7">
        <v>0</v>
      </c>
      <c r="M203" s="7">
        <v>0</v>
      </c>
      <c r="N203" s="7">
        <v>632.70000000000005</v>
      </c>
      <c r="O203" s="6" t="s">
        <v>328</v>
      </c>
      <c r="P203" s="5">
        <v>1.41</v>
      </c>
      <c r="Q203" s="5">
        <v>892.10699999999997</v>
      </c>
    </row>
    <row r="204" spans="1:17" x14ac:dyDescent="0.35">
      <c r="A204" s="9">
        <v>13295</v>
      </c>
      <c r="B204" s="8" t="s">
        <v>332</v>
      </c>
      <c r="C204" s="8" t="s">
        <v>57</v>
      </c>
      <c r="D204" s="8" t="s">
        <v>1518</v>
      </c>
      <c r="E204" s="8" t="s">
        <v>1517</v>
      </c>
      <c r="F204" s="7">
        <v>137</v>
      </c>
      <c r="G204" s="7"/>
      <c r="H204" s="7">
        <v>0</v>
      </c>
      <c r="I204" s="7"/>
      <c r="J204" s="7">
        <v>137</v>
      </c>
      <c r="K204" s="8"/>
      <c r="L204" s="7">
        <v>0</v>
      </c>
      <c r="M204" s="7">
        <v>0</v>
      </c>
      <c r="N204" s="7">
        <v>137</v>
      </c>
      <c r="O204" s="6" t="s">
        <v>328</v>
      </c>
      <c r="P204" s="5">
        <v>2</v>
      </c>
      <c r="Q204" s="5">
        <v>274</v>
      </c>
    </row>
    <row r="205" spans="1:17" x14ac:dyDescent="0.35">
      <c r="A205" s="9">
        <v>13309</v>
      </c>
      <c r="B205" s="8" t="s">
        <v>332</v>
      </c>
      <c r="C205" s="8" t="s">
        <v>66</v>
      </c>
      <c r="D205" s="8" t="s">
        <v>1516</v>
      </c>
      <c r="E205" s="8" t="s">
        <v>41</v>
      </c>
      <c r="F205" s="7">
        <v>532.4</v>
      </c>
      <c r="G205" s="7"/>
      <c r="H205" s="7">
        <v>0</v>
      </c>
      <c r="I205" s="7"/>
      <c r="J205" s="7">
        <v>532.4</v>
      </c>
      <c r="K205" s="8"/>
      <c r="L205" s="7">
        <v>0</v>
      </c>
      <c r="M205" s="7">
        <v>0</v>
      </c>
      <c r="N205" s="7">
        <v>532.4</v>
      </c>
      <c r="O205" s="6" t="s">
        <v>328</v>
      </c>
      <c r="P205" s="5">
        <v>1.22</v>
      </c>
      <c r="Q205" s="5">
        <v>649.52799999999991</v>
      </c>
    </row>
    <row r="206" spans="1:17" x14ac:dyDescent="0.35">
      <c r="A206" s="9">
        <v>13317</v>
      </c>
      <c r="B206" s="8" t="s">
        <v>332</v>
      </c>
      <c r="C206" s="8" t="s">
        <v>66</v>
      </c>
      <c r="D206" s="8" t="s">
        <v>1515</v>
      </c>
      <c r="E206" s="8" t="s">
        <v>41</v>
      </c>
      <c r="F206" s="7">
        <v>143</v>
      </c>
      <c r="G206" s="7"/>
      <c r="H206" s="7">
        <v>0</v>
      </c>
      <c r="I206" s="7"/>
      <c r="J206" s="7">
        <v>143</v>
      </c>
      <c r="K206" s="8"/>
      <c r="L206" s="7">
        <v>0</v>
      </c>
      <c r="M206" s="7">
        <v>0</v>
      </c>
      <c r="N206" s="7">
        <v>143</v>
      </c>
      <c r="O206" s="6" t="s">
        <v>328</v>
      </c>
      <c r="P206" s="5">
        <v>1.75</v>
      </c>
      <c r="Q206" s="5">
        <v>250.25</v>
      </c>
    </row>
    <row r="207" spans="1:17" x14ac:dyDescent="0.35">
      <c r="A207" s="9">
        <v>13332</v>
      </c>
      <c r="B207" s="8" t="s">
        <v>332</v>
      </c>
      <c r="C207" s="8" t="s">
        <v>66</v>
      </c>
      <c r="D207" s="8" t="s">
        <v>1514</v>
      </c>
      <c r="E207" s="8" t="s">
        <v>41</v>
      </c>
      <c r="F207" s="7">
        <v>427</v>
      </c>
      <c r="G207" s="7"/>
      <c r="H207" s="7">
        <v>0</v>
      </c>
      <c r="I207" s="7"/>
      <c r="J207" s="7">
        <v>427</v>
      </c>
      <c r="K207" s="8"/>
      <c r="L207" s="7">
        <v>0</v>
      </c>
      <c r="M207" s="7">
        <v>0</v>
      </c>
      <c r="N207" s="7">
        <v>427</v>
      </c>
      <c r="O207" s="6" t="s">
        <v>328</v>
      </c>
      <c r="P207" s="5">
        <v>10.050000000000001</v>
      </c>
      <c r="Q207" s="5">
        <v>4291.3500000000004</v>
      </c>
    </row>
    <row r="208" spans="1:17" x14ac:dyDescent="0.35">
      <c r="A208" s="9">
        <v>13345</v>
      </c>
      <c r="B208" s="8" t="s">
        <v>332</v>
      </c>
      <c r="C208" s="8" t="s">
        <v>211</v>
      </c>
      <c r="D208" s="8" t="s">
        <v>1513</v>
      </c>
      <c r="E208" s="8" t="s">
        <v>53</v>
      </c>
      <c r="F208" s="7">
        <v>250</v>
      </c>
      <c r="G208" s="7"/>
      <c r="H208" s="7">
        <v>0</v>
      </c>
      <c r="I208" s="7"/>
      <c r="J208" s="7">
        <v>250</v>
      </c>
      <c r="K208" s="8"/>
      <c r="L208" s="7">
        <v>0</v>
      </c>
      <c r="M208" s="7">
        <v>0</v>
      </c>
      <c r="N208" s="7">
        <v>250</v>
      </c>
      <c r="O208" s="6" t="s">
        <v>328</v>
      </c>
      <c r="P208" s="5">
        <v>4.99</v>
      </c>
      <c r="Q208" s="5">
        <v>1247.5</v>
      </c>
    </row>
    <row r="209" spans="1:17" x14ac:dyDescent="0.35">
      <c r="A209" s="9">
        <v>13364</v>
      </c>
      <c r="B209" s="8" t="s">
        <v>332</v>
      </c>
      <c r="C209" s="8" t="s">
        <v>66</v>
      </c>
      <c r="D209" s="8" t="s">
        <v>67</v>
      </c>
      <c r="E209" s="8" t="s">
        <v>41</v>
      </c>
      <c r="F209" s="7">
        <v>800</v>
      </c>
      <c r="G209" s="7"/>
      <c r="H209" s="7">
        <v>-729.81652799999995</v>
      </c>
      <c r="I209" s="7"/>
      <c r="J209" s="7">
        <v>70.183472000000052</v>
      </c>
      <c r="K209" s="8"/>
      <c r="L209" s="7">
        <v>0</v>
      </c>
      <c r="M209" s="7">
        <v>-232.155</v>
      </c>
      <c r="N209" s="7">
        <v>-161.97152799999995</v>
      </c>
      <c r="O209" s="6" t="s">
        <v>328</v>
      </c>
      <c r="P209" s="5">
        <v>1.08</v>
      </c>
      <c r="Q209" s="5">
        <v>75.798149760000058</v>
      </c>
    </row>
    <row r="210" spans="1:17" x14ac:dyDescent="0.35">
      <c r="A210" s="9">
        <v>13420</v>
      </c>
      <c r="B210" s="8" t="s">
        <v>332</v>
      </c>
      <c r="C210" s="8" t="s">
        <v>66</v>
      </c>
      <c r="D210" s="8" t="s">
        <v>1512</v>
      </c>
      <c r="E210" s="8" t="s">
        <v>41</v>
      </c>
      <c r="F210" s="7">
        <v>478</v>
      </c>
      <c r="G210" s="7"/>
      <c r="H210" s="7">
        <v>0</v>
      </c>
      <c r="I210" s="7"/>
      <c r="J210" s="7">
        <v>478</v>
      </c>
      <c r="K210" s="8"/>
      <c r="L210" s="7">
        <v>0</v>
      </c>
      <c r="M210" s="7">
        <v>0</v>
      </c>
      <c r="N210" s="7">
        <v>478</v>
      </c>
      <c r="O210" s="6" t="s">
        <v>328</v>
      </c>
      <c r="P210" s="5">
        <v>0</v>
      </c>
      <c r="Q210" s="5">
        <v>0</v>
      </c>
    </row>
    <row r="211" spans="1:17" x14ac:dyDescent="0.35">
      <c r="A211" s="9">
        <v>13494</v>
      </c>
      <c r="B211" s="8" t="s">
        <v>332</v>
      </c>
      <c r="C211" s="8" t="s">
        <v>962</v>
      </c>
      <c r="D211" s="8" t="s">
        <v>1511</v>
      </c>
      <c r="E211" s="8" t="s">
        <v>88</v>
      </c>
      <c r="F211" s="7">
        <v>0.3</v>
      </c>
      <c r="G211" s="7"/>
      <c r="H211" s="7">
        <v>0</v>
      </c>
      <c r="I211" s="7"/>
      <c r="J211" s="7">
        <v>0.3</v>
      </c>
      <c r="K211" s="8"/>
      <c r="L211" s="7">
        <v>0</v>
      </c>
      <c r="M211" s="7">
        <v>0</v>
      </c>
      <c r="N211" s="7">
        <v>0.3</v>
      </c>
      <c r="O211" s="6" t="s">
        <v>328</v>
      </c>
      <c r="P211" s="5">
        <v>11.12</v>
      </c>
      <c r="Q211" s="5">
        <v>3.3359999999999999</v>
      </c>
    </row>
    <row r="212" spans="1:17" x14ac:dyDescent="0.35">
      <c r="A212" s="9">
        <v>13545</v>
      </c>
      <c r="B212" s="8" t="s">
        <v>332</v>
      </c>
      <c r="C212" s="8" t="s">
        <v>99</v>
      </c>
      <c r="D212" s="8" t="s">
        <v>1510</v>
      </c>
      <c r="E212" s="8" t="s">
        <v>153</v>
      </c>
      <c r="F212" s="7">
        <v>1436.1</v>
      </c>
      <c r="G212" s="7"/>
      <c r="H212" s="7">
        <v>-92.854659600000005</v>
      </c>
      <c r="I212" s="7"/>
      <c r="J212" s="7">
        <v>1343.2453403999998</v>
      </c>
      <c r="K212" s="8" t="s">
        <v>574</v>
      </c>
      <c r="L212" s="7">
        <v>0</v>
      </c>
      <c r="M212" s="7">
        <v>-5.5346000000000002</v>
      </c>
      <c r="N212" s="7">
        <v>1337.7107403999998</v>
      </c>
      <c r="O212" s="6" t="s">
        <v>328</v>
      </c>
      <c r="P212" s="5">
        <v>7.83</v>
      </c>
      <c r="Q212" s="5">
        <v>10517.611015331999</v>
      </c>
    </row>
    <row r="213" spans="1:17" x14ac:dyDescent="0.35">
      <c r="A213" s="9">
        <v>13560</v>
      </c>
      <c r="B213" s="8" t="s">
        <v>332</v>
      </c>
      <c r="C213" s="8" t="s">
        <v>99</v>
      </c>
      <c r="D213" s="8" t="s">
        <v>1509</v>
      </c>
      <c r="E213" s="8" t="s">
        <v>153</v>
      </c>
      <c r="F213" s="7">
        <v>0</v>
      </c>
      <c r="G213" s="7">
        <v>780.5</v>
      </c>
      <c r="H213" s="7">
        <v>-250.0732266</v>
      </c>
      <c r="I213" s="7"/>
      <c r="J213" s="7">
        <v>530.4267734</v>
      </c>
      <c r="K213" s="8"/>
      <c r="L213" s="7">
        <v>0</v>
      </c>
      <c r="M213" s="7">
        <v>-48.422199999999997</v>
      </c>
      <c r="N213" s="7">
        <v>482.00457340000003</v>
      </c>
      <c r="O213" s="6" t="s">
        <v>328</v>
      </c>
      <c r="P213" s="5">
        <v>7.78</v>
      </c>
      <c r="Q213" s="5">
        <v>4126.7202970520002</v>
      </c>
    </row>
    <row r="214" spans="1:17" x14ac:dyDescent="0.35">
      <c r="A214" s="9">
        <v>13561</v>
      </c>
      <c r="B214" s="8" t="s">
        <v>332</v>
      </c>
      <c r="C214" s="8" t="s">
        <v>99</v>
      </c>
      <c r="D214" s="8" t="s">
        <v>744</v>
      </c>
      <c r="E214" s="8" t="s">
        <v>153</v>
      </c>
      <c r="F214" s="7">
        <v>1984.7</v>
      </c>
      <c r="G214" s="7"/>
      <c r="H214" s="7">
        <v>-233.076528</v>
      </c>
      <c r="I214" s="7"/>
      <c r="J214" s="7">
        <v>1751.623472</v>
      </c>
      <c r="K214" s="8"/>
      <c r="L214" s="7">
        <v>0</v>
      </c>
      <c r="M214" s="7">
        <v>-0.4662</v>
      </c>
      <c r="N214" s="7">
        <v>1751.1572719999999</v>
      </c>
      <c r="O214" s="6" t="s">
        <v>328</v>
      </c>
      <c r="P214" s="5">
        <v>9.94</v>
      </c>
      <c r="Q214" s="5">
        <v>17411.137311679999</v>
      </c>
    </row>
    <row r="215" spans="1:17" x14ac:dyDescent="0.35">
      <c r="A215" s="9">
        <v>13575</v>
      </c>
      <c r="B215" s="8" t="s">
        <v>332</v>
      </c>
      <c r="C215" s="8" t="s">
        <v>99</v>
      </c>
      <c r="D215" s="8" t="s">
        <v>1508</v>
      </c>
      <c r="E215" s="8" t="s">
        <v>153</v>
      </c>
      <c r="F215" s="7">
        <v>7893.1</v>
      </c>
      <c r="G215" s="7"/>
      <c r="H215" s="7">
        <v>0</v>
      </c>
      <c r="I215" s="7"/>
      <c r="J215" s="7">
        <v>7893.1</v>
      </c>
      <c r="K215" s="8"/>
      <c r="L215" s="7">
        <v>0</v>
      </c>
      <c r="M215" s="7">
        <v>0</v>
      </c>
      <c r="N215" s="7">
        <v>7893.1</v>
      </c>
      <c r="O215" s="6" t="s">
        <v>328</v>
      </c>
      <c r="P215" s="5">
        <v>5.76</v>
      </c>
      <c r="Q215" s="5">
        <v>45464.256000000001</v>
      </c>
    </row>
    <row r="216" spans="1:17" x14ac:dyDescent="0.35">
      <c r="A216" s="9">
        <v>13723</v>
      </c>
      <c r="B216" s="8" t="s">
        <v>332</v>
      </c>
      <c r="C216" s="8" t="s">
        <v>57</v>
      </c>
      <c r="D216" s="8" t="s">
        <v>1507</v>
      </c>
      <c r="E216" s="8" t="s">
        <v>41</v>
      </c>
      <c r="F216" s="7">
        <v>392.6</v>
      </c>
      <c r="G216" s="7"/>
      <c r="H216" s="7">
        <v>0</v>
      </c>
      <c r="I216" s="7"/>
      <c r="J216" s="7">
        <v>392.6</v>
      </c>
      <c r="K216" s="8"/>
      <c r="L216" s="7">
        <v>0</v>
      </c>
      <c r="M216" s="7">
        <v>0</v>
      </c>
      <c r="N216" s="7">
        <v>392.6</v>
      </c>
      <c r="O216" s="6" t="s">
        <v>328</v>
      </c>
      <c r="P216" s="5">
        <v>3.5</v>
      </c>
      <c r="Q216" s="5">
        <v>1374.1000000000001</v>
      </c>
    </row>
    <row r="217" spans="1:17" x14ac:dyDescent="0.35">
      <c r="A217" s="9">
        <v>13765</v>
      </c>
      <c r="B217" s="8" t="s">
        <v>332</v>
      </c>
      <c r="C217" s="8" t="s">
        <v>684</v>
      </c>
      <c r="D217" s="8" t="s">
        <v>1506</v>
      </c>
      <c r="E217" s="8" t="s">
        <v>41</v>
      </c>
      <c r="F217" s="7">
        <v>92.6</v>
      </c>
      <c r="G217" s="7"/>
      <c r="H217" s="7">
        <v>0</v>
      </c>
      <c r="I217" s="7"/>
      <c r="J217" s="7">
        <v>92.6</v>
      </c>
      <c r="K217" s="8"/>
      <c r="L217" s="7">
        <v>0</v>
      </c>
      <c r="M217" s="7">
        <v>0</v>
      </c>
      <c r="N217" s="7">
        <v>92.6</v>
      </c>
      <c r="O217" s="6" t="s">
        <v>328</v>
      </c>
      <c r="P217" s="5">
        <v>16.13</v>
      </c>
      <c r="Q217" s="5">
        <v>1493.6379999999999</v>
      </c>
    </row>
    <row r="218" spans="1:17" x14ac:dyDescent="0.35">
      <c r="A218" s="9">
        <v>13766</v>
      </c>
      <c r="B218" s="8" t="s">
        <v>332</v>
      </c>
      <c r="C218" s="8" t="s">
        <v>684</v>
      </c>
      <c r="D218" s="8" t="s">
        <v>1505</v>
      </c>
      <c r="E218" s="8" t="s">
        <v>41</v>
      </c>
      <c r="F218" s="7">
        <v>105.8</v>
      </c>
      <c r="G218" s="7"/>
      <c r="H218" s="7">
        <v>0</v>
      </c>
      <c r="I218" s="7"/>
      <c r="J218" s="7">
        <v>105.8</v>
      </c>
      <c r="K218" s="8"/>
      <c r="L218" s="7">
        <v>0</v>
      </c>
      <c r="M218" s="7">
        <v>0</v>
      </c>
      <c r="N218" s="7">
        <v>105.8</v>
      </c>
      <c r="O218" s="6" t="s">
        <v>328</v>
      </c>
      <c r="P218" s="5">
        <v>16.13</v>
      </c>
      <c r="Q218" s="5">
        <v>1706.5539999999999</v>
      </c>
    </row>
    <row r="219" spans="1:17" x14ac:dyDescent="0.35">
      <c r="A219" s="9">
        <v>13777</v>
      </c>
      <c r="B219" s="8" t="s">
        <v>332</v>
      </c>
      <c r="C219" s="8" t="s">
        <v>83</v>
      </c>
      <c r="D219" s="8" t="s">
        <v>969</v>
      </c>
      <c r="E219" s="8" t="s">
        <v>46</v>
      </c>
      <c r="F219" s="7">
        <v>309</v>
      </c>
      <c r="G219" s="7"/>
      <c r="H219" s="7">
        <v>-5.0452973999999999</v>
      </c>
      <c r="I219" s="7"/>
      <c r="J219" s="7">
        <v>303.95470260000002</v>
      </c>
      <c r="K219" s="8"/>
      <c r="L219" s="7">
        <v>0</v>
      </c>
      <c r="M219" s="7">
        <v>-5.7400000000000298E-2</v>
      </c>
      <c r="N219" s="7">
        <v>303.89730260000005</v>
      </c>
      <c r="O219" s="6" t="s">
        <v>328</v>
      </c>
      <c r="P219" s="5">
        <v>1.88</v>
      </c>
      <c r="Q219" s="5">
        <v>571.43484088800005</v>
      </c>
    </row>
    <row r="220" spans="1:17" x14ac:dyDescent="0.35">
      <c r="A220" s="9">
        <v>13794</v>
      </c>
      <c r="B220" s="8" t="s">
        <v>332</v>
      </c>
      <c r="C220" s="8" t="s">
        <v>64</v>
      </c>
      <c r="D220" s="8" t="s">
        <v>1504</v>
      </c>
      <c r="E220" s="8" t="s">
        <v>41</v>
      </c>
      <c r="F220" s="7">
        <v>181.8</v>
      </c>
      <c r="G220" s="7"/>
      <c r="H220" s="7">
        <v>0</v>
      </c>
      <c r="I220" s="7"/>
      <c r="J220" s="7">
        <v>181.8</v>
      </c>
      <c r="K220" s="8"/>
      <c r="L220" s="7">
        <v>0</v>
      </c>
      <c r="M220" s="7">
        <v>0</v>
      </c>
      <c r="N220" s="7">
        <v>181.8</v>
      </c>
      <c r="O220" s="6" t="s">
        <v>328</v>
      </c>
      <c r="P220" s="5">
        <v>6.38</v>
      </c>
      <c r="Q220" s="5">
        <v>1159.884</v>
      </c>
    </row>
    <row r="221" spans="1:17" x14ac:dyDescent="0.35">
      <c r="A221" s="9">
        <v>13812</v>
      </c>
      <c r="B221" s="8" t="s">
        <v>332</v>
      </c>
      <c r="C221" s="8" t="s">
        <v>189</v>
      </c>
      <c r="D221" s="8" t="s">
        <v>1503</v>
      </c>
      <c r="E221" s="8" t="s">
        <v>41</v>
      </c>
      <c r="F221" s="7">
        <v>319</v>
      </c>
      <c r="G221" s="7"/>
      <c r="H221" s="7">
        <v>0</v>
      </c>
      <c r="I221" s="7"/>
      <c r="J221" s="7">
        <v>319</v>
      </c>
      <c r="K221" s="8"/>
      <c r="L221" s="7">
        <v>0</v>
      </c>
      <c r="M221" s="7">
        <v>0</v>
      </c>
      <c r="N221" s="7">
        <v>319</v>
      </c>
      <c r="O221" s="6" t="s">
        <v>328</v>
      </c>
      <c r="P221" s="5">
        <v>2.95</v>
      </c>
      <c r="Q221" s="5">
        <v>941.05000000000007</v>
      </c>
    </row>
    <row r="222" spans="1:17" x14ac:dyDescent="0.35">
      <c r="A222" s="9">
        <v>13920</v>
      </c>
      <c r="B222" s="8" t="s">
        <v>332</v>
      </c>
      <c r="C222" s="8" t="s">
        <v>99</v>
      </c>
      <c r="D222" s="8" t="s">
        <v>1502</v>
      </c>
      <c r="E222" s="8" t="s">
        <v>202</v>
      </c>
      <c r="F222" s="7">
        <v>759.3</v>
      </c>
      <c r="G222" s="7"/>
      <c r="H222" s="7">
        <v>0</v>
      </c>
      <c r="I222" s="7"/>
      <c r="J222" s="7">
        <v>759.3</v>
      </c>
      <c r="K222" s="8"/>
      <c r="L222" s="7">
        <v>0</v>
      </c>
      <c r="M222" s="7">
        <v>0</v>
      </c>
      <c r="N222" s="7">
        <v>759.3</v>
      </c>
      <c r="O222" s="6" t="s">
        <v>328</v>
      </c>
      <c r="P222" s="5">
        <v>5.6</v>
      </c>
      <c r="Q222" s="5">
        <v>4252.08</v>
      </c>
    </row>
    <row r="223" spans="1:17" x14ac:dyDescent="0.35">
      <c r="A223" s="9">
        <v>13946</v>
      </c>
      <c r="B223" s="8" t="s">
        <v>332</v>
      </c>
      <c r="C223" s="8" t="s">
        <v>189</v>
      </c>
      <c r="D223" s="8" t="s">
        <v>1313</v>
      </c>
      <c r="E223" s="8" t="s">
        <v>236</v>
      </c>
      <c r="F223" s="7">
        <v>258</v>
      </c>
      <c r="G223" s="7"/>
      <c r="H223" s="7">
        <v>0</v>
      </c>
      <c r="I223" s="7"/>
      <c r="J223" s="7">
        <v>258</v>
      </c>
      <c r="K223" s="8"/>
      <c r="L223" s="7">
        <v>0</v>
      </c>
      <c r="M223" s="7">
        <v>0</v>
      </c>
      <c r="N223" s="7">
        <v>258</v>
      </c>
      <c r="O223" s="6" t="s">
        <v>328</v>
      </c>
      <c r="P223" s="5">
        <v>2</v>
      </c>
      <c r="Q223" s="5">
        <v>516</v>
      </c>
    </row>
    <row r="224" spans="1:17" x14ac:dyDescent="0.35">
      <c r="A224" s="9">
        <v>14061</v>
      </c>
      <c r="B224" s="8" t="s">
        <v>332</v>
      </c>
      <c r="C224" s="8" t="s">
        <v>99</v>
      </c>
      <c r="D224" s="8" t="s">
        <v>1501</v>
      </c>
      <c r="E224" s="8" t="s">
        <v>53</v>
      </c>
      <c r="F224" s="7">
        <v>72</v>
      </c>
      <c r="G224" s="7"/>
      <c r="H224" s="7">
        <v>0</v>
      </c>
      <c r="I224" s="7"/>
      <c r="J224" s="7">
        <v>72</v>
      </c>
      <c r="K224" s="8"/>
      <c r="L224" s="7">
        <v>0</v>
      </c>
      <c r="M224" s="7">
        <v>0</v>
      </c>
      <c r="N224" s="7">
        <v>72</v>
      </c>
      <c r="O224" s="6" t="s">
        <v>328</v>
      </c>
      <c r="P224" s="5">
        <v>9.94</v>
      </c>
      <c r="Q224" s="5">
        <v>715.68</v>
      </c>
    </row>
    <row r="225" spans="1:17" x14ac:dyDescent="0.35">
      <c r="A225" s="9">
        <v>14077</v>
      </c>
      <c r="B225" s="8" t="s">
        <v>332</v>
      </c>
      <c r="C225" s="8" t="s">
        <v>1244</v>
      </c>
      <c r="D225" s="8" t="s">
        <v>1491</v>
      </c>
      <c r="E225" s="8" t="s">
        <v>228</v>
      </c>
      <c r="F225" s="7">
        <v>296</v>
      </c>
      <c r="G225" s="7"/>
      <c r="H225" s="7">
        <v>0</v>
      </c>
      <c r="I225" s="7"/>
      <c r="J225" s="7">
        <v>296</v>
      </c>
      <c r="K225" s="8"/>
      <c r="L225" s="7">
        <v>0</v>
      </c>
      <c r="M225" s="7">
        <v>0</v>
      </c>
      <c r="N225" s="7">
        <v>296</v>
      </c>
      <c r="O225" s="6" t="s">
        <v>328</v>
      </c>
      <c r="P225" s="5">
        <v>5.34</v>
      </c>
      <c r="Q225" s="5">
        <v>1580.6399999999999</v>
      </c>
    </row>
    <row r="226" spans="1:17" x14ac:dyDescent="0.35">
      <c r="A226" s="9">
        <v>14105</v>
      </c>
      <c r="B226" s="8" t="s">
        <v>332</v>
      </c>
      <c r="C226" s="8" t="s">
        <v>1244</v>
      </c>
      <c r="D226" s="8" t="s">
        <v>1500</v>
      </c>
      <c r="E226" s="8" t="s">
        <v>41</v>
      </c>
      <c r="F226" s="7">
        <v>167</v>
      </c>
      <c r="G226" s="7"/>
      <c r="H226" s="7">
        <v>0</v>
      </c>
      <c r="I226" s="7"/>
      <c r="J226" s="7">
        <v>167</v>
      </c>
      <c r="K226" s="8"/>
      <c r="L226" s="7">
        <v>0</v>
      </c>
      <c r="M226" s="7">
        <v>0</v>
      </c>
      <c r="N226" s="7">
        <v>167</v>
      </c>
      <c r="O226" s="6" t="s">
        <v>328</v>
      </c>
      <c r="P226" s="5">
        <v>4.59</v>
      </c>
      <c r="Q226" s="5">
        <v>766.53</v>
      </c>
    </row>
    <row r="227" spans="1:17" x14ac:dyDescent="0.35">
      <c r="A227" s="9">
        <v>14114</v>
      </c>
      <c r="B227" s="8" t="s">
        <v>332</v>
      </c>
      <c r="C227" s="8" t="s">
        <v>856</v>
      </c>
      <c r="D227" s="8" t="s">
        <v>1499</v>
      </c>
      <c r="E227" s="8" t="s">
        <v>41</v>
      </c>
      <c r="F227" s="7">
        <v>78</v>
      </c>
      <c r="G227" s="7"/>
      <c r="H227" s="7">
        <v>0</v>
      </c>
      <c r="I227" s="7"/>
      <c r="J227" s="7">
        <v>78</v>
      </c>
      <c r="K227" s="8"/>
      <c r="L227" s="7">
        <v>0</v>
      </c>
      <c r="M227" s="7">
        <v>0</v>
      </c>
      <c r="N227" s="7">
        <v>78</v>
      </c>
      <c r="O227" s="6" t="s">
        <v>328</v>
      </c>
      <c r="P227" s="5">
        <v>5.69</v>
      </c>
      <c r="Q227" s="5">
        <v>443.82000000000005</v>
      </c>
    </row>
    <row r="228" spans="1:17" x14ac:dyDescent="0.35">
      <c r="A228" s="9">
        <v>14115</v>
      </c>
      <c r="B228" s="8" t="s">
        <v>332</v>
      </c>
      <c r="C228" s="8" t="s">
        <v>856</v>
      </c>
      <c r="D228" s="8" t="s">
        <v>1498</v>
      </c>
      <c r="E228" s="8" t="s">
        <v>41</v>
      </c>
      <c r="F228" s="7">
        <v>0</v>
      </c>
      <c r="G228" s="7"/>
      <c r="H228" s="7">
        <v>0</v>
      </c>
      <c r="I228" s="7"/>
      <c r="J228" s="7">
        <v>0</v>
      </c>
      <c r="K228" s="8"/>
      <c r="L228" s="7">
        <v>0</v>
      </c>
      <c r="M228" s="7">
        <v>0</v>
      </c>
      <c r="N228" s="7">
        <v>0</v>
      </c>
      <c r="O228" s="6" t="s">
        <v>328</v>
      </c>
      <c r="P228" s="5">
        <v>5.94</v>
      </c>
      <c r="Q228" s="5">
        <v>0</v>
      </c>
    </row>
    <row r="229" spans="1:17" x14ac:dyDescent="0.35">
      <c r="A229" s="9">
        <v>14121</v>
      </c>
      <c r="B229" s="8" t="s">
        <v>332</v>
      </c>
      <c r="C229" s="8" t="s">
        <v>64</v>
      </c>
      <c r="D229" s="8" t="s">
        <v>1497</v>
      </c>
      <c r="E229" s="8" t="s">
        <v>41</v>
      </c>
      <c r="F229" s="7">
        <v>0</v>
      </c>
      <c r="G229" s="7"/>
      <c r="H229" s="7">
        <v>0</v>
      </c>
      <c r="I229" s="7"/>
      <c r="J229" s="7">
        <v>0</v>
      </c>
      <c r="K229" s="8"/>
      <c r="L229" s="7">
        <v>0</v>
      </c>
      <c r="M229" s="7">
        <v>0</v>
      </c>
      <c r="N229" s="7">
        <v>0</v>
      </c>
      <c r="O229" s="6" t="s">
        <v>328</v>
      </c>
      <c r="P229" s="5">
        <v>5.8</v>
      </c>
      <c r="Q229" s="5">
        <v>0</v>
      </c>
    </row>
    <row r="230" spans="1:17" x14ac:dyDescent="0.35">
      <c r="A230" s="9">
        <v>14146</v>
      </c>
      <c r="B230" s="8" t="s">
        <v>332</v>
      </c>
      <c r="C230" s="8" t="s">
        <v>57</v>
      </c>
      <c r="D230" s="8" t="s">
        <v>1496</v>
      </c>
      <c r="E230" s="8" t="s">
        <v>228</v>
      </c>
      <c r="F230" s="7">
        <v>129</v>
      </c>
      <c r="G230" s="7"/>
      <c r="H230" s="7">
        <v>0</v>
      </c>
      <c r="I230" s="7"/>
      <c r="J230" s="7">
        <v>129</v>
      </c>
      <c r="K230" s="8"/>
      <c r="L230" s="7">
        <v>0</v>
      </c>
      <c r="M230" s="7">
        <v>0</v>
      </c>
      <c r="N230" s="7">
        <v>129</v>
      </c>
      <c r="O230" s="6" t="s">
        <v>328</v>
      </c>
      <c r="P230" s="5">
        <v>2.2999999999999998</v>
      </c>
      <c r="Q230" s="5">
        <v>296.7</v>
      </c>
    </row>
    <row r="231" spans="1:17" x14ac:dyDescent="0.35">
      <c r="A231" s="9">
        <v>14147</v>
      </c>
      <c r="B231" s="8" t="s">
        <v>332</v>
      </c>
      <c r="C231" s="8" t="s">
        <v>57</v>
      </c>
      <c r="D231" s="8" t="s">
        <v>1495</v>
      </c>
      <c r="E231" s="8" t="s">
        <v>228</v>
      </c>
      <c r="F231" s="7">
        <v>167</v>
      </c>
      <c r="G231" s="7"/>
      <c r="H231" s="7">
        <v>0</v>
      </c>
      <c r="I231" s="7"/>
      <c r="J231" s="7">
        <v>167</v>
      </c>
      <c r="K231" s="8"/>
      <c r="L231" s="7">
        <v>0</v>
      </c>
      <c r="M231" s="7">
        <v>0</v>
      </c>
      <c r="N231" s="7">
        <v>167</v>
      </c>
      <c r="O231" s="6" t="s">
        <v>328</v>
      </c>
      <c r="P231" s="5">
        <v>2.2999999999999998</v>
      </c>
      <c r="Q231" s="5">
        <v>384.09999999999997</v>
      </c>
    </row>
    <row r="232" spans="1:17" x14ac:dyDescent="0.35">
      <c r="A232" s="9">
        <v>14148</v>
      </c>
      <c r="B232" s="8" t="s">
        <v>332</v>
      </c>
      <c r="C232" s="8" t="s">
        <v>70</v>
      </c>
      <c r="D232" s="8" t="s">
        <v>1494</v>
      </c>
      <c r="E232" s="8" t="s">
        <v>260</v>
      </c>
      <c r="F232" s="7">
        <v>12276.3</v>
      </c>
      <c r="G232" s="7"/>
      <c r="H232" s="7">
        <v>-164.0796684</v>
      </c>
      <c r="I232" s="7"/>
      <c r="J232" s="7">
        <v>12112.2203316</v>
      </c>
      <c r="K232" s="8" t="s">
        <v>574</v>
      </c>
      <c r="L232" s="7">
        <v>0</v>
      </c>
      <c r="M232" s="7">
        <v>-0.48099999999999998</v>
      </c>
      <c r="N232" s="7">
        <v>12111.7393316</v>
      </c>
      <c r="O232" s="6" t="s">
        <v>328</v>
      </c>
      <c r="P232" s="5">
        <v>3.2</v>
      </c>
      <c r="Q232" s="5">
        <v>38759.105061119997</v>
      </c>
    </row>
    <row r="233" spans="1:17" x14ac:dyDescent="0.35">
      <c r="A233" s="9">
        <v>14219</v>
      </c>
      <c r="B233" s="8" t="s">
        <v>332</v>
      </c>
      <c r="C233" s="8" t="s">
        <v>64</v>
      </c>
      <c r="D233" s="8" t="s">
        <v>1493</v>
      </c>
      <c r="E233" s="8" t="s">
        <v>228</v>
      </c>
      <c r="F233" s="7">
        <v>636</v>
      </c>
      <c r="G233" s="7"/>
      <c r="H233" s="7">
        <v>0</v>
      </c>
      <c r="I233" s="7"/>
      <c r="J233" s="7">
        <v>636</v>
      </c>
      <c r="K233" s="8"/>
      <c r="L233" s="7">
        <v>0</v>
      </c>
      <c r="M233" s="7">
        <v>0</v>
      </c>
      <c r="N233" s="7">
        <v>636</v>
      </c>
      <c r="O233" s="6" t="s">
        <v>328</v>
      </c>
      <c r="P233" s="5">
        <v>3.62</v>
      </c>
      <c r="Q233" s="5">
        <v>2302.3200000000002</v>
      </c>
    </row>
    <row r="234" spans="1:17" x14ac:dyDescent="0.35">
      <c r="A234" s="9">
        <v>14220</v>
      </c>
      <c r="B234" s="8" t="s">
        <v>332</v>
      </c>
      <c r="C234" s="8" t="s">
        <v>64</v>
      </c>
      <c r="D234" s="8" t="s">
        <v>1492</v>
      </c>
      <c r="E234" s="8" t="s">
        <v>228</v>
      </c>
      <c r="F234" s="7">
        <v>137</v>
      </c>
      <c r="G234" s="7"/>
      <c r="H234" s="7">
        <v>0</v>
      </c>
      <c r="I234" s="7"/>
      <c r="J234" s="7">
        <v>137</v>
      </c>
      <c r="K234" s="8"/>
      <c r="L234" s="7">
        <v>0</v>
      </c>
      <c r="M234" s="7">
        <v>0</v>
      </c>
      <c r="N234" s="7">
        <v>137</v>
      </c>
      <c r="O234" s="6" t="s">
        <v>328</v>
      </c>
      <c r="P234" s="5">
        <v>5.27</v>
      </c>
      <c r="Q234" s="5">
        <v>721.9899999999999</v>
      </c>
    </row>
    <row r="235" spans="1:17" x14ac:dyDescent="0.35">
      <c r="A235" s="9">
        <v>14221</v>
      </c>
      <c r="B235" s="8" t="s">
        <v>332</v>
      </c>
      <c r="C235" s="8" t="s">
        <v>64</v>
      </c>
      <c r="D235" s="8" t="s">
        <v>1491</v>
      </c>
      <c r="E235" s="8" t="s">
        <v>228</v>
      </c>
      <c r="F235" s="7">
        <v>2861</v>
      </c>
      <c r="G235" s="7"/>
      <c r="H235" s="7">
        <v>0</v>
      </c>
      <c r="I235" s="7"/>
      <c r="J235" s="7">
        <v>2861</v>
      </c>
      <c r="K235" s="8"/>
      <c r="L235" s="7">
        <v>0</v>
      </c>
      <c r="M235" s="7">
        <v>0</v>
      </c>
      <c r="N235" s="7">
        <v>2861</v>
      </c>
      <c r="O235" s="6" t="s">
        <v>328</v>
      </c>
      <c r="P235" s="5">
        <v>5.5</v>
      </c>
      <c r="Q235" s="5">
        <v>15735.5</v>
      </c>
    </row>
    <row r="236" spans="1:17" x14ac:dyDescent="0.35">
      <c r="A236" s="9">
        <v>14223</v>
      </c>
      <c r="B236" s="8" t="s">
        <v>332</v>
      </c>
      <c r="C236" s="8" t="s">
        <v>64</v>
      </c>
      <c r="D236" s="8" t="s">
        <v>117</v>
      </c>
      <c r="E236" s="8" t="s">
        <v>41</v>
      </c>
      <c r="F236" s="7">
        <v>166.9</v>
      </c>
      <c r="G236" s="7"/>
      <c r="H236" s="7">
        <v>0</v>
      </c>
      <c r="I236" s="7"/>
      <c r="J236" s="7">
        <v>166.9</v>
      </c>
      <c r="K236" s="8"/>
      <c r="L236" s="7">
        <v>0</v>
      </c>
      <c r="M236" s="7">
        <v>-1.284</v>
      </c>
      <c r="N236" s="7">
        <v>165.61600000000001</v>
      </c>
      <c r="O236" s="6" t="s">
        <v>328</v>
      </c>
      <c r="P236" s="5">
        <v>7.42</v>
      </c>
      <c r="Q236" s="5">
        <v>1238.3980000000001</v>
      </c>
    </row>
    <row r="237" spans="1:17" x14ac:dyDescent="0.35">
      <c r="A237" s="9">
        <v>14242</v>
      </c>
      <c r="B237" s="8" t="s">
        <v>332</v>
      </c>
      <c r="C237" s="8" t="s">
        <v>64</v>
      </c>
      <c r="D237" s="8" t="s">
        <v>282</v>
      </c>
      <c r="E237" s="8" t="s">
        <v>41</v>
      </c>
      <c r="F237" s="7">
        <v>7914</v>
      </c>
      <c r="G237" s="7"/>
      <c r="H237" s="7">
        <v>-3281.5951530000002</v>
      </c>
      <c r="I237" s="7"/>
      <c r="J237" s="7">
        <v>4632.4048469999998</v>
      </c>
      <c r="K237" s="8"/>
      <c r="L237" s="7">
        <v>0</v>
      </c>
      <c r="M237" s="7">
        <v>0</v>
      </c>
      <c r="N237" s="7">
        <v>4632.4048469999998</v>
      </c>
      <c r="O237" s="6" t="s">
        <v>328</v>
      </c>
      <c r="P237" s="5">
        <v>7.9</v>
      </c>
      <c r="Q237" s="5">
        <v>36595.998291299999</v>
      </c>
    </row>
    <row r="238" spans="1:17" x14ac:dyDescent="0.35">
      <c r="A238" s="9">
        <v>14265</v>
      </c>
      <c r="B238" s="8" t="s">
        <v>332</v>
      </c>
      <c r="C238" s="8" t="s">
        <v>1244</v>
      </c>
      <c r="D238" s="8" t="s">
        <v>1490</v>
      </c>
      <c r="E238" s="8" t="s">
        <v>41</v>
      </c>
      <c r="F238" s="7">
        <v>3403</v>
      </c>
      <c r="G238" s="7"/>
      <c r="H238" s="7">
        <v>0</v>
      </c>
      <c r="I238" s="7"/>
      <c r="J238" s="7">
        <v>3403</v>
      </c>
      <c r="K238" s="8"/>
      <c r="L238" s="7">
        <v>0</v>
      </c>
      <c r="M238" s="7">
        <v>0</v>
      </c>
      <c r="N238" s="7">
        <v>3403</v>
      </c>
      <c r="O238" s="6" t="s">
        <v>328</v>
      </c>
      <c r="P238" s="5">
        <v>4.99</v>
      </c>
      <c r="Q238" s="5">
        <v>16980.97</v>
      </c>
    </row>
    <row r="239" spans="1:17" x14ac:dyDescent="0.35">
      <c r="A239" s="9">
        <v>14270</v>
      </c>
      <c r="B239" s="8" t="s">
        <v>332</v>
      </c>
      <c r="C239" s="8" t="s">
        <v>64</v>
      </c>
      <c r="D239" s="8" t="s">
        <v>1489</v>
      </c>
      <c r="E239" s="8" t="s">
        <v>41</v>
      </c>
      <c r="F239" s="7">
        <v>2738</v>
      </c>
      <c r="G239" s="7"/>
      <c r="H239" s="7">
        <v>-2989.8418499999998</v>
      </c>
      <c r="I239" s="7"/>
      <c r="J239" s="7">
        <v>-251.84184999999979</v>
      </c>
      <c r="K239" s="8"/>
      <c r="L239" s="7">
        <v>0</v>
      </c>
      <c r="M239" s="7">
        <v>0</v>
      </c>
      <c r="N239" s="7">
        <v>-251.84184999999979</v>
      </c>
      <c r="O239" s="6" t="s">
        <v>328</v>
      </c>
      <c r="P239" s="5">
        <v>7.94</v>
      </c>
      <c r="Q239" s="5">
        <v>-1999.6242889999985</v>
      </c>
    </row>
    <row r="240" spans="1:17" x14ac:dyDescent="0.35">
      <c r="A240" s="9">
        <v>14278</v>
      </c>
      <c r="B240" s="8" t="s">
        <v>332</v>
      </c>
      <c r="C240" s="8" t="s">
        <v>856</v>
      </c>
      <c r="D240" s="8" t="s">
        <v>1488</v>
      </c>
      <c r="E240" s="8" t="s">
        <v>41</v>
      </c>
      <c r="F240" s="7">
        <v>414</v>
      </c>
      <c r="G240" s="7"/>
      <c r="H240" s="7">
        <v>0</v>
      </c>
      <c r="I240" s="7"/>
      <c r="J240" s="7">
        <v>414</v>
      </c>
      <c r="K240" s="8"/>
      <c r="L240" s="7">
        <v>0</v>
      </c>
      <c r="M240" s="7">
        <v>0</v>
      </c>
      <c r="N240" s="7">
        <v>414</v>
      </c>
      <c r="O240" s="6" t="s">
        <v>328</v>
      </c>
      <c r="P240" s="5">
        <v>5.91</v>
      </c>
      <c r="Q240" s="5">
        <v>2446.7400000000002</v>
      </c>
    </row>
    <row r="241" spans="1:17" x14ac:dyDescent="0.35">
      <c r="A241" s="9">
        <v>14300</v>
      </c>
      <c r="B241" s="8" t="s">
        <v>332</v>
      </c>
      <c r="C241" s="8" t="s">
        <v>64</v>
      </c>
      <c r="D241" s="8" t="s">
        <v>1487</v>
      </c>
      <c r="E241" s="8" t="s">
        <v>41</v>
      </c>
      <c r="F241" s="7">
        <v>1139</v>
      </c>
      <c r="G241" s="7"/>
      <c r="H241" s="7">
        <v>0</v>
      </c>
      <c r="I241" s="7"/>
      <c r="J241" s="7">
        <v>1139</v>
      </c>
      <c r="K241" s="8"/>
      <c r="L241" s="7">
        <v>0</v>
      </c>
      <c r="M241" s="7">
        <v>0</v>
      </c>
      <c r="N241" s="7">
        <v>1139</v>
      </c>
      <c r="O241" s="6" t="s">
        <v>328</v>
      </c>
      <c r="P241" s="5">
        <v>5.82</v>
      </c>
      <c r="Q241" s="5">
        <v>6628.9800000000005</v>
      </c>
    </row>
    <row r="242" spans="1:17" x14ac:dyDescent="0.35">
      <c r="A242" s="9">
        <v>14401</v>
      </c>
      <c r="B242" s="8" t="s">
        <v>332</v>
      </c>
      <c r="C242" s="8" t="s">
        <v>1486</v>
      </c>
      <c r="D242" s="8" t="s">
        <v>1485</v>
      </c>
      <c r="E242" s="8" t="s">
        <v>41</v>
      </c>
      <c r="F242" s="7">
        <v>182.3</v>
      </c>
      <c r="G242" s="7"/>
      <c r="H242" s="7">
        <v>0</v>
      </c>
      <c r="I242" s="7"/>
      <c r="J242" s="7">
        <v>182.3</v>
      </c>
      <c r="K242" s="8"/>
      <c r="L242" s="7">
        <v>0</v>
      </c>
      <c r="M242" s="7">
        <v>0</v>
      </c>
      <c r="N242" s="7">
        <v>182.3</v>
      </c>
      <c r="O242" s="6" t="s">
        <v>328</v>
      </c>
      <c r="P242" s="5">
        <v>16.5</v>
      </c>
      <c r="Q242" s="5">
        <v>3007.9500000000003</v>
      </c>
    </row>
    <row r="243" spans="1:17" x14ac:dyDescent="0.35">
      <c r="A243" s="9">
        <v>14415</v>
      </c>
      <c r="B243" s="8" t="s">
        <v>332</v>
      </c>
      <c r="C243" s="8" t="s">
        <v>96</v>
      </c>
      <c r="D243" s="8" t="s">
        <v>1484</v>
      </c>
      <c r="E243" s="8" t="s">
        <v>98</v>
      </c>
      <c r="F243" s="7">
        <v>380.7</v>
      </c>
      <c r="G243" s="7">
        <v>1571.4</v>
      </c>
      <c r="H243" s="7">
        <v>-1645.2302159999999</v>
      </c>
      <c r="I243" s="7"/>
      <c r="J243" s="7">
        <v>306.86978400000021</v>
      </c>
      <c r="K243" s="8"/>
      <c r="L243" s="7">
        <v>0</v>
      </c>
      <c r="M243" s="7">
        <v>-437.0779</v>
      </c>
      <c r="N243" s="7">
        <v>-130.20811599999979</v>
      </c>
      <c r="O243" s="6" t="s">
        <v>328</v>
      </c>
      <c r="P243" s="5">
        <v>5.18</v>
      </c>
      <c r="Q243" s="5">
        <v>1589.5854811200011</v>
      </c>
    </row>
    <row r="244" spans="1:17" x14ac:dyDescent="0.35">
      <c r="A244" s="9">
        <v>14416</v>
      </c>
      <c r="B244" s="8" t="s">
        <v>332</v>
      </c>
      <c r="C244" s="8" t="s">
        <v>96</v>
      </c>
      <c r="D244" s="8" t="s">
        <v>1483</v>
      </c>
      <c r="E244" s="8" t="s">
        <v>202</v>
      </c>
      <c r="F244" s="7">
        <v>89.9</v>
      </c>
      <c r="G244" s="7"/>
      <c r="H244" s="7">
        <v>0</v>
      </c>
      <c r="I244" s="7"/>
      <c r="J244" s="7">
        <v>89.9</v>
      </c>
      <c r="K244" s="8"/>
      <c r="L244" s="7">
        <v>0</v>
      </c>
      <c r="M244" s="7">
        <v>0</v>
      </c>
      <c r="N244" s="7">
        <v>89.9</v>
      </c>
      <c r="O244" s="6" t="s">
        <v>328</v>
      </c>
      <c r="P244" s="5">
        <v>10.15</v>
      </c>
      <c r="Q244" s="5">
        <v>912.48500000000013</v>
      </c>
    </row>
    <row r="245" spans="1:17" x14ac:dyDescent="0.35">
      <c r="A245" s="9">
        <v>14493</v>
      </c>
      <c r="B245" s="8" t="s">
        <v>332</v>
      </c>
      <c r="C245" s="8" t="s">
        <v>637</v>
      </c>
      <c r="D245" s="8" t="s">
        <v>1482</v>
      </c>
      <c r="E245" s="8" t="s">
        <v>41</v>
      </c>
      <c r="F245" s="7">
        <v>63</v>
      </c>
      <c r="G245" s="7"/>
      <c r="H245" s="7">
        <v>0</v>
      </c>
      <c r="I245" s="7"/>
      <c r="J245" s="7">
        <v>63</v>
      </c>
      <c r="K245" s="8"/>
      <c r="L245" s="7">
        <v>0</v>
      </c>
      <c r="M245" s="7">
        <v>0</v>
      </c>
      <c r="N245" s="7">
        <v>63</v>
      </c>
      <c r="O245" s="6" t="s">
        <v>328</v>
      </c>
      <c r="P245" s="5">
        <v>4.6500000000000004</v>
      </c>
      <c r="Q245" s="5">
        <v>292.95000000000005</v>
      </c>
    </row>
    <row r="246" spans="1:17" x14ac:dyDescent="0.35">
      <c r="A246" s="9">
        <v>14620</v>
      </c>
      <c r="B246" s="8" t="s">
        <v>332</v>
      </c>
      <c r="C246" s="8" t="s">
        <v>93</v>
      </c>
      <c r="D246" s="8" t="s">
        <v>1481</v>
      </c>
      <c r="E246" s="8" t="s">
        <v>41</v>
      </c>
      <c r="F246" s="7">
        <v>0</v>
      </c>
      <c r="G246" s="7"/>
      <c r="H246" s="7">
        <v>0</v>
      </c>
      <c r="I246" s="7"/>
      <c r="J246" s="7">
        <v>0</v>
      </c>
      <c r="K246" s="8"/>
      <c r="L246" s="7">
        <v>0</v>
      </c>
      <c r="M246" s="7">
        <v>0</v>
      </c>
      <c r="N246" s="7">
        <v>0</v>
      </c>
      <c r="O246" s="6" t="s">
        <v>328</v>
      </c>
      <c r="P246" s="5">
        <v>0</v>
      </c>
      <c r="Q246" s="5">
        <v>0</v>
      </c>
    </row>
    <row r="247" spans="1:17" x14ac:dyDescent="0.35">
      <c r="A247" s="9">
        <v>14621</v>
      </c>
      <c r="B247" s="8" t="s">
        <v>332</v>
      </c>
      <c r="C247" s="8" t="s">
        <v>93</v>
      </c>
      <c r="D247" s="8" t="s">
        <v>1480</v>
      </c>
      <c r="E247" s="8" t="s">
        <v>53</v>
      </c>
      <c r="F247" s="7">
        <v>0</v>
      </c>
      <c r="G247" s="7"/>
      <c r="H247" s="7">
        <v>0</v>
      </c>
      <c r="I247" s="7"/>
      <c r="J247" s="7">
        <v>0</v>
      </c>
      <c r="K247" s="8"/>
      <c r="L247" s="7">
        <v>0</v>
      </c>
      <c r="M247" s="7">
        <v>0</v>
      </c>
      <c r="N247" s="7">
        <v>0</v>
      </c>
      <c r="O247" s="6" t="s">
        <v>328</v>
      </c>
      <c r="P247" s="5">
        <v>0</v>
      </c>
      <c r="Q247" s="5">
        <v>0</v>
      </c>
    </row>
    <row r="248" spans="1:17" x14ac:dyDescent="0.35">
      <c r="A248" s="9">
        <v>14628</v>
      </c>
      <c r="B248" s="8" t="s">
        <v>332</v>
      </c>
      <c r="C248" s="8" t="s">
        <v>99</v>
      </c>
      <c r="D248" s="8" t="s">
        <v>1479</v>
      </c>
      <c r="E248" s="8" t="s">
        <v>202</v>
      </c>
      <c r="F248" s="7">
        <v>43</v>
      </c>
      <c r="G248" s="7"/>
      <c r="H248" s="7">
        <v>0</v>
      </c>
      <c r="I248" s="7"/>
      <c r="J248" s="7">
        <v>43</v>
      </c>
      <c r="K248" s="8"/>
      <c r="L248" s="7">
        <v>0</v>
      </c>
      <c r="M248" s="7">
        <v>0</v>
      </c>
      <c r="N248" s="7">
        <v>43</v>
      </c>
      <c r="O248" s="6" t="s">
        <v>328</v>
      </c>
      <c r="P248" s="5">
        <v>7.33</v>
      </c>
      <c r="Q248" s="5">
        <v>315.19</v>
      </c>
    </row>
    <row r="249" spans="1:17" x14ac:dyDescent="0.35">
      <c r="A249" s="9">
        <v>14650</v>
      </c>
      <c r="B249" s="8" t="s">
        <v>332</v>
      </c>
      <c r="C249" s="8" t="s">
        <v>99</v>
      </c>
      <c r="D249" s="8" t="s">
        <v>1478</v>
      </c>
      <c r="E249" s="8" t="s">
        <v>41</v>
      </c>
      <c r="F249" s="7">
        <v>509</v>
      </c>
      <c r="G249" s="7"/>
      <c r="H249" s="7">
        <v>0</v>
      </c>
      <c r="I249" s="7"/>
      <c r="J249" s="7">
        <v>509</v>
      </c>
      <c r="K249" s="8"/>
      <c r="L249" s="7">
        <v>0</v>
      </c>
      <c r="M249" s="7">
        <v>0</v>
      </c>
      <c r="N249" s="7">
        <v>509</v>
      </c>
      <c r="O249" s="6" t="s">
        <v>328</v>
      </c>
      <c r="P249" s="5">
        <v>0</v>
      </c>
      <c r="Q249" s="5">
        <v>0</v>
      </c>
    </row>
    <row r="250" spans="1:17" x14ac:dyDescent="0.35">
      <c r="A250" s="9">
        <v>14651</v>
      </c>
      <c r="B250" s="8" t="s">
        <v>332</v>
      </c>
      <c r="C250" s="8" t="s">
        <v>99</v>
      </c>
      <c r="D250" s="8" t="s">
        <v>1477</v>
      </c>
      <c r="E250" s="8" t="s">
        <v>41</v>
      </c>
      <c r="F250" s="7">
        <v>493</v>
      </c>
      <c r="G250" s="7"/>
      <c r="H250" s="7">
        <v>0</v>
      </c>
      <c r="I250" s="7"/>
      <c r="J250" s="7">
        <v>493</v>
      </c>
      <c r="K250" s="8"/>
      <c r="L250" s="7">
        <v>0</v>
      </c>
      <c r="M250" s="7">
        <v>0</v>
      </c>
      <c r="N250" s="7">
        <v>493</v>
      </c>
      <c r="O250" s="6" t="s">
        <v>328</v>
      </c>
      <c r="P250" s="5">
        <v>0</v>
      </c>
      <c r="Q250" s="5">
        <v>0</v>
      </c>
    </row>
    <row r="251" spans="1:17" x14ac:dyDescent="0.35">
      <c r="A251" s="9">
        <v>14652</v>
      </c>
      <c r="B251" s="8" t="s">
        <v>332</v>
      </c>
      <c r="C251" s="8" t="s">
        <v>99</v>
      </c>
      <c r="D251" s="8" t="s">
        <v>1476</v>
      </c>
      <c r="E251" s="8" t="s">
        <v>41</v>
      </c>
      <c r="F251" s="7">
        <v>370.1</v>
      </c>
      <c r="G251" s="7"/>
      <c r="H251" s="7">
        <v>0</v>
      </c>
      <c r="I251" s="7"/>
      <c r="J251" s="7">
        <v>370.1</v>
      </c>
      <c r="K251" s="8"/>
      <c r="L251" s="7">
        <v>0</v>
      </c>
      <c r="M251" s="7">
        <v>0</v>
      </c>
      <c r="N251" s="7">
        <v>370.1</v>
      </c>
      <c r="O251" s="6" t="s">
        <v>328</v>
      </c>
      <c r="P251" s="5">
        <v>0</v>
      </c>
      <c r="Q251" s="5">
        <v>0</v>
      </c>
    </row>
    <row r="252" spans="1:17" x14ac:dyDescent="0.35">
      <c r="A252" s="9">
        <v>14733</v>
      </c>
      <c r="B252" s="8" t="s">
        <v>332</v>
      </c>
      <c r="C252" s="8" t="s">
        <v>93</v>
      </c>
      <c r="D252" s="8" t="s">
        <v>1475</v>
      </c>
      <c r="E252" s="8" t="s">
        <v>41</v>
      </c>
      <c r="F252" s="7">
        <v>0</v>
      </c>
      <c r="G252" s="7"/>
      <c r="H252" s="7">
        <v>0</v>
      </c>
      <c r="I252" s="7"/>
      <c r="J252" s="7">
        <v>0</v>
      </c>
      <c r="K252" s="8"/>
      <c r="L252" s="7">
        <v>0</v>
      </c>
      <c r="M252" s="7">
        <v>0</v>
      </c>
      <c r="N252" s="7">
        <v>0</v>
      </c>
      <c r="O252" s="6" t="s">
        <v>328</v>
      </c>
      <c r="P252" s="5">
        <v>9.32</v>
      </c>
      <c r="Q252" s="5">
        <v>0</v>
      </c>
    </row>
    <row r="253" spans="1:17" x14ac:dyDescent="0.35">
      <c r="A253" s="9">
        <v>14734</v>
      </c>
      <c r="B253" s="8" t="s">
        <v>332</v>
      </c>
      <c r="C253" s="8" t="s">
        <v>93</v>
      </c>
      <c r="D253" s="8" t="s">
        <v>1474</v>
      </c>
      <c r="E253" s="8" t="s">
        <v>41</v>
      </c>
      <c r="F253" s="7">
        <v>126.6</v>
      </c>
      <c r="G253" s="7"/>
      <c r="H253" s="7">
        <v>0</v>
      </c>
      <c r="I253" s="7"/>
      <c r="J253" s="7">
        <v>126.6</v>
      </c>
      <c r="K253" s="8"/>
      <c r="L253" s="7">
        <v>0</v>
      </c>
      <c r="M253" s="7">
        <v>-112</v>
      </c>
      <c r="N253" s="7">
        <v>14.599999999999994</v>
      </c>
      <c r="O253" s="6" t="s">
        <v>328</v>
      </c>
      <c r="P253" s="5">
        <v>7.84</v>
      </c>
      <c r="Q253" s="5">
        <v>992.54399999999998</v>
      </c>
    </row>
    <row r="254" spans="1:17" x14ac:dyDescent="0.35">
      <c r="A254" s="9">
        <v>14849</v>
      </c>
      <c r="B254" s="8" t="s">
        <v>332</v>
      </c>
      <c r="C254" s="8" t="s">
        <v>57</v>
      </c>
      <c r="D254" s="8" t="s">
        <v>971</v>
      </c>
      <c r="E254" s="8" t="s">
        <v>41</v>
      </c>
      <c r="F254" s="7">
        <v>1.6</v>
      </c>
      <c r="G254" s="7"/>
      <c r="H254" s="7">
        <v>0</v>
      </c>
      <c r="I254" s="7"/>
      <c r="J254" s="7">
        <v>1.6</v>
      </c>
      <c r="K254" s="8"/>
      <c r="L254" s="7">
        <v>0</v>
      </c>
      <c r="M254" s="7">
        <v>0</v>
      </c>
      <c r="N254" s="7">
        <v>1.6</v>
      </c>
      <c r="O254" s="6" t="s">
        <v>328</v>
      </c>
      <c r="P254" s="5">
        <v>1.95</v>
      </c>
      <c r="Q254" s="5">
        <v>3.12</v>
      </c>
    </row>
    <row r="255" spans="1:17" x14ac:dyDescent="0.35">
      <c r="A255" s="9">
        <v>14895</v>
      </c>
      <c r="B255" s="8" t="s">
        <v>332</v>
      </c>
      <c r="C255" s="8" t="s">
        <v>86</v>
      </c>
      <c r="D255" s="8" t="s">
        <v>1473</v>
      </c>
      <c r="E255" s="8" t="s">
        <v>88</v>
      </c>
      <c r="F255" s="7">
        <v>4</v>
      </c>
      <c r="G255" s="7"/>
      <c r="H255" s="7">
        <v>0</v>
      </c>
      <c r="I255" s="7"/>
      <c r="J255" s="7">
        <v>4</v>
      </c>
      <c r="K255" s="8"/>
      <c r="L255" s="7">
        <v>0</v>
      </c>
      <c r="M255" s="7">
        <v>-1.365</v>
      </c>
      <c r="N255" s="7">
        <v>2.6349999999999998</v>
      </c>
      <c r="O255" s="6" t="s">
        <v>328</v>
      </c>
      <c r="P255" s="5">
        <v>0</v>
      </c>
      <c r="Q255" s="5">
        <v>0</v>
      </c>
    </row>
    <row r="256" spans="1:17" x14ac:dyDescent="0.35">
      <c r="A256" s="9">
        <v>18001</v>
      </c>
      <c r="B256" s="8" t="s">
        <v>332</v>
      </c>
      <c r="C256" s="8" t="s">
        <v>266</v>
      </c>
      <c r="D256" s="8" t="s">
        <v>1472</v>
      </c>
      <c r="E256" s="8" t="s">
        <v>41</v>
      </c>
      <c r="F256" s="7">
        <v>88</v>
      </c>
      <c r="G256" s="7"/>
      <c r="H256" s="7">
        <v>0</v>
      </c>
      <c r="I256" s="7"/>
      <c r="J256" s="7">
        <v>88</v>
      </c>
      <c r="K256" s="8"/>
      <c r="L256" s="7">
        <v>0</v>
      </c>
      <c r="M256" s="7">
        <v>0</v>
      </c>
      <c r="N256" s="7">
        <v>88</v>
      </c>
      <c r="O256" s="6" t="s">
        <v>328</v>
      </c>
      <c r="P256" s="5">
        <v>3.4</v>
      </c>
      <c r="Q256" s="5">
        <v>299.2</v>
      </c>
    </row>
    <row r="257" spans="1:17" x14ac:dyDescent="0.35">
      <c r="A257" s="9">
        <v>18006</v>
      </c>
      <c r="B257" s="8" t="s">
        <v>332</v>
      </c>
      <c r="C257" s="8" t="s">
        <v>135</v>
      </c>
      <c r="D257" s="8" t="s">
        <v>1471</v>
      </c>
      <c r="E257" s="8" t="s">
        <v>1470</v>
      </c>
      <c r="F257" s="7">
        <v>687.7</v>
      </c>
      <c r="G257" s="7"/>
      <c r="H257" s="7">
        <v>0</v>
      </c>
      <c r="I257" s="7"/>
      <c r="J257" s="7">
        <v>687.7</v>
      </c>
      <c r="K257" s="8"/>
      <c r="L257" s="7">
        <v>0</v>
      </c>
      <c r="M257" s="7">
        <v>0</v>
      </c>
      <c r="N257" s="7">
        <v>687.7</v>
      </c>
      <c r="O257" s="6" t="s">
        <v>328</v>
      </c>
      <c r="P257" s="5">
        <v>2.85</v>
      </c>
      <c r="Q257" s="5">
        <v>1959.9450000000002</v>
      </c>
    </row>
    <row r="258" spans="1:17" x14ac:dyDescent="0.35">
      <c r="A258" s="9">
        <v>18008</v>
      </c>
      <c r="B258" s="8" t="s">
        <v>332</v>
      </c>
      <c r="C258" s="8" t="s">
        <v>135</v>
      </c>
      <c r="D258" s="8" t="s">
        <v>1469</v>
      </c>
      <c r="E258" s="8" t="s">
        <v>1468</v>
      </c>
      <c r="F258" s="7">
        <v>0</v>
      </c>
      <c r="G258" s="7"/>
      <c r="H258" s="7">
        <v>0</v>
      </c>
      <c r="I258" s="7"/>
      <c r="J258" s="7">
        <v>0</v>
      </c>
      <c r="K258" s="8"/>
      <c r="L258" s="7">
        <v>0</v>
      </c>
      <c r="M258" s="7">
        <v>0</v>
      </c>
      <c r="N258" s="7">
        <v>0</v>
      </c>
      <c r="O258" s="6" t="s">
        <v>328</v>
      </c>
      <c r="P258" s="5">
        <v>0</v>
      </c>
      <c r="Q258" s="5">
        <v>0</v>
      </c>
    </row>
    <row r="259" spans="1:17" x14ac:dyDescent="0.35">
      <c r="A259" s="9">
        <v>18010</v>
      </c>
      <c r="B259" s="8" t="s">
        <v>332</v>
      </c>
      <c r="C259" s="8" t="s">
        <v>1467</v>
      </c>
      <c r="D259" s="8" t="s">
        <v>1466</v>
      </c>
      <c r="E259" s="8" t="s">
        <v>53</v>
      </c>
      <c r="F259" s="7">
        <v>0</v>
      </c>
      <c r="G259" s="7"/>
      <c r="H259" s="7">
        <v>0</v>
      </c>
      <c r="I259" s="7"/>
      <c r="J259" s="7">
        <v>0</v>
      </c>
      <c r="K259" s="8"/>
      <c r="L259" s="7">
        <v>0</v>
      </c>
      <c r="M259" s="7">
        <v>0</v>
      </c>
      <c r="N259" s="7">
        <v>0</v>
      </c>
      <c r="O259" s="6" t="s">
        <v>328</v>
      </c>
      <c r="P259" s="5">
        <v>66.87</v>
      </c>
      <c r="Q259" s="5">
        <v>0</v>
      </c>
    </row>
    <row r="260" spans="1:17" x14ac:dyDescent="0.35">
      <c r="A260" s="9">
        <v>18011</v>
      </c>
      <c r="B260" s="8" t="s">
        <v>332</v>
      </c>
      <c r="C260" s="8" t="s">
        <v>856</v>
      </c>
      <c r="D260" s="8" t="s">
        <v>784</v>
      </c>
      <c r="E260" s="8" t="s">
        <v>41</v>
      </c>
      <c r="F260" s="7">
        <v>0</v>
      </c>
      <c r="G260" s="7"/>
      <c r="H260" s="7">
        <v>0</v>
      </c>
      <c r="I260" s="7"/>
      <c r="J260" s="7">
        <v>0</v>
      </c>
      <c r="K260" s="8"/>
      <c r="L260" s="7">
        <v>0</v>
      </c>
      <c r="M260" s="7">
        <v>0</v>
      </c>
      <c r="N260" s="7">
        <v>0</v>
      </c>
      <c r="O260" s="6" t="s">
        <v>328</v>
      </c>
      <c r="P260" s="5">
        <v>0</v>
      </c>
      <c r="Q260" s="5">
        <v>0</v>
      </c>
    </row>
    <row r="261" spans="1:17" x14ac:dyDescent="0.35">
      <c r="A261" s="9">
        <v>18015</v>
      </c>
      <c r="B261" s="8" t="s">
        <v>332</v>
      </c>
      <c r="C261" s="8" t="s">
        <v>1444</v>
      </c>
      <c r="D261" s="8" t="s">
        <v>1465</v>
      </c>
      <c r="E261" s="8" t="s">
        <v>41</v>
      </c>
      <c r="F261" s="7">
        <v>84</v>
      </c>
      <c r="G261" s="7"/>
      <c r="H261" s="7">
        <v>0</v>
      </c>
      <c r="I261" s="7"/>
      <c r="J261" s="7">
        <v>84</v>
      </c>
      <c r="K261" s="8"/>
      <c r="L261" s="7">
        <v>0</v>
      </c>
      <c r="M261" s="7">
        <v>0</v>
      </c>
      <c r="N261" s="7">
        <v>84</v>
      </c>
      <c r="O261" s="6" t="s">
        <v>328</v>
      </c>
      <c r="P261" s="5">
        <v>2.75</v>
      </c>
      <c r="Q261" s="5">
        <v>231</v>
      </c>
    </row>
    <row r="262" spans="1:17" x14ac:dyDescent="0.35">
      <c r="A262" s="9">
        <v>18016</v>
      </c>
      <c r="B262" s="8" t="s">
        <v>332</v>
      </c>
      <c r="C262" s="8" t="s">
        <v>39</v>
      </c>
      <c r="D262" s="8" t="s">
        <v>1464</v>
      </c>
      <c r="E262" s="8" t="s">
        <v>41</v>
      </c>
      <c r="F262" s="7">
        <v>68</v>
      </c>
      <c r="G262" s="7"/>
      <c r="H262" s="7">
        <v>0</v>
      </c>
      <c r="I262" s="7"/>
      <c r="J262" s="7">
        <v>68</v>
      </c>
      <c r="K262" s="8"/>
      <c r="L262" s="7">
        <v>0</v>
      </c>
      <c r="M262" s="7">
        <v>0</v>
      </c>
      <c r="N262" s="7">
        <v>68</v>
      </c>
      <c r="O262" s="6" t="s">
        <v>328</v>
      </c>
      <c r="P262" s="5">
        <v>3.45</v>
      </c>
      <c r="Q262" s="5">
        <v>234.60000000000002</v>
      </c>
    </row>
    <row r="263" spans="1:17" x14ac:dyDescent="0.35">
      <c r="A263" s="9">
        <v>18019</v>
      </c>
      <c r="B263" s="8" t="s">
        <v>332</v>
      </c>
      <c r="C263" s="8" t="s">
        <v>66</v>
      </c>
      <c r="D263" s="8" t="s">
        <v>302</v>
      </c>
      <c r="E263" s="8" t="s">
        <v>41</v>
      </c>
      <c r="F263" s="7">
        <v>2487</v>
      </c>
      <c r="G263" s="7">
        <v>13119</v>
      </c>
      <c r="H263" s="7">
        <v>-10353.938461199999</v>
      </c>
      <c r="I263" s="7"/>
      <c r="J263" s="7">
        <v>5252.0615388000006</v>
      </c>
      <c r="K263" s="8"/>
      <c r="L263" s="7">
        <v>7281</v>
      </c>
      <c r="M263" s="7">
        <v>-10861.9</v>
      </c>
      <c r="N263" s="7">
        <v>1671.1615388000009</v>
      </c>
      <c r="O263" s="6" t="s">
        <v>328</v>
      </c>
      <c r="P263" s="5">
        <v>1.24</v>
      </c>
      <c r="Q263" s="5">
        <v>6512.5563081120008</v>
      </c>
    </row>
    <row r="264" spans="1:17" x14ac:dyDescent="0.35">
      <c r="A264" s="9">
        <v>18024</v>
      </c>
      <c r="B264" s="8" t="s">
        <v>332</v>
      </c>
      <c r="C264" s="8" t="s">
        <v>57</v>
      </c>
      <c r="D264" s="8" t="s">
        <v>1463</v>
      </c>
      <c r="E264" s="8" t="s">
        <v>53</v>
      </c>
      <c r="F264" s="7">
        <v>3546.6</v>
      </c>
      <c r="G264" s="7"/>
      <c r="H264" s="7">
        <v>0</v>
      </c>
      <c r="I264" s="7"/>
      <c r="J264" s="7">
        <v>3546.6</v>
      </c>
      <c r="K264" s="8"/>
      <c r="L264" s="7">
        <v>0</v>
      </c>
      <c r="M264" s="7">
        <v>0</v>
      </c>
      <c r="N264" s="7">
        <v>3546.6</v>
      </c>
      <c r="O264" s="6" t="s">
        <v>328</v>
      </c>
      <c r="P264" s="5">
        <v>5.66</v>
      </c>
      <c r="Q264" s="5">
        <v>20073.756000000001</v>
      </c>
    </row>
    <row r="265" spans="1:17" x14ac:dyDescent="0.35">
      <c r="A265" s="9">
        <v>18026</v>
      </c>
      <c r="B265" s="8" t="s">
        <v>332</v>
      </c>
      <c r="C265" s="8" t="s">
        <v>57</v>
      </c>
      <c r="D265" s="8" t="s">
        <v>1462</v>
      </c>
      <c r="E265" s="8" t="s">
        <v>1461</v>
      </c>
      <c r="F265" s="7">
        <v>0</v>
      </c>
      <c r="G265" s="7"/>
      <c r="H265" s="7">
        <v>0</v>
      </c>
      <c r="I265" s="7"/>
      <c r="J265" s="7">
        <v>0</v>
      </c>
      <c r="K265" s="8"/>
      <c r="L265" s="7">
        <v>0</v>
      </c>
      <c r="M265" s="7">
        <v>0</v>
      </c>
      <c r="N265" s="7">
        <v>0</v>
      </c>
      <c r="O265" s="6" t="s">
        <v>328</v>
      </c>
      <c r="P265" s="5">
        <v>0</v>
      </c>
      <c r="Q265" s="5">
        <v>0</v>
      </c>
    </row>
    <row r="266" spans="1:17" x14ac:dyDescent="0.35">
      <c r="A266" s="9">
        <v>18030</v>
      </c>
      <c r="B266" s="8" t="s">
        <v>332</v>
      </c>
      <c r="C266" s="8" t="s">
        <v>461</v>
      </c>
      <c r="D266" s="8" t="s">
        <v>1460</v>
      </c>
      <c r="E266" s="8" t="s">
        <v>41</v>
      </c>
      <c r="F266" s="7">
        <v>0</v>
      </c>
      <c r="G266" s="7"/>
      <c r="H266" s="7">
        <v>0</v>
      </c>
      <c r="I266" s="7"/>
      <c r="J266" s="7">
        <v>0</v>
      </c>
      <c r="K266" s="8" t="s">
        <v>574</v>
      </c>
      <c r="L266" s="7">
        <v>0</v>
      </c>
      <c r="M266" s="7">
        <v>0</v>
      </c>
      <c r="N266" s="7">
        <v>0</v>
      </c>
      <c r="O266" s="6" t="s">
        <v>328</v>
      </c>
      <c r="P266" s="5">
        <v>0.88</v>
      </c>
      <c r="Q266" s="5">
        <v>0</v>
      </c>
    </row>
    <row r="267" spans="1:17" x14ac:dyDescent="0.35">
      <c r="A267" s="9">
        <v>18035</v>
      </c>
      <c r="B267" s="8" t="s">
        <v>332</v>
      </c>
      <c r="C267" s="8" t="s">
        <v>133</v>
      </c>
      <c r="D267" s="8" t="s">
        <v>954</v>
      </c>
      <c r="E267" s="8" t="s">
        <v>41</v>
      </c>
      <c r="F267" s="7">
        <v>256</v>
      </c>
      <c r="G267" s="7"/>
      <c r="H267" s="7">
        <v>0</v>
      </c>
      <c r="I267" s="7"/>
      <c r="J267" s="7">
        <v>256</v>
      </c>
      <c r="K267" s="8"/>
      <c r="L267" s="7">
        <v>0</v>
      </c>
      <c r="M267" s="7">
        <v>0</v>
      </c>
      <c r="N267" s="7">
        <v>256</v>
      </c>
      <c r="O267" s="6" t="s">
        <v>328</v>
      </c>
      <c r="P267" s="5">
        <v>2.06</v>
      </c>
      <c r="Q267" s="5">
        <v>527.36</v>
      </c>
    </row>
    <row r="268" spans="1:17" x14ac:dyDescent="0.35">
      <c r="A268" s="9">
        <v>18037</v>
      </c>
      <c r="B268" s="8" t="s">
        <v>332</v>
      </c>
      <c r="C268" s="8" t="s">
        <v>461</v>
      </c>
      <c r="D268" s="8" t="s">
        <v>1459</v>
      </c>
      <c r="E268" s="8" t="s">
        <v>41</v>
      </c>
      <c r="F268" s="7">
        <v>0</v>
      </c>
      <c r="G268" s="7"/>
      <c r="H268" s="7">
        <v>0</v>
      </c>
      <c r="I268" s="7"/>
      <c r="J268" s="7">
        <v>0</v>
      </c>
      <c r="K268" s="8"/>
      <c r="L268" s="7">
        <v>0</v>
      </c>
      <c r="M268" s="7">
        <v>0</v>
      </c>
      <c r="N268" s="7">
        <v>0</v>
      </c>
      <c r="O268" s="6" t="s">
        <v>328</v>
      </c>
      <c r="P268" s="5">
        <v>0</v>
      </c>
      <c r="Q268" s="5">
        <v>0</v>
      </c>
    </row>
    <row r="269" spans="1:17" x14ac:dyDescent="0.35">
      <c r="A269" s="9">
        <v>18039</v>
      </c>
      <c r="B269" s="8" t="s">
        <v>332</v>
      </c>
      <c r="C269" s="8" t="s">
        <v>124</v>
      </c>
      <c r="D269" s="8" t="s">
        <v>1458</v>
      </c>
      <c r="E269" s="8" t="s">
        <v>933</v>
      </c>
      <c r="F269" s="7">
        <v>124</v>
      </c>
      <c r="G269" s="7"/>
      <c r="H269" s="7">
        <v>0</v>
      </c>
      <c r="I269" s="7"/>
      <c r="J269" s="7">
        <v>124</v>
      </c>
      <c r="K269" s="8" t="s">
        <v>574</v>
      </c>
      <c r="L269" s="7">
        <v>0</v>
      </c>
      <c r="M269" s="7">
        <v>0</v>
      </c>
      <c r="N269" s="7">
        <v>124</v>
      </c>
      <c r="O269" s="6" t="s">
        <v>328</v>
      </c>
      <c r="P269" s="5">
        <v>2.69</v>
      </c>
      <c r="Q269" s="5">
        <v>333.56</v>
      </c>
    </row>
    <row r="270" spans="1:17" x14ac:dyDescent="0.35">
      <c r="A270" s="9">
        <v>18040</v>
      </c>
      <c r="B270" s="8" t="s">
        <v>332</v>
      </c>
      <c r="C270" s="8" t="s">
        <v>461</v>
      </c>
      <c r="D270" s="8" t="s">
        <v>644</v>
      </c>
      <c r="E270" s="8" t="s">
        <v>41</v>
      </c>
      <c r="F270" s="7">
        <v>0</v>
      </c>
      <c r="G270" s="7"/>
      <c r="H270" s="7">
        <v>0</v>
      </c>
      <c r="I270" s="7"/>
      <c r="J270" s="7">
        <v>0</v>
      </c>
      <c r="K270" s="8"/>
      <c r="L270" s="7">
        <v>0</v>
      </c>
      <c r="M270" s="7">
        <v>0</v>
      </c>
      <c r="N270" s="7">
        <v>0</v>
      </c>
      <c r="O270" s="6" t="s">
        <v>328</v>
      </c>
      <c r="P270" s="5">
        <v>0</v>
      </c>
      <c r="Q270" s="5">
        <v>0</v>
      </c>
    </row>
    <row r="271" spans="1:17" x14ac:dyDescent="0.35">
      <c r="A271" s="9">
        <v>18044</v>
      </c>
      <c r="B271" s="8" t="s">
        <v>332</v>
      </c>
      <c r="C271" s="8" t="s">
        <v>133</v>
      </c>
      <c r="D271" s="8" t="s">
        <v>1071</v>
      </c>
      <c r="E271" s="8" t="s">
        <v>46</v>
      </c>
      <c r="F271" s="7">
        <v>0</v>
      </c>
      <c r="G271" s="7"/>
      <c r="H271" s="7">
        <v>0</v>
      </c>
      <c r="I271" s="7"/>
      <c r="J271" s="7">
        <v>0</v>
      </c>
      <c r="K271" s="8" t="s">
        <v>574</v>
      </c>
      <c r="L271" s="7">
        <v>0</v>
      </c>
      <c r="M271" s="7">
        <v>0</v>
      </c>
      <c r="N271" s="7">
        <v>0</v>
      </c>
      <c r="O271" s="6" t="s">
        <v>328</v>
      </c>
      <c r="P271" s="5">
        <v>1.37</v>
      </c>
      <c r="Q271" s="5">
        <v>0</v>
      </c>
    </row>
    <row r="272" spans="1:17" x14ac:dyDescent="0.35">
      <c r="A272" s="9">
        <v>18045</v>
      </c>
      <c r="B272" s="8" t="s">
        <v>332</v>
      </c>
      <c r="C272" s="8" t="s">
        <v>1453</v>
      </c>
      <c r="D272" s="8" t="s">
        <v>1445</v>
      </c>
      <c r="E272" s="8" t="s">
        <v>41</v>
      </c>
      <c r="F272" s="7">
        <v>0</v>
      </c>
      <c r="G272" s="7"/>
      <c r="H272" s="7">
        <v>0</v>
      </c>
      <c r="I272" s="7"/>
      <c r="J272" s="7">
        <v>0</v>
      </c>
      <c r="K272" s="8"/>
      <c r="L272" s="7">
        <v>0</v>
      </c>
      <c r="M272" s="7">
        <v>0</v>
      </c>
      <c r="N272" s="7">
        <v>0</v>
      </c>
      <c r="O272" s="6" t="s">
        <v>328</v>
      </c>
      <c r="P272" s="5">
        <v>0</v>
      </c>
      <c r="Q272" s="5">
        <v>0</v>
      </c>
    </row>
    <row r="273" spans="1:17" x14ac:dyDescent="0.35">
      <c r="A273" s="9">
        <v>18046</v>
      </c>
      <c r="B273" s="8" t="s">
        <v>332</v>
      </c>
      <c r="C273" s="8" t="s">
        <v>234</v>
      </c>
      <c r="D273" s="8" t="s">
        <v>1457</v>
      </c>
      <c r="E273" s="8" t="s">
        <v>41</v>
      </c>
      <c r="F273" s="7">
        <v>0</v>
      </c>
      <c r="G273" s="7"/>
      <c r="H273" s="7">
        <v>0</v>
      </c>
      <c r="I273" s="7"/>
      <c r="J273" s="7">
        <v>0</v>
      </c>
      <c r="K273" s="8" t="s">
        <v>574</v>
      </c>
      <c r="L273" s="7">
        <v>0</v>
      </c>
      <c r="M273" s="7">
        <v>0</v>
      </c>
      <c r="N273" s="7">
        <v>0</v>
      </c>
      <c r="O273" s="6" t="s">
        <v>328</v>
      </c>
      <c r="P273" s="5">
        <v>1.33</v>
      </c>
      <c r="Q273" s="5">
        <v>0</v>
      </c>
    </row>
    <row r="274" spans="1:17" x14ac:dyDescent="0.35">
      <c r="A274" s="9">
        <v>18047</v>
      </c>
      <c r="B274" s="8" t="s">
        <v>332</v>
      </c>
      <c r="C274" s="8" t="s">
        <v>124</v>
      </c>
      <c r="D274" s="8" t="s">
        <v>1456</v>
      </c>
      <c r="E274" s="8" t="s">
        <v>951</v>
      </c>
      <c r="F274" s="7">
        <v>626</v>
      </c>
      <c r="G274" s="7"/>
      <c r="H274" s="7">
        <v>0</v>
      </c>
      <c r="I274" s="7"/>
      <c r="J274" s="7">
        <v>626</v>
      </c>
      <c r="K274" s="8" t="s">
        <v>574</v>
      </c>
      <c r="L274" s="7">
        <v>0</v>
      </c>
      <c r="M274" s="7">
        <v>0</v>
      </c>
      <c r="N274" s="7">
        <v>626</v>
      </c>
      <c r="O274" s="6" t="s">
        <v>328</v>
      </c>
      <c r="P274" s="5">
        <v>3.74</v>
      </c>
      <c r="Q274" s="5">
        <v>2341.2400000000002</v>
      </c>
    </row>
    <row r="275" spans="1:17" x14ac:dyDescent="0.35">
      <c r="A275" s="9">
        <v>18049</v>
      </c>
      <c r="B275" s="8" t="s">
        <v>332</v>
      </c>
      <c r="C275" s="8" t="s">
        <v>108</v>
      </c>
      <c r="D275" s="8" t="s">
        <v>1455</v>
      </c>
      <c r="E275" s="8" t="s">
        <v>53</v>
      </c>
      <c r="F275" s="7">
        <v>84</v>
      </c>
      <c r="G275" s="7"/>
      <c r="H275" s="7">
        <v>0</v>
      </c>
      <c r="I275" s="7"/>
      <c r="J275" s="7">
        <v>84</v>
      </c>
      <c r="K275" s="8"/>
      <c r="L275" s="7">
        <v>0</v>
      </c>
      <c r="M275" s="7">
        <v>0</v>
      </c>
      <c r="N275" s="7">
        <v>84</v>
      </c>
      <c r="O275" s="6" t="s">
        <v>328</v>
      </c>
      <c r="P275" s="5">
        <v>5.7</v>
      </c>
      <c r="Q275" s="5">
        <v>478.8</v>
      </c>
    </row>
    <row r="276" spans="1:17" x14ac:dyDescent="0.35">
      <c r="A276" s="9">
        <v>18052</v>
      </c>
      <c r="B276" s="8" t="s">
        <v>332</v>
      </c>
      <c r="C276" s="8" t="s">
        <v>133</v>
      </c>
      <c r="D276" s="8" t="s">
        <v>1454</v>
      </c>
      <c r="E276" s="8" t="s">
        <v>41</v>
      </c>
      <c r="F276" s="7">
        <v>0</v>
      </c>
      <c r="G276" s="7"/>
      <c r="H276" s="7">
        <v>0</v>
      </c>
      <c r="I276" s="7"/>
      <c r="J276" s="7">
        <v>0</v>
      </c>
      <c r="K276" s="8"/>
      <c r="L276" s="7">
        <v>0</v>
      </c>
      <c r="M276" s="7">
        <v>0</v>
      </c>
      <c r="N276" s="7">
        <v>0</v>
      </c>
      <c r="O276" s="6" t="s">
        <v>328</v>
      </c>
      <c r="P276" s="5">
        <v>0</v>
      </c>
      <c r="Q276" s="5">
        <v>0</v>
      </c>
    </row>
    <row r="277" spans="1:17" x14ac:dyDescent="0.35">
      <c r="A277" s="9">
        <v>18056</v>
      </c>
      <c r="B277" s="8" t="s">
        <v>332</v>
      </c>
      <c r="C277" s="8" t="s">
        <v>1453</v>
      </c>
      <c r="D277" s="8" t="s">
        <v>1442</v>
      </c>
      <c r="E277" s="8" t="s">
        <v>41</v>
      </c>
      <c r="F277" s="7">
        <v>0</v>
      </c>
      <c r="G277" s="7"/>
      <c r="H277" s="7">
        <v>0</v>
      </c>
      <c r="I277" s="7"/>
      <c r="J277" s="7">
        <v>0</v>
      </c>
      <c r="K277" s="8"/>
      <c r="L277" s="7">
        <v>0</v>
      </c>
      <c r="M277" s="7">
        <v>0</v>
      </c>
      <c r="N277" s="7">
        <v>0</v>
      </c>
      <c r="O277" s="6" t="s">
        <v>328</v>
      </c>
      <c r="P277" s="5">
        <v>0</v>
      </c>
      <c r="Q277" s="5">
        <v>0</v>
      </c>
    </row>
    <row r="278" spans="1:17" x14ac:dyDescent="0.35">
      <c r="A278" s="9">
        <v>18057</v>
      </c>
      <c r="B278" s="8" t="s">
        <v>332</v>
      </c>
      <c r="C278" s="8" t="s">
        <v>637</v>
      </c>
      <c r="D278" s="8" t="s">
        <v>1213</v>
      </c>
      <c r="E278" s="8" t="s">
        <v>46</v>
      </c>
      <c r="F278" s="7">
        <v>3786.5</v>
      </c>
      <c r="G278" s="7"/>
      <c r="H278" s="7">
        <v>0</v>
      </c>
      <c r="I278" s="7"/>
      <c r="J278" s="7">
        <v>3786.5</v>
      </c>
      <c r="K278" s="8"/>
      <c r="L278" s="7">
        <v>0</v>
      </c>
      <c r="M278" s="7">
        <v>0</v>
      </c>
      <c r="N278" s="7">
        <v>3786.5</v>
      </c>
      <c r="O278" s="6" t="s">
        <v>328</v>
      </c>
      <c r="P278" s="5">
        <v>0.85</v>
      </c>
      <c r="Q278" s="5">
        <v>3218.5250000000001</v>
      </c>
    </row>
    <row r="279" spans="1:17" x14ac:dyDescent="0.35">
      <c r="A279" s="9">
        <v>18058</v>
      </c>
      <c r="B279" s="8" t="s">
        <v>332</v>
      </c>
      <c r="C279" s="8" t="s">
        <v>637</v>
      </c>
      <c r="D279" s="8" t="s">
        <v>1452</v>
      </c>
      <c r="E279" s="8" t="s">
        <v>46</v>
      </c>
      <c r="F279" s="7">
        <v>0</v>
      </c>
      <c r="G279" s="7"/>
      <c r="H279" s="7">
        <v>0</v>
      </c>
      <c r="I279" s="7"/>
      <c r="J279" s="7">
        <v>0</v>
      </c>
      <c r="K279" s="8"/>
      <c r="L279" s="7">
        <v>0</v>
      </c>
      <c r="M279" s="7">
        <v>0</v>
      </c>
      <c r="N279" s="7">
        <v>0</v>
      </c>
      <c r="O279" s="6" t="s">
        <v>328</v>
      </c>
      <c r="P279" s="5">
        <v>0</v>
      </c>
      <c r="Q279" s="5">
        <v>0</v>
      </c>
    </row>
    <row r="280" spans="1:17" x14ac:dyDescent="0.35">
      <c r="A280" s="9">
        <v>18060</v>
      </c>
      <c r="B280" s="8" t="s">
        <v>332</v>
      </c>
      <c r="C280" s="8" t="s">
        <v>83</v>
      </c>
      <c r="D280" s="8" t="s">
        <v>1451</v>
      </c>
      <c r="E280" s="8" t="s">
        <v>1430</v>
      </c>
      <c r="F280" s="7">
        <v>114</v>
      </c>
      <c r="G280" s="7"/>
      <c r="H280" s="7">
        <v>0</v>
      </c>
      <c r="I280" s="7"/>
      <c r="J280" s="7">
        <v>114</v>
      </c>
      <c r="K280" s="8"/>
      <c r="L280" s="7">
        <v>0</v>
      </c>
      <c r="M280" s="7">
        <v>0</v>
      </c>
      <c r="N280" s="7">
        <v>114</v>
      </c>
      <c r="O280" s="6" t="s">
        <v>328</v>
      </c>
      <c r="P280" s="5">
        <v>1.9</v>
      </c>
      <c r="Q280" s="5">
        <v>216.6</v>
      </c>
    </row>
    <row r="281" spans="1:17" x14ac:dyDescent="0.35">
      <c r="A281" s="9">
        <v>18061</v>
      </c>
      <c r="B281" s="8" t="s">
        <v>332</v>
      </c>
      <c r="C281" s="8" t="s">
        <v>637</v>
      </c>
      <c r="D281" s="8" t="s">
        <v>1450</v>
      </c>
      <c r="E281" s="8" t="s">
        <v>46</v>
      </c>
      <c r="F281" s="7">
        <v>0</v>
      </c>
      <c r="G281" s="7"/>
      <c r="H281" s="7">
        <v>0</v>
      </c>
      <c r="I281" s="7"/>
      <c r="J281" s="7">
        <v>0</v>
      </c>
      <c r="K281" s="8"/>
      <c r="L281" s="7">
        <v>0</v>
      </c>
      <c r="M281" s="7">
        <v>0</v>
      </c>
      <c r="N281" s="7">
        <v>0</v>
      </c>
      <c r="O281" s="6" t="s">
        <v>328</v>
      </c>
      <c r="P281" s="5">
        <v>0</v>
      </c>
      <c r="Q281" s="5">
        <v>0</v>
      </c>
    </row>
    <row r="282" spans="1:17" x14ac:dyDescent="0.35">
      <c r="A282" s="9">
        <v>18063</v>
      </c>
      <c r="B282" s="8" t="s">
        <v>332</v>
      </c>
      <c r="C282" s="8" t="s">
        <v>637</v>
      </c>
      <c r="D282" s="8" t="s">
        <v>1449</v>
      </c>
      <c r="E282" s="8" t="s">
        <v>202</v>
      </c>
      <c r="F282" s="7">
        <v>142</v>
      </c>
      <c r="G282" s="7"/>
      <c r="H282" s="7">
        <v>0</v>
      </c>
      <c r="I282" s="7"/>
      <c r="J282" s="7">
        <v>142</v>
      </c>
      <c r="K282" s="8"/>
      <c r="L282" s="7">
        <v>0</v>
      </c>
      <c r="M282" s="7">
        <v>0</v>
      </c>
      <c r="N282" s="7">
        <v>142</v>
      </c>
      <c r="O282" s="6" t="s">
        <v>328</v>
      </c>
      <c r="P282" s="5">
        <v>2.75</v>
      </c>
      <c r="Q282" s="5">
        <v>390.5</v>
      </c>
    </row>
    <row r="283" spans="1:17" x14ac:dyDescent="0.35">
      <c r="A283" s="9">
        <v>18073</v>
      </c>
      <c r="B283" s="8" t="s">
        <v>332</v>
      </c>
      <c r="C283" s="8" t="s">
        <v>404</v>
      </c>
      <c r="D283" s="8" t="s">
        <v>1448</v>
      </c>
      <c r="E283" s="8" t="s">
        <v>41</v>
      </c>
      <c r="F283" s="7">
        <v>213</v>
      </c>
      <c r="G283" s="7"/>
      <c r="H283" s="7">
        <v>0</v>
      </c>
      <c r="I283" s="7"/>
      <c r="J283" s="7">
        <v>213</v>
      </c>
      <c r="K283" s="8"/>
      <c r="L283" s="7">
        <v>0</v>
      </c>
      <c r="M283" s="7">
        <v>0</v>
      </c>
      <c r="N283" s="7">
        <v>213</v>
      </c>
      <c r="O283" s="6" t="s">
        <v>328</v>
      </c>
      <c r="P283" s="5">
        <v>2.2999999999999998</v>
      </c>
      <c r="Q283" s="5">
        <v>489.9</v>
      </c>
    </row>
    <row r="284" spans="1:17" x14ac:dyDescent="0.35">
      <c r="A284" s="9">
        <v>18077</v>
      </c>
      <c r="B284" s="8" t="s">
        <v>332</v>
      </c>
      <c r="C284" s="8" t="s">
        <v>133</v>
      </c>
      <c r="D284" s="8" t="s">
        <v>1447</v>
      </c>
      <c r="E284" s="8" t="s">
        <v>41</v>
      </c>
      <c r="F284" s="7">
        <v>252</v>
      </c>
      <c r="G284" s="7"/>
      <c r="H284" s="7">
        <v>0</v>
      </c>
      <c r="I284" s="7"/>
      <c r="J284" s="7">
        <v>252</v>
      </c>
      <c r="K284" s="8" t="s">
        <v>574</v>
      </c>
      <c r="L284" s="7">
        <v>0</v>
      </c>
      <c r="M284" s="7">
        <v>0</v>
      </c>
      <c r="N284" s="7">
        <v>252</v>
      </c>
      <c r="O284" s="6" t="s">
        <v>328</v>
      </c>
      <c r="P284" s="5">
        <v>1.56</v>
      </c>
      <c r="Q284" s="5">
        <v>393.12</v>
      </c>
    </row>
    <row r="285" spans="1:17" x14ac:dyDescent="0.35">
      <c r="A285" s="9">
        <v>18084</v>
      </c>
      <c r="B285" s="8" t="s">
        <v>332</v>
      </c>
      <c r="C285" s="8" t="s">
        <v>133</v>
      </c>
      <c r="D285" s="8" t="s">
        <v>1446</v>
      </c>
      <c r="E285" s="8" t="s">
        <v>41</v>
      </c>
      <c r="F285" s="7">
        <v>0</v>
      </c>
      <c r="G285" s="7"/>
      <c r="H285" s="7">
        <v>0</v>
      </c>
      <c r="I285" s="7"/>
      <c r="J285" s="7">
        <v>0</v>
      </c>
      <c r="K285" s="8" t="s">
        <v>574</v>
      </c>
      <c r="L285" s="7">
        <v>0</v>
      </c>
      <c r="M285" s="7">
        <v>0</v>
      </c>
      <c r="N285" s="7">
        <v>0</v>
      </c>
      <c r="O285" s="6" t="s">
        <v>328</v>
      </c>
      <c r="P285" s="5">
        <v>1.01</v>
      </c>
      <c r="Q285" s="5">
        <v>0</v>
      </c>
    </row>
    <row r="286" spans="1:17" x14ac:dyDescent="0.35">
      <c r="A286" s="9">
        <v>18085</v>
      </c>
      <c r="B286" s="8" t="s">
        <v>332</v>
      </c>
      <c r="C286" s="8" t="s">
        <v>1268</v>
      </c>
      <c r="D286" s="8" t="s">
        <v>1326</v>
      </c>
      <c r="E286" s="8" t="s">
        <v>53</v>
      </c>
      <c r="F286" s="7">
        <v>0</v>
      </c>
      <c r="G286" s="7"/>
      <c r="H286" s="7">
        <v>0</v>
      </c>
      <c r="I286" s="7"/>
      <c r="J286" s="7">
        <v>0</v>
      </c>
      <c r="K286" s="8"/>
      <c r="L286" s="7">
        <v>0</v>
      </c>
      <c r="M286" s="7">
        <v>0</v>
      </c>
      <c r="N286" s="7">
        <v>0</v>
      </c>
      <c r="O286" s="6" t="s">
        <v>328</v>
      </c>
      <c r="P286" s="5">
        <v>0</v>
      </c>
      <c r="Q286" s="5">
        <v>0</v>
      </c>
    </row>
    <row r="287" spans="1:17" x14ac:dyDescent="0.35">
      <c r="A287" s="9">
        <v>18086</v>
      </c>
      <c r="B287" s="8" t="s">
        <v>332</v>
      </c>
      <c r="C287" s="8" t="s">
        <v>133</v>
      </c>
      <c r="D287" s="8" t="s">
        <v>1445</v>
      </c>
      <c r="E287" s="8" t="s">
        <v>41</v>
      </c>
      <c r="F287" s="7">
        <v>911</v>
      </c>
      <c r="G287" s="7"/>
      <c r="H287" s="7">
        <v>0</v>
      </c>
      <c r="I287" s="7"/>
      <c r="J287" s="7">
        <v>911</v>
      </c>
      <c r="K287" s="8" t="s">
        <v>574</v>
      </c>
      <c r="L287" s="7">
        <v>0</v>
      </c>
      <c r="M287" s="7">
        <v>-598.75</v>
      </c>
      <c r="N287" s="7">
        <v>312.25</v>
      </c>
      <c r="O287" s="6" t="s">
        <v>328</v>
      </c>
      <c r="P287" s="5">
        <v>2.16</v>
      </c>
      <c r="Q287" s="5">
        <v>1967.7600000000002</v>
      </c>
    </row>
    <row r="288" spans="1:17" x14ac:dyDescent="0.35">
      <c r="A288" s="9">
        <v>18088</v>
      </c>
      <c r="B288" s="8" t="s">
        <v>332</v>
      </c>
      <c r="C288" s="8" t="s">
        <v>1444</v>
      </c>
      <c r="D288" s="8" t="s">
        <v>1426</v>
      </c>
      <c r="E288" s="8" t="s">
        <v>41</v>
      </c>
      <c r="F288" s="7">
        <v>0</v>
      </c>
      <c r="G288" s="7"/>
      <c r="H288" s="7">
        <v>0</v>
      </c>
      <c r="I288" s="7"/>
      <c r="J288" s="7">
        <v>0</v>
      </c>
      <c r="K288" s="8"/>
      <c r="L288" s="7">
        <v>0</v>
      </c>
      <c r="M288" s="7">
        <v>0</v>
      </c>
      <c r="N288" s="7">
        <v>0</v>
      </c>
      <c r="O288" s="6" t="s">
        <v>328</v>
      </c>
      <c r="P288" s="5">
        <v>0</v>
      </c>
      <c r="Q288" s="5">
        <v>0</v>
      </c>
    </row>
    <row r="289" spans="1:17" x14ac:dyDescent="0.35">
      <c r="A289" s="9">
        <v>18089</v>
      </c>
      <c r="B289" s="8" t="s">
        <v>332</v>
      </c>
      <c r="C289" s="8" t="s">
        <v>133</v>
      </c>
      <c r="D289" s="8" t="s">
        <v>1443</v>
      </c>
      <c r="E289" s="8" t="s">
        <v>41</v>
      </c>
      <c r="F289" s="7">
        <v>0</v>
      </c>
      <c r="G289" s="7"/>
      <c r="H289" s="7">
        <v>0</v>
      </c>
      <c r="I289" s="7"/>
      <c r="J289" s="7">
        <v>0</v>
      </c>
      <c r="K289" s="8" t="s">
        <v>574</v>
      </c>
      <c r="L289" s="7">
        <v>0</v>
      </c>
      <c r="M289" s="7">
        <v>0</v>
      </c>
      <c r="N289" s="7">
        <v>0</v>
      </c>
      <c r="O289" s="6" t="s">
        <v>328</v>
      </c>
      <c r="P289" s="5">
        <v>1.03</v>
      </c>
      <c r="Q289" s="5">
        <v>0</v>
      </c>
    </row>
    <row r="290" spans="1:17" x14ac:dyDescent="0.35">
      <c r="A290" s="9">
        <v>18090</v>
      </c>
      <c r="B290" s="8" t="s">
        <v>332</v>
      </c>
      <c r="C290" s="8" t="s">
        <v>133</v>
      </c>
      <c r="D290" s="8" t="s">
        <v>1442</v>
      </c>
      <c r="E290" s="8" t="s">
        <v>41</v>
      </c>
      <c r="F290" s="7">
        <v>510</v>
      </c>
      <c r="G290" s="7"/>
      <c r="H290" s="7">
        <v>0</v>
      </c>
      <c r="I290" s="7"/>
      <c r="J290" s="7">
        <v>510</v>
      </c>
      <c r="K290" s="8"/>
      <c r="L290" s="7">
        <v>0</v>
      </c>
      <c r="M290" s="7">
        <v>0</v>
      </c>
      <c r="N290" s="7">
        <v>510</v>
      </c>
      <c r="O290" s="6" t="s">
        <v>328</v>
      </c>
      <c r="P290" s="5">
        <v>1.44</v>
      </c>
      <c r="Q290" s="5">
        <v>734.4</v>
      </c>
    </row>
    <row r="291" spans="1:17" x14ac:dyDescent="0.35">
      <c r="A291" s="9">
        <v>18091</v>
      </c>
      <c r="B291" s="8" t="s">
        <v>332</v>
      </c>
      <c r="C291" s="8" t="s">
        <v>124</v>
      </c>
      <c r="D291" s="8" t="s">
        <v>1441</v>
      </c>
      <c r="E291" s="8" t="s">
        <v>1440</v>
      </c>
      <c r="F291" s="7">
        <v>778</v>
      </c>
      <c r="G291" s="7"/>
      <c r="H291" s="7">
        <v>0</v>
      </c>
      <c r="I291" s="7"/>
      <c r="J291" s="7">
        <v>778</v>
      </c>
      <c r="K291" s="8"/>
      <c r="L291" s="7">
        <v>0</v>
      </c>
      <c r="M291" s="7">
        <v>0</v>
      </c>
      <c r="N291" s="7">
        <v>778</v>
      </c>
      <c r="O291" s="6" t="s">
        <v>328</v>
      </c>
      <c r="P291" s="5">
        <v>3.45</v>
      </c>
      <c r="Q291" s="5">
        <v>2684.1000000000004</v>
      </c>
    </row>
    <row r="292" spans="1:17" x14ac:dyDescent="0.35">
      <c r="A292" s="9">
        <v>18092</v>
      </c>
      <c r="B292" s="8" t="s">
        <v>332</v>
      </c>
      <c r="C292" s="8" t="s">
        <v>57</v>
      </c>
      <c r="D292" s="8" t="s">
        <v>1439</v>
      </c>
      <c r="E292" s="8" t="s">
        <v>41</v>
      </c>
      <c r="F292" s="7">
        <v>0</v>
      </c>
      <c r="G292" s="7"/>
      <c r="H292" s="7">
        <v>0</v>
      </c>
      <c r="I292" s="7"/>
      <c r="J292" s="7">
        <v>0</v>
      </c>
      <c r="K292" s="8"/>
      <c r="L292" s="7">
        <v>0</v>
      </c>
      <c r="M292" s="7">
        <v>0</v>
      </c>
      <c r="N292" s="7">
        <v>0</v>
      </c>
      <c r="O292" s="6" t="s">
        <v>328</v>
      </c>
      <c r="P292" s="5">
        <v>0</v>
      </c>
      <c r="Q292" s="5">
        <v>0</v>
      </c>
    </row>
    <row r="293" spans="1:17" x14ac:dyDescent="0.35">
      <c r="A293" s="9">
        <v>18095</v>
      </c>
      <c r="B293" s="8" t="s">
        <v>332</v>
      </c>
      <c r="C293" s="8" t="s">
        <v>1244</v>
      </c>
      <c r="D293" s="8" t="s">
        <v>1438</v>
      </c>
      <c r="E293" s="8" t="s">
        <v>41</v>
      </c>
      <c r="F293" s="7">
        <v>36</v>
      </c>
      <c r="G293" s="7"/>
      <c r="H293" s="7">
        <v>0</v>
      </c>
      <c r="I293" s="7"/>
      <c r="J293" s="7">
        <v>36</v>
      </c>
      <c r="K293" s="8"/>
      <c r="L293" s="7">
        <v>0</v>
      </c>
      <c r="M293" s="7">
        <v>0</v>
      </c>
      <c r="N293" s="7">
        <v>36</v>
      </c>
      <c r="O293" s="6" t="s">
        <v>328</v>
      </c>
      <c r="P293" s="5">
        <v>7.67</v>
      </c>
      <c r="Q293" s="5">
        <v>276.12</v>
      </c>
    </row>
    <row r="294" spans="1:17" x14ac:dyDescent="0.35">
      <c r="A294" s="9">
        <v>18096</v>
      </c>
      <c r="B294" s="8" t="s">
        <v>332</v>
      </c>
      <c r="C294" s="8" t="s">
        <v>64</v>
      </c>
      <c r="D294" s="8" t="s">
        <v>1437</v>
      </c>
      <c r="E294" s="8" t="s">
        <v>41</v>
      </c>
      <c r="F294" s="7">
        <v>302</v>
      </c>
      <c r="G294" s="7"/>
      <c r="H294" s="7">
        <v>0</v>
      </c>
      <c r="I294" s="7"/>
      <c r="J294" s="7">
        <v>302</v>
      </c>
      <c r="K294" s="8"/>
      <c r="L294" s="7">
        <v>0</v>
      </c>
      <c r="M294" s="7">
        <v>0</v>
      </c>
      <c r="N294" s="7">
        <v>302</v>
      </c>
      <c r="O294" s="6" t="s">
        <v>328</v>
      </c>
      <c r="P294" s="5">
        <v>3.45</v>
      </c>
      <c r="Q294" s="5">
        <v>1041.9000000000001</v>
      </c>
    </row>
    <row r="295" spans="1:17" x14ac:dyDescent="0.35">
      <c r="A295" s="9">
        <v>18097</v>
      </c>
      <c r="B295" s="8" t="s">
        <v>332</v>
      </c>
      <c r="C295" s="8" t="s">
        <v>577</v>
      </c>
      <c r="D295" s="8" t="s">
        <v>1436</v>
      </c>
      <c r="E295" s="8" t="s">
        <v>41</v>
      </c>
      <c r="F295" s="7">
        <v>150</v>
      </c>
      <c r="G295" s="7"/>
      <c r="H295" s="7">
        <v>0</v>
      </c>
      <c r="I295" s="7"/>
      <c r="J295" s="7">
        <v>150</v>
      </c>
      <c r="K295" s="8" t="s">
        <v>574</v>
      </c>
      <c r="L295" s="7">
        <v>0</v>
      </c>
      <c r="M295" s="7">
        <v>0</v>
      </c>
      <c r="N295" s="7">
        <v>150</v>
      </c>
      <c r="O295" s="6" t="s">
        <v>328</v>
      </c>
      <c r="P295" s="5">
        <v>1.45</v>
      </c>
      <c r="Q295" s="5">
        <v>217.5</v>
      </c>
    </row>
    <row r="296" spans="1:17" x14ac:dyDescent="0.35">
      <c r="A296" s="9">
        <v>18098</v>
      </c>
      <c r="B296" s="8" t="s">
        <v>332</v>
      </c>
      <c r="C296" s="8" t="s">
        <v>1435</v>
      </c>
      <c r="D296" s="8" t="s">
        <v>1434</v>
      </c>
      <c r="E296" s="8" t="s">
        <v>41</v>
      </c>
      <c r="F296" s="7">
        <v>57</v>
      </c>
      <c r="G296" s="7"/>
      <c r="H296" s="7">
        <v>0</v>
      </c>
      <c r="I296" s="7"/>
      <c r="J296" s="7">
        <v>57</v>
      </c>
      <c r="K296" s="8"/>
      <c r="L296" s="7">
        <v>0</v>
      </c>
      <c r="M296" s="7">
        <v>0</v>
      </c>
      <c r="N296" s="7">
        <v>57</v>
      </c>
      <c r="O296" s="6" t="s">
        <v>328</v>
      </c>
      <c r="P296" s="5">
        <v>32.22</v>
      </c>
      <c r="Q296" s="5">
        <v>1836.54</v>
      </c>
    </row>
    <row r="297" spans="1:17" x14ac:dyDescent="0.35">
      <c r="A297" s="9">
        <v>18099</v>
      </c>
      <c r="B297" s="8" t="s">
        <v>332</v>
      </c>
      <c r="C297" s="8" t="s">
        <v>39</v>
      </c>
      <c r="D297" s="8" t="s">
        <v>1433</v>
      </c>
      <c r="E297" s="8" t="s">
        <v>41</v>
      </c>
      <c r="F297" s="7">
        <v>0</v>
      </c>
      <c r="G297" s="7"/>
      <c r="H297" s="7">
        <v>0</v>
      </c>
      <c r="I297" s="7"/>
      <c r="J297" s="7">
        <v>0</v>
      </c>
      <c r="K297" s="8"/>
      <c r="L297" s="7">
        <v>0</v>
      </c>
      <c r="M297" s="7">
        <v>0</v>
      </c>
      <c r="N297" s="7">
        <v>0</v>
      </c>
      <c r="O297" s="6" t="s">
        <v>328</v>
      </c>
      <c r="P297" s="5">
        <v>0</v>
      </c>
      <c r="Q297" s="5">
        <v>0</v>
      </c>
    </row>
    <row r="298" spans="1:17" x14ac:dyDescent="0.35">
      <c r="A298" s="9">
        <v>18100</v>
      </c>
      <c r="B298" s="8" t="s">
        <v>332</v>
      </c>
      <c r="C298" s="8" t="s">
        <v>239</v>
      </c>
      <c r="D298" s="8" t="s">
        <v>1432</v>
      </c>
      <c r="E298" s="8" t="s">
        <v>41</v>
      </c>
      <c r="F298" s="7">
        <v>151</v>
      </c>
      <c r="G298" s="7"/>
      <c r="H298" s="7">
        <v>0</v>
      </c>
      <c r="I298" s="7"/>
      <c r="J298" s="7">
        <v>151</v>
      </c>
      <c r="K298" s="8"/>
      <c r="L298" s="7">
        <v>0</v>
      </c>
      <c r="M298" s="7">
        <v>0</v>
      </c>
      <c r="N298" s="7">
        <v>151</v>
      </c>
      <c r="O298" s="6" t="s">
        <v>328</v>
      </c>
      <c r="P298" s="5">
        <v>2</v>
      </c>
      <c r="Q298" s="5">
        <v>302</v>
      </c>
    </row>
    <row r="299" spans="1:17" x14ac:dyDescent="0.35">
      <c r="A299" s="9">
        <v>18101</v>
      </c>
      <c r="B299" s="8" t="s">
        <v>332</v>
      </c>
      <c r="C299" s="8" t="s">
        <v>461</v>
      </c>
      <c r="D299" s="8" t="s">
        <v>1431</v>
      </c>
      <c r="E299" s="8" t="s">
        <v>1430</v>
      </c>
      <c r="F299" s="7">
        <v>239</v>
      </c>
      <c r="G299" s="7"/>
      <c r="H299" s="7">
        <v>0</v>
      </c>
      <c r="I299" s="7"/>
      <c r="J299" s="7">
        <v>239</v>
      </c>
      <c r="K299" s="8" t="s">
        <v>574</v>
      </c>
      <c r="L299" s="7">
        <v>0</v>
      </c>
      <c r="M299" s="7">
        <v>0</v>
      </c>
      <c r="N299" s="7">
        <v>239</v>
      </c>
      <c r="O299" s="6" t="s">
        <v>328</v>
      </c>
      <c r="P299" s="5">
        <v>0.79</v>
      </c>
      <c r="Q299" s="5">
        <v>188.81</v>
      </c>
    </row>
    <row r="300" spans="1:17" x14ac:dyDescent="0.35">
      <c r="A300" s="9">
        <v>18102</v>
      </c>
      <c r="B300" s="8" t="s">
        <v>332</v>
      </c>
      <c r="C300" s="8" t="s">
        <v>577</v>
      </c>
      <c r="D300" s="8" t="s">
        <v>1429</v>
      </c>
      <c r="E300" s="8" t="s">
        <v>41</v>
      </c>
      <c r="F300" s="7">
        <v>0</v>
      </c>
      <c r="G300" s="7"/>
      <c r="H300" s="7">
        <v>0</v>
      </c>
      <c r="I300" s="7"/>
      <c r="J300" s="7">
        <v>0</v>
      </c>
      <c r="K300" s="8"/>
      <c r="L300" s="7">
        <v>0</v>
      </c>
      <c r="M300" s="7">
        <v>0</v>
      </c>
      <c r="N300" s="7">
        <v>0</v>
      </c>
      <c r="O300" s="6" t="s">
        <v>328</v>
      </c>
      <c r="P300" s="5">
        <v>0</v>
      </c>
      <c r="Q300" s="5">
        <v>0</v>
      </c>
    </row>
    <row r="301" spans="1:17" x14ac:dyDescent="0.35">
      <c r="A301" s="9">
        <v>18103</v>
      </c>
      <c r="B301" s="8" t="s">
        <v>332</v>
      </c>
      <c r="C301" s="8" t="s">
        <v>577</v>
      </c>
      <c r="D301" s="8" t="s">
        <v>1428</v>
      </c>
      <c r="E301" s="8" t="s">
        <v>41</v>
      </c>
      <c r="F301" s="7">
        <v>0</v>
      </c>
      <c r="G301" s="7"/>
      <c r="H301" s="7">
        <v>0</v>
      </c>
      <c r="I301" s="7"/>
      <c r="J301" s="7">
        <v>0</v>
      </c>
      <c r="K301" s="8"/>
      <c r="L301" s="7">
        <v>0</v>
      </c>
      <c r="M301" s="7">
        <v>0</v>
      </c>
      <c r="N301" s="7">
        <v>0</v>
      </c>
      <c r="O301" s="6" t="s">
        <v>328</v>
      </c>
      <c r="P301" s="5">
        <v>0</v>
      </c>
      <c r="Q301" s="5">
        <v>0</v>
      </c>
    </row>
    <row r="302" spans="1:17" x14ac:dyDescent="0.35">
      <c r="A302" s="9">
        <v>18109</v>
      </c>
      <c r="B302" s="8" t="s">
        <v>332</v>
      </c>
      <c r="C302" s="8" t="s">
        <v>133</v>
      </c>
      <c r="D302" s="8" t="s">
        <v>1427</v>
      </c>
      <c r="E302" s="8" t="s">
        <v>41</v>
      </c>
      <c r="F302" s="7">
        <v>200</v>
      </c>
      <c r="G302" s="7"/>
      <c r="H302" s="7">
        <v>0</v>
      </c>
      <c r="I302" s="7"/>
      <c r="J302" s="7">
        <v>200</v>
      </c>
      <c r="K302" s="8" t="s">
        <v>574</v>
      </c>
      <c r="L302" s="7">
        <v>0</v>
      </c>
      <c r="M302" s="7">
        <v>0</v>
      </c>
      <c r="N302" s="7">
        <v>200</v>
      </c>
      <c r="O302" s="6" t="s">
        <v>328</v>
      </c>
      <c r="P302" s="5">
        <v>2.77</v>
      </c>
      <c r="Q302" s="5">
        <v>554</v>
      </c>
    </row>
    <row r="303" spans="1:17" x14ac:dyDescent="0.35">
      <c r="A303" s="9">
        <v>18110</v>
      </c>
      <c r="B303" s="8" t="s">
        <v>332</v>
      </c>
      <c r="C303" s="8" t="s">
        <v>133</v>
      </c>
      <c r="D303" s="8" t="s">
        <v>1426</v>
      </c>
      <c r="E303" s="8" t="s">
        <v>41</v>
      </c>
      <c r="F303" s="7">
        <v>90</v>
      </c>
      <c r="G303" s="7"/>
      <c r="H303" s="7">
        <v>0</v>
      </c>
      <c r="I303" s="7"/>
      <c r="J303" s="7">
        <v>90</v>
      </c>
      <c r="K303" s="8" t="s">
        <v>574</v>
      </c>
      <c r="L303" s="7">
        <v>0</v>
      </c>
      <c r="M303" s="7">
        <v>0</v>
      </c>
      <c r="N303" s="7">
        <v>90</v>
      </c>
      <c r="O303" s="6" t="s">
        <v>328</v>
      </c>
      <c r="P303" s="5">
        <v>3.71</v>
      </c>
      <c r="Q303" s="5">
        <v>333.9</v>
      </c>
    </row>
    <row r="304" spans="1:17" x14ac:dyDescent="0.35">
      <c r="A304" s="9">
        <v>18111</v>
      </c>
      <c r="B304" s="8" t="s">
        <v>332</v>
      </c>
      <c r="C304" s="8" t="s">
        <v>124</v>
      </c>
      <c r="D304" s="8" t="s">
        <v>1425</v>
      </c>
      <c r="E304" s="8" t="s">
        <v>1424</v>
      </c>
      <c r="F304" s="7">
        <v>0</v>
      </c>
      <c r="G304" s="7"/>
      <c r="H304" s="7">
        <v>0</v>
      </c>
      <c r="I304" s="7"/>
      <c r="J304" s="7">
        <v>0</v>
      </c>
      <c r="K304" s="8"/>
      <c r="L304" s="7">
        <v>0</v>
      </c>
      <c r="M304" s="7">
        <v>0</v>
      </c>
      <c r="N304" s="7">
        <v>0</v>
      </c>
      <c r="O304" s="6" t="s">
        <v>328</v>
      </c>
      <c r="P304" s="5">
        <v>0</v>
      </c>
      <c r="Q304" s="5">
        <v>0</v>
      </c>
    </row>
    <row r="305" spans="1:17" x14ac:dyDescent="0.35">
      <c r="A305" s="9">
        <v>18112</v>
      </c>
      <c r="B305" s="8" t="s">
        <v>332</v>
      </c>
      <c r="C305" s="8" t="s">
        <v>57</v>
      </c>
      <c r="D305" s="8" t="s">
        <v>1423</v>
      </c>
      <c r="E305" s="8" t="s">
        <v>88</v>
      </c>
      <c r="F305" s="7">
        <v>413.3</v>
      </c>
      <c r="G305" s="7"/>
      <c r="H305" s="7">
        <v>0</v>
      </c>
      <c r="I305" s="7"/>
      <c r="J305" s="7">
        <v>413.3</v>
      </c>
      <c r="K305" s="8"/>
      <c r="L305" s="7">
        <v>0</v>
      </c>
      <c r="M305" s="7">
        <v>0</v>
      </c>
      <c r="N305" s="7">
        <v>413.3</v>
      </c>
      <c r="O305" s="6" t="s">
        <v>328</v>
      </c>
      <c r="P305" s="5">
        <v>2.7</v>
      </c>
      <c r="Q305" s="5">
        <v>1115.9100000000001</v>
      </c>
    </row>
    <row r="306" spans="1:17" x14ac:dyDescent="0.35">
      <c r="A306" s="9">
        <v>18115</v>
      </c>
      <c r="B306" s="8" t="s">
        <v>332</v>
      </c>
      <c r="C306" s="8" t="s">
        <v>1350</v>
      </c>
      <c r="D306" s="8" t="s">
        <v>1422</v>
      </c>
      <c r="E306" s="8" t="s">
        <v>41</v>
      </c>
      <c r="F306" s="7">
        <v>0</v>
      </c>
      <c r="G306" s="7"/>
      <c r="H306" s="7">
        <v>0</v>
      </c>
      <c r="I306" s="7"/>
      <c r="J306" s="7">
        <v>0</v>
      </c>
      <c r="K306" s="8"/>
      <c r="L306" s="7">
        <v>0</v>
      </c>
      <c r="M306" s="7">
        <v>0</v>
      </c>
      <c r="N306" s="7">
        <v>0</v>
      </c>
      <c r="O306" s="6" t="s">
        <v>328</v>
      </c>
      <c r="P306" s="5">
        <v>0.86</v>
      </c>
      <c r="Q306" s="5">
        <v>0</v>
      </c>
    </row>
    <row r="307" spans="1:17" x14ac:dyDescent="0.35">
      <c r="A307" s="9">
        <v>18119</v>
      </c>
      <c r="B307" s="8" t="s">
        <v>332</v>
      </c>
      <c r="C307" s="8" t="s">
        <v>1421</v>
      </c>
      <c r="D307" s="8" t="s">
        <v>191</v>
      </c>
      <c r="E307" s="8" t="s">
        <v>41</v>
      </c>
      <c r="F307" s="7">
        <v>0</v>
      </c>
      <c r="G307" s="7"/>
      <c r="H307" s="7">
        <v>0</v>
      </c>
      <c r="I307" s="7"/>
      <c r="J307" s="7">
        <v>0</v>
      </c>
      <c r="K307" s="8"/>
      <c r="L307" s="7">
        <v>0</v>
      </c>
      <c r="M307" s="7">
        <v>0</v>
      </c>
      <c r="N307" s="7">
        <v>0</v>
      </c>
      <c r="O307" s="6" t="s">
        <v>328</v>
      </c>
      <c r="P307" s="5">
        <v>0</v>
      </c>
      <c r="Q307" s="5">
        <v>0</v>
      </c>
    </row>
    <row r="308" spans="1:17" x14ac:dyDescent="0.35">
      <c r="A308" s="9">
        <v>18120</v>
      </c>
      <c r="B308" s="8" t="s">
        <v>332</v>
      </c>
      <c r="C308" s="8" t="s">
        <v>1421</v>
      </c>
      <c r="D308" s="8" t="s">
        <v>255</v>
      </c>
      <c r="E308" s="8" t="s">
        <v>41</v>
      </c>
      <c r="F308" s="7">
        <v>0</v>
      </c>
      <c r="G308" s="7"/>
      <c r="H308" s="7">
        <v>0</v>
      </c>
      <c r="I308" s="7"/>
      <c r="J308" s="7">
        <v>0</v>
      </c>
      <c r="K308" s="8"/>
      <c r="L308" s="7">
        <v>0</v>
      </c>
      <c r="M308" s="7">
        <v>0</v>
      </c>
      <c r="N308" s="7">
        <v>0</v>
      </c>
      <c r="O308" s="6" t="s">
        <v>328</v>
      </c>
      <c r="P308" s="5">
        <v>0</v>
      </c>
      <c r="Q308" s="5">
        <v>0</v>
      </c>
    </row>
    <row r="309" spans="1:17" x14ac:dyDescent="0.35">
      <c r="A309" s="9">
        <v>18121</v>
      </c>
      <c r="B309" s="8" t="s">
        <v>332</v>
      </c>
      <c r="C309" s="8" t="s">
        <v>684</v>
      </c>
      <c r="D309" s="8" t="s">
        <v>1420</v>
      </c>
      <c r="E309" s="8" t="s">
        <v>41</v>
      </c>
      <c r="F309" s="7">
        <v>0</v>
      </c>
      <c r="G309" s="7"/>
      <c r="H309" s="7">
        <v>0</v>
      </c>
      <c r="I309" s="7"/>
      <c r="J309" s="7">
        <v>0</v>
      </c>
      <c r="K309" s="8"/>
      <c r="L309" s="7">
        <v>0</v>
      </c>
      <c r="M309" s="7">
        <v>0</v>
      </c>
      <c r="N309" s="7">
        <v>0</v>
      </c>
      <c r="O309" s="6" t="s">
        <v>328</v>
      </c>
      <c r="P309" s="5">
        <v>0</v>
      </c>
      <c r="Q309" s="5">
        <v>0</v>
      </c>
    </row>
    <row r="310" spans="1:17" x14ac:dyDescent="0.35">
      <c r="A310" s="9">
        <v>18123</v>
      </c>
      <c r="B310" s="8" t="s">
        <v>332</v>
      </c>
      <c r="C310" s="8" t="s">
        <v>1298</v>
      </c>
      <c r="D310" s="8" t="s">
        <v>1419</v>
      </c>
      <c r="E310" s="8" t="s">
        <v>1418</v>
      </c>
      <c r="F310" s="7">
        <v>2740.9</v>
      </c>
      <c r="G310" s="7"/>
      <c r="H310" s="7">
        <v>0</v>
      </c>
      <c r="I310" s="7"/>
      <c r="J310" s="7">
        <v>2740.9</v>
      </c>
      <c r="K310" s="8"/>
      <c r="L310" s="7">
        <v>0</v>
      </c>
      <c r="M310" s="7">
        <v>0</v>
      </c>
      <c r="N310" s="7">
        <v>2740.9</v>
      </c>
      <c r="O310" s="6" t="s">
        <v>328</v>
      </c>
      <c r="P310" s="5">
        <v>3.2</v>
      </c>
      <c r="Q310" s="5">
        <v>8770.880000000001</v>
      </c>
    </row>
    <row r="311" spans="1:17" x14ac:dyDescent="0.35">
      <c r="A311" s="9">
        <v>18124</v>
      </c>
      <c r="B311" s="8" t="s">
        <v>332</v>
      </c>
      <c r="C311" s="8" t="s">
        <v>133</v>
      </c>
      <c r="D311" s="8" t="s">
        <v>56</v>
      </c>
      <c r="E311" s="8" t="s">
        <v>41</v>
      </c>
      <c r="F311" s="7">
        <v>0</v>
      </c>
      <c r="G311" s="7"/>
      <c r="H311" s="7">
        <v>0</v>
      </c>
      <c r="I311" s="7"/>
      <c r="J311" s="7">
        <v>0</v>
      </c>
      <c r="K311" s="8"/>
      <c r="L311" s="7">
        <v>0</v>
      </c>
      <c r="M311" s="7">
        <v>0</v>
      </c>
      <c r="N311" s="7">
        <v>0</v>
      </c>
      <c r="O311" s="6" t="s">
        <v>328</v>
      </c>
      <c r="P311" s="5">
        <v>2.21</v>
      </c>
      <c r="Q311" s="5">
        <v>0</v>
      </c>
    </row>
    <row r="312" spans="1:17" x14ac:dyDescent="0.35">
      <c r="A312" s="9">
        <v>18133</v>
      </c>
      <c r="B312" s="8" t="s">
        <v>332</v>
      </c>
      <c r="C312" s="8" t="s">
        <v>124</v>
      </c>
      <c r="D312" s="8" t="s">
        <v>1417</v>
      </c>
      <c r="E312" s="8" t="s">
        <v>178</v>
      </c>
      <c r="F312" s="7">
        <v>1592</v>
      </c>
      <c r="G312" s="7"/>
      <c r="H312" s="7">
        <v>-701.19838800000002</v>
      </c>
      <c r="I312" s="7"/>
      <c r="J312" s="7">
        <v>890.80161199999998</v>
      </c>
      <c r="K312" s="8" t="s">
        <v>574</v>
      </c>
      <c r="L312" s="7">
        <v>0</v>
      </c>
      <c r="M312" s="7">
        <v>0</v>
      </c>
      <c r="N312" s="7">
        <v>890.80161199999998</v>
      </c>
      <c r="O312" s="6" t="s">
        <v>328</v>
      </c>
      <c r="P312" s="5">
        <v>3.98</v>
      </c>
      <c r="Q312" s="5">
        <v>3545.39041576</v>
      </c>
    </row>
    <row r="313" spans="1:17" x14ac:dyDescent="0.35">
      <c r="A313" s="9">
        <v>18134</v>
      </c>
      <c r="B313" s="8" t="s">
        <v>332</v>
      </c>
      <c r="C313" s="8" t="s">
        <v>1244</v>
      </c>
      <c r="D313" s="8" t="s">
        <v>1416</v>
      </c>
      <c r="E313" s="8" t="s">
        <v>41</v>
      </c>
      <c r="F313" s="7">
        <v>967</v>
      </c>
      <c r="G313" s="7"/>
      <c r="H313" s="7">
        <v>0</v>
      </c>
      <c r="I313" s="7"/>
      <c r="J313" s="7">
        <v>967</v>
      </c>
      <c r="K313" s="8"/>
      <c r="L313" s="7">
        <v>0</v>
      </c>
      <c r="M313" s="7">
        <v>0</v>
      </c>
      <c r="N313" s="7">
        <v>967</v>
      </c>
      <c r="O313" s="6" t="s">
        <v>328</v>
      </c>
      <c r="P313" s="5">
        <v>8.06</v>
      </c>
      <c r="Q313" s="5">
        <v>7794.02</v>
      </c>
    </row>
    <row r="314" spans="1:17" x14ac:dyDescent="0.35">
      <c r="A314" s="9">
        <v>18135</v>
      </c>
      <c r="B314" s="8" t="s">
        <v>332</v>
      </c>
      <c r="C314" s="8" t="s">
        <v>70</v>
      </c>
      <c r="D314" s="8" t="s">
        <v>1415</v>
      </c>
      <c r="E314" s="8" t="s">
        <v>1414</v>
      </c>
      <c r="F314" s="7">
        <v>0</v>
      </c>
      <c r="G314" s="7"/>
      <c r="H314" s="7">
        <v>0</v>
      </c>
      <c r="I314" s="7"/>
      <c r="J314" s="7">
        <v>0</v>
      </c>
      <c r="K314" s="8"/>
      <c r="L314" s="7">
        <v>0</v>
      </c>
      <c r="M314" s="7">
        <v>0</v>
      </c>
      <c r="N314" s="7">
        <v>0</v>
      </c>
      <c r="O314" s="6" t="s">
        <v>328</v>
      </c>
      <c r="P314" s="5">
        <v>3.66</v>
      </c>
      <c r="Q314" s="5">
        <v>0</v>
      </c>
    </row>
    <row r="315" spans="1:17" x14ac:dyDescent="0.35">
      <c r="A315" s="9">
        <v>18137</v>
      </c>
      <c r="B315" s="8" t="s">
        <v>332</v>
      </c>
      <c r="C315" s="8" t="s">
        <v>57</v>
      </c>
      <c r="D315" s="8" t="s">
        <v>1413</v>
      </c>
      <c r="E315" s="8" t="s">
        <v>1412</v>
      </c>
      <c r="F315" s="7">
        <v>163</v>
      </c>
      <c r="G315" s="7"/>
      <c r="H315" s="7">
        <v>0</v>
      </c>
      <c r="I315" s="7"/>
      <c r="J315" s="7">
        <v>163</v>
      </c>
      <c r="K315" s="8"/>
      <c r="L315" s="7">
        <v>0</v>
      </c>
      <c r="M315" s="7">
        <v>0</v>
      </c>
      <c r="N315" s="7">
        <v>163</v>
      </c>
      <c r="O315" s="6" t="s">
        <v>328</v>
      </c>
      <c r="P315" s="5">
        <v>2.83</v>
      </c>
      <c r="Q315" s="5">
        <v>461.29</v>
      </c>
    </row>
    <row r="316" spans="1:17" x14ac:dyDescent="0.35">
      <c r="A316" s="9">
        <v>18139</v>
      </c>
      <c r="B316" s="8" t="s">
        <v>332</v>
      </c>
      <c r="C316" s="8" t="s">
        <v>70</v>
      </c>
      <c r="D316" s="8" t="s">
        <v>1411</v>
      </c>
      <c r="E316" s="8" t="s">
        <v>484</v>
      </c>
      <c r="F316" s="7">
        <v>694</v>
      </c>
      <c r="G316" s="7"/>
      <c r="H316" s="7">
        <v>-8.1031860000000009</v>
      </c>
      <c r="I316" s="7"/>
      <c r="J316" s="7">
        <v>685.89681399999995</v>
      </c>
      <c r="K316" s="8" t="s">
        <v>574</v>
      </c>
      <c r="L316" s="7">
        <v>0</v>
      </c>
      <c r="M316" s="7">
        <v>0</v>
      </c>
      <c r="N316" s="7">
        <v>685.89681399999995</v>
      </c>
      <c r="O316" s="6" t="s">
        <v>328</v>
      </c>
      <c r="P316" s="5">
        <v>2.8</v>
      </c>
      <c r="Q316" s="5">
        <v>1920.5110791999998</v>
      </c>
    </row>
    <row r="317" spans="1:17" x14ac:dyDescent="0.35">
      <c r="A317" s="9">
        <v>18140</v>
      </c>
      <c r="B317" s="8" t="s">
        <v>332</v>
      </c>
      <c r="C317" s="8" t="s">
        <v>135</v>
      </c>
      <c r="D317" s="8" t="s">
        <v>1069</v>
      </c>
      <c r="E317" s="8" t="s">
        <v>104</v>
      </c>
      <c r="F317" s="7">
        <v>0</v>
      </c>
      <c r="G317" s="7"/>
      <c r="H317" s="7">
        <v>0</v>
      </c>
      <c r="I317" s="7"/>
      <c r="J317" s="7">
        <v>0</v>
      </c>
      <c r="K317" s="8"/>
      <c r="L317" s="7">
        <v>0</v>
      </c>
      <c r="M317" s="7">
        <v>0</v>
      </c>
      <c r="N317" s="7">
        <v>0</v>
      </c>
      <c r="O317" s="6" t="s">
        <v>328</v>
      </c>
      <c r="P317" s="5">
        <v>2.96</v>
      </c>
      <c r="Q317" s="5">
        <v>0</v>
      </c>
    </row>
    <row r="318" spans="1:17" x14ac:dyDescent="0.35">
      <c r="A318" s="9">
        <v>18141</v>
      </c>
      <c r="B318" s="8" t="s">
        <v>332</v>
      </c>
      <c r="C318" s="8" t="s">
        <v>135</v>
      </c>
      <c r="D318" s="8" t="s">
        <v>1051</v>
      </c>
      <c r="E318" s="8" t="s">
        <v>104</v>
      </c>
      <c r="F318" s="7">
        <v>79</v>
      </c>
      <c r="G318" s="7"/>
      <c r="H318" s="7">
        <v>0</v>
      </c>
      <c r="I318" s="7"/>
      <c r="J318" s="7">
        <v>79</v>
      </c>
      <c r="K318" s="8"/>
      <c r="L318" s="7">
        <v>0</v>
      </c>
      <c r="M318" s="7">
        <v>0</v>
      </c>
      <c r="N318" s="7">
        <v>79</v>
      </c>
      <c r="O318" s="6" t="s">
        <v>328</v>
      </c>
      <c r="P318" s="5">
        <v>3.2</v>
      </c>
      <c r="Q318" s="5">
        <v>252.8</v>
      </c>
    </row>
    <row r="319" spans="1:17" x14ac:dyDescent="0.35">
      <c r="A319" s="9">
        <v>18142</v>
      </c>
      <c r="B319" s="8" t="s">
        <v>332</v>
      </c>
      <c r="C319" s="8" t="s">
        <v>124</v>
      </c>
      <c r="D319" s="8" t="s">
        <v>1410</v>
      </c>
      <c r="E319" s="8" t="s">
        <v>1409</v>
      </c>
      <c r="F319" s="7">
        <v>399</v>
      </c>
      <c r="G319" s="7"/>
      <c r="H319" s="7">
        <v>0</v>
      </c>
      <c r="I319" s="7"/>
      <c r="J319" s="7">
        <v>399</v>
      </c>
      <c r="K319" s="8" t="s">
        <v>574</v>
      </c>
      <c r="L319" s="7">
        <v>0</v>
      </c>
      <c r="M319" s="7">
        <v>0</v>
      </c>
      <c r="N319" s="7">
        <v>399</v>
      </c>
      <c r="O319" s="6" t="s">
        <v>328</v>
      </c>
      <c r="P319" s="5">
        <v>3.2</v>
      </c>
      <c r="Q319" s="5">
        <v>1276.8000000000002</v>
      </c>
    </row>
    <row r="320" spans="1:17" x14ac:dyDescent="0.35">
      <c r="A320" s="9">
        <v>18143</v>
      </c>
      <c r="B320" s="8" t="s">
        <v>332</v>
      </c>
      <c r="C320" s="8" t="s">
        <v>124</v>
      </c>
      <c r="D320" s="8" t="s">
        <v>1408</v>
      </c>
      <c r="E320" s="8" t="s">
        <v>1407</v>
      </c>
      <c r="F320" s="7">
        <v>697</v>
      </c>
      <c r="G320" s="7"/>
      <c r="H320" s="7">
        <v>-7.9906392000000004</v>
      </c>
      <c r="I320" s="7"/>
      <c r="J320" s="7">
        <v>689.00936079999997</v>
      </c>
      <c r="K320" s="8" t="s">
        <v>574</v>
      </c>
      <c r="L320" s="7">
        <v>0</v>
      </c>
      <c r="M320" s="7">
        <v>0</v>
      </c>
      <c r="N320" s="7">
        <v>689.00936079999997</v>
      </c>
      <c r="O320" s="6" t="s">
        <v>328</v>
      </c>
      <c r="P320" s="5">
        <v>3.49</v>
      </c>
      <c r="Q320" s="5">
        <v>2404.6426691920001</v>
      </c>
    </row>
    <row r="321" spans="1:17" x14ac:dyDescent="0.35">
      <c r="A321" s="9">
        <v>18144</v>
      </c>
      <c r="B321" s="8" t="s">
        <v>332</v>
      </c>
      <c r="C321" s="8" t="s">
        <v>124</v>
      </c>
      <c r="D321" s="8" t="s">
        <v>1406</v>
      </c>
      <c r="E321" s="8" t="s">
        <v>1405</v>
      </c>
      <c r="F321" s="7">
        <v>618</v>
      </c>
      <c r="G321" s="7"/>
      <c r="H321" s="7">
        <v>0</v>
      </c>
      <c r="I321" s="7"/>
      <c r="J321" s="7">
        <v>618</v>
      </c>
      <c r="K321" s="8"/>
      <c r="L321" s="7">
        <v>0</v>
      </c>
      <c r="M321" s="7">
        <v>0</v>
      </c>
      <c r="N321" s="7">
        <v>618</v>
      </c>
      <c r="O321" s="6" t="s">
        <v>328</v>
      </c>
      <c r="P321" s="5">
        <v>3.45</v>
      </c>
      <c r="Q321" s="5">
        <v>2132.1</v>
      </c>
    </row>
    <row r="322" spans="1:17" x14ac:dyDescent="0.35">
      <c r="A322" s="9">
        <v>18145</v>
      </c>
      <c r="B322" s="8" t="s">
        <v>332</v>
      </c>
      <c r="C322" s="8" t="s">
        <v>133</v>
      </c>
      <c r="D322" s="8" t="s">
        <v>1404</v>
      </c>
      <c r="E322" s="8" t="s">
        <v>1403</v>
      </c>
      <c r="F322" s="7">
        <v>387</v>
      </c>
      <c r="G322" s="7"/>
      <c r="H322" s="7">
        <v>0</v>
      </c>
      <c r="I322" s="7"/>
      <c r="J322" s="7">
        <v>387</v>
      </c>
      <c r="K322" s="8" t="s">
        <v>574</v>
      </c>
      <c r="L322" s="7">
        <v>0</v>
      </c>
      <c r="M322" s="7">
        <v>0</v>
      </c>
      <c r="N322" s="7">
        <v>387</v>
      </c>
      <c r="O322" s="6" t="s">
        <v>328</v>
      </c>
      <c r="P322" s="5">
        <v>2.68</v>
      </c>
      <c r="Q322" s="5">
        <v>1037.1600000000001</v>
      </c>
    </row>
    <row r="323" spans="1:17" x14ac:dyDescent="0.35">
      <c r="A323" s="9">
        <v>18146</v>
      </c>
      <c r="B323" s="8" t="s">
        <v>332</v>
      </c>
      <c r="C323" s="8" t="s">
        <v>133</v>
      </c>
      <c r="D323" s="8" t="s">
        <v>1402</v>
      </c>
      <c r="E323" s="8" t="s">
        <v>1401</v>
      </c>
      <c r="F323" s="7">
        <v>0</v>
      </c>
      <c r="G323" s="7"/>
      <c r="H323" s="7">
        <v>0</v>
      </c>
      <c r="I323" s="7"/>
      <c r="J323" s="7">
        <v>0</v>
      </c>
      <c r="K323" s="8" t="s">
        <v>574</v>
      </c>
      <c r="L323" s="7">
        <v>0</v>
      </c>
      <c r="M323" s="7">
        <v>0</v>
      </c>
      <c r="N323" s="7">
        <v>0</v>
      </c>
      <c r="O323" s="6" t="s">
        <v>328</v>
      </c>
      <c r="P323" s="5">
        <v>1.49</v>
      </c>
      <c r="Q323" s="5">
        <v>0</v>
      </c>
    </row>
    <row r="324" spans="1:17" x14ac:dyDescent="0.35">
      <c r="A324" s="9">
        <v>18147</v>
      </c>
      <c r="B324" s="8" t="s">
        <v>332</v>
      </c>
      <c r="C324" s="8" t="s">
        <v>133</v>
      </c>
      <c r="D324" s="8" t="s">
        <v>1400</v>
      </c>
      <c r="E324" s="8" t="s">
        <v>1399</v>
      </c>
      <c r="F324" s="7">
        <v>0</v>
      </c>
      <c r="G324" s="7"/>
      <c r="H324" s="7">
        <v>0</v>
      </c>
      <c r="I324" s="7"/>
      <c r="J324" s="7">
        <v>0</v>
      </c>
      <c r="K324" s="8"/>
      <c r="L324" s="7">
        <v>0</v>
      </c>
      <c r="M324" s="7">
        <v>0</v>
      </c>
      <c r="N324" s="7">
        <v>0</v>
      </c>
      <c r="O324" s="6" t="s">
        <v>328</v>
      </c>
      <c r="P324" s="5">
        <v>0</v>
      </c>
      <c r="Q324" s="5">
        <v>0</v>
      </c>
    </row>
    <row r="325" spans="1:17" x14ac:dyDescent="0.35">
      <c r="A325" s="9">
        <v>18148</v>
      </c>
      <c r="B325" s="8" t="s">
        <v>332</v>
      </c>
      <c r="C325" s="8" t="s">
        <v>133</v>
      </c>
      <c r="D325" s="8" t="s">
        <v>1398</v>
      </c>
      <c r="E325" s="8" t="s">
        <v>1397</v>
      </c>
      <c r="F325" s="7">
        <v>0</v>
      </c>
      <c r="G325" s="7"/>
      <c r="H325" s="7">
        <v>0</v>
      </c>
      <c r="I325" s="7"/>
      <c r="J325" s="7">
        <v>0</v>
      </c>
      <c r="K325" s="8"/>
      <c r="L325" s="7">
        <v>0</v>
      </c>
      <c r="M325" s="7">
        <v>0</v>
      </c>
      <c r="N325" s="7">
        <v>0</v>
      </c>
      <c r="O325" s="6" t="s">
        <v>328</v>
      </c>
      <c r="P325" s="5">
        <v>0</v>
      </c>
      <c r="Q325" s="5">
        <v>0</v>
      </c>
    </row>
    <row r="326" spans="1:17" x14ac:dyDescent="0.35">
      <c r="A326" s="9">
        <v>18150</v>
      </c>
      <c r="B326" s="8" t="s">
        <v>332</v>
      </c>
      <c r="C326" s="8" t="s">
        <v>133</v>
      </c>
      <c r="D326" s="8" t="s">
        <v>1396</v>
      </c>
      <c r="E326" s="8" t="s">
        <v>41</v>
      </c>
      <c r="F326" s="7">
        <v>1363</v>
      </c>
      <c r="G326" s="7"/>
      <c r="H326" s="7">
        <v>0</v>
      </c>
      <c r="I326" s="7"/>
      <c r="J326" s="7">
        <v>1363</v>
      </c>
      <c r="K326" s="8"/>
      <c r="L326" s="7">
        <v>0</v>
      </c>
      <c r="M326" s="7">
        <v>0</v>
      </c>
      <c r="N326" s="7">
        <v>1363</v>
      </c>
      <c r="O326" s="6" t="s">
        <v>328</v>
      </c>
      <c r="P326" s="5">
        <v>2.2599999999999998</v>
      </c>
      <c r="Q326" s="5">
        <v>3080.3799999999997</v>
      </c>
    </row>
    <row r="327" spans="1:17" x14ac:dyDescent="0.35">
      <c r="A327" s="9">
        <v>18151</v>
      </c>
      <c r="B327" s="8" t="s">
        <v>332</v>
      </c>
      <c r="C327" s="8" t="s">
        <v>108</v>
      </c>
      <c r="D327" s="8" t="s">
        <v>1395</v>
      </c>
      <c r="E327" s="8" t="s">
        <v>53</v>
      </c>
      <c r="F327" s="7">
        <v>0</v>
      </c>
      <c r="G327" s="7"/>
      <c r="H327" s="7">
        <v>0</v>
      </c>
      <c r="I327" s="7"/>
      <c r="J327" s="7">
        <v>0</v>
      </c>
      <c r="K327" s="8"/>
      <c r="L327" s="7">
        <v>0</v>
      </c>
      <c r="M327" s="7">
        <v>0</v>
      </c>
      <c r="N327" s="7">
        <v>0</v>
      </c>
      <c r="O327" s="6" t="s">
        <v>328</v>
      </c>
      <c r="P327" s="5">
        <v>0</v>
      </c>
      <c r="Q327" s="5">
        <v>0</v>
      </c>
    </row>
    <row r="328" spans="1:17" x14ac:dyDescent="0.35">
      <c r="A328" s="9">
        <v>18153</v>
      </c>
      <c r="B328" s="8" t="s">
        <v>332</v>
      </c>
      <c r="C328" s="8" t="s">
        <v>70</v>
      </c>
      <c r="D328" s="8" t="s">
        <v>1394</v>
      </c>
      <c r="E328" s="8" t="s">
        <v>1393</v>
      </c>
      <c r="F328" s="7">
        <v>310</v>
      </c>
      <c r="G328" s="7"/>
      <c r="H328" s="7">
        <v>0</v>
      </c>
      <c r="I328" s="7"/>
      <c r="J328" s="7">
        <v>310</v>
      </c>
      <c r="K328" s="8" t="s">
        <v>574</v>
      </c>
      <c r="L328" s="7">
        <v>0</v>
      </c>
      <c r="M328" s="7">
        <v>0</v>
      </c>
      <c r="N328" s="7">
        <v>310</v>
      </c>
      <c r="O328" s="6" t="s">
        <v>328</v>
      </c>
      <c r="P328" s="5">
        <v>2.9</v>
      </c>
      <c r="Q328" s="5">
        <v>899</v>
      </c>
    </row>
    <row r="329" spans="1:17" x14ac:dyDescent="0.35">
      <c r="A329" s="9">
        <v>18154</v>
      </c>
      <c r="B329" s="8" t="s">
        <v>332</v>
      </c>
      <c r="C329" s="8" t="s">
        <v>70</v>
      </c>
      <c r="D329" s="8" t="s">
        <v>1392</v>
      </c>
      <c r="E329" s="8" t="s">
        <v>1391</v>
      </c>
      <c r="F329" s="7">
        <v>433</v>
      </c>
      <c r="G329" s="7"/>
      <c r="H329" s="7">
        <v>0</v>
      </c>
      <c r="I329" s="7"/>
      <c r="J329" s="7">
        <v>433</v>
      </c>
      <c r="K329" s="8"/>
      <c r="L329" s="7">
        <v>0</v>
      </c>
      <c r="M329" s="7">
        <v>0</v>
      </c>
      <c r="N329" s="7">
        <v>433</v>
      </c>
      <c r="O329" s="6" t="s">
        <v>328</v>
      </c>
      <c r="P329" s="5">
        <v>2.9</v>
      </c>
      <c r="Q329" s="5">
        <v>1255.7</v>
      </c>
    </row>
    <row r="330" spans="1:17" x14ac:dyDescent="0.35">
      <c r="A330" s="9">
        <v>18155</v>
      </c>
      <c r="B330" s="8" t="s">
        <v>332</v>
      </c>
      <c r="C330" s="8" t="s">
        <v>70</v>
      </c>
      <c r="D330" s="8" t="s">
        <v>1390</v>
      </c>
      <c r="E330" s="8" t="s">
        <v>1389</v>
      </c>
      <c r="F330" s="7">
        <v>335</v>
      </c>
      <c r="G330" s="7"/>
      <c r="H330" s="7">
        <v>0</v>
      </c>
      <c r="I330" s="7"/>
      <c r="J330" s="7">
        <v>335</v>
      </c>
      <c r="K330" s="8"/>
      <c r="L330" s="7">
        <v>0</v>
      </c>
      <c r="M330" s="7">
        <v>0</v>
      </c>
      <c r="N330" s="7">
        <v>335</v>
      </c>
      <c r="O330" s="6" t="s">
        <v>328</v>
      </c>
      <c r="P330" s="5">
        <v>2.9</v>
      </c>
      <c r="Q330" s="5">
        <v>971.5</v>
      </c>
    </row>
    <row r="331" spans="1:17" x14ac:dyDescent="0.35">
      <c r="A331" s="9">
        <v>18156</v>
      </c>
      <c r="B331" s="8" t="s">
        <v>332</v>
      </c>
      <c r="C331" s="8" t="s">
        <v>57</v>
      </c>
      <c r="D331" s="8" t="s">
        <v>1388</v>
      </c>
      <c r="E331" s="8" t="s">
        <v>1387</v>
      </c>
      <c r="F331" s="7">
        <v>564.20000000000005</v>
      </c>
      <c r="G331" s="7"/>
      <c r="H331" s="7">
        <v>0</v>
      </c>
      <c r="I331" s="7"/>
      <c r="J331" s="7">
        <v>564.20000000000005</v>
      </c>
      <c r="K331" s="8"/>
      <c r="L331" s="7">
        <v>0</v>
      </c>
      <c r="M331" s="7">
        <v>0</v>
      </c>
      <c r="N331" s="7">
        <v>564.20000000000005</v>
      </c>
      <c r="O331" s="6" t="s">
        <v>328</v>
      </c>
      <c r="P331" s="5">
        <v>2.83</v>
      </c>
      <c r="Q331" s="5">
        <v>1596.6860000000001</v>
      </c>
    </row>
    <row r="332" spans="1:17" x14ac:dyDescent="0.35">
      <c r="A332" s="9">
        <v>18159</v>
      </c>
      <c r="B332" s="8" t="s">
        <v>332</v>
      </c>
      <c r="C332" s="8" t="s">
        <v>70</v>
      </c>
      <c r="D332" s="8" t="s">
        <v>1386</v>
      </c>
      <c r="E332" s="8" t="s">
        <v>463</v>
      </c>
      <c r="F332" s="7">
        <v>0</v>
      </c>
      <c r="G332" s="7"/>
      <c r="H332" s="7">
        <v>0</v>
      </c>
      <c r="I332" s="7"/>
      <c r="J332" s="7">
        <v>0</v>
      </c>
      <c r="K332" s="8"/>
      <c r="L332" s="7">
        <v>0</v>
      </c>
      <c r="M332" s="7">
        <v>0</v>
      </c>
      <c r="N332" s="7">
        <v>0</v>
      </c>
      <c r="O332" s="6" t="s">
        <v>328</v>
      </c>
      <c r="P332" s="5">
        <v>0</v>
      </c>
      <c r="Q332" s="5">
        <v>0</v>
      </c>
    </row>
    <row r="333" spans="1:17" x14ac:dyDescent="0.35">
      <c r="A333" s="9">
        <v>18160</v>
      </c>
      <c r="B333" s="8" t="s">
        <v>332</v>
      </c>
      <c r="C333" s="8" t="s">
        <v>577</v>
      </c>
      <c r="D333" s="8" t="s">
        <v>191</v>
      </c>
      <c r="E333" s="8" t="s">
        <v>41</v>
      </c>
      <c r="F333" s="7">
        <v>0</v>
      </c>
      <c r="G333" s="7"/>
      <c r="H333" s="7">
        <v>0</v>
      </c>
      <c r="I333" s="7"/>
      <c r="J333" s="7">
        <v>0</v>
      </c>
      <c r="K333" s="8"/>
      <c r="L333" s="7">
        <v>0</v>
      </c>
      <c r="M333" s="7">
        <v>0</v>
      </c>
      <c r="N333" s="7">
        <v>0</v>
      </c>
      <c r="O333" s="6" t="s">
        <v>328</v>
      </c>
      <c r="P333" s="5">
        <v>0</v>
      </c>
      <c r="Q333" s="5">
        <v>0</v>
      </c>
    </row>
    <row r="334" spans="1:17" x14ac:dyDescent="0.35">
      <c r="A334" s="9">
        <v>18161</v>
      </c>
      <c r="B334" s="8" t="s">
        <v>332</v>
      </c>
      <c r="C334" s="8" t="s">
        <v>1385</v>
      </c>
      <c r="D334" s="8" t="s">
        <v>1374</v>
      </c>
      <c r="E334" s="8" t="s">
        <v>41</v>
      </c>
      <c r="F334" s="7">
        <v>0</v>
      </c>
      <c r="G334" s="7"/>
      <c r="H334" s="7">
        <v>0</v>
      </c>
      <c r="I334" s="7"/>
      <c r="J334" s="7">
        <v>0</v>
      </c>
      <c r="K334" s="8"/>
      <c r="L334" s="7">
        <v>0</v>
      </c>
      <c r="M334" s="7">
        <v>0</v>
      </c>
      <c r="N334" s="7">
        <v>0</v>
      </c>
      <c r="O334" s="6" t="s">
        <v>328</v>
      </c>
      <c r="P334" s="5">
        <v>0</v>
      </c>
      <c r="Q334" s="5">
        <v>0</v>
      </c>
    </row>
    <row r="335" spans="1:17" x14ac:dyDescent="0.35">
      <c r="A335" s="9">
        <v>18162</v>
      </c>
      <c r="B335" s="8" t="s">
        <v>332</v>
      </c>
      <c r="C335" s="8" t="s">
        <v>70</v>
      </c>
      <c r="D335" s="8" t="s">
        <v>1384</v>
      </c>
      <c r="E335" s="8" t="s">
        <v>1383</v>
      </c>
      <c r="F335" s="7">
        <v>283</v>
      </c>
      <c r="G335" s="7"/>
      <c r="H335" s="7">
        <v>0</v>
      </c>
      <c r="I335" s="7"/>
      <c r="J335" s="7">
        <v>283</v>
      </c>
      <c r="K335" s="8"/>
      <c r="L335" s="7">
        <v>0</v>
      </c>
      <c r="M335" s="7">
        <v>0</v>
      </c>
      <c r="N335" s="7">
        <v>283</v>
      </c>
      <c r="O335" s="6" t="s">
        <v>328</v>
      </c>
      <c r="P335" s="5">
        <v>2.5499999999999998</v>
      </c>
      <c r="Q335" s="5">
        <v>721.65</v>
      </c>
    </row>
    <row r="336" spans="1:17" x14ac:dyDescent="0.35">
      <c r="A336" s="9">
        <v>18163</v>
      </c>
      <c r="B336" s="8" t="s">
        <v>332</v>
      </c>
      <c r="C336" s="8" t="s">
        <v>70</v>
      </c>
      <c r="D336" s="8" t="s">
        <v>1382</v>
      </c>
      <c r="E336" s="8" t="s">
        <v>1381</v>
      </c>
      <c r="F336" s="7">
        <v>218</v>
      </c>
      <c r="G336" s="7"/>
      <c r="H336" s="7">
        <v>0</v>
      </c>
      <c r="I336" s="7"/>
      <c r="J336" s="7">
        <v>218</v>
      </c>
      <c r="K336" s="8"/>
      <c r="L336" s="7">
        <v>0</v>
      </c>
      <c r="M336" s="7">
        <v>0</v>
      </c>
      <c r="N336" s="7">
        <v>218</v>
      </c>
      <c r="O336" s="6" t="s">
        <v>328</v>
      </c>
      <c r="P336" s="5">
        <v>2.9</v>
      </c>
      <c r="Q336" s="5">
        <v>632.19999999999993</v>
      </c>
    </row>
    <row r="337" spans="1:17" x14ac:dyDescent="0.35">
      <c r="A337" s="9">
        <v>18164</v>
      </c>
      <c r="B337" s="8" t="s">
        <v>332</v>
      </c>
      <c r="C337" s="8" t="s">
        <v>70</v>
      </c>
      <c r="D337" s="8" t="s">
        <v>1380</v>
      </c>
      <c r="E337" s="8" t="s">
        <v>222</v>
      </c>
      <c r="F337" s="7">
        <v>2547.3000000000002</v>
      </c>
      <c r="G337" s="7"/>
      <c r="H337" s="7">
        <v>-588.98871840000004</v>
      </c>
      <c r="I337" s="7"/>
      <c r="J337" s="7">
        <v>1958.3112816000003</v>
      </c>
      <c r="K337" s="8" t="s">
        <v>574</v>
      </c>
      <c r="L337" s="7">
        <v>0</v>
      </c>
      <c r="M337" s="7">
        <v>-789.63</v>
      </c>
      <c r="N337" s="7">
        <v>1168.6812816000001</v>
      </c>
      <c r="O337" s="6" t="s">
        <v>328</v>
      </c>
      <c r="P337" s="5">
        <v>3.36</v>
      </c>
      <c r="Q337" s="5">
        <v>6579.9259061760004</v>
      </c>
    </row>
    <row r="338" spans="1:17" x14ac:dyDescent="0.35">
      <c r="A338" s="9">
        <v>18165</v>
      </c>
      <c r="B338" s="8" t="s">
        <v>332</v>
      </c>
      <c r="C338" s="8" t="s">
        <v>1332</v>
      </c>
      <c r="D338" s="8" t="s">
        <v>1379</v>
      </c>
      <c r="E338" s="8" t="s">
        <v>523</v>
      </c>
      <c r="F338" s="7">
        <v>3</v>
      </c>
      <c r="G338" s="7"/>
      <c r="H338" s="7">
        <v>0</v>
      </c>
      <c r="I338" s="7"/>
      <c r="J338" s="7">
        <v>3</v>
      </c>
      <c r="K338" s="8"/>
      <c r="L338" s="7">
        <v>0</v>
      </c>
      <c r="M338" s="7">
        <v>0</v>
      </c>
      <c r="N338" s="7">
        <v>3</v>
      </c>
      <c r="O338" s="6" t="s">
        <v>328</v>
      </c>
      <c r="P338" s="5">
        <v>3.35</v>
      </c>
      <c r="Q338" s="5">
        <v>10.050000000000001</v>
      </c>
    </row>
    <row r="339" spans="1:17" x14ac:dyDescent="0.35">
      <c r="A339" s="9">
        <v>18166</v>
      </c>
      <c r="B339" s="8" t="s">
        <v>332</v>
      </c>
      <c r="C339" s="8" t="s">
        <v>1332</v>
      </c>
      <c r="D339" s="8" t="s">
        <v>1378</v>
      </c>
      <c r="E339" s="8" t="s">
        <v>1330</v>
      </c>
      <c r="F339" s="7">
        <v>0</v>
      </c>
      <c r="G339" s="7"/>
      <c r="H339" s="7">
        <v>0</v>
      </c>
      <c r="I339" s="7"/>
      <c r="J339" s="7">
        <v>0</v>
      </c>
      <c r="K339" s="8"/>
      <c r="L339" s="7">
        <v>0</v>
      </c>
      <c r="M339" s="7">
        <v>0</v>
      </c>
      <c r="N339" s="7">
        <v>0</v>
      </c>
      <c r="O339" s="6" t="s">
        <v>328</v>
      </c>
      <c r="P339" s="5">
        <v>0</v>
      </c>
      <c r="Q339" s="5">
        <v>0</v>
      </c>
    </row>
    <row r="340" spans="1:17" x14ac:dyDescent="0.35">
      <c r="A340" s="9">
        <v>18170</v>
      </c>
      <c r="B340" s="8" t="s">
        <v>332</v>
      </c>
      <c r="C340" s="8" t="s">
        <v>404</v>
      </c>
      <c r="D340" s="8" t="s">
        <v>1377</v>
      </c>
      <c r="E340" s="8" t="s">
        <v>1376</v>
      </c>
      <c r="F340" s="7">
        <v>0</v>
      </c>
      <c r="G340" s="7"/>
      <c r="H340" s="7">
        <v>0</v>
      </c>
      <c r="I340" s="7"/>
      <c r="J340" s="7">
        <v>0</v>
      </c>
      <c r="K340" s="8"/>
      <c r="L340" s="7">
        <v>0</v>
      </c>
      <c r="M340" s="7">
        <v>0</v>
      </c>
      <c r="N340" s="7">
        <v>0</v>
      </c>
      <c r="O340" s="6" t="s">
        <v>328</v>
      </c>
      <c r="P340" s="5">
        <v>0</v>
      </c>
      <c r="Q340" s="5">
        <v>0</v>
      </c>
    </row>
    <row r="341" spans="1:17" x14ac:dyDescent="0.35">
      <c r="A341" s="9">
        <v>18171</v>
      </c>
      <c r="B341" s="8" t="s">
        <v>332</v>
      </c>
      <c r="C341" s="8" t="s">
        <v>1375</v>
      </c>
      <c r="D341" s="8" t="s">
        <v>1374</v>
      </c>
      <c r="E341" s="8" t="s">
        <v>41</v>
      </c>
      <c r="F341" s="7">
        <v>276</v>
      </c>
      <c r="G341" s="7"/>
      <c r="H341" s="7">
        <v>0</v>
      </c>
      <c r="I341" s="7"/>
      <c r="J341" s="7">
        <v>276</v>
      </c>
      <c r="K341" s="8"/>
      <c r="L341" s="7">
        <v>0</v>
      </c>
      <c r="M341" s="7">
        <v>0</v>
      </c>
      <c r="N341" s="7">
        <v>276</v>
      </c>
      <c r="O341" s="6" t="s">
        <v>328</v>
      </c>
      <c r="P341" s="5">
        <v>0.93</v>
      </c>
      <c r="Q341" s="5">
        <v>256.68</v>
      </c>
    </row>
    <row r="342" spans="1:17" x14ac:dyDescent="0.35">
      <c r="A342" s="9">
        <v>18173</v>
      </c>
      <c r="B342" s="8" t="s">
        <v>332</v>
      </c>
      <c r="C342" s="8" t="s">
        <v>57</v>
      </c>
      <c r="D342" s="8" t="s">
        <v>1373</v>
      </c>
      <c r="E342" s="8" t="s">
        <v>41</v>
      </c>
      <c r="F342" s="7">
        <v>618</v>
      </c>
      <c r="G342" s="7"/>
      <c r="H342" s="7">
        <v>0</v>
      </c>
      <c r="I342" s="7"/>
      <c r="J342" s="7">
        <v>618</v>
      </c>
      <c r="K342" s="8"/>
      <c r="L342" s="7">
        <v>0</v>
      </c>
      <c r="M342" s="7">
        <v>0</v>
      </c>
      <c r="N342" s="7">
        <v>618</v>
      </c>
      <c r="O342" s="6" t="s">
        <v>328</v>
      </c>
      <c r="P342" s="5">
        <v>1.74</v>
      </c>
      <c r="Q342" s="5">
        <v>1075.32</v>
      </c>
    </row>
    <row r="343" spans="1:17" x14ac:dyDescent="0.35">
      <c r="A343" s="9">
        <v>18174</v>
      </c>
      <c r="B343" s="8" t="s">
        <v>332</v>
      </c>
      <c r="C343" s="8" t="s">
        <v>133</v>
      </c>
      <c r="D343" s="8" t="s">
        <v>1372</v>
      </c>
      <c r="E343" s="8" t="s">
        <v>41</v>
      </c>
      <c r="F343" s="7">
        <v>0</v>
      </c>
      <c r="G343" s="7"/>
      <c r="H343" s="7">
        <v>0</v>
      </c>
      <c r="I343" s="7"/>
      <c r="J343" s="7">
        <v>0</v>
      </c>
      <c r="K343" s="8"/>
      <c r="L343" s="7">
        <v>0</v>
      </c>
      <c r="M343" s="7">
        <v>0</v>
      </c>
      <c r="N343" s="7">
        <v>0</v>
      </c>
      <c r="O343" s="6" t="s">
        <v>328</v>
      </c>
      <c r="P343" s="5">
        <v>0</v>
      </c>
      <c r="Q343" s="5">
        <v>0</v>
      </c>
    </row>
    <row r="344" spans="1:17" x14ac:dyDescent="0.35">
      <c r="A344" s="9">
        <v>18175</v>
      </c>
      <c r="B344" s="8" t="s">
        <v>332</v>
      </c>
      <c r="C344" s="8" t="s">
        <v>57</v>
      </c>
      <c r="D344" s="8" t="s">
        <v>1371</v>
      </c>
      <c r="E344" s="8" t="s">
        <v>1360</v>
      </c>
      <c r="F344" s="7">
        <v>22</v>
      </c>
      <c r="G344" s="7"/>
      <c r="H344" s="7">
        <v>0</v>
      </c>
      <c r="I344" s="7"/>
      <c r="J344" s="7">
        <v>22</v>
      </c>
      <c r="K344" s="8"/>
      <c r="L344" s="7">
        <v>0</v>
      </c>
      <c r="M344" s="7">
        <v>0</v>
      </c>
      <c r="N344" s="7">
        <v>22</v>
      </c>
      <c r="O344" s="6" t="s">
        <v>328</v>
      </c>
      <c r="P344" s="5">
        <v>2.83</v>
      </c>
      <c r="Q344" s="5">
        <v>62.260000000000005</v>
      </c>
    </row>
    <row r="345" spans="1:17" x14ac:dyDescent="0.35">
      <c r="A345" s="9">
        <v>18176</v>
      </c>
      <c r="B345" s="8" t="s">
        <v>332</v>
      </c>
      <c r="C345" s="8" t="s">
        <v>66</v>
      </c>
      <c r="D345" s="8" t="s">
        <v>1370</v>
      </c>
      <c r="E345" s="8" t="s">
        <v>41</v>
      </c>
      <c r="F345" s="7">
        <v>0</v>
      </c>
      <c r="G345" s="7"/>
      <c r="H345" s="7">
        <v>0</v>
      </c>
      <c r="I345" s="7"/>
      <c r="J345" s="7">
        <v>0</v>
      </c>
      <c r="K345" s="8"/>
      <c r="L345" s="7">
        <v>0</v>
      </c>
      <c r="M345" s="7">
        <v>0</v>
      </c>
      <c r="N345" s="7">
        <v>0</v>
      </c>
      <c r="O345" s="6" t="s">
        <v>328</v>
      </c>
      <c r="P345" s="5">
        <v>0</v>
      </c>
      <c r="Q345" s="5">
        <v>0</v>
      </c>
    </row>
    <row r="346" spans="1:17" x14ac:dyDescent="0.35">
      <c r="A346" s="9">
        <v>18177</v>
      </c>
      <c r="B346" s="8" t="s">
        <v>332</v>
      </c>
      <c r="C346" s="8" t="s">
        <v>66</v>
      </c>
      <c r="D346" s="8" t="s">
        <v>1369</v>
      </c>
      <c r="E346" s="8" t="s">
        <v>41</v>
      </c>
      <c r="F346" s="7">
        <v>0</v>
      </c>
      <c r="G346" s="7"/>
      <c r="H346" s="7">
        <v>0</v>
      </c>
      <c r="I346" s="7"/>
      <c r="J346" s="7">
        <v>0</v>
      </c>
      <c r="K346" s="8"/>
      <c r="L346" s="7">
        <v>0</v>
      </c>
      <c r="M346" s="7">
        <v>0</v>
      </c>
      <c r="N346" s="7">
        <v>0</v>
      </c>
      <c r="O346" s="6" t="s">
        <v>328</v>
      </c>
      <c r="P346" s="5">
        <v>1.32</v>
      </c>
      <c r="Q346" s="5">
        <v>0</v>
      </c>
    </row>
    <row r="347" spans="1:17" x14ac:dyDescent="0.35">
      <c r="A347" s="9">
        <v>18178</v>
      </c>
      <c r="B347" s="8" t="s">
        <v>332</v>
      </c>
      <c r="C347" s="8" t="s">
        <v>1368</v>
      </c>
      <c r="D347" s="8" t="s">
        <v>1367</v>
      </c>
      <c r="E347" s="8" t="s">
        <v>41</v>
      </c>
      <c r="F347" s="7">
        <v>100</v>
      </c>
      <c r="G347" s="7"/>
      <c r="H347" s="7">
        <v>0</v>
      </c>
      <c r="I347" s="7"/>
      <c r="J347" s="7">
        <v>100</v>
      </c>
      <c r="K347" s="8"/>
      <c r="L347" s="7">
        <v>0</v>
      </c>
      <c r="M347" s="7">
        <v>0</v>
      </c>
      <c r="N347" s="7">
        <v>100</v>
      </c>
      <c r="O347" s="6" t="s">
        <v>328</v>
      </c>
      <c r="P347" s="5">
        <v>14</v>
      </c>
      <c r="Q347" s="5">
        <v>1400</v>
      </c>
    </row>
    <row r="348" spans="1:17" x14ac:dyDescent="0.35">
      <c r="A348" s="9">
        <v>18179</v>
      </c>
      <c r="B348" s="8" t="s">
        <v>332</v>
      </c>
      <c r="C348" s="8" t="s">
        <v>1366</v>
      </c>
      <c r="D348" s="8" t="s">
        <v>1365</v>
      </c>
      <c r="E348" s="8" t="s">
        <v>1364</v>
      </c>
      <c r="F348" s="7">
        <v>0</v>
      </c>
      <c r="G348" s="7"/>
      <c r="H348" s="7">
        <v>0</v>
      </c>
      <c r="I348" s="7"/>
      <c r="J348" s="7">
        <v>0</v>
      </c>
      <c r="K348" s="8"/>
      <c r="L348" s="7">
        <v>0</v>
      </c>
      <c r="M348" s="7">
        <v>0</v>
      </c>
      <c r="N348" s="7">
        <v>0</v>
      </c>
      <c r="O348" s="6" t="s">
        <v>328</v>
      </c>
      <c r="P348" s="5">
        <v>8.9499999999999993</v>
      </c>
      <c r="Q348" s="5">
        <v>0</v>
      </c>
    </row>
    <row r="349" spans="1:17" x14ac:dyDescent="0.35">
      <c r="A349" s="9">
        <v>18180</v>
      </c>
      <c r="B349" s="8" t="s">
        <v>332</v>
      </c>
      <c r="C349" s="8" t="s">
        <v>189</v>
      </c>
      <c r="D349" s="8" t="s">
        <v>1363</v>
      </c>
      <c r="E349" s="8" t="s">
        <v>1362</v>
      </c>
      <c r="F349" s="7">
        <v>0</v>
      </c>
      <c r="G349" s="7"/>
      <c r="H349" s="7">
        <v>0</v>
      </c>
      <c r="I349" s="7"/>
      <c r="J349" s="7">
        <v>0</v>
      </c>
      <c r="K349" s="8" t="s">
        <v>574</v>
      </c>
      <c r="L349" s="7">
        <v>0</v>
      </c>
      <c r="M349" s="7">
        <v>0</v>
      </c>
      <c r="N349" s="7">
        <v>0</v>
      </c>
      <c r="O349" s="6" t="s">
        <v>328</v>
      </c>
      <c r="P349" s="5">
        <v>0.82</v>
      </c>
      <c r="Q349" s="5">
        <v>0</v>
      </c>
    </row>
    <row r="350" spans="1:17" x14ac:dyDescent="0.35">
      <c r="A350" s="9">
        <v>18181</v>
      </c>
      <c r="B350" s="8" t="s">
        <v>332</v>
      </c>
      <c r="C350" s="8" t="s">
        <v>70</v>
      </c>
      <c r="D350" s="8" t="s">
        <v>1361</v>
      </c>
      <c r="E350" s="8" t="s">
        <v>1360</v>
      </c>
      <c r="F350" s="7">
        <v>349</v>
      </c>
      <c r="G350" s="7"/>
      <c r="H350" s="7">
        <v>0</v>
      </c>
      <c r="I350" s="7"/>
      <c r="J350" s="7">
        <v>349</v>
      </c>
      <c r="K350" s="8"/>
      <c r="L350" s="7">
        <v>0</v>
      </c>
      <c r="M350" s="7">
        <v>0</v>
      </c>
      <c r="N350" s="7">
        <v>349</v>
      </c>
      <c r="O350" s="6" t="s">
        <v>328</v>
      </c>
      <c r="P350" s="5">
        <v>2.83</v>
      </c>
      <c r="Q350" s="5">
        <v>987.67000000000007</v>
      </c>
    </row>
    <row r="351" spans="1:17" x14ac:dyDescent="0.35">
      <c r="A351" s="9">
        <v>18182</v>
      </c>
      <c r="B351" s="8" t="s">
        <v>332</v>
      </c>
      <c r="C351" s="8" t="s">
        <v>600</v>
      </c>
      <c r="D351" s="8" t="s">
        <v>1359</v>
      </c>
      <c r="E351" s="8" t="s">
        <v>63</v>
      </c>
      <c r="F351" s="7">
        <v>0</v>
      </c>
      <c r="G351" s="7"/>
      <c r="H351" s="7">
        <v>0</v>
      </c>
      <c r="I351" s="7"/>
      <c r="J351" s="7">
        <v>0</v>
      </c>
      <c r="K351" s="8" t="s">
        <v>574</v>
      </c>
      <c r="L351" s="7">
        <v>0</v>
      </c>
      <c r="M351" s="7">
        <v>0</v>
      </c>
      <c r="N351" s="7">
        <v>0</v>
      </c>
      <c r="O351" s="6" t="s">
        <v>328</v>
      </c>
      <c r="P351" s="5">
        <v>1.81</v>
      </c>
      <c r="Q351" s="5">
        <v>0</v>
      </c>
    </row>
    <row r="352" spans="1:17" x14ac:dyDescent="0.35">
      <c r="A352" s="9">
        <v>18183</v>
      </c>
      <c r="B352" s="8" t="s">
        <v>332</v>
      </c>
      <c r="C352" s="8" t="s">
        <v>1358</v>
      </c>
      <c r="D352" s="8" t="s">
        <v>1357</v>
      </c>
      <c r="E352" s="8" t="s">
        <v>41</v>
      </c>
      <c r="F352" s="7">
        <v>469</v>
      </c>
      <c r="G352" s="7"/>
      <c r="H352" s="7">
        <v>0</v>
      </c>
      <c r="I352" s="7"/>
      <c r="J352" s="7">
        <v>469</v>
      </c>
      <c r="K352" s="8"/>
      <c r="L352" s="7">
        <v>0</v>
      </c>
      <c r="M352" s="7">
        <v>0</v>
      </c>
      <c r="N352" s="7">
        <v>469</v>
      </c>
      <c r="O352" s="6" t="s">
        <v>328</v>
      </c>
      <c r="P352" s="5">
        <v>5.7</v>
      </c>
      <c r="Q352" s="5">
        <v>2673.3</v>
      </c>
    </row>
    <row r="353" spans="1:17" x14ac:dyDescent="0.35">
      <c r="A353" s="9">
        <v>18184</v>
      </c>
      <c r="B353" s="8" t="s">
        <v>332</v>
      </c>
      <c r="C353" s="8" t="s">
        <v>124</v>
      </c>
      <c r="D353" s="8" t="s">
        <v>1356</v>
      </c>
      <c r="E353" s="8" t="s">
        <v>198</v>
      </c>
      <c r="F353" s="7">
        <v>1439</v>
      </c>
      <c r="G353" s="7"/>
      <c r="H353" s="7">
        <v>-262.51678800000002</v>
      </c>
      <c r="I353" s="7"/>
      <c r="J353" s="7">
        <v>1176.4832120000001</v>
      </c>
      <c r="K353" s="8" t="s">
        <v>574</v>
      </c>
      <c r="L353" s="7">
        <v>1019</v>
      </c>
      <c r="M353" s="7">
        <v>0</v>
      </c>
      <c r="N353" s="7">
        <v>2195.4832120000001</v>
      </c>
      <c r="O353" s="6" t="s">
        <v>328</v>
      </c>
      <c r="P353" s="5">
        <v>3.69</v>
      </c>
      <c r="Q353" s="5">
        <v>4341.22305228</v>
      </c>
    </row>
    <row r="354" spans="1:17" x14ac:dyDescent="0.35">
      <c r="A354" s="9">
        <v>18185</v>
      </c>
      <c r="B354" s="8" t="s">
        <v>332</v>
      </c>
      <c r="C354" s="8" t="s">
        <v>124</v>
      </c>
      <c r="D354" s="8" t="s">
        <v>1355</v>
      </c>
      <c r="E354" s="8" t="s">
        <v>233</v>
      </c>
      <c r="F354" s="7">
        <v>56</v>
      </c>
      <c r="G354" s="7">
        <v>2126</v>
      </c>
      <c r="H354" s="7">
        <v>0</v>
      </c>
      <c r="I354" s="7"/>
      <c r="J354" s="7">
        <v>2182</v>
      </c>
      <c r="K354" s="8"/>
      <c r="L354" s="7">
        <v>0</v>
      </c>
      <c r="M354" s="7">
        <v>0</v>
      </c>
      <c r="N354" s="7">
        <v>2182</v>
      </c>
      <c r="O354" s="6" t="s">
        <v>328</v>
      </c>
      <c r="P354" s="5">
        <v>3.36</v>
      </c>
      <c r="Q354" s="5">
        <v>7331.5199999999995</v>
      </c>
    </row>
    <row r="355" spans="1:17" x14ac:dyDescent="0.35">
      <c r="A355" s="9">
        <v>18186</v>
      </c>
      <c r="B355" s="8" t="s">
        <v>332</v>
      </c>
      <c r="C355" s="8" t="s">
        <v>57</v>
      </c>
      <c r="D355" s="8" t="s">
        <v>1354</v>
      </c>
      <c r="E355" s="8" t="s">
        <v>46</v>
      </c>
      <c r="F355" s="7">
        <v>198</v>
      </c>
      <c r="G355" s="7"/>
      <c r="H355" s="7">
        <v>0</v>
      </c>
      <c r="I355" s="7"/>
      <c r="J355" s="7">
        <v>198</v>
      </c>
      <c r="K355" s="8"/>
      <c r="L355" s="7">
        <v>0</v>
      </c>
      <c r="M355" s="7">
        <v>0</v>
      </c>
      <c r="N355" s="7">
        <v>198</v>
      </c>
      <c r="O355" s="6" t="s">
        <v>328</v>
      </c>
      <c r="P355" s="5">
        <v>2.19</v>
      </c>
      <c r="Q355" s="5">
        <v>433.62</v>
      </c>
    </row>
    <row r="356" spans="1:17" x14ac:dyDescent="0.35">
      <c r="A356" s="9">
        <v>18187</v>
      </c>
      <c r="B356" s="8" t="s">
        <v>332</v>
      </c>
      <c r="C356" s="8" t="s">
        <v>1298</v>
      </c>
      <c r="D356" s="8" t="s">
        <v>1353</v>
      </c>
      <c r="E356" s="8" t="s">
        <v>41</v>
      </c>
      <c r="F356" s="7">
        <v>202</v>
      </c>
      <c r="G356" s="7"/>
      <c r="H356" s="7">
        <v>0</v>
      </c>
      <c r="I356" s="7"/>
      <c r="J356" s="7">
        <v>202</v>
      </c>
      <c r="K356" s="8"/>
      <c r="L356" s="7">
        <v>0</v>
      </c>
      <c r="M356" s="7">
        <v>0</v>
      </c>
      <c r="N356" s="7">
        <v>202</v>
      </c>
      <c r="O356" s="6" t="s">
        <v>328</v>
      </c>
      <c r="P356" s="5">
        <v>2.29</v>
      </c>
      <c r="Q356" s="5">
        <v>462.58</v>
      </c>
    </row>
    <row r="357" spans="1:17" x14ac:dyDescent="0.35">
      <c r="A357" s="9">
        <v>18188</v>
      </c>
      <c r="B357" s="8" t="s">
        <v>332</v>
      </c>
      <c r="C357" s="8" t="s">
        <v>158</v>
      </c>
      <c r="D357" s="8" t="s">
        <v>1352</v>
      </c>
      <c r="E357" s="8" t="s">
        <v>46</v>
      </c>
      <c r="F357" s="7">
        <v>74</v>
      </c>
      <c r="G357" s="7"/>
      <c r="H357" s="7">
        <v>0</v>
      </c>
      <c r="I357" s="7"/>
      <c r="J357" s="7">
        <v>74</v>
      </c>
      <c r="K357" s="8" t="s">
        <v>574</v>
      </c>
      <c r="L357" s="7">
        <v>0</v>
      </c>
      <c r="M357" s="7">
        <v>0</v>
      </c>
      <c r="N357" s="7">
        <v>74</v>
      </c>
      <c r="O357" s="6" t="s">
        <v>328</v>
      </c>
      <c r="P357" s="5">
        <v>1.2</v>
      </c>
      <c r="Q357" s="5">
        <v>88.8</v>
      </c>
    </row>
    <row r="358" spans="1:17" x14ac:dyDescent="0.35">
      <c r="A358" s="9">
        <v>18191</v>
      </c>
      <c r="B358" s="8" t="s">
        <v>332</v>
      </c>
      <c r="C358" s="8" t="s">
        <v>1350</v>
      </c>
      <c r="D358" s="8" t="s">
        <v>1351</v>
      </c>
      <c r="E358" s="8" t="s">
        <v>46</v>
      </c>
      <c r="F358" s="7">
        <v>151</v>
      </c>
      <c r="G358" s="7"/>
      <c r="H358" s="7">
        <v>0</v>
      </c>
      <c r="I358" s="7"/>
      <c r="J358" s="7">
        <v>151</v>
      </c>
      <c r="K358" s="8"/>
      <c r="L358" s="7">
        <v>0</v>
      </c>
      <c r="M358" s="7">
        <v>0</v>
      </c>
      <c r="N358" s="7">
        <v>151</v>
      </c>
      <c r="O358" s="6" t="s">
        <v>328</v>
      </c>
      <c r="P358" s="5">
        <v>3.07</v>
      </c>
      <c r="Q358" s="5">
        <v>463.57</v>
      </c>
    </row>
    <row r="359" spans="1:17" x14ac:dyDescent="0.35">
      <c r="A359" s="9">
        <v>18192</v>
      </c>
      <c r="B359" s="8" t="s">
        <v>332</v>
      </c>
      <c r="C359" s="8" t="s">
        <v>1350</v>
      </c>
      <c r="D359" s="8" t="s">
        <v>1349</v>
      </c>
      <c r="E359" s="8" t="s">
        <v>46</v>
      </c>
      <c r="F359" s="7">
        <v>335</v>
      </c>
      <c r="G359" s="7"/>
      <c r="H359" s="7">
        <v>0</v>
      </c>
      <c r="I359" s="7"/>
      <c r="J359" s="7">
        <v>335</v>
      </c>
      <c r="K359" s="8"/>
      <c r="L359" s="7">
        <v>0</v>
      </c>
      <c r="M359" s="7">
        <v>0</v>
      </c>
      <c r="N359" s="7">
        <v>335</v>
      </c>
      <c r="O359" s="6" t="s">
        <v>328</v>
      </c>
      <c r="P359" s="5">
        <v>2.35</v>
      </c>
      <c r="Q359" s="5">
        <v>787.25</v>
      </c>
    </row>
    <row r="360" spans="1:17" x14ac:dyDescent="0.35">
      <c r="A360" s="9">
        <v>18194</v>
      </c>
      <c r="B360" s="8" t="s">
        <v>332</v>
      </c>
      <c r="C360" s="8" t="s">
        <v>57</v>
      </c>
      <c r="D360" s="8" t="s">
        <v>1348</v>
      </c>
      <c r="E360" s="8" t="s">
        <v>1347</v>
      </c>
      <c r="F360" s="7">
        <v>0</v>
      </c>
      <c r="G360" s="7"/>
      <c r="H360" s="7">
        <v>0</v>
      </c>
      <c r="I360" s="7"/>
      <c r="J360" s="7">
        <v>0</v>
      </c>
      <c r="K360" s="8"/>
      <c r="L360" s="7">
        <v>0</v>
      </c>
      <c r="M360" s="7">
        <v>0</v>
      </c>
      <c r="N360" s="7">
        <v>0</v>
      </c>
      <c r="O360" s="6" t="s">
        <v>328</v>
      </c>
      <c r="P360" s="5">
        <v>1.67</v>
      </c>
      <c r="Q360" s="5">
        <v>0</v>
      </c>
    </row>
    <row r="361" spans="1:17" x14ac:dyDescent="0.35">
      <c r="A361" s="9">
        <v>18195</v>
      </c>
      <c r="B361" s="8" t="s">
        <v>332</v>
      </c>
      <c r="C361" s="8" t="s">
        <v>57</v>
      </c>
      <c r="D361" s="8" t="s">
        <v>1346</v>
      </c>
      <c r="E361" s="8" t="s">
        <v>1345</v>
      </c>
      <c r="F361" s="7">
        <v>0</v>
      </c>
      <c r="G361" s="7"/>
      <c r="H361" s="7">
        <v>0</v>
      </c>
      <c r="I361" s="7"/>
      <c r="J361" s="7">
        <v>0</v>
      </c>
      <c r="K361" s="8"/>
      <c r="L361" s="7">
        <v>0</v>
      </c>
      <c r="M361" s="7">
        <v>0</v>
      </c>
      <c r="N361" s="7">
        <v>0</v>
      </c>
      <c r="O361" s="6" t="s">
        <v>328</v>
      </c>
      <c r="P361" s="5">
        <v>0</v>
      </c>
      <c r="Q361" s="5">
        <v>0</v>
      </c>
    </row>
    <row r="362" spans="1:17" x14ac:dyDescent="0.35">
      <c r="A362" s="9">
        <v>18196</v>
      </c>
      <c r="B362" s="8" t="s">
        <v>332</v>
      </c>
      <c r="C362" s="8" t="s">
        <v>1244</v>
      </c>
      <c r="D362" s="8" t="s">
        <v>1344</v>
      </c>
      <c r="E362" s="8" t="s">
        <v>41</v>
      </c>
      <c r="F362" s="7">
        <v>24</v>
      </c>
      <c r="G362" s="7"/>
      <c r="H362" s="7">
        <v>0</v>
      </c>
      <c r="I362" s="7"/>
      <c r="J362" s="7">
        <v>24</v>
      </c>
      <c r="K362" s="8"/>
      <c r="L362" s="7">
        <v>0</v>
      </c>
      <c r="M362" s="7">
        <v>0</v>
      </c>
      <c r="N362" s="7">
        <v>24</v>
      </c>
      <c r="O362" s="6" t="s">
        <v>328</v>
      </c>
      <c r="P362" s="5">
        <v>13.13</v>
      </c>
      <c r="Q362" s="5">
        <v>315.12</v>
      </c>
    </row>
    <row r="363" spans="1:17" x14ac:dyDescent="0.35">
      <c r="A363" s="9">
        <v>18197</v>
      </c>
      <c r="B363" s="8" t="s">
        <v>332</v>
      </c>
      <c r="C363" s="8" t="s">
        <v>57</v>
      </c>
      <c r="D363" s="8" t="s">
        <v>1343</v>
      </c>
      <c r="E363" s="8" t="s">
        <v>1341</v>
      </c>
      <c r="F363" s="7">
        <v>107</v>
      </c>
      <c r="G363" s="7"/>
      <c r="H363" s="7">
        <v>0</v>
      </c>
      <c r="I363" s="7"/>
      <c r="J363" s="7">
        <v>107</v>
      </c>
      <c r="K363" s="8"/>
      <c r="L363" s="7">
        <v>0</v>
      </c>
      <c r="M363" s="7">
        <v>0</v>
      </c>
      <c r="N363" s="7">
        <v>107</v>
      </c>
      <c r="O363" s="6" t="s">
        <v>328</v>
      </c>
      <c r="P363" s="5">
        <v>5.25</v>
      </c>
      <c r="Q363" s="5">
        <v>561.75</v>
      </c>
    </row>
    <row r="364" spans="1:17" x14ac:dyDescent="0.35">
      <c r="A364" s="9">
        <v>18198</v>
      </c>
      <c r="B364" s="8" t="s">
        <v>332</v>
      </c>
      <c r="C364" s="8" t="s">
        <v>57</v>
      </c>
      <c r="D364" s="8" t="s">
        <v>1342</v>
      </c>
      <c r="E364" s="8" t="s">
        <v>1341</v>
      </c>
      <c r="F364" s="7">
        <v>47</v>
      </c>
      <c r="G364" s="7"/>
      <c r="H364" s="7">
        <v>0</v>
      </c>
      <c r="I364" s="7"/>
      <c r="J364" s="7">
        <v>47</v>
      </c>
      <c r="K364" s="8"/>
      <c r="L364" s="7">
        <v>0</v>
      </c>
      <c r="M364" s="7">
        <v>0</v>
      </c>
      <c r="N364" s="7">
        <v>47</v>
      </c>
      <c r="O364" s="6" t="s">
        <v>328</v>
      </c>
      <c r="P364" s="5">
        <v>6.85</v>
      </c>
      <c r="Q364" s="5">
        <v>321.95</v>
      </c>
    </row>
    <row r="365" spans="1:17" x14ac:dyDescent="0.35">
      <c r="A365" s="9">
        <v>18199</v>
      </c>
      <c r="B365" s="8" t="s">
        <v>332</v>
      </c>
      <c r="C365" s="8" t="s">
        <v>57</v>
      </c>
      <c r="D365" s="8" t="s">
        <v>1340</v>
      </c>
      <c r="E365" s="8" t="s">
        <v>1338</v>
      </c>
      <c r="F365" s="7">
        <v>178.2</v>
      </c>
      <c r="G365" s="7"/>
      <c r="H365" s="7">
        <v>0</v>
      </c>
      <c r="I365" s="7"/>
      <c r="J365" s="7">
        <v>178.2</v>
      </c>
      <c r="K365" s="8"/>
      <c r="L365" s="7">
        <v>0</v>
      </c>
      <c r="M365" s="7">
        <v>0</v>
      </c>
      <c r="N365" s="7">
        <v>178.2</v>
      </c>
      <c r="O365" s="6" t="s">
        <v>328</v>
      </c>
      <c r="P365" s="5">
        <v>5.25</v>
      </c>
      <c r="Q365" s="5">
        <v>935.55</v>
      </c>
    </row>
    <row r="366" spans="1:17" x14ac:dyDescent="0.35">
      <c r="A366" s="9">
        <v>18200</v>
      </c>
      <c r="B366" s="8" t="s">
        <v>332</v>
      </c>
      <c r="C366" s="8" t="s">
        <v>57</v>
      </c>
      <c r="D366" s="8" t="s">
        <v>1339</v>
      </c>
      <c r="E366" s="8" t="s">
        <v>1338</v>
      </c>
      <c r="F366" s="7">
        <v>60</v>
      </c>
      <c r="G366" s="7"/>
      <c r="H366" s="7">
        <v>0</v>
      </c>
      <c r="I366" s="7"/>
      <c r="J366" s="7">
        <v>60</v>
      </c>
      <c r="K366" s="8"/>
      <c r="L366" s="7">
        <v>0</v>
      </c>
      <c r="M366" s="7">
        <v>0</v>
      </c>
      <c r="N366" s="7">
        <v>60</v>
      </c>
      <c r="O366" s="6" t="s">
        <v>328</v>
      </c>
      <c r="P366" s="5">
        <v>6.85</v>
      </c>
      <c r="Q366" s="5">
        <v>411</v>
      </c>
    </row>
    <row r="367" spans="1:17" x14ac:dyDescent="0.35">
      <c r="A367" s="9">
        <v>18201</v>
      </c>
      <c r="B367" s="8" t="s">
        <v>332</v>
      </c>
      <c r="C367" s="8" t="s">
        <v>57</v>
      </c>
      <c r="D367" s="8" t="s">
        <v>1337</v>
      </c>
      <c r="E367" s="8" t="s">
        <v>46</v>
      </c>
      <c r="F367" s="7">
        <v>251.6</v>
      </c>
      <c r="G367" s="7"/>
      <c r="H367" s="7">
        <v>0</v>
      </c>
      <c r="I367" s="7"/>
      <c r="J367" s="7">
        <v>251.6</v>
      </c>
      <c r="K367" s="8"/>
      <c r="L367" s="7">
        <v>0</v>
      </c>
      <c r="M367" s="7">
        <v>0</v>
      </c>
      <c r="N367" s="7">
        <v>251.6</v>
      </c>
      <c r="O367" s="6" t="s">
        <v>328</v>
      </c>
      <c r="P367" s="5">
        <v>0.95</v>
      </c>
      <c r="Q367" s="5">
        <v>239.01999999999998</v>
      </c>
    </row>
    <row r="368" spans="1:17" x14ac:dyDescent="0.35">
      <c r="A368" s="9">
        <v>18202</v>
      </c>
      <c r="B368" s="8" t="s">
        <v>332</v>
      </c>
      <c r="C368" s="8" t="s">
        <v>70</v>
      </c>
      <c r="D368" s="8" t="s">
        <v>1336</v>
      </c>
      <c r="E368" s="8" t="s">
        <v>1335</v>
      </c>
      <c r="F368" s="7">
        <v>121</v>
      </c>
      <c r="G368" s="7"/>
      <c r="H368" s="7">
        <v>0</v>
      </c>
      <c r="I368" s="7"/>
      <c r="J368" s="7">
        <v>121</v>
      </c>
      <c r="K368" s="8"/>
      <c r="L368" s="7">
        <v>0</v>
      </c>
      <c r="M368" s="7">
        <v>0</v>
      </c>
      <c r="N368" s="7">
        <v>121</v>
      </c>
      <c r="O368" s="6" t="s">
        <v>328</v>
      </c>
      <c r="P368" s="5">
        <v>2.83</v>
      </c>
      <c r="Q368" s="5">
        <v>342.43</v>
      </c>
    </row>
    <row r="369" spans="1:17" x14ac:dyDescent="0.35">
      <c r="A369" s="9">
        <v>18203</v>
      </c>
      <c r="B369" s="8" t="s">
        <v>332</v>
      </c>
      <c r="C369" s="8" t="s">
        <v>1332</v>
      </c>
      <c r="D369" s="8" t="s">
        <v>1334</v>
      </c>
      <c r="E369" s="8" t="s">
        <v>1333</v>
      </c>
      <c r="F369" s="7">
        <v>138</v>
      </c>
      <c r="G369" s="7"/>
      <c r="H369" s="7">
        <v>0</v>
      </c>
      <c r="I369" s="7"/>
      <c r="J369" s="7">
        <v>138</v>
      </c>
      <c r="K369" s="8"/>
      <c r="L369" s="7">
        <v>0</v>
      </c>
      <c r="M369" s="7">
        <v>0</v>
      </c>
      <c r="N369" s="7">
        <v>138</v>
      </c>
      <c r="O369" s="6" t="s">
        <v>328</v>
      </c>
      <c r="P369" s="5">
        <v>2.95</v>
      </c>
      <c r="Q369" s="5">
        <v>407.1</v>
      </c>
    </row>
    <row r="370" spans="1:17" x14ac:dyDescent="0.35">
      <c r="A370" s="9">
        <v>18207</v>
      </c>
      <c r="B370" s="8" t="s">
        <v>332</v>
      </c>
      <c r="C370" s="8" t="s">
        <v>1332</v>
      </c>
      <c r="D370" s="8" t="s">
        <v>1331</v>
      </c>
      <c r="E370" s="8" t="s">
        <v>1330</v>
      </c>
      <c r="F370" s="7">
        <v>716</v>
      </c>
      <c r="G370" s="7"/>
      <c r="H370" s="7">
        <v>0</v>
      </c>
      <c r="I370" s="7"/>
      <c r="J370" s="7">
        <v>716</v>
      </c>
      <c r="K370" s="8"/>
      <c r="L370" s="7">
        <v>0</v>
      </c>
      <c r="M370" s="7">
        <v>0</v>
      </c>
      <c r="N370" s="7">
        <v>716</v>
      </c>
      <c r="O370" s="6" t="s">
        <v>328</v>
      </c>
      <c r="P370" s="5">
        <v>3.45</v>
      </c>
      <c r="Q370" s="5">
        <v>2470.2000000000003</v>
      </c>
    </row>
    <row r="371" spans="1:17" x14ac:dyDescent="0.35">
      <c r="A371" s="9">
        <v>18208</v>
      </c>
      <c r="B371" s="8" t="s">
        <v>332</v>
      </c>
      <c r="C371" s="8" t="s">
        <v>57</v>
      </c>
      <c r="D371" s="8" t="s">
        <v>1329</v>
      </c>
      <c r="E371" s="8" t="s">
        <v>228</v>
      </c>
      <c r="F371" s="7">
        <v>621</v>
      </c>
      <c r="G371" s="7">
        <v>2578.6999999999998</v>
      </c>
      <c r="H371" s="7">
        <v>-656.94823799999995</v>
      </c>
      <c r="I371" s="7"/>
      <c r="J371" s="7">
        <v>2542.7517619999999</v>
      </c>
      <c r="K371" s="8" t="s">
        <v>574</v>
      </c>
      <c r="L371" s="7">
        <v>0</v>
      </c>
      <c r="M371" s="7">
        <v>-671.04579999999999</v>
      </c>
      <c r="N371" s="7">
        <v>1871.705962</v>
      </c>
      <c r="O371" s="6" t="s">
        <v>328</v>
      </c>
      <c r="P371" s="5">
        <v>2.64</v>
      </c>
      <c r="Q371" s="5">
        <v>6712.86465168</v>
      </c>
    </row>
    <row r="372" spans="1:17" x14ac:dyDescent="0.35">
      <c r="A372" s="9">
        <v>18209</v>
      </c>
      <c r="B372" s="8" t="s">
        <v>332</v>
      </c>
      <c r="C372" s="8" t="s">
        <v>57</v>
      </c>
      <c r="D372" s="8" t="s">
        <v>1328</v>
      </c>
      <c r="E372" s="8" t="s">
        <v>1327</v>
      </c>
      <c r="F372" s="7">
        <v>0</v>
      </c>
      <c r="G372" s="7"/>
      <c r="H372" s="7">
        <v>0</v>
      </c>
      <c r="I372" s="7"/>
      <c r="J372" s="7">
        <v>0</v>
      </c>
      <c r="K372" s="8"/>
      <c r="L372" s="7">
        <v>0</v>
      </c>
      <c r="M372" s="7">
        <v>0</v>
      </c>
      <c r="N372" s="7">
        <v>0</v>
      </c>
      <c r="O372" s="6" t="s">
        <v>328</v>
      </c>
      <c r="P372" s="5">
        <v>0</v>
      </c>
      <c r="Q372" s="5">
        <v>0</v>
      </c>
    </row>
    <row r="373" spans="1:17" x14ac:dyDescent="0.35">
      <c r="A373" s="9">
        <v>18210</v>
      </c>
      <c r="B373" s="8" t="s">
        <v>332</v>
      </c>
      <c r="C373" s="8" t="s">
        <v>306</v>
      </c>
      <c r="D373" s="8" t="s">
        <v>1326</v>
      </c>
      <c r="E373" s="8" t="s">
        <v>53</v>
      </c>
      <c r="F373" s="7">
        <v>0</v>
      </c>
      <c r="G373" s="7"/>
      <c r="H373" s="7">
        <v>0</v>
      </c>
      <c r="I373" s="7"/>
      <c r="J373" s="7">
        <v>0</v>
      </c>
      <c r="K373" s="8"/>
      <c r="L373" s="7">
        <v>0</v>
      </c>
      <c r="M373" s="7">
        <v>0</v>
      </c>
      <c r="N373" s="7">
        <v>0</v>
      </c>
      <c r="O373" s="6" t="s">
        <v>328</v>
      </c>
      <c r="P373" s="5">
        <v>0</v>
      </c>
      <c r="Q373" s="5">
        <v>0</v>
      </c>
    </row>
    <row r="374" spans="1:17" x14ac:dyDescent="0.35">
      <c r="A374" s="9">
        <v>18211</v>
      </c>
      <c r="B374" s="8" t="s">
        <v>332</v>
      </c>
      <c r="C374" s="8" t="s">
        <v>57</v>
      </c>
      <c r="D374" s="8" t="s">
        <v>1325</v>
      </c>
      <c r="E374" s="8" t="s">
        <v>1323</v>
      </c>
      <c r="F374" s="7">
        <v>515</v>
      </c>
      <c r="G374" s="7"/>
      <c r="H374" s="7">
        <v>0</v>
      </c>
      <c r="I374" s="7"/>
      <c r="J374" s="7">
        <v>515</v>
      </c>
      <c r="K374" s="8"/>
      <c r="L374" s="7">
        <v>0</v>
      </c>
      <c r="M374" s="7">
        <v>0</v>
      </c>
      <c r="N374" s="7">
        <v>515</v>
      </c>
      <c r="O374" s="6" t="s">
        <v>328</v>
      </c>
      <c r="P374" s="5">
        <v>2.25</v>
      </c>
      <c r="Q374" s="5">
        <v>1158.75</v>
      </c>
    </row>
    <row r="375" spans="1:17" x14ac:dyDescent="0.35">
      <c r="A375" s="9">
        <v>18212</v>
      </c>
      <c r="B375" s="8" t="s">
        <v>332</v>
      </c>
      <c r="C375" s="8" t="s">
        <v>57</v>
      </c>
      <c r="D375" s="8" t="s">
        <v>1324</v>
      </c>
      <c r="E375" s="8" t="s">
        <v>1323</v>
      </c>
      <c r="F375" s="7">
        <v>0</v>
      </c>
      <c r="G375" s="7"/>
      <c r="H375" s="7">
        <v>0</v>
      </c>
      <c r="I375" s="7"/>
      <c r="J375" s="7">
        <v>0</v>
      </c>
      <c r="K375" s="8" t="s">
        <v>574</v>
      </c>
      <c r="L375" s="7">
        <v>0</v>
      </c>
      <c r="M375" s="7">
        <v>0</v>
      </c>
      <c r="N375" s="7">
        <v>0</v>
      </c>
      <c r="O375" s="6" t="s">
        <v>328</v>
      </c>
      <c r="P375" s="5">
        <v>0</v>
      </c>
      <c r="Q375" s="5">
        <v>0</v>
      </c>
    </row>
    <row r="376" spans="1:17" x14ac:dyDescent="0.35">
      <c r="A376" s="9">
        <v>18213</v>
      </c>
      <c r="B376" s="8" t="s">
        <v>332</v>
      </c>
      <c r="C376" s="8" t="s">
        <v>57</v>
      </c>
      <c r="D376" s="8" t="s">
        <v>1322</v>
      </c>
      <c r="E376" s="8" t="s">
        <v>484</v>
      </c>
      <c r="F376" s="7">
        <v>231.8</v>
      </c>
      <c r="G376" s="7"/>
      <c r="H376" s="7">
        <v>0</v>
      </c>
      <c r="I376" s="7"/>
      <c r="J376" s="7">
        <v>231.8</v>
      </c>
      <c r="K376" s="8"/>
      <c r="L376" s="7">
        <v>0</v>
      </c>
      <c r="M376" s="7">
        <v>0</v>
      </c>
      <c r="N376" s="7">
        <v>231.8</v>
      </c>
      <c r="O376" s="6" t="s">
        <v>328</v>
      </c>
      <c r="P376" s="5">
        <v>6.3</v>
      </c>
      <c r="Q376" s="5">
        <v>1460.34</v>
      </c>
    </row>
    <row r="377" spans="1:17" x14ac:dyDescent="0.35">
      <c r="A377" s="9">
        <v>18215</v>
      </c>
      <c r="B377" s="8" t="s">
        <v>332</v>
      </c>
      <c r="C377" s="8" t="s">
        <v>57</v>
      </c>
      <c r="D377" s="8" t="s">
        <v>1321</v>
      </c>
      <c r="E377" s="8" t="s">
        <v>41</v>
      </c>
      <c r="F377" s="7">
        <v>169</v>
      </c>
      <c r="G377" s="7"/>
      <c r="H377" s="7">
        <v>0</v>
      </c>
      <c r="I377" s="7"/>
      <c r="J377" s="7">
        <v>169</v>
      </c>
      <c r="K377" s="8"/>
      <c r="L377" s="7">
        <v>0</v>
      </c>
      <c r="M377" s="7">
        <v>0</v>
      </c>
      <c r="N377" s="7">
        <v>169</v>
      </c>
      <c r="O377" s="6" t="s">
        <v>328</v>
      </c>
      <c r="P377" s="5">
        <v>2.98</v>
      </c>
      <c r="Q377" s="5">
        <v>503.62</v>
      </c>
    </row>
    <row r="378" spans="1:17" x14ac:dyDescent="0.35">
      <c r="A378" s="9">
        <v>18222</v>
      </c>
      <c r="B378" s="8" t="s">
        <v>332</v>
      </c>
      <c r="C378" s="8" t="s">
        <v>66</v>
      </c>
      <c r="D378" s="8" t="s">
        <v>1320</v>
      </c>
      <c r="E378" s="8" t="s">
        <v>41</v>
      </c>
      <c r="F378" s="7">
        <v>2929</v>
      </c>
      <c r="G378" s="7"/>
      <c r="H378" s="7">
        <v>0</v>
      </c>
      <c r="I378" s="7"/>
      <c r="J378" s="7">
        <v>2929</v>
      </c>
      <c r="K378" s="8"/>
      <c r="L378" s="7">
        <v>0</v>
      </c>
      <c r="M378" s="7">
        <v>0</v>
      </c>
      <c r="N378" s="7">
        <v>2929</v>
      </c>
      <c r="O378" s="6" t="s">
        <v>328</v>
      </c>
      <c r="P378" s="5">
        <v>1.69</v>
      </c>
      <c r="Q378" s="5">
        <v>4950.01</v>
      </c>
    </row>
    <row r="379" spans="1:17" x14ac:dyDescent="0.35">
      <c r="A379" s="9">
        <v>18223</v>
      </c>
      <c r="B379" s="8" t="s">
        <v>332</v>
      </c>
      <c r="C379" s="8" t="s">
        <v>66</v>
      </c>
      <c r="D379" s="8" t="s">
        <v>1319</v>
      </c>
      <c r="E379" s="8" t="s">
        <v>1318</v>
      </c>
      <c r="F379" s="7">
        <v>0</v>
      </c>
      <c r="G379" s="7"/>
      <c r="H379" s="7">
        <v>0</v>
      </c>
      <c r="I379" s="7"/>
      <c r="J379" s="7">
        <v>0</v>
      </c>
      <c r="K379" s="8"/>
      <c r="L379" s="7">
        <v>0</v>
      </c>
      <c r="M379" s="7">
        <v>0</v>
      </c>
      <c r="N379" s="7">
        <v>0</v>
      </c>
      <c r="O379" s="6" t="s">
        <v>328</v>
      </c>
      <c r="P379" s="5">
        <v>0</v>
      </c>
      <c r="Q379" s="5">
        <v>0</v>
      </c>
    </row>
    <row r="380" spans="1:17" x14ac:dyDescent="0.35">
      <c r="A380" s="9">
        <v>18224</v>
      </c>
      <c r="B380" s="8" t="s">
        <v>332</v>
      </c>
      <c r="C380" s="8" t="s">
        <v>937</v>
      </c>
      <c r="D380" s="8" t="s">
        <v>1317</v>
      </c>
      <c r="E380" s="8" t="s">
        <v>41</v>
      </c>
      <c r="F380" s="7">
        <v>0</v>
      </c>
      <c r="G380" s="7"/>
      <c r="H380" s="7">
        <v>0</v>
      </c>
      <c r="I380" s="7"/>
      <c r="J380" s="7">
        <v>0</v>
      </c>
      <c r="K380" s="8"/>
      <c r="L380" s="7">
        <v>0</v>
      </c>
      <c r="M380" s="7">
        <v>0</v>
      </c>
      <c r="N380" s="7">
        <v>0</v>
      </c>
      <c r="O380" s="6" t="s">
        <v>328</v>
      </c>
      <c r="P380" s="5">
        <v>0</v>
      </c>
      <c r="Q380" s="5">
        <v>0</v>
      </c>
    </row>
    <row r="381" spans="1:17" x14ac:dyDescent="0.35">
      <c r="A381" s="9">
        <v>18225</v>
      </c>
      <c r="B381" s="8" t="s">
        <v>332</v>
      </c>
      <c r="C381" s="8" t="s">
        <v>937</v>
      </c>
      <c r="D381" s="8" t="s">
        <v>1316</v>
      </c>
      <c r="E381" s="8" t="s">
        <v>41</v>
      </c>
      <c r="F381" s="7">
        <v>218</v>
      </c>
      <c r="G381" s="7"/>
      <c r="H381" s="7">
        <v>0</v>
      </c>
      <c r="I381" s="7"/>
      <c r="J381" s="7">
        <v>218</v>
      </c>
      <c r="K381" s="8"/>
      <c r="L381" s="7">
        <v>0</v>
      </c>
      <c r="M381" s="7">
        <v>0</v>
      </c>
      <c r="N381" s="7">
        <v>218</v>
      </c>
      <c r="O381" s="6" t="s">
        <v>328</v>
      </c>
      <c r="P381" s="5">
        <v>0</v>
      </c>
      <c r="Q381" s="5">
        <v>0</v>
      </c>
    </row>
    <row r="382" spans="1:17" x14ac:dyDescent="0.35">
      <c r="A382" s="9">
        <v>18226</v>
      </c>
      <c r="B382" s="8" t="s">
        <v>332</v>
      </c>
      <c r="C382" s="8" t="s">
        <v>139</v>
      </c>
      <c r="D382" s="8" t="s">
        <v>1315</v>
      </c>
      <c r="E382" s="8" t="s">
        <v>1314</v>
      </c>
      <c r="F382" s="7">
        <v>143</v>
      </c>
      <c r="G382" s="7"/>
      <c r="H382" s="7">
        <v>0</v>
      </c>
      <c r="I382" s="7"/>
      <c r="J382" s="7">
        <v>143</v>
      </c>
      <c r="K382" s="8"/>
      <c r="L382" s="7">
        <v>0</v>
      </c>
      <c r="M382" s="7">
        <v>0</v>
      </c>
      <c r="N382" s="7">
        <v>143</v>
      </c>
      <c r="O382" s="6" t="s">
        <v>328</v>
      </c>
      <c r="P382" s="5">
        <v>2.95</v>
      </c>
      <c r="Q382" s="5">
        <v>421.85</v>
      </c>
    </row>
    <row r="383" spans="1:17" x14ac:dyDescent="0.35">
      <c r="A383" s="9">
        <v>18228</v>
      </c>
      <c r="B383" s="8" t="s">
        <v>332</v>
      </c>
      <c r="C383" s="8" t="s">
        <v>461</v>
      </c>
      <c r="D383" s="8" t="s">
        <v>1313</v>
      </c>
      <c r="E383" s="8" t="s">
        <v>236</v>
      </c>
      <c r="F383" s="7">
        <v>4070.9</v>
      </c>
      <c r="G383" s="7"/>
      <c r="H383" s="7">
        <v>0</v>
      </c>
      <c r="I383" s="7"/>
      <c r="J383" s="7">
        <v>4070.9</v>
      </c>
      <c r="K383" s="8" t="s">
        <v>574</v>
      </c>
      <c r="L383" s="7">
        <v>0</v>
      </c>
      <c r="M383" s="7">
        <v>0</v>
      </c>
      <c r="N383" s="7">
        <v>4070.9</v>
      </c>
      <c r="O383" s="6" t="s">
        <v>328</v>
      </c>
      <c r="P383" s="5">
        <v>1.25</v>
      </c>
      <c r="Q383" s="5">
        <v>5088.625</v>
      </c>
    </row>
    <row r="384" spans="1:17" x14ac:dyDescent="0.35">
      <c r="A384" s="9">
        <v>18229</v>
      </c>
      <c r="B384" s="8" t="s">
        <v>332</v>
      </c>
      <c r="C384" s="8" t="s">
        <v>70</v>
      </c>
      <c r="D384" s="8" t="s">
        <v>1312</v>
      </c>
      <c r="E384" s="8" t="s">
        <v>128</v>
      </c>
      <c r="F384" s="7">
        <v>354</v>
      </c>
      <c r="G384" s="7"/>
      <c r="H384" s="7">
        <v>-23.4802572</v>
      </c>
      <c r="I384" s="7"/>
      <c r="J384" s="7">
        <v>330.51974280000002</v>
      </c>
      <c r="K384" s="8" t="s">
        <v>574</v>
      </c>
      <c r="L384" s="7">
        <v>0</v>
      </c>
      <c r="M384" s="7">
        <v>-112</v>
      </c>
      <c r="N384" s="7">
        <v>218.51974280000002</v>
      </c>
      <c r="O384" s="6" t="s">
        <v>328</v>
      </c>
      <c r="P384" s="5">
        <v>3.3</v>
      </c>
      <c r="Q384" s="5">
        <v>1090.7151512400001</v>
      </c>
    </row>
    <row r="385" spans="1:17" x14ac:dyDescent="0.35">
      <c r="A385" s="9">
        <v>18230</v>
      </c>
      <c r="B385" s="8" t="s">
        <v>332</v>
      </c>
      <c r="C385" s="8" t="s">
        <v>1244</v>
      </c>
      <c r="D385" s="8" t="s">
        <v>1311</v>
      </c>
      <c r="E385" s="8" t="s">
        <v>41</v>
      </c>
      <c r="F385" s="7">
        <v>0</v>
      </c>
      <c r="G385" s="7"/>
      <c r="H385" s="7">
        <v>0</v>
      </c>
      <c r="I385" s="7"/>
      <c r="J385" s="7">
        <v>0</v>
      </c>
      <c r="K385" s="8"/>
      <c r="L385" s="7">
        <v>0</v>
      </c>
      <c r="M385" s="7">
        <v>0</v>
      </c>
      <c r="N385" s="7">
        <v>0</v>
      </c>
      <c r="O385" s="6" t="s">
        <v>328</v>
      </c>
      <c r="P385" s="5">
        <v>0</v>
      </c>
      <c r="Q385" s="5">
        <v>0</v>
      </c>
    </row>
    <row r="386" spans="1:17" x14ac:dyDescent="0.35">
      <c r="A386" s="9">
        <v>18231</v>
      </c>
      <c r="B386" s="8" t="s">
        <v>332</v>
      </c>
      <c r="C386" s="8" t="s">
        <v>189</v>
      </c>
      <c r="D386" s="8" t="s">
        <v>1310</v>
      </c>
      <c r="E386" s="8" t="s">
        <v>1309</v>
      </c>
      <c r="F386" s="7">
        <v>926</v>
      </c>
      <c r="G386" s="7"/>
      <c r="H386" s="7">
        <v>0</v>
      </c>
      <c r="I386" s="7"/>
      <c r="J386" s="7">
        <v>926</v>
      </c>
      <c r="K386" s="8"/>
      <c r="L386" s="7">
        <v>0</v>
      </c>
      <c r="M386" s="7">
        <v>0</v>
      </c>
      <c r="N386" s="7">
        <v>926</v>
      </c>
      <c r="O386" s="6" t="s">
        <v>328</v>
      </c>
      <c r="P386" s="5">
        <v>1.85</v>
      </c>
      <c r="Q386" s="5">
        <v>1713.1000000000001</v>
      </c>
    </row>
    <row r="387" spans="1:17" x14ac:dyDescent="0.35">
      <c r="A387" s="9">
        <v>18232</v>
      </c>
      <c r="B387" s="8" t="s">
        <v>332</v>
      </c>
      <c r="C387" s="8" t="s">
        <v>234</v>
      </c>
      <c r="D387" s="8" t="s">
        <v>1308</v>
      </c>
      <c r="E387" s="8" t="s">
        <v>41</v>
      </c>
      <c r="F387" s="7">
        <v>219</v>
      </c>
      <c r="G387" s="7"/>
      <c r="H387" s="7">
        <v>0</v>
      </c>
      <c r="I387" s="7"/>
      <c r="J387" s="7">
        <v>219</v>
      </c>
      <c r="K387" s="8" t="s">
        <v>574</v>
      </c>
      <c r="L387" s="7">
        <v>0</v>
      </c>
      <c r="M387" s="7">
        <v>0</v>
      </c>
      <c r="N387" s="7">
        <v>219</v>
      </c>
      <c r="O387" s="6" t="s">
        <v>328</v>
      </c>
      <c r="P387" s="5">
        <v>1</v>
      </c>
      <c r="Q387" s="5">
        <v>219</v>
      </c>
    </row>
    <row r="388" spans="1:17" x14ac:dyDescent="0.35">
      <c r="A388" s="9">
        <v>18233</v>
      </c>
      <c r="B388" s="8" t="s">
        <v>332</v>
      </c>
      <c r="C388" s="8" t="s">
        <v>234</v>
      </c>
      <c r="D388" s="8" t="s">
        <v>1307</v>
      </c>
      <c r="E388" s="8" t="s">
        <v>202</v>
      </c>
      <c r="F388" s="7">
        <v>2630.7</v>
      </c>
      <c r="G388" s="7">
        <v>10718.6</v>
      </c>
      <c r="H388" s="7">
        <v>-7597.5081276000001</v>
      </c>
      <c r="I388" s="7"/>
      <c r="J388" s="7">
        <v>5751.7918723999992</v>
      </c>
      <c r="K388" s="8" t="s">
        <v>574</v>
      </c>
      <c r="L388" s="7">
        <v>3000</v>
      </c>
      <c r="M388" s="7">
        <v>-7109.7289000000001</v>
      </c>
      <c r="N388" s="7">
        <v>1642.0629723999991</v>
      </c>
      <c r="O388" s="6" t="s">
        <v>328</v>
      </c>
      <c r="P388" s="5">
        <v>1.18</v>
      </c>
      <c r="Q388" s="5">
        <v>6787.1144094319989</v>
      </c>
    </row>
    <row r="389" spans="1:17" x14ac:dyDescent="0.35">
      <c r="A389" s="9">
        <v>18234</v>
      </c>
      <c r="B389" s="8" t="s">
        <v>332</v>
      </c>
      <c r="C389" s="8" t="s">
        <v>133</v>
      </c>
      <c r="D389" s="8" t="s">
        <v>1306</v>
      </c>
      <c r="E389" s="8" t="s">
        <v>41</v>
      </c>
      <c r="F389" s="7">
        <v>0</v>
      </c>
      <c r="G389" s="7"/>
      <c r="H389" s="7">
        <v>0</v>
      </c>
      <c r="I389" s="7"/>
      <c r="J389" s="7">
        <v>0</v>
      </c>
      <c r="K389" s="8"/>
      <c r="L389" s="7">
        <v>0</v>
      </c>
      <c r="M389" s="7">
        <v>0</v>
      </c>
      <c r="N389" s="7">
        <v>0</v>
      </c>
      <c r="O389" s="6" t="s">
        <v>328</v>
      </c>
      <c r="P389" s="5">
        <v>2.15</v>
      </c>
      <c r="Q389" s="5">
        <v>0</v>
      </c>
    </row>
    <row r="390" spans="1:17" x14ac:dyDescent="0.35">
      <c r="A390" s="9">
        <v>18237</v>
      </c>
      <c r="B390" s="8" t="s">
        <v>332</v>
      </c>
      <c r="C390" s="8" t="s">
        <v>57</v>
      </c>
      <c r="D390" s="8" t="s">
        <v>1305</v>
      </c>
      <c r="E390" s="8" t="s">
        <v>1303</v>
      </c>
      <c r="F390" s="7">
        <v>0</v>
      </c>
      <c r="G390" s="7"/>
      <c r="H390" s="7">
        <v>0</v>
      </c>
      <c r="I390" s="7"/>
      <c r="J390" s="7">
        <v>0</v>
      </c>
      <c r="K390" s="8"/>
      <c r="L390" s="7">
        <v>0</v>
      </c>
      <c r="M390" s="7">
        <v>0</v>
      </c>
      <c r="N390" s="7">
        <v>0</v>
      </c>
      <c r="O390" s="6" t="s">
        <v>328</v>
      </c>
      <c r="P390" s="5">
        <v>0</v>
      </c>
      <c r="Q390" s="5">
        <v>0</v>
      </c>
    </row>
    <row r="391" spans="1:17" x14ac:dyDescent="0.35">
      <c r="A391" s="9">
        <v>18238</v>
      </c>
      <c r="B391" s="8" t="s">
        <v>332</v>
      </c>
      <c r="C391" s="8" t="s">
        <v>57</v>
      </c>
      <c r="D391" s="8" t="s">
        <v>1304</v>
      </c>
      <c r="E391" s="8" t="s">
        <v>1303</v>
      </c>
      <c r="F391" s="7">
        <v>0</v>
      </c>
      <c r="G391" s="7"/>
      <c r="H391" s="7">
        <v>0</v>
      </c>
      <c r="I391" s="7"/>
      <c r="J391" s="7">
        <v>0</v>
      </c>
      <c r="K391" s="8"/>
      <c r="L391" s="7">
        <v>0</v>
      </c>
      <c r="M391" s="7">
        <v>0</v>
      </c>
      <c r="N391" s="7">
        <v>0</v>
      </c>
      <c r="O391" s="6" t="s">
        <v>328</v>
      </c>
      <c r="P391" s="5">
        <v>0</v>
      </c>
      <c r="Q391" s="5">
        <v>0</v>
      </c>
    </row>
    <row r="392" spans="1:17" x14ac:dyDescent="0.35">
      <c r="A392" s="9">
        <v>18239</v>
      </c>
      <c r="B392" s="8" t="s">
        <v>332</v>
      </c>
      <c r="C392" s="8" t="s">
        <v>1298</v>
      </c>
      <c r="D392" s="8" t="s">
        <v>1302</v>
      </c>
      <c r="E392" s="8" t="s">
        <v>41</v>
      </c>
      <c r="F392" s="7">
        <v>0</v>
      </c>
      <c r="G392" s="7"/>
      <c r="H392" s="7">
        <v>0</v>
      </c>
      <c r="I392" s="7"/>
      <c r="J392" s="7">
        <v>0</v>
      </c>
      <c r="K392" s="8"/>
      <c r="L392" s="7">
        <v>0</v>
      </c>
      <c r="M392" s="7">
        <v>0</v>
      </c>
      <c r="N392" s="7">
        <v>0</v>
      </c>
      <c r="O392" s="6" t="s">
        <v>328</v>
      </c>
      <c r="P392" s="5">
        <v>0</v>
      </c>
      <c r="Q392" s="5">
        <v>0</v>
      </c>
    </row>
    <row r="393" spans="1:17" x14ac:dyDescent="0.35">
      <c r="A393" s="9">
        <v>18240</v>
      </c>
      <c r="B393" s="8" t="s">
        <v>332</v>
      </c>
      <c r="C393" s="8" t="s">
        <v>1244</v>
      </c>
      <c r="D393" s="8" t="s">
        <v>1301</v>
      </c>
      <c r="E393" s="8" t="s">
        <v>41</v>
      </c>
      <c r="F393" s="7">
        <v>0</v>
      </c>
      <c r="G393" s="7"/>
      <c r="H393" s="7">
        <v>0</v>
      </c>
      <c r="I393" s="7"/>
      <c r="J393" s="7">
        <v>0</v>
      </c>
      <c r="K393" s="8"/>
      <c r="L393" s="7">
        <v>0</v>
      </c>
      <c r="M393" s="7">
        <v>0</v>
      </c>
      <c r="N393" s="7">
        <v>0</v>
      </c>
      <c r="O393" s="6" t="s">
        <v>328</v>
      </c>
      <c r="P393" s="5">
        <v>0</v>
      </c>
      <c r="Q393" s="5">
        <v>0</v>
      </c>
    </row>
    <row r="394" spans="1:17" x14ac:dyDescent="0.35">
      <c r="A394" s="9">
        <v>18243</v>
      </c>
      <c r="B394" s="8" t="s">
        <v>332</v>
      </c>
      <c r="C394" s="8" t="s">
        <v>66</v>
      </c>
      <c r="D394" s="8" t="s">
        <v>1300</v>
      </c>
      <c r="E394" s="8" t="s">
        <v>41</v>
      </c>
      <c r="F394" s="7">
        <v>586</v>
      </c>
      <c r="G394" s="7"/>
      <c r="H394" s="7">
        <v>0</v>
      </c>
      <c r="I394" s="7"/>
      <c r="J394" s="7">
        <v>586</v>
      </c>
      <c r="K394" s="8"/>
      <c r="L394" s="7">
        <v>0</v>
      </c>
      <c r="M394" s="7">
        <v>0</v>
      </c>
      <c r="N394" s="7">
        <v>586</v>
      </c>
      <c r="O394" s="6" t="s">
        <v>328</v>
      </c>
      <c r="P394" s="5">
        <v>1.46</v>
      </c>
      <c r="Q394" s="5">
        <v>855.56</v>
      </c>
    </row>
    <row r="395" spans="1:17" x14ac:dyDescent="0.35">
      <c r="A395" s="9">
        <v>18244</v>
      </c>
      <c r="B395" s="8" t="s">
        <v>332</v>
      </c>
      <c r="C395" s="8" t="s">
        <v>1298</v>
      </c>
      <c r="D395" s="8" t="s">
        <v>1299</v>
      </c>
      <c r="E395" s="8" t="s">
        <v>807</v>
      </c>
      <c r="F395" s="7">
        <v>229</v>
      </c>
      <c r="G395" s="7"/>
      <c r="H395" s="7">
        <v>0</v>
      </c>
      <c r="I395" s="7"/>
      <c r="J395" s="7">
        <v>229</v>
      </c>
      <c r="K395" s="8"/>
      <c r="L395" s="7">
        <v>0</v>
      </c>
      <c r="M395" s="7">
        <v>0</v>
      </c>
      <c r="N395" s="7">
        <v>229</v>
      </c>
      <c r="O395" s="6" t="s">
        <v>328</v>
      </c>
      <c r="P395" s="5">
        <v>2.73</v>
      </c>
      <c r="Q395" s="5">
        <v>625.16999999999996</v>
      </c>
    </row>
    <row r="396" spans="1:17" x14ac:dyDescent="0.35">
      <c r="A396" s="9">
        <v>18245</v>
      </c>
      <c r="B396" s="8" t="s">
        <v>332</v>
      </c>
      <c r="C396" s="8" t="s">
        <v>1298</v>
      </c>
      <c r="D396" s="8" t="s">
        <v>1297</v>
      </c>
      <c r="E396" s="8" t="s">
        <v>1296</v>
      </c>
      <c r="F396" s="7">
        <v>182</v>
      </c>
      <c r="G396" s="7"/>
      <c r="H396" s="7">
        <v>0</v>
      </c>
      <c r="I396" s="7"/>
      <c r="J396" s="7">
        <v>182</v>
      </c>
      <c r="K396" s="8"/>
      <c r="L396" s="7">
        <v>0</v>
      </c>
      <c r="M396" s="7">
        <v>0</v>
      </c>
      <c r="N396" s="7">
        <v>182</v>
      </c>
      <c r="O396" s="6" t="s">
        <v>328</v>
      </c>
      <c r="P396" s="5">
        <v>2.73</v>
      </c>
      <c r="Q396" s="5">
        <v>496.86</v>
      </c>
    </row>
    <row r="397" spans="1:17" x14ac:dyDescent="0.35">
      <c r="A397" s="9">
        <v>18246</v>
      </c>
      <c r="B397" s="8" t="s">
        <v>332</v>
      </c>
      <c r="C397" s="8" t="s">
        <v>57</v>
      </c>
      <c r="D397" s="8" t="s">
        <v>1295</v>
      </c>
      <c r="E397" s="8" t="s">
        <v>46</v>
      </c>
      <c r="F397" s="7">
        <v>0</v>
      </c>
      <c r="G397" s="7"/>
      <c r="H397" s="7">
        <v>0</v>
      </c>
      <c r="I397" s="7"/>
      <c r="J397" s="7">
        <v>0</v>
      </c>
      <c r="K397" s="8"/>
      <c r="L397" s="7">
        <v>0</v>
      </c>
      <c r="M397" s="7">
        <v>0</v>
      </c>
      <c r="N397" s="7">
        <v>0</v>
      </c>
      <c r="O397" s="6" t="s">
        <v>328</v>
      </c>
      <c r="P397" s="5">
        <v>0</v>
      </c>
      <c r="Q397" s="5">
        <v>0</v>
      </c>
    </row>
    <row r="398" spans="1:17" x14ac:dyDescent="0.35">
      <c r="A398" s="9">
        <v>18250</v>
      </c>
      <c r="B398" s="8" t="s">
        <v>332</v>
      </c>
      <c r="C398" s="8" t="s">
        <v>57</v>
      </c>
      <c r="D398" s="8" t="s">
        <v>1294</v>
      </c>
      <c r="E398" s="8" t="s">
        <v>1293</v>
      </c>
      <c r="F398" s="7">
        <v>0</v>
      </c>
      <c r="G398" s="7"/>
      <c r="H398" s="7">
        <v>0</v>
      </c>
      <c r="I398" s="7"/>
      <c r="J398" s="7">
        <v>0</v>
      </c>
      <c r="K398" s="8"/>
      <c r="L398" s="7">
        <v>0</v>
      </c>
      <c r="M398" s="7">
        <v>0</v>
      </c>
      <c r="N398" s="7">
        <v>0</v>
      </c>
      <c r="O398" s="6" t="s">
        <v>328</v>
      </c>
      <c r="P398" s="5">
        <v>0</v>
      </c>
      <c r="Q398" s="5">
        <v>0</v>
      </c>
    </row>
    <row r="399" spans="1:17" x14ac:dyDescent="0.35">
      <c r="A399" s="9">
        <v>18251</v>
      </c>
      <c r="B399" s="8" t="s">
        <v>332</v>
      </c>
      <c r="C399" s="8" t="s">
        <v>57</v>
      </c>
      <c r="D399" s="8" t="s">
        <v>1292</v>
      </c>
      <c r="E399" s="8" t="s">
        <v>1291</v>
      </c>
      <c r="F399" s="7">
        <v>192</v>
      </c>
      <c r="G399" s="7"/>
      <c r="H399" s="7">
        <v>0</v>
      </c>
      <c r="I399" s="7"/>
      <c r="J399" s="7">
        <v>192</v>
      </c>
      <c r="K399" s="8"/>
      <c r="L399" s="7">
        <v>0</v>
      </c>
      <c r="M399" s="7">
        <v>0</v>
      </c>
      <c r="N399" s="7">
        <v>192</v>
      </c>
      <c r="O399" s="6" t="s">
        <v>328</v>
      </c>
      <c r="P399" s="5">
        <v>2.83</v>
      </c>
      <c r="Q399" s="5">
        <v>543.36</v>
      </c>
    </row>
    <row r="400" spans="1:17" x14ac:dyDescent="0.35">
      <c r="A400" s="9">
        <v>18252</v>
      </c>
      <c r="B400" s="8" t="s">
        <v>332</v>
      </c>
      <c r="C400" s="8" t="s">
        <v>1032</v>
      </c>
      <c r="D400" s="8" t="s">
        <v>1290</v>
      </c>
      <c r="E400" s="8" t="s">
        <v>46</v>
      </c>
      <c r="F400" s="7">
        <v>621</v>
      </c>
      <c r="G400" s="7"/>
      <c r="H400" s="7">
        <v>0</v>
      </c>
      <c r="I400" s="7"/>
      <c r="J400" s="7">
        <v>621</v>
      </c>
      <c r="K400" s="8"/>
      <c r="L400" s="7">
        <v>0</v>
      </c>
      <c r="M400" s="7">
        <v>0</v>
      </c>
      <c r="N400" s="7">
        <v>621</v>
      </c>
      <c r="O400" s="6" t="s">
        <v>328</v>
      </c>
      <c r="P400" s="5">
        <v>0.95</v>
      </c>
      <c r="Q400" s="5">
        <v>589.94999999999993</v>
      </c>
    </row>
    <row r="401" spans="1:17" x14ac:dyDescent="0.35">
      <c r="A401" s="9">
        <v>18254</v>
      </c>
      <c r="B401" s="8" t="s">
        <v>332</v>
      </c>
      <c r="C401" s="8" t="s">
        <v>57</v>
      </c>
      <c r="D401" s="8" t="s">
        <v>1289</v>
      </c>
      <c r="E401" s="8" t="s">
        <v>1288</v>
      </c>
      <c r="F401" s="7">
        <v>365</v>
      </c>
      <c r="G401" s="7"/>
      <c r="H401" s="7">
        <v>0</v>
      </c>
      <c r="I401" s="7"/>
      <c r="J401" s="7">
        <v>365</v>
      </c>
      <c r="K401" s="8"/>
      <c r="L401" s="7">
        <v>0</v>
      </c>
      <c r="M401" s="7">
        <v>0</v>
      </c>
      <c r="N401" s="7">
        <v>365</v>
      </c>
      <c r="O401" s="6" t="s">
        <v>328</v>
      </c>
      <c r="P401" s="5">
        <v>2.63</v>
      </c>
      <c r="Q401" s="5">
        <v>959.94999999999993</v>
      </c>
    </row>
    <row r="402" spans="1:17" x14ac:dyDescent="0.35">
      <c r="A402" s="9">
        <v>18255</v>
      </c>
      <c r="B402" s="8" t="s">
        <v>332</v>
      </c>
      <c r="C402" s="8" t="s">
        <v>57</v>
      </c>
      <c r="D402" s="8" t="s">
        <v>1287</v>
      </c>
      <c r="E402" s="8" t="s">
        <v>992</v>
      </c>
      <c r="F402" s="7">
        <v>146</v>
      </c>
      <c r="G402" s="7"/>
      <c r="H402" s="7">
        <v>0</v>
      </c>
      <c r="I402" s="7"/>
      <c r="J402" s="7">
        <v>146</v>
      </c>
      <c r="K402" s="8"/>
      <c r="L402" s="7">
        <v>0</v>
      </c>
      <c r="M402" s="7">
        <v>0</v>
      </c>
      <c r="N402" s="7">
        <v>146</v>
      </c>
      <c r="O402" s="6" t="s">
        <v>328</v>
      </c>
      <c r="P402" s="5">
        <v>3.5</v>
      </c>
      <c r="Q402" s="5">
        <v>511</v>
      </c>
    </row>
    <row r="403" spans="1:17" x14ac:dyDescent="0.35">
      <c r="A403" s="9">
        <v>18256</v>
      </c>
      <c r="B403" s="8" t="s">
        <v>332</v>
      </c>
      <c r="C403" s="8" t="s">
        <v>139</v>
      </c>
      <c r="D403" s="8" t="s">
        <v>1286</v>
      </c>
      <c r="E403" s="8" t="s">
        <v>727</v>
      </c>
      <c r="F403" s="7">
        <v>130</v>
      </c>
      <c r="G403" s="7"/>
      <c r="H403" s="7">
        <v>0</v>
      </c>
      <c r="I403" s="7"/>
      <c r="J403" s="7">
        <v>130</v>
      </c>
      <c r="K403" s="8"/>
      <c r="L403" s="7">
        <v>0</v>
      </c>
      <c r="M403" s="7">
        <v>0</v>
      </c>
      <c r="N403" s="7">
        <v>130</v>
      </c>
      <c r="O403" s="6" t="s">
        <v>328</v>
      </c>
      <c r="P403" s="5">
        <v>4.5</v>
      </c>
      <c r="Q403" s="5">
        <v>585</v>
      </c>
    </row>
    <row r="404" spans="1:17" x14ac:dyDescent="0.35">
      <c r="A404" s="9">
        <v>18257</v>
      </c>
      <c r="B404" s="8" t="s">
        <v>332</v>
      </c>
      <c r="C404" s="8" t="s">
        <v>66</v>
      </c>
      <c r="D404" s="8" t="s">
        <v>1285</v>
      </c>
      <c r="E404" s="8" t="s">
        <v>1284</v>
      </c>
      <c r="F404" s="7">
        <v>0</v>
      </c>
      <c r="G404" s="7"/>
      <c r="H404" s="7">
        <v>0</v>
      </c>
      <c r="I404" s="7"/>
      <c r="J404" s="7">
        <v>0</v>
      </c>
      <c r="K404" s="8"/>
      <c r="L404" s="7">
        <v>0</v>
      </c>
      <c r="M404" s="7">
        <v>0</v>
      </c>
      <c r="N404" s="7">
        <v>0</v>
      </c>
      <c r="O404" s="6" t="s">
        <v>328</v>
      </c>
      <c r="P404" s="5">
        <v>0</v>
      </c>
      <c r="Q404" s="5">
        <v>0</v>
      </c>
    </row>
    <row r="405" spans="1:17" x14ac:dyDescent="0.35">
      <c r="A405" s="9">
        <v>18258</v>
      </c>
      <c r="B405" s="8" t="s">
        <v>332</v>
      </c>
      <c r="C405" s="8" t="s">
        <v>66</v>
      </c>
      <c r="D405" s="8" t="s">
        <v>1283</v>
      </c>
      <c r="E405" s="8" t="s">
        <v>41</v>
      </c>
      <c r="F405" s="7">
        <v>0</v>
      </c>
      <c r="G405" s="7"/>
      <c r="H405" s="7">
        <v>0</v>
      </c>
      <c r="I405" s="7"/>
      <c r="J405" s="7">
        <v>0</v>
      </c>
      <c r="K405" s="8"/>
      <c r="L405" s="7">
        <v>0</v>
      </c>
      <c r="M405" s="7">
        <v>0</v>
      </c>
      <c r="N405" s="7">
        <v>0</v>
      </c>
      <c r="O405" s="6" t="s">
        <v>328</v>
      </c>
      <c r="P405" s="5">
        <v>0</v>
      </c>
      <c r="Q405" s="5">
        <v>0</v>
      </c>
    </row>
    <row r="406" spans="1:17" x14ac:dyDescent="0.35">
      <c r="A406" s="9">
        <v>18260</v>
      </c>
      <c r="B406" s="8" t="s">
        <v>332</v>
      </c>
      <c r="C406" s="8" t="s">
        <v>57</v>
      </c>
      <c r="D406" s="8" t="s">
        <v>1282</v>
      </c>
      <c r="E406" s="8" t="s">
        <v>807</v>
      </c>
      <c r="F406" s="7">
        <v>182.8</v>
      </c>
      <c r="G406" s="7"/>
      <c r="H406" s="7">
        <v>0</v>
      </c>
      <c r="I406" s="7"/>
      <c r="J406" s="7">
        <v>182.8</v>
      </c>
      <c r="K406" s="8"/>
      <c r="L406" s="7">
        <v>0</v>
      </c>
      <c r="M406" s="7">
        <v>0</v>
      </c>
      <c r="N406" s="7">
        <v>182.8</v>
      </c>
      <c r="O406" s="6" t="s">
        <v>328</v>
      </c>
      <c r="P406" s="5">
        <v>2.91</v>
      </c>
      <c r="Q406" s="5">
        <v>531.94800000000009</v>
      </c>
    </row>
    <row r="407" spans="1:17" x14ac:dyDescent="0.35">
      <c r="A407" s="9">
        <v>18261</v>
      </c>
      <c r="B407" s="8" t="s">
        <v>332</v>
      </c>
      <c r="C407" s="8" t="s">
        <v>64</v>
      </c>
      <c r="D407" s="8" t="s">
        <v>1281</v>
      </c>
      <c r="E407" s="8" t="s">
        <v>592</v>
      </c>
      <c r="F407" s="7">
        <v>12024</v>
      </c>
      <c r="G407" s="7"/>
      <c r="H407" s="7">
        <v>0</v>
      </c>
      <c r="I407" s="7"/>
      <c r="J407" s="7">
        <v>12024</v>
      </c>
      <c r="K407" s="8" t="s">
        <v>574</v>
      </c>
      <c r="L407" s="7">
        <v>0</v>
      </c>
      <c r="M407" s="7">
        <v>0</v>
      </c>
      <c r="N407" s="7">
        <v>12024</v>
      </c>
      <c r="O407" s="6" t="s">
        <v>328</v>
      </c>
      <c r="P407" s="5">
        <v>2.2000000000000002</v>
      </c>
      <c r="Q407" s="5">
        <v>26452.800000000003</v>
      </c>
    </row>
    <row r="408" spans="1:17" x14ac:dyDescent="0.35">
      <c r="A408" s="9">
        <v>18262</v>
      </c>
      <c r="B408" s="8" t="s">
        <v>332</v>
      </c>
      <c r="C408" s="8" t="s">
        <v>57</v>
      </c>
      <c r="D408" s="8" t="s">
        <v>1280</v>
      </c>
      <c r="E408" s="8" t="s">
        <v>1279</v>
      </c>
      <c r="F408" s="7">
        <v>0</v>
      </c>
      <c r="G408" s="7"/>
      <c r="H408" s="7">
        <v>0</v>
      </c>
      <c r="I408" s="7"/>
      <c r="J408" s="7">
        <v>0</v>
      </c>
      <c r="K408" s="8"/>
      <c r="L408" s="7">
        <v>0</v>
      </c>
      <c r="M408" s="7">
        <v>0</v>
      </c>
      <c r="N408" s="7">
        <v>0</v>
      </c>
      <c r="O408" s="6" t="s">
        <v>328</v>
      </c>
      <c r="P408" s="5">
        <v>0</v>
      </c>
      <c r="Q408" s="5">
        <v>0</v>
      </c>
    </row>
    <row r="409" spans="1:17" x14ac:dyDescent="0.35">
      <c r="A409" s="9">
        <v>18263</v>
      </c>
      <c r="B409" s="8" t="s">
        <v>332</v>
      </c>
      <c r="C409" s="8" t="s">
        <v>57</v>
      </c>
      <c r="D409" s="8" t="s">
        <v>1278</v>
      </c>
      <c r="E409" s="8" t="s">
        <v>41</v>
      </c>
      <c r="F409" s="7">
        <v>448</v>
      </c>
      <c r="G409" s="7"/>
      <c r="H409" s="7">
        <v>0</v>
      </c>
      <c r="I409" s="7"/>
      <c r="J409" s="7">
        <v>448</v>
      </c>
      <c r="K409" s="8"/>
      <c r="L409" s="7">
        <v>0</v>
      </c>
      <c r="M409" s="7">
        <v>0</v>
      </c>
      <c r="N409" s="7">
        <v>448</v>
      </c>
      <c r="O409" s="6" t="s">
        <v>328</v>
      </c>
      <c r="P409" s="5">
        <v>3.5</v>
      </c>
      <c r="Q409" s="5">
        <v>1568</v>
      </c>
    </row>
    <row r="410" spans="1:17" x14ac:dyDescent="0.35">
      <c r="A410" s="9">
        <v>18265</v>
      </c>
      <c r="B410" s="8" t="s">
        <v>332</v>
      </c>
      <c r="C410" s="8" t="s">
        <v>139</v>
      </c>
      <c r="D410" s="8" t="s">
        <v>1277</v>
      </c>
      <c r="E410" s="8" t="s">
        <v>1276</v>
      </c>
      <c r="F410" s="7">
        <v>104</v>
      </c>
      <c r="G410" s="7"/>
      <c r="H410" s="7">
        <v>0</v>
      </c>
      <c r="I410" s="7"/>
      <c r="J410" s="7">
        <v>104</v>
      </c>
      <c r="K410" s="8"/>
      <c r="L410" s="7">
        <v>0</v>
      </c>
      <c r="M410" s="7">
        <v>0</v>
      </c>
      <c r="N410" s="7">
        <v>104</v>
      </c>
      <c r="O410" s="6" t="s">
        <v>328</v>
      </c>
      <c r="P410" s="5">
        <v>2.95</v>
      </c>
      <c r="Q410" s="5">
        <v>306.8</v>
      </c>
    </row>
    <row r="411" spans="1:17" x14ac:dyDescent="0.35">
      <c r="A411" s="9">
        <v>18266</v>
      </c>
      <c r="B411" s="8" t="s">
        <v>332</v>
      </c>
      <c r="C411" s="8" t="s">
        <v>42</v>
      </c>
      <c r="D411" s="8" t="s">
        <v>1275</v>
      </c>
      <c r="E411" s="8" t="s">
        <v>41</v>
      </c>
      <c r="F411" s="7">
        <v>0</v>
      </c>
      <c r="G411" s="7"/>
      <c r="H411" s="7">
        <v>0</v>
      </c>
      <c r="I411" s="7"/>
      <c r="J411" s="7">
        <v>0</v>
      </c>
      <c r="K411" s="8"/>
      <c r="L411" s="7">
        <v>0</v>
      </c>
      <c r="M411" s="7">
        <v>0</v>
      </c>
      <c r="N411" s="7">
        <v>0</v>
      </c>
      <c r="O411" s="6" t="s">
        <v>328</v>
      </c>
      <c r="P411" s="5">
        <v>0</v>
      </c>
      <c r="Q411" s="5">
        <v>0</v>
      </c>
    </row>
    <row r="412" spans="1:17" x14ac:dyDescent="0.35">
      <c r="A412" s="9">
        <v>18267</v>
      </c>
      <c r="B412" s="8" t="s">
        <v>332</v>
      </c>
      <c r="C412" s="8" t="s">
        <v>856</v>
      </c>
      <c r="D412" s="8" t="s">
        <v>1274</v>
      </c>
      <c r="E412" s="8" t="s">
        <v>1273</v>
      </c>
      <c r="F412" s="7">
        <v>0</v>
      </c>
      <c r="G412" s="7"/>
      <c r="H412" s="7">
        <v>0</v>
      </c>
      <c r="I412" s="7"/>
      <c r="J412" s="7">
        <v>0</v>
      </c>
      <c r="K412" s="8" t="s">
        <v>574</v>
      </c>
      <c r="L412" s="7">
        <v>0</v>
      </c>
      <c r="M412" s="7">
        <v>0</v>
      </c>
      <c r="N412" s="7">
        <v>0</v>
      </c>
      <c r="O412" s="6" t="s">
        <v>328</v>
      </c>
      <c r="P412" s="5">
        <v>2.15</v>
      </c>
      <c r="Q412" s="5">
        <v>0</v>
      </c>
    </row>
    <row r="413" spans="1:17" x14ac:dyDescent="0.35">
      <c r="A413" s="9">
        <v>18268</v>
      </c>
      <c r="B413" s="8" t="s">
        <v>332</v>
      </c>
      <c r="C413" s="8" t="s">
        <v>108</v>
      </c>
      <c r="D413" s="8" t="s">
        <v>1272</v>
      </c>
      <c r="E413" s="8" t="s">
        <v>463</v>
      </c>
      <c r="F413" s="7">
        <v>904.9</v>
      </c>
      <c r="G413" s="7"/>
      <c r="H413" s="7">
        <v>0</v>
      </c>
      <c r="I413" s="7"/>
      <c r="J413" s="7">
        <v>904.9</v>
      </c>
      <c r="K413" s="8"/>
      <c r="L413" s="7">
        <v>0</v>
      </c>
      <c r="M413" s="7">
        <v>0</v>
      </c>
      <c r="N413" s="7">
        <v>904.9</v>
      </c>
      <c r="O413" s="6" t="s">
        <v>328</v>
      </c>
      <c r="P413" s="5">
        <v>5.6</v>
      </c>
      <c r="Q413" s="5">
        <v>5067.4399999999996</v>
      </c>
    </row>
    <row r="414" spans="1:17" x14ac:dyDescent="0.35">
      <c r="A414" s="9">
        <v>18269</v>
      </c>
      <c r="B414" s="8" t="s">
        <v>332</v>
      </c>
      <c r="C414" s="8" t="s">
        <v>1271</v>
      </c>
      <c r="D414" s="8" t="s">
        <v>1270</v>
      </c>
      <c r="E414" s="8" t="s">
        <v>53</v>
      </c>
      <c r="F414" s="7">
        <v>186</v>
      </c>
      <c r="G414" s="7"/>
      <c r="H414" s="7">
        <v>0</v>
      </c>
      <c r="I414" s="7"/>
      <c r="J414" s="7">
        <v>186</v>
      </c>
      <c r="K414" s="8"/>
      <c r="L414" s="7">
        <v>0</v>
      </c>
      <c r="M414" s="7">
        <v>0</v>
      </c>
      <c r="N414" s="7">
        <v>186</v>
      </c>
      <c r="O414" s="6" t="s">
        <v>328</v>
      </c>
      <c r="P414" s="5">
        <v>0.8</v>
      </c>
      <c r="Q414" s="5">
        <v>148.80000000000001</v>
      </c>
    </row>
    <row r="415" spans="1:17" x14ac:dyDescent="0.35">
      <c r="A415" s="9">
        <v>18270</v>
      </c>
      <c r="B415" s="8" t="s">
        <v>332</v>
      </c>
      <c r="C415" s="8" t="s">
        <v>1268</v>
      </c>
      <c r="D415" s="8" t="s">
        <v>1269</v>
      </c>
      <c r="E415" s="8" t="s">
        <v>41</v>
      </c>
      <c r="F415" s="7">
        <v>0</v>
      </c>
      <c r="G415" s="7"/>
      <c r="H415" s="7">
        <v>0</v>
      </c>
      <c r="I415" s="7"/>
      <c r="J415" s="7">
        <v>0</v>
      </c>
      <c r="K415" s="8"/>
      <c r="L415" s="7">
        <v>0</v>
      </c>
      <c r="M415" s="7">
        <v>0</v>
      </c>
      <c r="N415" s="7">
        <v>0</v>
      </c>
      <c r="O415" s="6" t="s">
        <v>328</v>
      </c>
      <c r="P415" s="5">
        <v>2.5499999999999998</v>
      </c>
      <c r="Q415" s="5">
        <v>0</v>
      </c>
    </row>
    <row r="416" spans="1:17" x14ac:dyDescent="0.35">
      <c r="A416" s="9">
        <v>18271</v>
      </c>
      <c r="B416" s="8" t="s">
        <v>332</v>
      </c>
      <c r="C416" s="8" t="s">
        <v>1268</v>
      </c>
      <c r="D416" s="8" t="s">
        <v>1267</v>
      </c>
      <c r="E416" s="8" t="s">
        <v>41</v>
      </c>
      <c r="F416" s="7">
        <v>20</v>
      </c>
      <c r="G416" s="7"/>
      <c r="H416" s="7">
        <v>0</v>
      </c>
      <c r="I416" s="7"/>
      <c r="J416" s="7">
        <v>20</v>
      </c>
      <c r="K416" s="8"/>
      <c r="L416" s="7">
        <v>0</v>
      </c>
      <c r="M416" s="7">
        <v>0</v>
      </c>
      <c r="N416" s="7">
        <v>20</v>
      </c>
      <c r="O416" s="6" t="s">
        <v>328</v>
      </c>
      <c r="P416" s="5">
        <v>2.85</v>
      </c>
      <c r="Q416" s="5">
        <v>57</v>
      </c>
    </row>
    <row r="417" spans="1:17" x14ac:dyDescent="0.35">
      <c r="A417" s="9">
        <v>18272</v>
      </c>
      <c r="B417" s="8" t="s">
        <v>332</v>
      </c>
      <c r="C417" s="8" t="s">
        <v>856</v>
      </c>
      <c r="D417" s="8" t="s">
        <v>1266</v>
      </c>
      <c r="E417" s="8" t="s">
        <v>228</v>
      </c>
      <c r="F417" s="7">
        <v>0</v>
      </c>
      <c r="G417" s="7"/>
      <c r="H417" s="7">
        <v>0</v>
      </c>
      <c r="I417" s="7"/>
      <c r="J417" s="7">
        <v>0</v>
      </c>
      <c r="K417" s="8" t="s">
        <v>574</v>
      </c>
      <c r="L417" s="7">
        <v>0</v>
      </c>
      <c r="M417" s="7">
        <v>0</v>
      </c>
      <c r="N417" s="7">
        <v>0</v>
      </c>
      <c r="O417" s="6" t="s">
        <v>328</v>
      </c>
      <c r="P417" s="5">
        <v>2.25</v>
      </c>
      <c r="Q417" s="5">
        <v>0</v>
      </c>
    </row>
    <row r="418" spans="1:17" x14ac:dyDescent="0.35">
      <c r="A418" s="9">
        <v>18273</v>
      </c>
      <c r="B418" s="8" t="s">
        <v>332</v>
      </c>
      <c r="C418" s="8" t="s">
        <v>856</v>
      </c>
      <c r="D418" s="8" t="s">
        <v>1265</v>
      </c>
      <c r="E418" s="8" t="s">
        <v>523</v>
      </c>
      <c r="F418" s="7">
        <v>0</v>
      </c>
      <c r="G418" s="7"/>
      <c r="H418" s="7">
        <v>0</v>
      </c>
      <c r="I418" s="7"/>
      <c r="J418" s="7">
        <v>0</v>
      </c>
      <c r="K418" s="8"/>
      <c r="L418" s="7">
        <v>0</v>
      </c>
      <c r="M418" s="7">
        <v>0</v>
      </c>
      <c r="N418" s="7">
        <v>0</v>
      </c>
      <c r="O418" s="6" t="s">
        <v>328</v>
      </c>
      <c r="P418" s="5">
        <v>2.27</v>
      </c>
      <c r="Q418" s="5">
        <v>0</v>
      </c>
    </row>
    <row r="419" spans="1:17" x14ac:dyDescent="0.35">
      <c r="A419" s="9">
        <v>18274</v>
      </c>
      <c r="B419" s="8" t="s">
        <v>332</v>
      </c>
      <c r="C419" s="8" t="s">
        <v>57</v>
      </c>
      <c r="D419" s="8" t="s">
        <v>1264</v>
      </c>
      <c r="E419" s="8" t="s">
        <v>41</v>
      </c>
      <c r="F419" s="7">
        <v>0</v>
      </c>
      <c r="G419" s="7"/>
      <c r="H419" s="7">
        <v>0</v>
      </c>
      <c r="I419" s="7"/>
      <c r="J419" s="7">
        <v>0</v>
      </c>
      <c r="K419" s="8"/>
      <c r="L419" s="7">
        <v>0</v>
      </c>
      <c r="M419" s="7">
        <v>0</v>
      </c>
      <c r="N419" s="7">
        <v>0</v>
      </c>
      <c r="O419" s="6" t="s">
        <v>328</v>
      </c>
      <c r="P419" s="5">
        <v>2.08</v>
      </c>
      <c r="Q419" s="5">
        <v>0</v>
      </c>
    </row>
    <row r="420" spans="1:17" x14ac:dyDescent="0.35">
      <c r="A420" s="9">
        <v>18275</v>
      </c>
      <c r="B420" s="8" t="s">
        <v>332</v>
      </c>
      <c r="C420" s="8" t="s">
        <v>66</v>
      </c>
      <c r="D420" s="8" t="s">
        <v>323</v>
      </c>
      <c r="E420" s="8" t="s">
        <v>41</v>
      </c>
      <c r="F420" s="7">
        <v>0</v>
      </c>
      <c r="G420" s="7"/>
      <c r="H420" s="7">
        <v>0</v>
      </c>
      <c r="I420" s="7"/>
      <c r="J420" s="7">
        <v>0</v>
      </c>
      <c r="K420" s="8"/>
      <c r="L420" s="7">
        <v>0</v>
      </c>
      <c r="M420" s="7">
        <v>0</v>
      </c>
      <c r="N420" s="7">
        <v>0</v>
      </c>
      <c r="O420" s="6" t="s">
        <v>328</v>
      </c>
      <c r="P420" s="5">
        <v>0</v>
      </c>
      <c r="Q420" s="5">
        <v>0</v>
      </c>
    </row>
    <row r="421" spans="1:17" x14ac:dyDescent="0.35">
      <c r="A421" s="9">
        <v>18276</v>
      </c>
      <c r="B421" s="8" t="s">
        <v>332</v>
      </c>
      <c r="C421" s="8" t="s">
        <v>1261</v>
      </c>
      <c r="D421" s="8" t="s">
        <v>1263</v>
      </c>
      <c r="E421" s="8" t="s">
        <v>1262</v>
      </c>
      <c r="F421" s="7">
        <v>0</v>
      </c>
      <c r="G421" s="7"/>
      <c r="H421" s="7">
        <v>0</v>
      </c>
      <c r="I421" s="7"/>
      <c r="J421" s="7">
        <v>0</v>
      </c>
      <c r="K421" s="8"/>
      <c r="L421" s="7">
        <v>0</v>
      </c>
      <c r="M421" s="7">
        <v>0</v>
      </c>
      <c r="N421" s="7">
        <v>0</v>
      </c>
      <c r="O421" s="6" t="s">
        <v>328</v>
      </c>
      <c r="P421" s="5">
        <v>0</v>
      </c>
      <c r="Q421" s="5">
        <v>0</v>
      </c>
    </row>
    <row r="422" spans="1:17" x14ac:dyDescent="0.35">
      <c r="A422" s="9">
        <v>18277</v>
      </c>
      <c r="B422" s="8" t="s">
        <v>332</v>
      </c>
      <c r="C422" s="8" t="s">
        <v>1261</v>
      </c>
      <c r="D422" s="8" t="s">
        <v>1260</v>
      </c>
      <c r="E422" s="8" t="s">
        <v>1259</v>
      </c>
      <c r="F422" s="7">
        <v>0</v>
      </c>
      <c r="G422" s="7"/>
      <c r="H422" s="7">
        <v>0</v>
      </c>
      <c r="I422" s="7"/>
      <c r="J422" s="7">
        <v>0</v>
      </c>
      <c r="K422" s="8"/>
      <c r="L422" s="7">
        <v>0</v>
      </c>
      <c r="M422" s="7">
        <v>0</v>
      </c>
      <c r="N422" s="7">
        <v>0</v>
      </c>
      <c r="O422" s="6" t="s">
        <v>328</v>
      </c>
      <c r="P422" s="5">
        <v>0</v>
      </c>
      <c r="Q422" s="5">
        <v>0</v>
      </c>
    </row>
    <row r="423" spans="1:17" x14ac:dyDescent="0.35">
      <c r="A423" s="9">
        <v>18280</v>
      </c>
      <c r="B423" s="8" t="s">
        <v>332</v>
      </c>
      <c r="C423" s="8" t="s">
        <v>108</v>
      </c>
      <c r="D423" s="8" t="s">
        <v>1258</v>
      </c>
      <c r="E423" s="8" t="s">
        <v>41</v>
      </c>
      <c r="F423" s="7">
        <v>782</v>
      </c>
      <c r="G423" s="7"/>
      <c r="H423" s="7">
        <v>0</v>
      </c>
      <c r="I423" s="7"/>
      <c r="J423" s="7">
        <v>782</v>
      </c>
      <c r="K423" s="8"/>
      <c r="L423" s="7">
        <v>0</v>
      </c>
      <c r="M423" s="7">
        <v>0</v>
      </c>
      <c r="N423" s="7">
        <v>782</v>
      </c>
      <c r="O423" s="6" t="s">
        <v>328</v>
      </c>
      <c r="P423" s="5">
        <v>2.85</v>
      </c>
      <c r="Q423" s="5">
        <v>2228.7000000000003</v>
      </c>
    </row>
    <row r="424" spans="1:17" x14ac:dyDescent="0.35">
      <c r="A424" s="9">
        <v>18281</v>
      </c>
      <c r="B424" s="8" t="s">
        <v>332</v>
      </c>
      <c r="C424" s="8" t="s">
        <v>108</v>
      </c>
      <c r="D424" s="8" t="s">
        <v>1257</v>
      </c>
      <c r="E424" s="8" t="s">
        <v>41</v>
      </c>
      <c r="F424" s="7">
        <v>807.5</v>
      </c>
      <c r="G424" s="7"/>
      <c r="H424" s="7">
        <v>0</v>
      </c>
      <c r="I424" s="7"/>
      <c r="J424" s="7">
        <v>807.5</v>
      </c>
      <c r="K424" s="8"/>
      <c r="L424" s="7">
        <v>0</v>
      </c>
      <c r="M424" s="7">
        <v>0</v>
      </c>
      <c r="N424" s="7">
        <v>807.5</v>
      </c>
      <c r="O424" s="6" t="s">
        <v>328</v>
      </c>
      <c r="P424" s="5">
        <v>2.85</v>
      </c>
      <c r="Q424" s="5">
        <v>2301.375</v>
      </c>
    </row>
    <row r="425" spans="1:17" x14ac:dyDescent="0.35">
      <c r="A425" s="9">
        <v>18282</v>
      </c>
      <c r="B425" s="8" t="s">
        <v>332</v>
      </c>
      <c r="C425" s="8" t="s">
        <v>108</v>
      </c>
      <c r="D425" s="8" t="s">
        <v>1256</v>
      </c>
      <c r="E425" s="8" t="s">
        <v>41</v>
      </c>
      <c r="F425" s="7">
        <v>1685.5</v>
      </c>
      <c r="G425" s="7"/>
      <c r="H425" s="7">
        <v>-74.554044000000005</v>
      </c>
      <c r="I425" s="7"/>
      <c r="J425" s="7">
        <v>1610.945956</v>
      </c>
      <c r="K425" s="8"/>
      <c r="L425" s="7">
        <v>0</v>
      </c>
      <c r="M425" s="7">
        <v>-69.040000000000006</v>
      </c>
      <c r="N425" s="7">
        <v>1541.9059560000001</v>
      </c>
      <c r="O425" s="6" t="s">
        <v>328</v>
      </c>
      <c r="P425" s="5">
        <v>4.4400000000000004</v>
      </c>
      <c r="Q425" s="5">
        <v>7152.6000446400003</v>
      </c>
    </row>
    <row r="426" spans="1:17" x14ac:dyDescent="0.35">
      <c r="A426" s="9">
        <v>18283</v>
      </c>
      <c r="B426" s="8" t="s">
        <v>332</v>
      </c>
      <c r="C426" s="8" t="s">
        <v>1255</v>
      </c>
      <c r="D426" s="8" t="s">
        <v>1254</v>
      </c>
      <c r="E426" s="8" t="s">
        <v>41</v>
      </c>
      <c r="F426" s="7">
        <v>0</v>
      </c>
      <c r="G426" s="7"/>
      <c r="H426" s="7">
        <v>0</v>
      </c>
      <c r="I426" s="7"/>
      <c r="J426" s="7">
        <v>0</v>
      </c>
      <c r="K426" s="8"/>
      <c r="L426" s="7">
        <v>0</v>
      </c>
      <c r="M426" s="7">
        <v>0</v>
      </c>
      <c r="N426" s="7">
        <v>0</v>
      </c>
      <c r="O426" s="6" t="s">
        <v>328</v>
      </c>
      <c r="P426" s="5">
        <v>0</v>
      </c>
      <c r="Q426" s="5">
        <v>0</v>
      </c>
    </row>
    <row r="427" spans="1:17" x14ac:dyDescent="0.35">
      <c r="A427" s="9">
        <v>18284</v>
      </c>
      <c r="B427" s="8" t="s">
        <v>332</v>
      </c>
      <c r="C427" s="8" t="s">
        <v>64</v>
      </c>
      <c r="D427" s="8" t="s">
        <v>1253</v>
      </c>
      <c r="E427" s="8" t="s">
        <v>1252</v>
      </c>
      <c r="F427" s="7">
        <v>0</v>
      </c>
      <c r="G427" s="7"/>
      <c r="H427" s="7">
        <v>0</v>
      </c>
      <c r="I427" s="7"/>
      <c r="J427" s="7">
        <v>0</v>
      </c>
      <c r="K427" s="8"/>
      <c r="L427" s="7">
        <v>0</v>
      </c>
      <c r="M427" s="7">
        <v>0</v>
      </c>
      <c r="N427" s="7">
        <v>0</v>
      </c>
      <c r="O427" s="6" t="s">
        <v>328</v>
      </c>
      <c r="P427" s="5">
        <v>0</v>
      </c>
      <c r="Q427" s="5">
        <v>0</v>
      </c>
    </row>
    <row r="428" spans="1:17" x14ac:dyDescent="0.35">
      <c r="A428" s="9">
        <v>18285</v>
      </c>
      <c r="B428" s="8" t="s">
        <v>332</v>
      </c>
      <c r="C428" s="8" t="s">
        <v>70</v>
      </c>
      <c r="D428" s="8" t="s">
        <v>1251</v>
      </c>
      <c r="E428" s="8" t="s">
        <v>463</v>
      </c>
      <c r="F428" s="7">
        <v>0</v>
      </c>
      <c r="G428" s="7"/>
      <c r="H428" s="7">
        <v>0</v>
      </c>
      <c r="I428" s="7"/>
      <c r="J428" s="7">
        <v>0</v>
      </c>
      <c r="K428" s="8" t="s">
        <v>574</v>
      </c>
      <c r="L428" s="7">
        <v>0</v>
      </c>
      <c r="M428" s="7">
        <v>0</v>
      </c>
      <c r="N428" s="7">
        <v>0</v>
      </c>
      <c r="O428" s="6" t="s">
        <v>328</v>
      </c>
      <c r="P428" s="5">
        <v>3.45</v>
      </c>
      <c r="Q428" s="5">
        <v>0</v>
      </c>
    </row>
    <row r="429" spans="1:17" x14ac:dyDescent="0.35">
      <c r="A429" s="9">
        <v>18287</v>
      </c>
      <c r="B429" s="8" t="s">
        <v>332</v>
      </c>
      <c r="C429" s="8" t="s">
        <v>70</v>
      </c>
      <c r="D429" s="8" t="s">
        <v>1250</v>
      </c>
      <c r="E429" s="8" t="s">
        <v>1249</v>
      </c>
      <c r="F429" s="7">
        <v>3705</v>
      </c>
      <c r="G429" s="7"/>
      <c r="H429" s="7">
        <v>0</v>
      </c>
      <c r="I429" s="7"/>
      <c r="J429" s="7">
        <v>3705</v>
      </c>
      <c r="K429" s="8" t="s">
        <v>574</v>
      </c>
      <c r="L429" s="7">
        <v>0</v>
      </c>
      <c r="M429" s="7">
        <v>0</v>
      </c>
      <c r="N429" s="7">
        <v>3705</v>
      </c>
      <c r="O429" s="6" t="s">
        <v>328</v>
      </c>
      <c r="P429" s="5">
        <v>2.8</v>
      </c>
      <c r="Q429" s="5">
        <v>10374</v>
      </c>
    </row>
    <row r="430" spans="1:17" x14ac:dyDescent="0.35">
      <c r="A430" s="9">
        <v>18288</v>
      </c>
      <c r="B430" s="8" t="s">
        <v>332</v>
      </c>
      <c r="C430" s="8" t="s">
        <v>57</v>
      </c>
      <c r="D430" s="8" t="s">
        <v>1248</v>
      </c>
      <c r="E430" s="8" t="s">
        <v>1247</v>
      </c>
      <c r="F430" s="7">
        <v>71.8</v>
      </c>
      <c r="G430" s="7"/>
      <c r="H430" s="7">
        <v>0</v>
      </c>
      <c r="I430" s="7"/>
      <c r="J430" s="7">
        <v>71.8</v>
      </c>
      <c r="K430" s="8"/>
      <c r="L430" s="7">
        <v>0</v>
      </c>
      <c r="M430" s="7">
        <v>0</v>
      </c>
      <c r="N430" s="7">
        <v>71.8</v>
      </c>
      <c r="O430" s="6" t="s">
        <v>328</v>
      </c>
      <c r="P430" s="5">
        <v>0</v>
      </c>
      <c r="Q430" s="5">
        <v>0</v>
      </c>
    </row>
    <row r="431" spans="1:17" x14ac:dyDescent="0.35">
      <c r="A431" s="9">
        <v>18290</v>
      </c>
      <c r="B431" s="8" t="s">
        <v>332</v>
      </c>
      <c r="C431" s="8" t="s">
        <v>57</v>
      </c>
      <c r="D431" s="8" t="s">
        <v>473</v>
      </c>
      <c r="E431" s="8" t="s">
        <v>187</v>
      </c>
      <c r="F431" s="7">
        <v>6356.6</v>
      </c>
      <c r="G431" s="7">
        <v>7648.1</v>
      </c>
      <c r="H431" s="7">
        <v>-8717.6481779999995</v>
      </c>
      <c r="I431" s="7"/>
      <c r="J431" s="7">
        <v>5287.0518220000013</v>
      </c>
      <c r="K431" s="8" t="s">
        <v>574</v>
      </c>
      <c r="L431" s="7">
        <v>2631.2</v>
      </c>
      <c r="M431" s="7">
        <v>-3097.5931</v>
      </c>
      <c r="N431" s="7">
        <v>4820.658722000001</v>
      </c>
      <c r="O431" s="6" t="s">
        <v>328</v>
      </c>
      <c r="P431" s="5">
        <v>5.3</v>
      </c>
      <c r="Q431" s="5">
        <v>28021.374656600005</v>
      </c>
    </row>
    <row r="432" spans="1:17" x14ac:dyDescent="0.35">
      <c r="A432" s="9">
        <v>18291</v>
      </c>
      <c r="B432" s="8" t="s">
        <v>332</v>
      </c>
      <c r="C432" s="8" t="s">
        <v>624</v>
      </c>
      <c r="D432" s="8" t="s">
        <v>1246</v>
      </c>
      <c r="E432" s="8" t="s">
        <v>1245</v>
      </c>
      <c r="F432" s="7">
        <v>0</v>
      </c>
      <c r="G432" s="7"/>
      <c r="H432" s="7">
        <v>0</v>
      </c>
      <c r="I432" s="7"/>
      <c r="J432" s="7">
        <v>0</v>
      </c>
      <c r="K432" s="8"/>
      <c r="L432" s="7">
        <v>0</v>
      </c>
      <c r="M432" s="7">
        <v>0</v>
      </c>
      <c r="N432" s="7">
        <v>0</v>
      </c>
      <c r="O432" s="6" t="s">
        <v>328</v>
      </c>
      <c r="P432" s="5">
        <v>0</v>
      </c>
      <c r="Q432" s="5">
        <v>0</v>
      </c>
    </row>
    <row r="433" spans="1:17" x14ac:dyDescent="0.35">
      <c r="A433" s="9">
        <v>18292</v>
      </c>
      <c r="B433" s="8" t="s">
        <v>332</v>
      </c>
      <c r="C433" s="8" t="s">
        <v>1244</v>
      </c>
      <c r="D433" s="8" t="s">
        <v>1243</v>
      </c>
      <c r="E433" s="8" t="s">
        <v>41</v>
      </c>
      <c r="F433" s="7">
        <v>104</v>
      </c>
      <c r="G433" s="7"/>
      <c r="H433" s="7">
        <v>0</v>
      </c>
      <c r="I433" s="7"/>
      <c r="J433" s="7">
        <v>104</v>
      </c>
      <c r="K433" s="8"/>
      <c r="L433" s="7">
        <v>0</v>
      </c>
      <c r="M433" s="7">
        <v>0</v>
      </c>
      <c r="N433" s="7">
        <v>104</v>
      </c>
      <c r="O433" s="6" t="s">
        <v>328</v>
      </c>
      <c r="P433" s="5">
        <v>6.25</v>
      </c>
      <c r="Q433" s="5">
        <v>650</v>
      </c>
    </row>
    <row r="434" spans="1:17" x14ac:dyDescent="0.35">
      <c r="A434" s="9">
        <v>18293</v>
      </c>
      <c r="B434" s="8" t="s">
        <v>332</v>
      </c>
      <c r="C434" s="8" t="s">
        <v>70</v>
      </c>
      <c r="D434" s="8" t="s">
        <v>1242</v>
      </c>
      <c r="E434" s="8" t="s">
        <v>170</v>
      </c>
      <c r="F434" s="7">
        <v>610</v>
      </c>
      <c r="G434" s="7">
        <v>882</v>
      </c>
      <c r="H434" s="7">
        <v>-558.33371999999997</v>
      </c>
      <c r="I434" s="7"/>
      <c r="J434" s="7">
        <v>933.66628000000003</v>
      </c>
      <c r="K434" s="8" t="s">
        <v>574</v>
      </c>
      <c r="L434" s="7">
        <v>840</v>
      </c>
      <c r="M434" s="7">
        <v>-714</v>
      </c>
      <c r="N434" s="7">
        <v>1059.6662799999999</v>
      </c>
      <c r="O434" s="6" t="s">
        <v>328</v>
      </c>
      <c r="P434" s="5">
        <v>3.2</v>
      </c>
      <c r="Q434" s="5">
        <v>2987.7320960000002</v>
      </c>
    </row>
    <row r="435" spans="1:17" x14ac:dyDescent="0.35">
      <c r="A435" s="9">
        <v>18294</v>
      </c>
      <c r="B435" s="8" t="s">
        <v>332</v>
      </c>
      <c r="C435" s="8" t="s">
        <v>70</v>
      </c>
      <c r="D435" s="8" t="s">
        <v>1241</v>
      </c>
      <c r="E435" s="8" t="s">
        <v>1240</v>
      </c>
      <c r="F435" s="7">
        <v>0</v>
      </c>
      <c r="G435" s="7"/>
      <c r="H435" s="7">
        <v>0</v>
      </c>
      <c r="I435" s="7"/>
      <c r="J435" s="7">
        <v>0</v>
      </c>
      <c r="K435" s="8"/>
      <c r="L435" s="7">
        <v>0</v>
      </c>
      <c r="M435" s="7">
        <v>0</v>
      </c>
      <c r="N435" s="7">
        <v>0</v>
      </c>
      <c r="O435" s="6" t="s">
        <v>328</v>
      </c>
      <c r="P435" s="5">
        <v>0</v>
      </c>
      <c r="Q435" s="5">
        <v>0</v>
      </c>
    </row>
    <row r="436" spans="1:17" x14ac:dyDescent="0.35">
      <c r="A436" s="9">
        <v>18295</v>
      </c>
      <c r="B436" s="8" t="s">
        <v>332</v>
      </c>
      <c r="C436" s="8" t="s">
        <v>124</v>
      </c>
      <c r="D436" s="8" t="s">
        <v>1239</v>
      </c>
      <c r="E436" s="8" t="s">
        <v>1238</v>
      </c>
      <c r="F436" s="7">
        <v>30</v>
      </c>
      <c r="G436" s="7"/>
      <c r="H436" s="7">
        <v>0</v>
      </c>
      <c r="I436" s="7"/>
      <c r="J436" s="7">
        <v>30</v>
      </c>
      <c r="K436" s="8"/>
      <c r="L436" s="7">
        <v>0</v>
      </c>
      <c r="M436" s="7">
        <v>0</v>
      </c>
      <c r="N436" s="7">
        <v>30</v>
      </c>
      <c r="O436" s="6" t="s">
        <v>328</v>
      </c>
      <c r="P436" s="5">
        <v>4.53</v>
      </c>
      <c r="Q436" s="5">
        <v>135.9</v>
      </c>
    </row>
    <row r="437" spans="1:17" x14ac:dyDescent="0.35">
      <c r="A437" s="9">
        <v>18296</v>
      </c>
      <c r="B437" s="8" t="s">
        <v>332</v>
      </c>
      <c r="C437" s="8" t="s">
        <v>70</v>
      </c>
      <c r="D437" s="8" t="s">
        <v>1237</v>
      </c>
      <c r="E437" s="8" t="s">
        <v>1236</v>
      </c>
      <c r="F437" s="7">
        <v>172</v>
      </c>
      <c r="G437" s="7"/>
      <c r="H437" s="7">
        <v>0</v>
      </c>
      <c r="I437" s="7"/>
      <c r="J437" s="7">
        <v>172</v>
      </c>
      <c r="K437" s="8"/>
      <c r="L437" s="7">
        <v>0</v>
      </c>
      <c r="M437" s="7">
        <v>0</v>
      </c>
      <c r="N437" s="7">
        <v>172</v>
      </c>
      <c r="O437" s="6" t="s">
        <v>328</v>
      </c>
      <c r="P437" s="5">
        <v>2.75</v>
      </c>
      <c r="Q437" s="5">
        <v>473</v>
      </c>
    </row>
    <row r="438" spans="1:17" x14ac:dyDescent="0.35">
      <c r="A438" s="9">
        <v>18297</v>
      </c>
      <c r="B438" s="8" t="s">
        <v>332</v>
      </c>
      <c r="C438" s="8" t="s">
        <v>64</v>
      </c>
      <c r="D438" s="8" t="s">
        <v>1235</v>
      </c>
      <c r="E438" s="8" t="s">
        <v>1234</v>
      </c>
      <c r="F438" s="7">
        <v>84</v>
      </c>
      <c r="G438" s="7"/>
      <c r="H438" s="7">
        <v>0</v>
      </c>
      <c r="I438" s="7"/>
      <c r="J438" s="7">
        <v>84</v>
      </c>
      <c r="K438" s="8" t="s">
        <v>574</v>
      </c>
      <c r="L438" s="7">
        <v>0</v>
      </c>
      <c r="M438" s="7">
        <v>0</v>
      </c>
      <c r="N438" s="7">
        <v>84</v>
      </c>
      <c r="O438" s="6" t="s">
        <v>328</v>
      </c>
      <c r="P438" s="5">
        <v>2.8</v>
      </c>
      <c r="Q438" s="5">
        <v>235.2</v>
      </c>
    </row>
    <row r="439" spans="1:17" x14ac:dyDescent="0.35">
      <c r="A439" s="9">
        <v>18298</v>
      </c>
      <c r="B439" s="8" t="s">
        <v>332</v>
      </c>
      <c r="C439" s="8" t="s">
        <v>64</v>
      </c>
      <c r="D439" s="8" t="s">
        <v>1233</v>
      </c>
      <c r="E439" s="8" t="s">
        <v>41</v>
      </c>
      <c r="F439" s="7">
        <v>137</v>
      </c>
      <c r="G439" s="7"/>
      <c r="H439" s="7">
        <v>0</v>
      </c>
      <c r="I439" s="7"/>
      <c r="J439" s="7">
        <v>137</v>
      </c>
      <c r="K439" s="8"/>
      <c r="L439" s="7">
        <v>0</v>
      </c>
      <c r="M439" s="7">
        <v>0</v>
      </c>
      <c r="N439" s="7">
        <v>137</v>
      </c>
      <c r="O439" s="6" t="s">
        <v>328</v>
      </c>
      <c r="P439" s="5">
        <v>4.21</v>
      </c>
      <c r="Q439" s="5">
        <v>576.77</v>
      </c>
    </row>
    <row r="440" spans="1:17" x14ac:dyDescent="0.35">
      <c r="A440" s="9">
        <v>18299</v>
      </c>
      <c r="B440" s="8" t="s">
        <v>332</v>
      </c>
      <c r="C440" s="8" t="s">
        <v>189</v>
      </c>
      <c r="D440" s="8" t="s">
        <v>1232</v>
      </c>
      <c r="E440" s="8" t="s">
        <v>41</v>
      </c>
      <c r="F440" s="7">
        <v>0</v>
      </c>
      <c r="G440" s="7"/>
      <c r="H440" s="7">
        <v>0</v>
      </c>
      <c r="I440" s="7"/>
      <c r="J440" s="7">
        <v>0</v>
      </c>
      <c r="K440" s="8"/>
      <c r="L440" s="7">
        <v>0</v>
      </c>
      <c r="M440" s="7">
        <v>0</v>
      </c>
      <c r="N440" s="7">
        <v>0</v>
      </c>
      <c r="O440" s="6" t="s">
        <v>328</v>
      </c>
      <c r="P440" s="5">
        <v>0</v>
      </c>
      <c r="Q440" s="5">
        <v>0</v>
      </c>
    </row>
    <row r="441" spans="1:17" x14ac:dyDescent="0.35">
      <c r="A441" s="9">
        <v>18300</v>
      </c>
      <c r="B441" s="8" t="s">
        <v>332</v>
      </c>
      <c r="C441" s="8" t="s">
        <v>1231</v>
      </c>
      <c r="D441" s="8" t="s">
        <v>1230</v>
      </c>
      <c r="E441" s="8" t="s">
        <v>41</v>
      </c>
      <c r="F441" s="7">
        <v>222</v>
      </c>
      <c r="G441" s="7"/>
      <c r="H441" s="7">
        <v>0</v>
      </c>
      <c r="I441" s="7"/>
      <c r="J441" s="7">
        <v>222</v>
      </c>
      <c r="K441" s="8"/>
      <c r="L441" s="7">
        <v>0</v>
      </c>
      <c r="M441" s="7">
        <v>0</v>
      </c>
      <c r="N441" s="7">
        <v>222</v>
      </c>
      <c r="O441" s="6" t="s">
        <v>328</v>
      </c>
      <c r="P441" s="5">
        <v>12.81</v>
      </c>
      <c r="Q441" s="5">
        <v>2843.82</v>
      </c>
    </row>
    <row r="442" spans="1:17" x14ac:dyDescent="0.35">
      <c r="A442" s="9">
        <v>18301</v>
      </c>
      <c r="B442" s="8" t="s">
        <v>332</v>
      </c>
      <c r="C442" s="8" t="s">
        <v>684</v>
      </c>
      <c r="D442" s="8" t="s">
        <v>1229</v>
      </c>
      <c r="E442" s="8" t="s">
        <v>41</v>
      </c>
      <c r="F442" s="7">
        <v>0</v>
      </c>
      <c r="G442" s="7"/>
      <c r="H442" s="7">
        <v>0</v>
      </c>
      <c r="I442" s="7"/>
      <c r="J442" s="7">
        <v>0</v>
      </c>
      <c r="K442" s="8"/>
      <c r="L442" s="7">
        <v>0</v>
      </c>
      <c r="M442" s="7">
        <v>0</v>
      </c>
      <c r="N442" s="7">
        <v>0</v>
      </c>
      <c r="O442" s="6" t="s">
        <v>328</v>
      </c>
      <c r="P442" s="5">
        <v>0</v>
      </c>
      <c r="Q442" s="5">
        <v>0</v>
      </c>
    </row>
    <row r="443" spans="1:17" x14ac:dyDescent="0.35">
      <c r="A443" s="9">
        <v>18303</v>
      </c>
      <c r="B443" s="8" t="s">
        <v>332</v>
      </c>
      <c r="C443" s="8" t="s">
        <v>108</v>
      </c>
      <c r="D443" s="8" t="s">
        <v>1228</v>
      </c>
      <c r="E443" s="8" t="s">
        <v>41</v>
      </c>
      <c r="F443" s="7">
        <v>0</v>
      </c>
      <c r="G443" s="7"/>
      <c r="H443" s="7">
        <v>0</v>
      </c>
      <c r="I443" s="7"/>
      <c r="J443" s="7">
        <v>0</v>
      </c>
      <c r="K443" s="8"/>
      <c r="L443" s="7">
        <v>0</v>
      </c>
      <c r="M443" s="7">
        <v>0</v>
      </c>
      <c r="N443" s="7">
        <v>0</v>
      </c>
      <c r="O443" s="6" t="s">
        <v>328</v>
      </c>
      <c r="P443" s="5">
        <v>0</v>
      </c>
      <c r="Q443" s="5">
        <v>0</v>
      </c>
    </row>
    <row r="444" spans="1:17" x14ac:dyDescent="0.35">
      <c r="A444" s="9">
        <v>18304</v>
      </c>
      <c r="B444" s="8" t="s">
        <v>332</v>
      </c>
      <c r="C444" s="8" t="s">
        <v>1227</v>
      </c>
      <c r="D444" s="8" t="s">
        <v>1226</v>
      </c>
      <c r="E444" s="8" t="s">
        <v>41</v>
      </c>
      <c r="F444" s="7">
        <v>0</v>
      </c>
      <c r="G444" s="7"/>
      <c r="H444" s="7">
        <v>0</v>
      </c>
      <c r="I444" s="7"/>
      <c r="J444" s="7">
        <v>0</v>
      </c>
      <c r="K444" s="8"/>
      <c r="L444" s="7">
        <v>0</v>
      </c>
      <c r="M444" s="7">
        <v>0</v>
      </c>
      <c r="N444" s="7">
        <v>0</v>
      </c>
      <c r="O444" s="6" t="s">
        <v>328</v>
      </c>
      <c r="P444" s="5">
        <v>0</v>
      </c>
      <c r="Q444" s="5">
        <v>0</v>
      </c>
    </row>
    <row r="445" spans="1:17" x14ac:dyDescent="0.35">
      <c r="A445" s="9">
        <v>18305</v>
      </c>
      <c r="B445" s="8" t="s">
        <v>332</v>
      </c>
      <c r="C445" s="8" t="s">
        <v>57</v>
      </c>
      <c r="D445" s="8" t="s">
        <v>1225</v>
      </c>
      <c r="E445" s="8" t="s">
        <v>41</v>
      </c>
      <c r="F445" s="7">
        <v>56.3</v>
      </c>
      <c r="G445" s="7"/>
      <c r="H445" s="7">
        <v>0</v>
      </c>
      <c r="I445" s="7"/>
      <c r="J445" s="7">
        <v>56.3</v>
      </c>
      <c r="K445" s="8"/>
      <c r="L445" s="7">
        <v>0</v>
      </c>
      <c r="M445" s="7">
        <v>0</v>
      </c>
      <c r="N445" s="7">
        <v>56.3</v>
      </c>
      <c r="O445" s="6" t="s">
        <v>328</v>
      </c>
      <c r="P445" s="5">
        <v>2.14</v>
      </c>
      <c r="Q445" s="5">
        <v>120.482</v>
      </c>
    </row>
    <row r="446" spans="1:17" x14ac:dyDescent="0.35">
      <c r="A446" s="9">
        <v>18306</v>
      </c>
      <c r="B446" s="8" t="s">
        <v>332</v>
      </c>
      <c r="C446" s="8" t="s">
        <v>70</v>
      </c>
      <c r="D446" s="8" t="s">
        <v>1224</v>
      </c>
      <c r="E446" s="8" t="s">
        <v>279</v>
      </c>
      <c r="F446" s="7">
        <v>4313.5</v>
      </c>
      <c r="G446" s="7"/>
      <c r="H446" s="7">
        <v>-79.724464800000007</v>
      </c>
      <c r="I446" s="7"/>
      <c r="J446" s="7">
        <v>4233.7755352000004</v>
      </c>
      <c r="K446" s="8" t="s">
        <v>574</v>
      </c>
      <c r="L446" s="7">
        <v>0</v>
      </c>
      <c r="M446" s="7">
        <v>-5.66</v>
      </c>
      <c r="N446" s="7">
        <v>4228.1155352000005</v>
      </c>
      <c r="O446" s="6" t="s">
        <v>328</v>
      </c>
      <c r="P446" s="5">
        <v>2.8</v>
      </c>
      <c r="Q446" s="5">
        <v>11854.571498560001</v>
      </c>
    </row>
    <row r="447" spans="1:17" x14ac:dyDescent="0.35">
      <c r="A447" s="9">
        <v>18307</v>
      </c>
      <c r="B447" s="8" t="s">
        <v>332</v>
      </c>
      <c r="C447" s="8" t="s">
        <v>70</v>
      </c>
      <c r="D447" s="8" t="s">
        <v>1223</v>
      </c>
      <c r="E447" s="8" t="s">
        <v>143</v>
      </c>
      <c r="F447" s="7">
        <v>943.6</v>
      </c>
      <c r="G447" s="7">
        <v>1092</v>
      </c>
      <c r="H447" s="7">
        <v>-766.58434560000001</v>
      </c>
      <c r="I447" s="7"/>
      <c r="J447" s="7">
        <v>1269.0156543999999</v>
      </c>
      <c r="K447" s="8" t="s">
        <v>574</v>
      </c>
      <c r="L447" s="7">
        <v>63</v>
      </c>
      <c r="M447" s="7">
        <v>-1153.5913</v>
      </c>
      <c r="N447" s="7">
        <v>178.42435439999986</v>
      </c>
      <c r="O447" s="6" t="s">
        <v>328</v>
      </c>
      <c r="P447" s="5">
        <v>3.43</v>
      </c>
      <c r="Q447" s="5">
        <v>4352.7236945919994</v>
      </c>
    </row>
    <row r="448" spans="1:17" x14ac:dyDescent="0.35">
      <c r="A448" s="9">
        <v>18308</v>
      </c>
      <c r="B448" s="8" t="s">
        <v>332</v>
      </c>
      <c r="C448" s="8" t="s">
        <v>57</v>
      </c>
      <c r="D448" s="8" t="s">
        <v>1222</v>
      </c>
      <c r="E448" s="8" t="s">
        <v>46</v>
      </c>
      <c r="F448" s="7">
        <v>0</v>
      </c>
      <c r="G448" s="7"/>
      <c r="H448" s="7">
        <v>0</v>
      </c>
      <c r="I448" s="7"/>
      <c r="J448" s="7">
        <v>0</v>
      </c>
      <c r="K448" s="8"/>
      <c r="L448" s="7">
        <v>0</v>
      </c>
      <c r="M448" s="7">
        <v>0</v>
      </c>
      <c r="N448" s="7">
        <v>0</v>
      </c>
      <c r="O448" s="6" t="s">
        <v>328</v>
      </c>
      <c r="P448" s="5">
        <v>0</v>
      </c>
      <c r="Q448" s="5">
        <v>0</v>
      </c>
    </row>
    <row r="449" spans="1:17" x14ac:dyDescent="0.35">
      <c r="A449" s="9">
        <v>18309</v>
      </c>
      <c r="B449" s="8" t="s">
        <v>332</v>
      </c>
      <c r="C449" s="8" t="s">
        <v>189</v>
      </c>
      <c r="D449" s="8" t="s">
        <v>1221</v>
      </c>
      <c r="E449" s="8" t="s">
        <v>46</v>
      </c>
      <c r="F449" s="7">
        <v>0</v>
      </c>
      <c r="G449" s="7"/>
      <c r="H449" s="7">
        <v>0</v>
      </c>
      <c r="I449" s="7"/>
      <c r="J449" s="7">
        <v>0</v>
      </c>
      <c r="K449" s="8"/>
      <c r="L449" s="7">
        <v>0</v>
      </c>
      <c r="M449" s="7">
        <v>0</v>
      </c>
      <c r="N449" s="7">
        <v>0</v>
      </c>
      <c r="O449" s="6" t="s">
        <v>328</v>
      </c>
      <c r="P449" s="5">
        <v>0</v>
      </c>
      <c r="Q449" s="5">
        <v>0</v>
      </c>
    </row>
    <row r="450" spans="1:17" x14ac:dyDescent="0.35">
      <c r="A450" s="9">
        <v>18310</v>
      </c>
      <c r="B450" s="8" t="s">
        <v>332</v>
      </c>
      <c r="C450" s="8" t="s">
        <v>66</v>
      </c>
      <c r="D450" s="8" t="s">
        <v>1220</v>
      </c>
      <c r="E450" s="8" t="s">
        <v>1219</v>
      </c>
      <c r="F450" s="7">
        <v>0</v>
      </c>
      <c r="G450" s="7"/>
      <c r="H450" s="7">
        <v>0</v>
      </c>
      <c r="I450" s="7"/>
      <c r="J450" s="7">
        <v>0</v>
      </c>
      <c r="K450" s="8"/>
      <c r="L450" s="7">
        <v>0</v>
      </c>
      <c r="M450" s="7">
        <v>0</v>
      </c>
      <c r="N450" s="7">
        <v>0</v>
      </c>
      <c r="O450" s="6" t="s">
        <v>328</v>
      </c>
      <c r="P450" s="5">
        <v>1.48</v>
      </c>
      <c r="Q450" s="5">
        <v>0</v>
      </c>
    </row>
    <row r="451" spans="1:17" x14ac:dyDescent="0.35">
      <c r="A451" s="9">
        <v>18311</v>
      </c>
      <c r="B451" s="8" t="s">
        <v>332</v>
      </c>
      <c r="C451" s="8" t="s">
        <v>57</v>
      </c>
      <c r="D451" s="8" t="s">
        <v>1218</v>
      </c>
      <c r="E451" s="8" t="s">
        <v>228</v>
      </c>
      <c r="F451" s="7">
        <v>81.599999999999994</v>
      </c>
      <c r="G451" s="7"/>
      <c r="H451" s="7">
        <v>0</v>
      </c>
      <c r="I451" s="7"/>
      <c r="J451" s="7">
        <v>81.599999999999994</v>
      </c>
      <c r="K451" s="8"/>
      <c r="L451" s="7">
        <v>0</v>
      </c>
      <c r="M451" s="7">
        <v>0</v>
      </c>
      <c r="N451" s="7">
        <v>81.599999999999994</v>
      </c>
      <c r="O451" s="6" t="s">
        <v>328</v>
      </c>
      <c r="P451" s="5">
        <v>2.2999999999999998</v>
      </c>
      <c r="Q451" s="5">
        <v>187.67999999999998</v>
      </c>
    </row>
    <row r="452" spans="1:17" x14ac:dyDescent="0.35">
      <c r="A452" s="9">
        <v>18312</v>
      </c>
      <c r="B452" s="8" t="s">
        <v>332</v>
      </c>
      <c r="C452" s="8" t="s">
        <v>234</v>
      </c>
      <c r="D452" s="8" t="s">
        <v>245</v>
      </c>
      <c r="E452" s="8" t="s">
        <v>246</v>
      </c>
      <c r="F452" s="7">
        <v>2647.6</v>
      </c>
      <c r="G452" s="7"/>
      <c r="H452" s="7">
        <v>-57.189360000000001</v>
      </c>
      <c r="I452" s="7"/>
      <c r="J452" s="7">
        <v>2590.4106400000001</v>
      </c>
      <c r="K452" s="8" t="s">
        <v>574</v>
      </c>
      <c r="L452" s="7">
        <v>0</v>
      </c>
      <c r="M452" s="7">
        <v>-205.93199999999999</v>
      </c>
      <c r="N452" s="7">
        <v>2384.4786400000003</v>
      </c>
      <c r="O452" s="6" t="s">
        <v>328</v>
      </c>
      <c r="P452" s="5">
        <v>1.35</v>
      </c>
      <c r="Q452" s="5">
        <v>3497.0543640000005</v>
      </c>
    </row>
    <row r="453" spans="1:17" x14ac:dyDescent="0.35">
      <c r="A453" s="9">
        <v>18314</v>
      </c>
      <c r="B453" s="8" t="s">
        <v>332</v>
      </c>
      <c r="C453" s="8" t="s">
        <v>234</v>
      </c>
      <c r="D453" s="8" t="s">
        <v>1217</v>
      </c>
      <c r="E453" s="8" t="s">
        <v>53</v>
      </c>
      <c r="F453" s="7">
        <v>517</v>
      </c>
      <c r="G453" s="7"/>
      <c r="H453" s="7">
        <v>0</v>
      </c>
      <c r="I453" s="7"/>
      <c r="J453" s="7">
        <v>517</v>
      </c>
      <c r="K453" s="8" t="s">
        <v>574</v>
      </c>
      <c r="L453" s="7">
        <v>0</v>
      </c>
      <c r="M453" s="7">
        <v>0</v>
      </c>
      <c r="N453" s="7">
        <v>517</v>
      </c>
      <c r="O453" s="6" t="s">
        <v>328</v>
      </c>
      <c r="P453" s="5">
        <v>1.2</v>
      </c>
      <c r="Q453" s="5">
        <v>620.4</v>
      </c>
    </row>
    <row r="454" spans="1:17" x14ac:dyDescent="0.35">
      <c r="A454" s="9">
        <v>18315</v>
      </c>
      <c r="B454" s="8" t="s">
        <v>332</v>
      </c>
      <c r="C454" s="8" t="s">
        <v>234</v>
      </c>
      <c r="D454" s="8" t="s">
        <v>1216</v>
      </c>
      <c r="E454" s="8" t="s">
        <v>53</v>
      </c>
      <c r="F454" s="7">
        <v>407</v>
      </c>
      <c r="G454" s="7"/>
      <c r="H454" s="7">
        <v>0</v>
      </c>
      <c r="I454" s="7"/>
      <c r="J454" s="7">
        <v>407</v>
      </c>
      <c r="K454" s="8" t="s">
        <v>574</v>
      </c>
      <c r="L454" s="7">
        <v>0</v>
      </c>
      <c r="M454" s="7">
        <v>0</v>
      </c>
      <c r="N454" s="7">
        <v>407</v>
      </c>
      <c r="O454" s="6" t="s">
        <v>328</v>
      </c>
      <c r="P454" s="5">
        <v>1.05</v>
      </c>
      <c r="Q454" s="5">
        <v>427.35</v>
      </c>
    </row>
    <row r="455" spans="1:17" x14ac:dyDescent="0.35">
      <c r="A455" s="9">
        <v>18316</v>
      </c>
      <c r="B455" s="8" t="s">
        <v>332</v>
      </c>
      <c r="C455" s="8" t="s">
        <v>108</v>
      </c>
      <c r="D455" s="8" t="s">
        <v>1215</v>
      </c>
      <c r="E455" s="8" t="s">
        <v>41</v>
      </c>
      <c r="F455" s="7">
        <v>355</v>
      </c>
      <c r="G455" s="7"/>
      <c r="H455" s="7">
        <v>0</v>
      </c>
      <c r="I455" s="7"/>
      <c r="J455" s="7">
        <v>355</v>
      </c>
      <c r="K455" s="8"/>
      <c r="L455" s="7">
        <v>0</v>
      </c>
      <c r="M455" s="7">
        <v>0</v>
      </c>
      <c r="N455" s="7">
        <v>355</v>
      </c>
      <c r="O455" s="6" t="s">
        <v>328</v>
      </c>
      <c r="P455" s="5">
        <v>3.55</v>
      </c>
      <c r="Q455" s="5">
        <v>1260.25</v>
      </c>
    </row>
    <row r="456" spans="1:17" x14ac:dyDescent="0.35">
      <c r="A456" s="9">
        <v>18317</v>
      </c>
      <c r="B456" s="8" t="s">
        <v>332</v>
      </c>
      <c r="C456" s="8" t="s">
        <v>189</v>
      </c>
      <c r="D456" s="8" t="s">
        <v>1214</v>
      </c>
      <c r="E456" s="8" t="s">
        <v>46</v>
      </c>
      <c r="F456" s="7">
        <v>3972</v>
      </c>
      <c r="G456" s="7"/>
      <c r="H456" s="7">
        <v>0</v>
      </c>
      <c r="I456" s="7"/>
      <c r="J456" s="7">
        <v>3972</v>
      </c>
      <c r="K456" s="8" t="s">
        <v>574</v>
      </c>
      <c r="L456" s="7">
        <v>0</v>
      </c>
      <c r="M456" s="7">
        <v>0</v>
      </c>
      <c r="N456" s="7">
        <v>3972</v>
      </c>
      <c r="O456" s="6" t="s">
        <v>328</v>
      </c>
      <c r="P456" s="5">
        <v>1.9</v>
      </c>
      <c r="Q456" s="5">
        <v>7546.7999999999993</v>
      </c>
    </row>
    <row r="457" spans="1:17" x14ac:dyDescent="0.35">
      <c r="A457" s="9">
        <v>18318</v>
      </c>
      <c r="B457" s="8" t="s">
        <v>332</v>
      </c>
      <c r="C457" s="8" t="s">
        <v>64</v>
      </c>
      <c r="D457" s="8" t="s">
        <v>68</v>
      </c>
      <c r="E457" s="8" t="s">
        <v>69</v>
      </c>
      <c r="F457" s="7">
        <v>229</v>
      </c>
      <c r="G457" s="7"/>
      <c r="H457" s="7">
        <v>0</v>
      </c>
      <c r="I457" s="7"/>
      <c r="J457" s="7">
        <v>229</v>
      </c>
      <c r="K457" s="8" t="s">
        <v>574</v>
      </c>
      <c r="L457" s="7">
        <v>0</v>
      </c>
      <c r="M457" s="7">
        <v>-292</v>
      </c>
      <c r="N457" s="7">
        <v>-63</v>
      </c>
      <c r="O457" s="6" t="s">
        <v>328</v>
      </c>
      <c r="P457" s="5">
        <v>3.04</v>
      </c>
      <c r="Q457" s="5">
        <v>696.16</v>
      </c>
    </row>
    <row r="458" spans="1:17" x14ac:dyDescent="0.35">
      <c r="A458" s="9">
        <v>18319</v>
      </c>
      <c r="B458" s="8" t="s">
        <v>332</v>
      </c>
      <c r="C458" s="8" t="s">
        <v>133</v>
      </c>
      <c r="D458" s="8" t="s">
        <v>1084</v>
      </c>
      <c r="E458" s="8" t="s">
        <v>41</v>
      </c>
      <c r="F458" s="7">
        <v>307.3</v>
      </c>
      <c r="G458" s="7"/>
      <c r="H458" s="7">
        <v>0</v>
      </c>
      <c r="I458" s="7"/>
      <c r="J458" s="7">
        <v>307.3</v>
      </c>
      <c r="K458" s="8" t="s">
        <v>574</v>
      </c>
      <c r="L458" s="7">
        <v>0</v>
      </c>
      <c r="M458" s="7">
        <v>0</v>
      </c>
      <c r="N458" s="7">
        <v>307.3</v>
      </c>
      <c r="O458" s="6" t="s">
        <v>328</v>
      </c>
      <c r="P458" s="5">
        <v>2.97</v>
      </c>
      <c r="Q458" s="5">
        <v>912.68100000000004</v>
      </c>
    </row>
    <row r="459" spans="1:17" x14ac:dyDescent="0.35">
      <c r="A459" s="9">
        <v>18320</v>
      </c>
      <c r="B459" s="8" t="s">
        <v>332</v>
      </c>
      <c r="C459" s="8" t="s">
        <v>211</v>
      </c>
      <c r="D459" s="8" t="s">
        <v>1213</v>
      </c>
      <c r="E459" s="8" t="s">
        <v>46</v>
      </c>
      <c r="F459" s="7">
        <v>1911</v>
      </c>
      <c r="G459" s="7"/>
      <c r="H459" s="7">
        <v>-264.9348</v>
      </c>
      <c r="I459" s="7"/>
      <c r="J459" s="7">
        <v>1646.0652</v>
      </c>
      <c r="K459" s="8"/>
      <c r="L459" s="7">
        <v>0</v>
      </c>
      <c r="M459" s="7">
        <v>-1873.1959999999999</v>
      </c>
      <c r="N459" s="7">
        <v>-227.13079999999991</v>
      </c>
      <c r="O459" s="6" t="s">
        <v>328</v>
      </c>
      <c r="P459" s="5">
        <v>3.61</v>
      </c>
      <c r="Q459" s="5">
        <v>5942.2953719999996</v>
      </c>
    </row>
    <row r="460" spans="1:17" x14ac:dyDescent="0.35">
      <c r="A460" s="9">
        <v>18321</v>
      </c>
      <c r="B460" s="8" t="s">
        <v>332</v>
      </c>
      <c r="C460" s="8" t="s">
        <v>133</v>
      </c>
      <c r="D460" s="8" t="s">
        <v>1212</v>
      </c>
      <c r="E460" s="8" t="s">
        <v>46</v>
      </c>
      <c r="F460" s="7">
        <v>180</v>
      </c>
      <c r="G460" s="7"/>
      <c r="H460" s="7">
        <v>0</v>
      </c>
      <c r="I460" s="7"/>
      <c r="J460" s="7">
        <v>180</v>
      </c>
      <c r="K460" s="8" t="s">
        <v>574</v>
      </c>
      <c r="L460" s="7">
        <v>0</v>
      </c>
      <c r="M460" s="7">
        <v>0</v>
      </c>
      <c r="N460" s="7">
        <v>180</v>
      </c>
      <c r="O460" s="6" t="s">
        <v>328</v>
      </c>
      <c r="P460" s="5">
        <v>0.81</v>
      </c>
      <c r="Q460" s="5">
        <v>145.80000000000001</v>
      </c>
    </row>
    <row r="461" spans="1:17" x14ac:dyDescent="0.35">
      <c r="A461" s="9">
        <v>18322</v>
      </c>
      <c r="B461" s="8" t="s">
        <v>332</v>
      </c>
      <c r="C461" s="8" t="s">
        <v>234</v>
      </c>
      <c r="D461" s="8" t="s">
        <v>1211</v>
      </c>
      <c r="E461" s="8" t="s">
        <v>246</v>
      </c>
      <c r="F461" s="7">
        <v>0</v>
      </c>
      <c r="G461" s="7"/>
      <c r="H461" s="7">
        <v>0</v>
      </c>
      <c r="I461" s="7"/>
      <c r="J461" s="7">
        <v>0</v>
      </c>
      <c r="K461" s="8" t="s">
        <v>574</v>
      </c>
      <c r="L461" s="7">
        <v>0</v>
      </c>
      <c r="M461" s="7">
        <v>0</v>
      </c>
      <c r="N461" s="7">
        <v>0</v>
      </c>
      <c r="O461" s="6" t="s">
        <v>328</v>
      </c>
      <c r="P461" s="5">
        <v>1.42</v>
      </c>
      <c r="Q461" s="5">
        <v>0</v>
      </c>
    </row>
    <row r="462" spans="1:17" x14ac:dyDescent="0.35">
      <c r="A462" s="9">
        <v>18324</v>
      </c>
      <c r="B462" s="8" t="s">
        <v>332</v>
      </c>
      <c r="C462" s="8" t="s">
        <v>1201</v>
      </c>
      <c r="D462" s="8" t="s">
        <v>1210</v>
      </c>
      <c r="E462" s="8" t="s">
        <v>41</v>
      </c>
      <c r="F462" s="7">
        <v>0</v>
      </c>
      <c r="G462" s="7"/>
      <c r="H462" s="7">
        <v>0</v>
      </c>
      <c r="I462" s="7"/>
      <c r="J462" s="7">
        <v>0</v>
      </c>
      <c r="K462" s="8"/>
      <c r="L462" s="7">
        <v>0</v>
      </c>
      <c r="M462" s="7">
        <v>0</v>
      </c>
      <c r="N462" s="7">
        <v>0</v>
      </c>
      <c r="O462" s="6" t="s">
        <v>328</v>
      </c>
      <c r="P462" s="5">
        <v>10.27</v>
      </c>
      <c r="Q462" s="5">
        <v>0</v>
      </c>
    </row>
    <row r="463" spans="1:17" x14ac:dyDescent="0.35">
      <c r="A463" s="9">
        <v>18325</v>
      </c>
      <c r="B463" s="8" t="s">
        <v>332</v>
      </c>
      <c r="C463" s="8" t="s">
        <v>1209</v>
      </c>
      <c r="D463" s="8" t="s">
        <v>1208</v>
      </c>
      <c r="E463" s="8" t="s">
        <v>1207</v>
      </c>
      <c r="F463" s="7">
        <v>0</v>
      </c>
      <c r="G463" s="7"/>
      <c r="H463" s="7">
        <v>0</v>
      </c>
      <c r="I463" s="7"/>
      <c r="J463" s="7">
        <v>0</v>
      </c>
      <c r="K463" s="8"/>
      <c r="L463" s="7">
        <v>0</v>
      </c>
      <c r="M463" s="7">
        <v>0</v>
      </c>
      <c r="N463" s="7">
        <v>0</v>
      </c>
      <c r="O463" s="6" t="s">
        <v>328</v>
      </c>
      <c r="P463" s="5">
        <v>0</v>
      </c>
      <c r="Q463" s="5">
        <v>0</v>
      </c>
    </row>
    <row r="464" spans="1:17" x14ac:dyDescent="0.35">
      <c r="A464" s="9">
        <v>18326</v>
      </c>
      <c r="B464" s="8" t="s">
        <v>332</v>
      </c>
      <c r="C464" s="8" t="s">
        <v>57</v>
      </c>
      <c r="D464" s="8" t="s">
        <v>1206</v>
      </c>
      <c r="E464" s="8" t="s">
        <v>53</v>
      </c>
      <c r="F464" s="7">
        <v>40</v>
      </c>
      <c r="G464" s="7"/>
      <c r="H464" s="7">
        <v>0</v>
      </c>
      <c r="I464" s="7"/>
      <c r="J464" s="7">
        <v>40</v>
      </c>
      <c r="K464" s="8"/>
      <c r="L464" s="7">
        <v>0</v>
      </c>
      <c r="M464" s="7">
        <v>0</v>
      </c>
      <c r="N464" s="7">
        <v>40</v>
      </c>
      <c r="O464" s="6" t="s">
        <v>328</v>
      </c>
      <c r="P464" s="5">
        <v>2.0499999999999998</v>
      </c>
      <c r="Q464" s="5">
        <v>82</v>
      </c>
    </row>
    <row r="465" spans="1:17" x14ac:dyDescent="0.35">
      <c r="A465" s="9">
        <v>18327</v>
      </c>
      <c r="B465" s="8" t="s">
        <v>332</v>
      </c>
      <c r="C465" s="8" t="s">
        <v>64</v>
      </c>
      <c r="D465" s="8" t="s">
        <v>1205</v>
      </c>
      <c r="E465" s="8" t="s">
        <v>1204</v>
      </c>
      <c r="F465" s="7">
        <v>1029</v>
      </c>
      <c r="G465" s="7"/>
      <c r="H465" s="7">
        <v>0</v>
      </c>
      <c r="I465" s="7"/>
      <c r="J465" s="7">
        <v>1029</v>
      </c>
      <c r="K465" s="8" t="s">
        <v>574</v>
      </c>
      <c r="L465" s="7">
        <v>0</v>
      </c>
      <c r="M465" s="7">
        <v>0</v>
      </c>
      <c r="N465" s="7">
        <v>1029</v>
      </c>
      <c r="O465" s="6" t="s">
        <v>328</v>
      </c>
      <c r="P465" s="5">
        <v>3.05</v>
      </c>
      <c r="Q465" s="5">
        <v>3138.45</v>
      </c>
    </row>
    <row r="466" spans="1:17" x14ac:dyDescent="0.35">
      <c r="A466" s="9">
        <v>18328</v>
      </c>
      <c r="B466" s="8" t="s">
        <v>332</v>
      </c>
      <c r="C466" s="8" t="s">
        <v>64</v>
      </c>
      <c r="D466" s="8" t="s">
        <v>1203</v>
      </c>
      <c r="E466" s="8" t="s">
        <v>1202</v>
      </c>
      <c r="F466" s="7">
        <v>763</v>
      </c>
      <c r="G466" s="7"/>
      <c r="H466" s="7">
        <v>0</v>
      </c>
      <c r="I466" s="7"/>
      <c r="J466" s="7">
        <v>763</v>
      </c>
      <c r="K466" s="8" t="s">
        <v>574</v>
      </c>
      <c r="L466" s="7">
        <v>0</v>
      </c>
      <c r="M466" s="7">
        <v>0</v>
      </c>
      <c r="N466" s="7">
        <v>763</v>
      </c>
      <c r="O466" s="6" t="s">
        <v>328</v>
      </c>
      <c r="P466" s="5">
        <v>3.47</v>
      </c>
      <c r="Q466" s="5">
        <v>2647.61</v>
      </c>
    </row>
    <row r="467" spans="1:17" x14ac:dyDescent="0.35">
      <c r="A467" s="9">
        <v>18329</v>
      </c>
      <c r="B467" s="8" t="s">
        <v>332</v>
      </c>
      <c r="C467" s="8" t="s">
        <v>1201</v>
      </c>
      <c r="D467" s="8" t="s">
        <v>1200</v>
      </c>
      <c r="E467" s="8" t="s">
        <v>41</v>
      </c>
      <c r="F467" s="7">
        <v>115</v>
      </c>
      <c r="G467" s="7"/>
      <c r="H467" s="7">
        <v>0</v>
      </c>
      <c r="I467" s="7"/>
      <c r="J467" s="7">
        <v>115</v>
      </c>
      <c r="K467" s="8"/>
      <c r="L467" s="7">
        <v>0</v>
      </c>
      <c r="M467" s="7">
        <v>0</v>
      </c>
      <c r="N467" s="7">
        <v>115</v>
      </c>
      <c r="O467" s="6" t="s">
        <v>328</v>
      </c>
      <c r="P467" s="5">
        <v>9.68</v>
      </c>
      <c r="Q467" s="5">
        <v>1113.2</v>
      </c>
    </row>
    <row r="468" spans="1:17" x14ac:dyDescent="0.35">
      <c r="A468" s="9">
        <v>18330</v>
      </c>
      <c r="B468" s="8" t="s">
        <v>332</v>
      </c>
      <c r="C468" s="8" t="s">
        <v>66</v>
      </c>
      <c r="D468" s="8" t="s">
        <v>1199</v>
      </c>
      <c r="E468" s="8" t="s">
        <v>41</v>
      </c>
      <c r="F468" s="7">
        <v>0</v>
      </c>
      <c r="G468" s="7"/>
      <c r="H468" s="7">
        <v>0</v>
      </c>
      <c r="I468" s="7"/>
      <c r="J468" s="7">
        <v>0</v>
      </c>
      <c r="K468" s="8"/>
      <c r="L468" s="7">
        <v>0</v>
      </c>
      <c r="M468" s="7">
        <v>0</v>
      </c>
      <c r="N468" s="7">
        <v>0</v>
      </c>
      <c r="O468" s="6" t="s">
        <v>328</v>
      </c>
      <c r="P468" s="5">
        <v>2.52</v>
      </c>
      <c r="Q468" s="5">
        <v>0</v>
      </c>
    </row>
    <row r="469" spans="1:17" x14ac:dyDescent="0.35">
      <c r="A469" s="9">
        <v>18331</v>
      </c>
      <c r="B469" s="8" t="s">
        <v>332</v>
      </c>
      <c r="C469" s="8" t="s">
        <v>64</v>
      </c>
      <c r="D469" s="8" t="s">
        <v>1198</v>
      </c>
      <c r="E469" s="8" t="s">
        <v>1197</v>
      </c>
      <c r="F469" s="7">
        <v>0</v>
      </c>
      <c r="G469" s="7"/>
      <c r="H469" s="7">
        <v>0</v>
      </c>
      <c r="I469" s="7"/>
      <c r="J469" s="7">
        <v>0</v>
      </c>
      <c r="K469" s="8"/>
      <c r="L469" s="7">
        <v>0</v>
      </c>
      <c r="M469" s="7">
        <v>0</v>
      </c>
      <c r="N469" s="7">
        <v>0</v>
      </c>
      <c r="O469" s="6" t="s">
        <v>328</v>
      </c>
      <c r="P469" s="5">
        <v>5.66</v>
      </c>
      <c r="Q469" s="5">
        <v>0</v>
      </c>
    </row>
    <row r="470" spans="1:17" x14ac:dyDescent="0.35">
      <c r="A470" s="9">
        <v>18332</v>
      </c>
      <c r="B470" s="8" t="s">
        <v>332</v>
      </c>
      <c r="C470" s="8" t="s">
        <v>64</v>
      </c>
      <c r="D470" s="8" t="s">
        <v>1196</v>
      </c>
      <c r="E470" s="8" t="s">
        <v>1195</v>
      </c>
      <c r="F470" s="7">
        <v>160</v>
      </c>
      <c r="G470" s="7"/>
      <c r="H470" s="7">
        <v>0</v>
      </c>
      <c r="I470" s="7"/>
      <c r="J470" s="7">
        <v>160</v>
      </c>
      <c r="K470" s="8" t="s">
        <v>574</v>
      </c>
      <c r="L470" s="7">
        <v>0</v>
      </c>
      <c r="M470" s="7">
        <v>0</v>
      </c>
      <c r="N470" s="7">
        <v>160</v>
      </c>
      <c r="O470" s="6" t="s">
        <v>328</v>
      </c>
      <c r="P470" s="5">
        <v>2.76</v>
      </c>
      <c r="Q470" s="5">
        <v>441.59999999999997</v>
      </c>
    </row>
    <row r="471" spans="1:17" x14ac:dyDescent="0.35">
      <c r="A471" s="9">
        <v>18333</v>
      </c>
      <c r="B471" s="8" t="s">
        <v>332</v>
      </c>
      <c r="C471" s="8" t="s">
        <v>70</v>
      </c>
      <c r="D471" s="8" t="s">
        <v>1194</v>
      </c>
      <c r="E471" s="8" t="s">
        <v>1193</v>
      </c>
      <c r="F471" s="7">
        <v>646</v>
      </c>
      <c r="G471" s="7"/>
      <c r="H471" s="7">
        <v>0</v>
      </c>
      <c r="I471" s="7"/>
      <c r="J471" s="7">
        <v>646</v>
      </c>
      <c r="K471" s="8"/>
      <c r="L471" s="7">
        <v>0</v>
      </c>
      <c r="M471" s="7">
        <v>0</v>
      </c>
      <c r="N471" s="7">
        <v>646</v>
      </c>
      <c r="O471" s="6" t="s">
        <v>328</v>
      </c>
      <c r="P471" s="5">
        <v>2.8</v>
      </c>
      <c r="Q471" s="5">
        <v>1808.8</v>
      </c>
    </row>
    <row r="472" spans="1:17" x14ac:dyDescent="0.35">
      <c r="A472" s="9">
        <v>18334</v>
      </c>
      <c r="B472" s="8" t="s">
        <v>332</v>
      </c>
      <c r="C472" s="8" t="s">
        <v>320</v>
      </c>
      <c r="D472" s="8" t="s">
        <v>323</v>
      </c>
      <c r="E472" s="8" t="s">
        <v>41</v>
      </c>
      <c r="F472" s="7">
        <v>38939</v>
      </c>
      <c r="G472" s="7"/>
      <c r="H472" s="7">
        <v>-2193.795192</v>
      </c>
      <c r="I472" s="7"/>
      <c r="J472" s="7">
        <v>36745.204808000002</v>
      </c>
      <c r="K472" s="8"/>
      <c r="L472" s="7">
        <v>0</v>
      </c>
      <c r="M472" s="7">
        <v>-0.146700000000001</v>
      </c>
      <c r="N472" s="7">
        <v>36745.058108000005</v>
      </c>
      <c r="O472" s="6" t="s">
        <v>328</v>
      </c>
      <c r="P472" s="5">
        <v>4.08</v>
      </c>
      <c r="Q472" s="5">
        <v>149920.43561664002</v>
      </c>
    </row>
    <row r="473" spans="1:17" x14ac:dyDescent="0.35">
      <c r="A473" s="9">
        <v>18335</v>
      </c>
      <c r="B473" s="8" t="s">
        <v>332</v>
      </c>
      <c r="C473" s="8" t="s">
        <v>70</v>
      </c>
      <c r="D473" s="8" t="s">
        <v>1192</v>
      </c>
      <c r="E473" s="8" t="s">
        <v>1191</v>
      </c>
      <c r="F473" s="7">
        <v>3</v>
      </c>
      <c r="G473" s="7"/>
      <c r="H473" s="7">
        <v>0</v>
      </c>
      <c r="I473" s="7"/>
      <c r="J473" s="7">
        <v>3</v>
      </c>
      <c r="K473" s="8"/>
      <c r="L473" s="7">
        <v>0</v>
      </c>
      <c r="M473" s="7">
        <v>0</v>
      </c>
      <c r="N473" s="7">
        <v>3</v>
      </c>
      <c r="O473" s="6" t="s">
        <v>328</v>
      </c>
      <c r="P473" s="5">
        <v>0</v>
      </c>
      <c r="Q473" s="5">
        <v>0</v>
      </c>
    </row>
    <row r="474" spans="1:17" x14ac:dyDescent="0.35">
      <c r="A474" s="9">
        <v>18336</v>
      </c>
      <c r="B474" s="8" t="s">
        <v>332</v>
      </c>
      <c r="C474" s="8" t="s">
        <v>70</v>
      </c>
      <c r="D474" s="8" t="s">
        <v>1190</v>
      </c>
      <c r="E474" s="8" t="s">
        <v>1189</v>
      </c>
      <c r="F474" s="7">
        <v>0</v>
      </c>
      <c r="G474" s="7"/>
      <c r="H474" s="7">
        <v>0</v>
      </c>
      <c r="I474" s="7"/>
      <c r="J474" s="7">
        <v>0</v>
      </c>
      <c r="K474" s="8"/>
      <c r="L474" s="7">
        <v>0</v>
      </c>
      <c r="M474" s="7">
        <v>0</v>
      </c>
      <c r="N474" s="7">
        <v>0</v>
      </c>
      <c r="O474" s="6" t="s">
        <v>328</v>
      </c>
      <c r="P474" s="5">
        <v>0</v>
      </c>
      <c r="Q474" s="5">
        <v>0</v>
      </c>
    </row>
    <row r="475" spans="1:17" x14ac:dyDescent="0.35">
      <c r="A475" s="9">
        <v>18337</v>
      </c>
      <c r="B475" s="8" t="s">
        <v>332</v>
      </c>
      <c r="C475" s="8" t="s">
        <v>70</v>
      </c>
      <c r="D475" s="8" t="s">
        <v>1188</v>
      </c>
      <c r="E475" s="8" t="s">
        <v>1187</v>
      </c>
      <c r="F475" s="7">
        <v>3</v>
      </c>
      <c r="G475" s="7"/>
      <c r="H475" s="7">
        <v>0</v>
      </c>
      <c r="I475" s="7"/>
      <c r="J475" s="7">
        <v>3</v>
      </c>
      <c r="K475" s="8"/>
      <c r="L475" s="7">
        <v>0</v>
      </c>
      <c r="M475" s="7">
        <v>0</v>
      </c>
      <c r="N475" s="7">
        <v>3</v>
      </c>
      <c r="O475" s="6" t="s">
        <v>328</v>
      </c>
      <c r="P475" s="5">
        <v>0</v>
      </c>
      <c r="Q475" s="5">
        <v>0</v>
      </c>
    </row>
    <row r="476" spans="1:17" x14ac:dyDescent="0.35">
      <c r="A476" s="9">
        <v>18338</v>
      </c>
      <c r="B476" s="8" t="s">
        <v>332</v>
      </c>
      <c r="C476" s="8" t="s">
        <v>70</v>
      </c>
      <c r="D476" s="8" t="s">
        <v>1186</v>
      </c>
      <c r="E476" s="8" t="s">
        <v>41</v>
      </c>
      <c r="F476" s="7">
        <v>0</v>
      </c>
      <c r="G476" s="7"/>
      <c r="H476" s="7">
        <v>0</v>
      </c>
      <c r="I476" s="7"/>
      <c r="J476" s="7">
        <v>0</v>
      </c>
      <c r="K476" s="8"/>
      <c r="L476" s="7">
        <v>0</v>
      </c>
      <c r="M476" s="7">
        <v>0</v>
      </c>
      <c r="N476" s="7">
        <v>0</v>
      </c>
      <c r="O476" s="6" t="s">
        <v>328</v>
      </c>
      <c r="P476" s="5">
        <v>0</v>
      </c>
      <c r="Q476" s="5">
        <v>0</v>
      </c>
    </row>
    <row r="477" spans="1:17" x14ac:dyDescent="0.35">
      <c r="A477" s="9">
        <v>18339</v>
      </c>
      <c r="B477" s="8" t="s">
        <v>332</v>
      </c>
      <c r="C477" s="8" t="s">
        <v>461</v>
      </c>
      <c r="D477" s="8" t="s">
        <v>245</v>
      </c>
      <c r="E477" s="8" t="s">
        <v>246</v>
      </c>
      <c r="F477" s="7">
        <v>0</v>
      </c>
      <c r="G477" s="7"/>
      <c r="H477" s="7">
        <v>0</v>
      </c>
      <c r="I477" s="7"/>
      <c r="J477" s="7">
        <v>0</v>
      </c>
      <c r="K477" s="8" t="s">
        <v>574</v>
      </c>
      <c r="L477" s="7">
        <v>0</v>
      </c>
      <c r="M477" s="7">
        <v>0</v>
      </c>
      <c r="N477" s="7">
        <v>0</v>
      </c>
      <c r="O477" s="6" t="s">
        <v>328</v>
      </c>
      <c r="P477" s="5">
        <v>1.1499999999999999</v>
      </c>
      <c r="Q477" s="5">
        <v>0</v>
      </c>
    </row>
    <row r="478" spans="1:17" x14ac:dyDescent="0.35">
      <c r="A478" s="9">
        <v>18340</v>
      </c>
      <c r="B478" s="8" t="s">
        <v>332</v>
      </c>
      <c r="C478" s="8" t="s">
        <v>1035</v>
      </c>
      <c r="D478" s="8" t="s">
        <v>1185</v>
      </c>
      <c r="E478" s="8" t="s">
        <v>41</v>
      </c>
      <c r="F478" s="7">
        <v>33</v>
      </c>
      <c r="G478" s="7"/>
      <c r="H478" s="7">
        <v>0</v>
      </c>
      <c r="I478" s="7"/>
      <c r="J478" s="7">
        <v>33</v>
      </c>
      <c r="K478" s="8"/>
      <c r="L478" s="7">
        <v>0</v>
      </c>
      <c r="M478" s="7">
        <v>0</v>
      </c>
      <c r="N478" s="7">
        <v>33</v>
      </c>
      <c r="O478" s="6" t="s">
        <v>328</v>
      </c>
      <c r="P478" s="5">
        <v>1.82</v>
      </c>
      <c r="Q478" s="5">
        <v>60.06</v>
      </c>
    </row>
    <row r="479" spans="1:17" x14ac:dyDescent="0.35">
      <c r="A479" s="9">
        <v>18341</v>
      </c>
      <c r="B479" s="8" t="s">
        <v>332</v>
      </c>
      <c r="C479" s="8" t="s">
        <v>57</v>
      </c>
      <c r="D479" s="8" t="s">
        <v>1184</v>
      </c>
      <c r="E479" s="8" t="s">
        <v>46</v>
      </c>
      <c r="F479" s="7">
        <v>2857.4</v>
      </c>
      <c r="G479" s="7"/>
      <c r="H479" s="7">
        <v>0</v>
      </c>
      <c r="I479" s="7"/>
      <c r="J479" s="7">
        <v>2857.4</v>
      </c>
      <c r="K479" s="8"/>
      <c r="L479" s="7">
        <v>0</v>
      </c>
      <c r="M479" s="7">
        <v>-47.824200000000097</v>
      </c>
      <c r="N479" s="7">
        <v>2809.5758000000001</v>
      </c>
      <c r="O479" s="6" t="s">
        <v>328</v>
      </c>
      <c r="P479" s="5">
        <v>2.5499999999999998</v>
      </c>
      <c r="Q479" s="5">
        <v>7286.37</v>
      </c>
    </row>
    <row r="480" spans="1:17" x14ac:dyDescent="0.35">
      <c r="A480" s="9">
        <v>18342</v>
      </c>
      <c r="B480" s="8" t="s">
        <v>332</v>
      </c>
      <c r="C480" s="8" t="s">
        <v>57</v>
      </c>
      <c r="D480" s="8" t="s">
        <v>1183</v>
      </c>
      <c r="E480" s="8" t="s">
        <v>46</v>
      </c>
      <c r="F480" s="7">
        <v>221</v>
      </c>
      <c r="G480" s="7"/>
      <c r="H480" s="7">
        <v>0</v>
      </c>
      <c r="I480" s="7"/>
      <c r="J480" s="7">
        <v>221</v>
      </c>
      <c r="K480" s="8"/>
      <c r="L480" s="7">
        <v>0</v>
      </c>
      <c r="M480" s="7">
        <v>0</v>
      </c>
      <c r="N480" s="7">
        <v>221</v>
      </c>
      <c r="O480" s="6" t="s">
        <v>328</v>
      </c>
      <c r="P480" s="5">
        <v>1.95</v>
      </c>
      <c r="Q480" s="5">
        <v>430.95</v>
      </c>
    </row>
    <row r="481" spans="1:17" x14ac:dyDescent="0.35">
      <c r="A481" s="9">
        <v>18343</v>
      </c>
      <c r="B481" s="8" t="s">
        <v>332</v>
      </c>
      <c r="C481" s="8" t="s">
        <v>234</v>
      </c>
      <c r="D481" s="8" t="s">
        <v>1182</v>
      </c>
      <c r="E481" s="8" t="s">
        <v>41</v>
      </c>
      <c r="F481" s="7">
        <v>0</v>
      </c>
      <c r="G481" s="7"/>
      <c r="H481" s="7">
        <v>0</v>
      </c>
      <c r="I481" s="7"/>
      <c r="J481" s="7">
        <v>0</v>
      </c>
      <c r="K481" s="8" t="s">
        <v>574</v>
      </c>
      <c r="L481" s="7">
        <v>0</v>
      </c>
      <c r="M481" s="7">
        <v>0</v>
      </c>
      <c r="N481" s="7">
        <v>0</v>
      </c>
      <c r="O481" s="6" t="s">
        <v>328</v>
      </c>
      <c r="P481" s="5">
        <v>1.05</v>
      </c>
      <c r="Q481" s="5">
        <v>0</v>
      </c>
    </row>
    <row r="482" spans="1:17" x14ac:dyDescent="0.35">
      <c r="A482" s="9">
        <v>18344</v>
      </c>
      <c r="B482" s="8" t="s">
        <v>332</v>
      </c>
      <c r="C482" s="8" t="s">
        <v>57</v>
      </c>
      <c r="D482" s="8" t="s">
        <v>1181</v>
      </c>
      <c r="E482" s="8" t="s">
        <v>41</v>
      </c>
      <c r="F482" s="7">
        <v>1395.8</v>
      </c>
      <c r="G482" s="7"/>
      <c r="H482" s="7">
        <v>0</v>
      </c>
      <c r="I482" s="7"/>
      <c r="J482" s="7">
        <v>1395.8</v>
      </c>
      <c r="K482" s="8"/>
      <c r="L482" s="7">
        <v>0</v>
      </c>
      <c r="M482" s="7">
        <v>-48.5088000000001</v>
      </c>
      <c r="N482" s="7">
        <v>1347.2911999999999</v>
      </c>
      <c r="O482" s="6" t="s">
        <v>328</v>
      </c>
      <c r="P482" s="5">
        <v>2.48</v>
      </c>
      <c r="Q482" s="5">
        <v>3461.5839999999998</v>
      </c>
    </row>
    <row r="483" spans="1:17" x14ac:dyDescent="0.35">
      <c r="A483" s="9">
        <v>18345</v>
      </c>
      <c r="B483" s="8" t="s">
        <v>332</v>
      </c>
      <c r="C483" s="8" t="s">
        <v>64</v>
      </c>
      <c r="D483" s="8" t="s">
        <v>1180</v>
      </c>
      <c r="E483" s="8" t="s">
        <v>41</v>
      </c>
      <c r="F483" s="7">
        <v>0</v>
      </c>
      <c r="G483" s="7"/>
      <c r="H483" s="7">
        <v>0</v>
      </c>
      <c r="I483" s="7"/>
      <c r="J483" s="7">
        <v>0</v>
      </c>
      <c r="K483" s="8"/>
      <c r="L483" s="7">
        <v>0</v>
      </c>
      <c r="M483" s="7">
        <v>0</v>
      </c>
      <c r="N483" s="7">
        <v>0</v>
      </c>
      <c r="O483" s="6" t="s">
        <v>328</v>
      </c>
      <c r="P483" s="5">
        <v>2.6</v>
      </c>
      <c r="Q483" s="5">
        <v>0</v>
      </c>
    </row>
    <row r="484" spans="1:17" x14ac:dyDescent="0.35">
      <c r="A484" s="9">
        <v>18346</v>
      </c>
      <c r="B484" s="8" t="s">
        <v>332</v>
      </c>
      <c r="C484" s="8" t="s">
        <v>57</v>
      </c>
      <c r="D484" s="8" t="s">
        <v>1179</v>
      </c>
      <c r="E484" s="8" t="s">
        <v>41</v>
      </c>
      <c r="F484" s="7">
        <v>3974.1</v>
      </c>
      <c r="G484" s="7"/>
      <c r="H484" s="7">
        <v>0</v>
      </c>
      <c r="I484" s="7"/>
      <c r="J484" s="7">
        <v>3974.1</v>
      </c>
      <c r="K484" s="8"/>
      <c r="L484" s="7">
        <v>0</v>
      </c>
      <c r="M484" s="7">
        <v>0</v>
      </c>
      <c r="N484" s="7">
        <v>3974.1</v>
      </c>
      <c r="O484" s="6" t="s">
        <v>328</v>
      </c>
      <c r="P484" s="5">
        <v>0.1</v>
      </c>
      <c r="Q484" s="5">
        <v>397.41</v>
      </c>
    </row>
    <row r="485" spans="1:17" x14ac:dyDescent="0.35">
      <c r="A485" s="9">
        <v>18347</v>
      </c>
      <c r="B485" s="8" t="s">
        <v>332</v>
      </c>
      <c r="C485" s="8" t="s">
        <v>57</v>
      </c>
      <c r="D485" s="8" t="s">
        <v>1178</v>
      </c>
      <c r="E485" s="8" t="s">
        <v>41</v>
      </c>
      <c r="F485" s="7">
        <v>4187.2</v>
      </c>
      <c r="G485" s="7"/>
      <c r="H485" s="7">
        <v>0</v>
      </c>
      <c r="I485" s="7"/>
      <c r="J485" s="7">
        <v>4187.2</v>
      </c>
      <c r="K485" s="8"/>
      <c r="L485" s="7">
        <v>0</v>
      </c>
      <c r="M485" s="7">
        <v>0</v>
      </c>
      <c r="N485" s="7">
        <v>4187.2</v>
      </c>
      <c r="O485" s="6" t="s">
        <v>328</v>
      </c>
      <c r="P485" s="5">
        <v>0.1</v>
      </c>
      <c r="Q485" s="5">
        <v>418.72</v>
      </c>
    </row>
    <row r="486" spans="1:17" x14ac:dyDescent="0.35">
      <c r="A486" s="9">
        <v>18348</v>
      </c>
      <c r="B486" s="8" t="s">
        <v>332</v>
      </c>
      <c r="C486" s="8" t="s">
        <v>1177</v>
      </c>
      <c r="D486" s="8" t="s">
        <v>1082</v>
      </c>
      <c r="E486" s="8" t="s">
        <v>41</v>
      </c>
      <c r="F486" s="7">
        <v>0</v>
      </c>
      <c r="G486" s="7"/>
      <c r="H486" s="7">
        <v>0</v>
      </c>
      <c r="I486" s="7"/>
      <c r="J486" s="7">
        <v>0</v>
      </c>
      <c r="K486" s="8"/>
      <c r="L486" s="7">
        <v>0</v>
      </c>
      <c r="M486" s="7">
        <v>0</v>
      </c>
      <c r="N486" s="7">
        <v>0</v>
      </c>
      <c r="O486" s="6" t="s">
        <v>328</v>
      </c>
      <c r="P486" s="5">
        <v>0</v>
      </c>
      <c r="Q486" s="5">
        <v>0</v>
      </c>
    </row>
    <row r="487" spans="1:17" x14ac:dyDescent="0.35">
      <c r="A487" s="9">
        <v>18349</v>
      </c>
      <c r="B487" s="8" t="s">
        <v>332</v>
      </c>
      <c r="C487" s="8" t="s">
        <v>124</v>
      </c>
      <c r="D487" s="8" t="s">
        <v>1176</v>
      </c>
      <c r="E487" s="8" t="s">
        <v>1175</v>
      </c>
      <c r="F487" s="7">
        <v>0</v>
      </c>
      <c r="G487" s="7"/>
      <c r="H487" s="7">
        <v>0</v>
      </c>
      <c r="I487" s="7"/>
      <c r="J487" s="7">
        <v>0</v>
      </c>
      <c r="K487" s="8"/>
      <c r="L487" s="7">
        <v>0</v>
      </c>
      <c r="M487" s="7">
        <v>0</v>
      </c>
      <c r="N487" s="7">
        <v>0</v>
      </c>
      <c r="O487" s="6" t="s">
        <v>328</v>
      </c>
      <c r="P487" s="5">
        <v>4.2</v>
      </c>
      <c r="Q487" s="5">
        <v>0</v>
      </c>
    </row>
    <row r="488" spans="1:17" x14ac:dyDescent="0.35">
      <c r="A488" s="9">
        <v>18350</v>
      </c>
      <c r="B488" s="8" t="s">
        <v>332</v>
      </c>
      <c r="C488" s="8" t="s">
        <v>57</v>
      </c>
      <c r="D488" s="8" t="s">
        <v>1174</v>
      </c>
      <c r="E488" s="8" t="s">
        <v>53</v>
      </c>
      <c r="F488" s="7">
        <v>0</v>
      </c>
      <c r="G488" s="7"/>
      <c r="H488" s="7">
        <v>0</v>
      </c>
      <c r="I488" s="7"/>
      <c r="J488" s="7">
        <v>0</v>
      </c>
      <c r="K488" s="8"/>
      <c r="L488" s="7">
        <v>0</v>
      </c>
      <c r="M488" s="7">
        <v>0</v>
      </c>
      <c r="N488" s="7">
        <v>0</v>
      </c>
      <c r="O488" s="6" t="s">
        <v>328</v>
      </c>
      <c r="P488" s="5">
        <v>0</v>
      </c>
      <c r="Q488" s="5">
        <v>0</v>
      </c>
    </row>
    <row r="489" spans="1:17" x14ac:dyDescent="0.35">
      <c r="A489" s="9">
        <v>18351</v>
      </c>
      <c r="B489" s="8" t="s">
        <v>332</v>
      </c>
      <c r="C489" s="8" t="s">
        <v>57</v>
      </c>
      <c r="D489" s="8" t="s">
        <v>1173</v>
      </c>
      <c r="E489" s="8" t="s">
        <v>1172</v>
      </c>
      <c r="F489" s="7">
        <v>54</v>
      </c>
      <c r="G489" s="7"/>
      <c r="H489" s="7">
        <v>0</v>
      </c>
      <c r="I489" s="7"/>
      <c r="J489" s="7">
        <v>54</v>
      </c>
      <c r="K489" s="8"/>
      <c r="L489" s="7">
        <v>0</v>
      </c>
      <c r="M489" s="7">
        <v>0</v>
      </c>
      <c r="N489" s="7">
        <v>54</v>
      </c>
      <c r="O489" s="6" t="s">
        <v>328</v>
      </c>
      <c r="P489" s="5">
        <v>0</v>
      </c>
      <c r="Q489" s="5">
        <v>0</v>
      </c>
    </row>
    <row r="490" spans="1:17" x14ac:dyDescent="0.35">
      <c r="A490" s="9">
        <v>18352</v>
      </c>
      <c r="B490" s="8" t="s">
        <v>332</v>
      </c>
      <c r="C490" s="8" t="s">
        <v>57</v>
      </c>
      <c r="D490" s="8" t="s">
        <v>1171</v>
      </c>
      <c r="E490" s="8" t="s">
        <v>489</v>
      </c>
      <c r="F490" s="7">
        <v>0</v>
      </c>
      <c r="G490" s="7"/>
      <c r="H490" s="7">
        <v>0</v>
      </c>
      <c r="I490" s="7"/>
      <c r="J490" s="7">
        <v>0</v>
      </c>
      <c r="K490" s="8"/>
      <c r="L490" s="7">
        <v>0</v>
      </c>
      <c r="M490" s="7">
        <v>0</v>
      </c>
      <c r="N490" s="7">
        <v>0</v>
      </c>
      <c r="O490" s="6" t="s">
        <v>328</v>
      </c>
      <c r="P490" s="5">
        <v>0</v>
      </c>
      <c r="Q490" s="5">
        <v>0</v>
      </c>
    </row>
    <row r="491" spans="1:17" x14ac:dyDescent="0.35">
      <c r="A491" s="9">
        <v>18353</v>
      </c>
      <c r="B491" s="8" t="s">
        <v>332</v>
      </c>
      <c r="C491" s="8" t="s">
        <v>57</v>
      </c>
      <c r="D491" s="8" t="s">
        <v>1170</v>
      </c>
      <c r="E491" s="8" t="s">
        <v>1169</v>
      </c>
      <c r="F491" s="7">
        <v>31</v>
      </c>
      <c r="G491" s="7"/>
      <c r="H491" s="7">
        <v>0</v>
      </c>
      <c r="I491" s="7"/>
      <c r="J491" s="7">
        <v>31</v>
      </c>
      <c r="K491" s="8"/>
      <c r="L491" s="7">
        <v>0</v>
      </c>
      <c r="M491" s="7">
        <v>0</v>
      </c>
      <c r="N491" s="7">
        <v>31</v>
      </c>
      <c r="O491" s="6" t="s">
        <v>328</v>
      </c>
      <c r="P491" s="5">
        <v>0</v>
      </c>
      <c r="Q491" s="5">
        <v>0</v>
      </c>
    </row>
    <row r="492" spans="1:17" x14ac:dyDescent="0.35">
      <c r="A492" s="9">
        <v>18355</v>
      </c>
      <c r="B492" s="8" t="s">
        <v>332</v>
      </c>
      <c r="C492" s="8" t="s">
        <v>70</v>
      </c>
      <c r="D492" s="8" t="s">
        <v>1168</v>
      </c>
      <c r="E492" s="8" t="s">
        <v>499</v>
      </c>
      <c r="F492" s="7">
        <v>0</v>
      </c>
      <c r="G492" s="7"/>
      <c r="H492" s="7">
        <v>0</v>
      </c>
      <c r="I492" s="7"/>
      <c r="J492" s="7">
        <v>0</v>
      </c>
      <c r="K492" s="8"/>
      <c r="L492" s="7">
        <v>0</v>
      </c>
      <c r="M492" s="7">
        <v>0</v>
      </c>
      <c r="N492" s="7">
        <v>0</v>
      </c>
      <c r="O492" s="6" t="s">
        <v>328</v>
      </c>
      <c r="P492" s="5">
        <v>0</v>
      </c>
      <c r="Q492" s="5">
        <v>0</v>
      </c>
    </row>
    <row r="493" spans="1:17" x14ac:dyDescent="0.35">
      <c r="A493" s="9">
        <v>18356</v>
      </c>
      <c r="B493" s="8" t="s">
        <v>332</v>
      </c>
      <c r="C493" s="8" t="s">
        <v>70</v>
      </c>
      <c r="D493" s="8" t="s">
        <v>1167</v>
      </c>
      <c r="E493" s="8" t="s">
        <v>1166</v>
      </c>
      <c r="F493" s="7">
        <v>480</v>
      </c>
      <c r="G493" s="7"/>
      <c r="H493" s="7">
        <v>0</v>
      </c>
      <c r="I493" s="7"/>
      <c r="J493" s="7">
        <v>480</v>
      </c>
      <c r="K493" s="8"/>
      <c r="L493" s="7">
        <v>0</v>
      </c>
      <c r="M493" s="7">
        <v>0</v>
      </c>
      <c r="N493" s="7">
        <v>480</v>
      </c>
      <c r="O493" s="6" t="s">
        <v>328</v>
      </c>
      <c r="P493" s="5">
        <v>2.75</v>
      </c>
      <c r="Q493" s="5">
        <v>1320</v>
      </c>
    </row>
    <row r="494" spans="1:17" x14ac:dyDescent="0.35">
      <c r="A494" s="9">
        <v>18357</v>
      </c>
      <c r="B494" s="8" t="s">
        <v>332</v>
      </c>
      <c r="C494" s="8" t="s">
        <v>70</v>
      </c>
      <c r="D494" s="8" t="s">
        <v>1165</v>
      </c>
      <c r="E494" s="8" t="s">
        <v>504</v>
      </c>
      <c r="F494" s="7">
        <v>417</v>
      </c>
      <c r="G494" s="7"/>
      <c r="H494" s="7">
        <v>0</v>
      </c>
      <c r="I494" s="7"/>
      <c r="J494" s="7">
        <v>417</v>
      </c>
      <c r="K494" s="8" t="s">
        <v>574</v>
      </c>
      <c r="L494" s="7">
        <v>0</v>
      </c>
      <c r="M494" s="7">
        <v>0</v>
      </c>
      <c r="N494" s="7">
        <v>417</v>
      </c>
      <c r="O494" s="6" t="s">
        <v>328</v>
      </c>
      <c r="P494" s="5">
        <v>2.75</v>
      </c>
      <c r="Q494" s="5">
        <v>1146.75</v>
      </c>
    </row>
    <row r="495" spans="1:17" x14ac:dyDescent="0.35">
      <c r="A495" s="9">
        <v>18358</v>
      </c>
      <c r="B495" s="8" t="s">
        <v>332</v>
      </c>
      <c r="C495" s="8" t="s">
        <v>70</v>
      </c>
      <c r="D495" s="8" t="s">
        <v>1164</v>
      </c>
      <c r="E495" s="8" t="s">
        <v>72</v>
      </c>
      <c r="F495" s="7">
        <v>1219.5999999999999</v>
      </c>
      <c r="G495" s="7"/>
      <c r="H495" s="7">
        <v>-827.09311200000002</v>
      </c>
      <c r="I495" s="7"/>
      <c r="J495" s="7">
        <v>392.50688799999989</v>
      </c>
      <c r="K495" s="8"/>
      <c r="L495" s="7">
        <v>0</v>
      </c>
      <c r="M495" s="7">
        <v>-456.53199999999998</v>
      </c>
      <c r="N495" s="7">
        <v>-64.025112000000092</v>
      </c>
      <c r="O495" s="6" t="s">
        <v>328</v>
      </c>
      <c r="P495" s="5">
        <v>3.2</v>
      </c>
      <c r="Q495" s="5">
        <v>1256.0220415999997</v>
      </c>
    </row>
    <row r="496" spans="1:17" x14ac:dyDescent="0.35">
      <c r="A496" s="9">
        <v>18359</v>
      </c>
      <c r="B496" s="8" t="s">
        <v>332</v>
      </c>
      <c r="C496" s="8" t="s">
        <v>234</v>
      </c>
      <c r="D496" s="8" t="s">
        <v>1163</v>
      </c>
      <c r="E496" s="8" t="s">
        <v>46</v>
      </c>
      <c r="F496" s="7">
        <v>6461.7</v>
      </c>
      <c r="G496" s="7"/>
      <c r="H496" s="7">
        <v>0</v>
      </c>
      <c r="I496" s="7"/>
      <c r="J496" s="7">
        <v>6461.7</v>
      </c>
      <c r="K496" s="8" t="s">
        <v>574</v>
      </c>
      <c r="L496" s="7">
        <v>0</v>
      </c>
      <c r="M496" s="7">
        <v>0</v>
      </c>
      <c r="N496" s="7">
        <v>6461.7</v>
      </c>
      <c r="O496" s="6" t="s">
        <v>328</v>
      </c>
      <c r="P496" s="5">
        <v>1.2</v>
      </c>
      <c r="Q496" s="5">
        <v>7754.0399999999991</v>
      </c>
    </row>
    <row r="497" spans="1:17" x14ac:dyDescent="0.35">
      <c r="A497" s="9">
        <v>18360</v>
      </c>
      <c r="B497" s="8" t="s">
        <v>332</v>
      </c>
      <c r="C497" s="8" t="s">
        <v>461</v>
      </c>
      <c r="D497" s="8" t="s">
        <v>1162</v>
      </c>
      <c r="E497" s="8" t="s">
        <v>46</v>
      </c>
      <c r="F497" s="7">
        <v>298</v>
      </c>
      <c r="G497" s="7"/>
      <c r="H497" s="7">
        <v>0</v>
      </c>
      <c r="I497" s="7"/>
      <c r="J497" s="7">
        <v>298</v>
      </c>
      <c r="K497" s="8" t="s">
        <v>574</v>
      </c>
      <c r="L497" s="7">
        <v>0</v>
      </c>
      <c r="M497" s="7">
        <v>0</v>
      </c>
      <c r="N497" s="7">
        <v>298</v>
      </c>
      <c r="O497" s="6" t="s">
        <v>328</v>
      </c>
      <c r="P497" s="5">
        <v>0.72</v>
      </c>
      <c r="Q497" s="5">
        <v>214.56</v>
      </c>
    </row>
    <row r="498" spans="1:17" x14ac:dyDescent="0.35">
      <c r="A498" s="9">
        <v>18361</v>
      </c>
      <c r="B498" s="8" t="s">
        <v>332</v>
      </c>
      <c r="C498" s="8" t="s">
        <v>39</v>
      </c>
      <c r="D498" s="8" t="s">
        <v>1161</v>
      </c>
      <c r="E498" s="8" t="s">
        <v>41</v>
      </c>
      <c r="F498" s="7">
        <v>826.9</v>
      </c>
      <c r="G498" s="7"/>
      <c r="H498" s="7">
        <v>0</v>
      </c>
      <c r="I498" s="7"/>
      <c r="J498" s="7">
        <v>826.9</v>
      </c>
      <c r="K498" s="8" t="s">
        <v>574</v>
      </c>
      <c r="L498" s="7">
        <v>0</v>
      </c>
      <c r="M498" s="7">
        <v>0</v>
      </c>
      <c r="N498" s="7">
        <v>826.9</v>
      </c>
      <c r="O498" s="6" t="s">
        <v>328</v>
      </c>
      <c r="P498" s="5">
        <v>2.9</v>
      </c>
      <c r="Q498" s="5">
        <v>2398.0099999999998</v>
      </c>
    </row>
    <row r="499" spans="1:17" x14ac:dyDescent="0.35">
      <c r="A499" s="9">
        <v>18362</v>
      </c>
      <c r="B499" s="8" t="s">
        <v>332</v>
      </c>
      <c r="C499" s="8" t="s">
        <v>189</v>
      </c>
      <c r="D499" s="8" t="s">
        <v>1149</v>
      </c>
      <c r="E499" s="8" t="s">
        <v>41</v>
      </c>
      <c r="F499" s="7">
        <v>183</v>
      </c>
      <c r="G499" s="7"/>
      <c r="H499" s="7">
        <v>0</v>
      </c>
      <c r="I499" s="7"/>
      <c r="J499" s="7">
        <v>183</v>
      </c>
      <c r="K499" s="8"/>
      <c r="L499" s="7">
        <v>0</v>
      </c>
      <c r="M499" s="7">
        <v>0</v>
      </c>
      <c r="N499" s="7">
        <v>183</v>
      </c>
      <c r="O499" s="6" t="s">
        <v>328</v>
      </c>
      <c r="P499" s="5">
        <v>1.85</v>
      </c>
      <c r="Q499" s="5">
        <v>338.55</v>
      </c>
    </row>
    <row r="500" spans="1:17" x14ac:dyDescent="0.35">
      <c r="A500" s="9">
        <v>18363</v>
      </c>
      <c r="B500" s="8" t="s">
        <v>332</v>
      </c>
      <c r="C500" s="8" t="s">
        <v>234</v>
      </c>
      <c r="D500" s="8" t="s">
        <v>1160</v>
      </c>
      <c r="E500" s="8" t="s">
        <v>236</v>
      </c>
      <c r="F500" s="7">
        <v>2948.6</v>
      </c>
      <c r="G500" s="7"/>
      <c r="H500" s="7">
        <v>-686.12886719999995</v>
      </c>
      <c r="I500" s="7"/>
      <c r="J500" s="7">
        <v>2262.4711327999999</v>
      </c>
      <c r="K500" s="8" t="s">
        <v>574</v>
      </c>
      <c r="L500" s="7">
        <v>0</v>
      </c>
      <c r="M500" s="7">
        <v>0</v>
      </c>
      <c r="N500" s="7">
        <v>2262.4711327999999</v>
      </c>
      <c r="O500" s="6" t="s">
        <v>328</v>
      </c>
      <c r="P500" s="5">
        <v>1.68</v>
      </c>
      <c r="Q500" s="5">
        <v>3800.9515031039996</v>
      </c>
    </row>
    <row r="501" spans="1:17" x14ac:dyDescent="0.35">
      <c r="A501" s="9">
        <v>18364</v>
      </c>
      <c r="B501" s="8" t="s">
        <v>332</v>
      </c>
      <c r="C501" s="8" t="s">
        <v>189</v>
      </c>
      <c r="D501" s="8" t="s">
        <v>1159</v>
      </c>
      <c r="E501" s="8" t="s">
        <v>41</v>
      </c>
      <c r="F501" s="7">
        <v>0</v>
      </c>
      <c r="G501" s="7"/>
      <c r="H501" s="7">
        <v>0</v>
      </c>
      <c r="I501" s="7"/>
      <c r="J501" s="7">
        <v>0</v>
      </c>
      <c r="K501" s="8"/>
      <c r="L501" s="7">
        <v>0</v>
      </c>
      <c r="M501" s="7">
        <v>0</v>
      </c>
      <c r="N501" s="7">
        <v>0</v>
      </c>
      <c r="O501" s="6" t="s">
        <v>328</v>
      </c>
      <c r="P501" s="5">
        <v>0</v>
      </c>
      <c r="Q501" s="5">
        <v>0</v>
      </c>
    </row>
    <row r="502" spans="1:17" x14ac:dyDescent="0.35">
      <c r="A502" s="9">
        <v>18365</v>
      </c>
      <c r="B502" s="8" t="s">
        <v>332</v>
      </c>
      <c r="C502" s="8" t="s">
        <v>624</v>
      </c>
      <c r="D502" s="8" t="s">
        <v>1158</v>
      </c>
      <c r="E502" s="8" t="s">
        <v>1100</v>
      </c>
      <c r="F502" s="7">
        <v>0</v>
      </c>
      <c r="G502" s="7"/>
      <c r="H502" s="7">
        <v>0</v>
      </c>
      <c r="I502" s="7"/>
      <c r="J502" s="7">
        <v>0</v>
      </c>
      <c r="K502" s="8"/>
      <c r="L502" s="7">
        <v>0</v>
      </c>
      <c r="M502" s="7">
        <v>0</v>
      </c>
      <c r="N502" s="7">
        <v>0</v>
      </c>
      <c r="O502" s="6" t="s">
        <v>328</v>
      </c>
      <c r="P502" s="5">
        <v>3.03</v>
      </c>
      <c r="Q502" s="5">
        <v>0</v>
      </c>
    </row>
    <row r="503" spans="1:17" x14ac:dyDescent="0.35">
      <c r="A503" s="9">
        <v>18366</v>
      </c>
      <c r="B503" s="8" t="s">
        <v>332</v>
      </c>
      <c r="C503" s="8" t="s">
        <v>624</v>
      </c>
      <c r="D503" s="8" t="s">
        <v>1157</v>
      </c>
      <c r="E503" s="8" t="s">
        <v>1156</v>
      </c>
      <c r="F503" s="7">
        <v>28</v>
      </c>
      <c r="G503" s="7"/>
      <c r="H503" s="7">
        <v>0</v>
      </c>
      <c r="I503" s="7"/>
      <c r="J503" s="7">
        <v>28</v>
      </c>
      <c r="K503" s="8"/>
      <c r="L503" s="7">
        <v>0</v>
      </c>
      <c r="M503" s="7">
        <v>0</v>
      </c>
      <c r="N503" s="7">
        <v>28</v>
      </c>
      <c r="O503" s="6" t="s">
        <v>328</v>
      </c>
      <c r="P503" s="5">
        <v>2.92</v>
      </c>
      <c r="Q503" s="5">
        <v>81.759999999999991</v>
      </c>
    </row>
    <row r="504" spans="1:17" x14ac:dyDescent="0.35">
      <c r="A504" s="9">
        <v>18367</v>
      </c>
      <c r="B504" s="8" t="s">
        <v>332</v>
      </c>
      <c r="C504" s="8" t="s">
        <v>624</v>
      </c>
      <c r="D504" s="8" t="s">
        <v>1155</v>
      </c>
      <c r="E504" s="8" t="s">
        <v>88</v>
      </c>
      <c r="F504" s="7">
        <v>338</v>
      </c>
      <c r="G504" s="7"/>
      <c r="H504" s="7">
        <v>0</v>
      </c>
      <c r="I504" s="7"/>
      <c r="J504" s="7">
        <v>338</v>
      </c>
      <c r="K504" s="8"/>
      <c r="L504" s="7">
        <v>0</v>
      </c>
      <c r="M504" s="7">
        <v>0</v>
      </c>
      <c r="N504" s="7">
        <v>338</v>
      </c>
      <c r="O504" s="6" t="s">
        <v>328</v>
      </c>
      <c r="P504" s="5">
        <v>3</v>
      </c>
      <c r="Q504" s="5">
        <v>1014</v>
      </c>
    </row>
    <row r="505" spans="1:17" x14ac:dyDescent="0.35">
      <c r="A505" s="9">
        <v>18368</v>
      </c>
      <c r="B505" s="8" t="s">
        <v>332</v>
      </c>
      <c r="C505" s="8" t="s">
        <v>70</v>
      </c>
      <c r="D505" s="8" t="s">
        <v>1154</v>
      </c>
      <c r="E505" s="8" t="s">
        <v>1153</v>
      </c>
      <c r="F505" s="7">
        <v>25</v>
      </c>
      <c r="G505" s="7"/>
      <c r="H505" s="7">
        <v>0</v>
      </c>
      <c r="I505" s="7"/>
      <c r="J505" s="7">
        <v>25</v>
      </c>
      <c r="K505" s="8"/>
      <c r="L505" s="7">
        <v>0</v>
      </c>
      <c r="M505" s="7">
        <v>0</v>
      </c>
      <c r="N505" s="7">
        <v>25</v>
      </c>
      <c r="O505" s="6" t="s">
        <v>328</v>
      </c>
      <c r="P505" s="5">
        <v>2.75</v>
      </c>
      <c r="Q505" s="5">
        <v>68.75</v>
      </c>
    </row>
    <row r="506" spans="1:17" x14ac:dyDescent="0.35">
      <c r="A506" s="9">
        <v>18369</v>
      </c>
      <c r="B506" s="8" t="s">
        <v>332</v>
      </c>
      <c r="C506" s="8" t="s">
        <v>70</v>
      </c>
      <c r="D506" s="8" t="s">
        <v>1152</v>
      </c>
      <c r="E506" s="8" t="s">
        <v>1151</v>
      </c>
      <c r="F506" s="7">
        <v>35</v>
      </c>
      <c r="G506" s="7"/>
      <c r="H506" s="7">
        <v>0</v>
      </c>
      <c r="I506" s="7"/>
      <c r="J506" s="7">
        <v>35</v>
      </c>
      <c r="K506" s="8"/>
      <c r="L506" s="7">
        <v>0</v>
      </c>
      <c r="M506" s="7">
        <v>0</v>
      </c>
      <c r="N506" s="7">
        <v>35</v>
      </c>
      <c r="O506" s="6" t="s">
        <v>328</v>
      </c>
      <c r="P506" s="5">
        <v>3</v>
      </c>
      <c r="Q506" s="5">
        <v>105</v>
      </c>
    </row>
    <row r="507" spans="1:17" x14ac:dyDescent="0.35">
      <c r="A507" s="9">
        <v>18370</v>
      </c>
      <c r="B507" s="8" t="s">
        <v>332</v>
      </c>
      <c r="C507" s="8" t="s">
        <v>189</v>
      </c>
      <c r="D507" s="8" t="s">
        <v>1150</v>
      </c>
      <c r="E507" s="8" t="s">
        <v>41</v>
      </c>
      <c r="F507" s="7">
        <v>0</v>
      </c>
      <c r="G507" s="7"/>
      <c r="H507" s="7">
        <v>0</v>
      </c>
      <c r="I507" s="7"/>
      <c r="J507" s="7">
        <v>0</v>
      </c>
      <c r="K507" s="8"/>
      <c r="L507" s="7">
        <v>0</v>
      </c>
      <c r="M507" s="7">
        <v>0</v>
      </c>
      <c r="N507" s="7">
        <v>0</v>
      </c>
      <c r="O507" s="6" t="s">
        <v>328</v>
      </c>
      <c r="P507" s="5">
        <v>0</v>
      </c>
      <c r="Q507" s="5">
        <v>0</v>
      </c>
    </row>
    <row r="508" spans="1:17" x14ac:dyDescent="0.35">
      <c r="A508" s="9">
        <v>18371</v>
      </c>
      <c r="B508" s="8" t="s">
        <v>332</v>
      </c>
      <c r="C508" s="8" t="s">
        <v>57</v>
      </c>
      <c r="D508" s="8" t="s">
        <v>1149</v>
      </c>
      <c r="E508" s="8" t="s">
        <v>41</v>
      </c>
      <c r="F508" s="7">
        <v>0</v>
      </c>
      <c r="G508" s="7"/>
      <c r="H508" s="7">
        <v>0</v>
      </c>
      <c r="I508" s="7"/>
      <c r="J508" s="7">
        <v>0</v>
      </c>
      <c r="K508" s="8"/>
      <c r="L508" s="7">
        <v>0</v>
      </c>
      <c r="M508" s="7">
        <v>0</v>
      </c>
      <c r="N508" s="7">
        <v>0</v>
      </c>
      <c r="O508" s="6" t="s">
        <v>328</v>
      </c>
      <c r="P508" s="5">
        <v>0</v>
      </c>
      <c r="Q508" s="5">
        <v>0</v>
      </c>
    </row>
    <row r="509" spans="1:17" x14ac:dyDescent="0.35">
      <c r="A509" s="9">
        <v>18372</v>
      </c>
      <c r="B509" s="8" t="s">
        <v>332</v>
      </c>
      <c r="C509" s="8" t="s">
        <v>44</v>
      </c>
      <c r="D509" s="8" t="s">
        <v>1148</v>
      </c>
      <c r="E509" s="8" t="s">
        <v>53</v>
      </c>
      <c r="F509" s="7">
        <v>767.9</v>
      </c>
      <c r="G509" s="7">
        <v>9946.2000000000007</v>
      </c>
      <c r="H509" s="7">
        <v>-4695.3559224000001</v>
      </c>
      <c r="I509" s="7"/>
      <c r="J509" s="7">
        <v>6018.7440776000003</v>
      </c>
      <c r="K509" s="8" t="s">
        <v>574</v>
      </c>
      <c r="L509" s="7">
        <v>0</v>
      </c>
      <c r="M509" s="7">
        <v>-1484.4996000000001</v>
      </c>
      <c r="N509" s="7">
        <v>4534.2444776000002</v>
      </c>
      <c r="O509" s="6" t="s">
        <v>328</v>
      </c>
      <c r="P509" s="5">
        <v>1.4</v>
      </c>
      <c r="Q509" s="5">
        <v>8426.2417086400001</v>
      </c>
    </row>
    <row r="510" spans="1:17" x14ac:dyDescent="0.35">
      <c r="A510" s="9">
        <v>18373</v>
      </c>
      <c r="B510" s="8" t="s">
        <v>332</v>
      </c>
      <c r="C510" s="8" t="s">
        <v>44</v>
      </c>
      <c r="D510" s="8" t="s">
        <v>831</v>
      </c>
      <c r="E510" s="8" t="s">
        <v>53</v>
      </c>
      <c r="F510" s="7">
        <v>636</v>
      </c>
      <c r="G510" s="7">
        <v>5262</v>
      </c>
      <c r="H510" s="7">
        <v>-4.1181684000000001</v>
      </c>
      <c r="I510" s="7"/>
      <c r="J510" s="7">
        <v>5893.8818315999997</v>
      </c>
      <c r="K510" s="8" t="s">
        <v>574</v>
      </c>
      <c r="L510" s="7">
        <v>0</v>
      </c>
      <c r="M510" s="7">
        <v>-2238.0952000000002</v>
      </c>
      <c r="N510" s="7">
        <v>3655.7866315999995</v>
      </c>
      <c r="O510" s="6" t="s">
        <v>328</v>
      </c>
      <c r="P510" s="5">
        <v>1.39</v>
      </c>
      <c r="Q510" s="5">
        <v>8192.4957459239995</v>
      </c>
    </row>
    <row r="511" spans="1:17" x14ac:dyDescent="0.35">
      <c r="A511" s="9">
        <v>18374</v>
      </c>
      <c r="B511" s="8" t="s">
        <v>332</v>
      </c>
      <c r="C511" s="8" t="s">
        <v>44</v>
      </c>
      <c r="D511" s="8" t="s">
        <v>1147</v>
      </c>
      <c r="E511" s="8" t="s">
        <v>1146</v>
      </c>
      <c r="F511" s="7">
        <v>0</v>
      </c>
      <c r="G511" s="7"/>
      <c r="H511" s="7">
        <v>0</v>
      </c>
      <c r="I511" s="7"/>
      <c r="J511" s="7">
        <v>0</v>
      </c>
      <c r="K511" s="8"/>
      <c r="L511" s="7">
        <v>0</v>
      </c>
      <c r="M511" s="7">
        <v>0</v>
      </c>
      <c r="N511" s="7">
        <v>0</v>
      </c>
      <c r="O511" s="6" t="s">
        <v>328</v>
      </c>
      <c r="P511" s="5">
        <v>0</v>
      </c>
      <c r="Q511" s="5">
        <v>0</v>
      </c>
    </row>
    <row r="512" spans="1:17" x14ac:dyDescent="0.35">
      <c r="A512" s="9">
        <v>18375</v>
      </c>
      <c r="B512" s="8" t="s">
        <v>332</v>
      </c>
      <c r="C512" s="8" t="s">
        <v>44</v>
      </c>
      <c r="D512" s="8" t="s">
        <v>191</v>
      </c>
      <c r="E512" s="8" t="s">
        <v>41</v>
      </c>
      <c r="F512" s="7">
        <v>0</v>
      </c>
      <c r="G512" s="7">
        <v>2400</v>
      </c>
      <c r="H512" s="7">
        <v>0</v>
      </c>
      <c r="I512" s="7"/>
      <c r="J512" s="7">
        <v>2400</v>
      </c>
      <c r="K512" s="8" t="s">
        <v>574</v>
      </c>
      <c r="L512" s="7">
        <v>4100</v>
      </c>
      <c r="M512" s="7">
        <v>-3822</v>
      </c>
      <c r="N512" s="7">
        <v>2678</v>
      </c>
      <c r="O512" s="6" t="s">
        <v>328</v>
      </c>
      <c r="P512" s="5">
        <v>1.4</v>
      </c>
      <c r="Q512" s="5">
        <v>3360</v>
      </c>
    </row>
    <row r="513" spans="1:17" x14ac:dyDescent="0.35">
      <c r="A513" s="9">
        <v>18376</v>
      </c>
      <c r="B513" s="8" t="s">
        <v>332</v>
      </c>
      <c r="C513" s="8" t="s">
        <v>44</v>
      </c>
      <c r="D513" s="8" t="s">
        <v>255</v>
      </c>
      <c r="E513" s="8" t="s">
        <v>41</v>
      </c>
      <c r="F513" s="7">
        <v>7904.4</v>
      </c>
      <c r="G513" s="7">
        <v>8827.2000000000007</v>
      </c>
      <c r="H513" s="7">
        <v>-9980.2840847999996</v>
      </c>
      <c r="I513" s="7"/>
      <c r="J513" s="7">
        <v>6751.3159151999989</v>
      </c>
      <c r="K513" s="8" t="s">
        <v>574</v>
      </c>
      <c r="L513" s="7">
        <v>3592.6</v>
      </c>
      <c r="M513" s="7">
        <v>-6657.6121999999996</v>
      </c>
      <c r="N513" s="7">
        <v>3686.3037151999997</v>
      </c>
      <c r="O513" s="6" t="s">
        <v>328</v>
      </c>
      <c r="P513" s="5">
        <v>1.42</v>
      </c>
      <c r="Q513" s="5">
        <v>9586.8685995839987</v>
      </c>
    </row>
    <row r="514" spans="1:17" x14ac:dyDescent="0.35">
      <c r="A514" s="9">
        <v>18377</v>
      </c>
      <c r="B514" s="8" t="s">
        <v>332</v>
      </c>
      <c r="C514" s="8" t="s">
        <v>189</v>
      </c>
      <c r="D514" s="8" t="s">
        <v>1145</v>
      </c>
      <c r="E514" s="8" t="s">
        <v>46</v>
      </c>
      <c r="F514" s="7">
        <v>94</v>
      </c>
      <c r="G514" s="7"/>
      <c r="H514" s="7">
        <v>0</v>
      </c>
      <c r="I514" s="7"/>
      <c r="J514" s="7">
        <v>94</v>
      </c>
      <c r="K514" s="8"/>
      <c r="L514" s="7">
        <v>0</v>
      </c>
      <c r="M514" s="7">
        <v>0</v>
      </c>
      <c r="N514" s="7">
        <v>94</v>
      </c>
      <c r="O514" s="6" t="s">
        <v>328</v>
      </c>
      <c r="P514" s="5">
        <v>1.85</v>
      </c>
      <c r="Q514" s="5">
        <v>173.9</v>
      </c>
    </row>
    <row r="515" spans="1:17" x14ac:dyDescent="0.35">
      <c r="A515" s="9">
        <v>18378</v>
      </c>
      <c r="B515" s="8" t="s">
        <v>332</v>
      </c>
      <c r="C515" s="8" t="s">
        <v>57</v>
      </c>
      <c r="D515" s="8" t="s">
        <v>1144</v>
      </c>
      <c r="E515" s="8" t="s">
        <v>41</v>
      </c>
      <c r="F515" s="7">
        <v>0</v>
      </c>
      <c r="G515" s="7"/>
      <c r="H515" s="7">
        <v>0</v>
      </c>
      <c r="I515" s="7"/>
      <c r="J515" s="7">
        <v>0</v>
      </c>
      <c r="K515" s="8"/>
      <c r="L515" s="7">
        <v>0</v>
      </c>
      <c r="M515" s="7">
        <v>0</v>
      </c>
      <c r="N515" s="7">
        <v>0</v>
      </c>
      <c r="O515" s="6" t="s">
        <v>328</v>
      </c>
      <c r="P515" s="5">
        <v>0</v>
      </c>
      <c r="Q515" s="5">
        <v>0</v>
      </c>
    </row>
    <row r="516" spans="1:17" x14ac:dyDescent="0.35">
      <c r="A516" s="9">
        <v>18379</v>
      </c>
      <c r="B516" s="8" t="s">
        <v>332</v>
      </c>
      <c r="C516" s="8" t="s">
        <v>189</v>
      </c>
      <c r="D516" s="8" t="s">
        <v>1143</v>
      </c>
      <c r="E516" s="8" t="s">
        <v>41</v>
      </c>
      <c r="F516" s="7">
        <v>0</v>
      </c>
      <c r="G516" s="7"/>
      <c r="H516" s="7">
        <v>0</v>
      </c>
      <c r="I516" s="7"/>
      <c r="J516" s="7">
        <v>0</v>
      </c>
      <c r="K516" s="8" t="s">
        <v>574</v>
      </c>
      <c r="L516" s="7">
        <v>0</v>
      </c>
      <c r="M516" s="7">
        <v>0</v>
      </c>
      <c r="N516" s="7">
        <v>0</v>
      </c>
      <c r="O516" s="6" t="s">
        <v>328</v>
      </c>
      <c r="P516" s="5">
        <v>0</v>
      </c>
      <c r="Q516" s="5">
        <v>0</v>
      </c>
    </row>
    <row r="517" spans="1:17" x14ac:dyDescent="0.35">
      <c r="A517" s="9">
        <v>18380</v>
      </c>
      <c r="B517" s="8" t="s">
        <v>332</v>
      </c>
      <c r="C517" s="8" t="s">
        <v>189</v>
      </c>
      <c r="D517" s="8" t="s">
        <v>1142</v>
      </c>
      <c r="E517" s="8" t="s">
        <v>46</v>
      </c>
      <c r="F517" s="7">
        <v>104</v>
      </c>
      <c r="G517" s="7"/>
      <c r="H517" s="7">
        <v>0</v>
      </c>
      <c r="I517" s="7"/>
      <c r="J517" s="7">
        <v>104</v>
      </c>
      <c r="K517" s="8"/>
      <c r="L517" s="7">
        <v>0</v>
      </c>
      <c r="M517" s="7">
        <v>0</v>
      </c>
      <c r="N517" s="7">
        <v>104</v>
      </c>
      <c r="O517" s="6" t="s">
        <v>328</v>
      </c>
      <c r="P517" s="5">
        <v>3.45</v>
      </c>
      <c r="Q517" s="5">
        <v>358.8</v>
      </c>
    </row>
    <row r="518" spans="1:17" x14ac:dyDescent="0.35">
      <c r="A518" s="9">
        <v>18381</v>
      </c>
      <c r="B518" s="8" t="s">
        <v>332</v>
      </c>
      <c r="C518" s="8" t="s">
        <v>57</v>
      </c>
      <c r="D518" s="8" t="s">
        <v>1141</v>
      </c>
      <c r="E518" s="8" t="s">
        <v>1140</v>
      </c>
      <c r="F518" s="7">
        <v>0</v>
      </c>
      <c r="G518" s="7"/>
      <c r="H518" s="7">
        <v>0</v>
      </c>
      <c r="I518" s="7"/>
      <c r="J518" s="7">
        <v>0</v>
      </c>
      <c r="K518" s="8"/>
      <c r="L518" s="7">
        <v>0</v>
      </c>
      <c r="M518" s="7">
        <v>0</v>
      </c>
      <c r="N518" s="7">
        <v>0</v>
      </c>
      <c r="O518" s="6" t="s">
        <v>328</v>
      </c>
      <c r="P518" s="5">
        <v>0</v>
      </c>
      <c r="Q518" s="5">
        <v>0</v>
      </c>
    </row>
    <row r="519" spans="1:17" x14ac:dyDescent="0.35">
      <c r="A519" s="9">
        <v>18382</v>
      </c>
      <c r="B519" s="8" t="s">
        <v>332</v>
      </c>
      <c r="C519" s="8" t="s">
        <v>57</v>
      </c>
      <c r="D519" s="8" t="s">
        <v>1139</v>
      </c>
      <c r="E519" s="8" t="s">
        <v>1138</v>
      </c>
      <c r="F519" s="7">
        <v>0</v>
      </c>
      <c r="G519" s="7"/>
      <c r="H519" s="7">
        <v>0</v>
      </c>
      <c r="I519" s="7"/>
      <c r="J519" s="7">
        <v>0</v>
      </c>
      <c r="K519" s="8"/>
      <c r="L519" s="7">
        <v>0</v>
      </c>
      <c r="M519" s="7">
        <v>0</v>
      </c>
      <c r="N519" s="7">
        <v>0</v>
      </c>
      <c r="O519" s="6" t="s">
        <v>328</v>
      </c>
      <c r="P519" s="5">
        <v>0</v>
      </c>
      <c r="Q519" s="5">
        <v>0</v>
      </c>
    </row>
    <row r="520" spans="1:17" x14ac:dyDescent="0.35">
      <c r="A520" s="9">
        <v>18383</v>
      </c>
      <c r="B520" s="8" t="s">
        <v>332</v>
      </c>
      <c r="C520" s="8" t="s">
        <v>70</v>
      </c>
      <c r="D520" s="8" t="s">
        <v>1137</v>
      </c>
      <c r="E520" s="8" t="s">
        <v>1136</v>
      </c>
      <c r="F520" s="7">
        <v>1169</v>
      </c>
      <c r="G520" s="7"/>
      <c r="H520" s="7">
        <v>0</v>
      </c>
      <c r="I520" s="7"/>
      <c r="J520" s="7">
        <v>1169</v>
      </c>
      <c r="K520" s="8"/>
      <c r="L520" s="7">
        <v>0</v>
      </c>
      <c r="M520" s="7">
        <v>0</v>
      </c>
      <c r="N520" s="7">
        <v>1169</v>
      </c>
      <c r="O520" s="6" t="s">
        <v>328</v>
      </c>
      <c r="P520" s="5">
        <v>2.8</v>
      </c>
      <c r="Q520" s="5">
        <v>3273.2</v>
      </c>
    </row>
    <row r="521" spans="1:17" x14ac:dyDescent="0.35">
      <c r="A521" s="9">
        <v>18384</v>
      </c>
      <c r="B521" s="8" t="s">
        <v>332</v>
      </c>
      <c r="C521" s="8" t="s">
        <v>189</v>
      </c>
      <c r="D521" s="8" t="s">
        <v>1135</v>
      </c>
      <c r="E521" s="8" t="s">
        <v>41</v>
      </c>
      <c r="F521" s="7">
        <v>0</v>
      </c>
      <c r="G521" s="7"/>
      <c r="H521" s="7">
        <v>0</v>
      </c>
      <c r="I521" s="7"/>
      <c r="J521" s="7">
        <v>0</v>
      </c>
      <c r="K521" s="8"/>
      <c r="L521" s="7">
        <v>0</v>
      </c>
      <c r="M521" s="7">
        <v>0</v>
      </c>
      <c r="N521" s="7">
        <v>0</v>
      </c>
      <c r="O521" s="6" t="s">
        <v>328</v>
      </c>
      <c r="P521" s="5">
        <v>1.75</v>
      </c>
      <c r="Q521" s="5">
        <v>0</v>
      </c>
    </row>
    <row r="522" spans="1:17" x14ac:dyDescent="0.35">
      <c r="A522" s="9">
        <v>18385</v>
      </c>
      <c r="B522" s="8" t="s">
        <v>332</v>
      </c>
      <c r="C522" s="8" t="s">
        <v>189</v>
      </c>
      <c r="D522" s="8" t="s">
        <v>1134</v>
      </c>
      <c r="E522" s="8" t="s">
        <v>41</v>
      </c>
      <c r="F522" s="7">
        <v>0</v>
      </c>
      <c r="G522" s="7"/>
      <c r="H522" s="7">
        <v>0</v>
      </c>
      <c r="I522" s="7"/>
      <c r="J522" s="7">
        <v>0</v>
      </c>
      <c r="K522" s="8"/>
      <c r="L522" s="7">
        <v>0</v>
      </c>
      <c r="M522" s="7">
        <v>0</v>
      </c>
      <c r="N522" s="7">
        <v>0</v>
      </c>
      <c r="O522" s="6" t="s">
        <v>328</v>
      </c>
      <c r="P522" s="5">
        <v>1.75</v>
      </c>
      <c r="Q522" s="5">
        <v>0</v>
      </c>
    </row>
    <row r="523" spans="1:17" x14ac:dyDescent="0.35">
      <c r="A523" s="9">
        <v>18387</v>
      </c>
      <c r="B523" s="8" t="s">
        <v>332</v>
      </c>
      <c r="C523" s="8" t="s">
        <v>57</v>
      </c>
      <c r="D523" s="8" t="s">
        <v>1133</v>
      </c>
      <c r="E523" s="8" t="s">
        <v>88</v>
      </c>
      <c r="F523" s="7">
        <v>925.8</v>
      </c>
      <c r="G523" s="7"/>
      <c r="H523" s="7">
        <v>-270.38608799999997</v>
      </c>
      <c r="I523" s="7"/>
      <c r="J523" s="7">
        <v>655.41391199999998</v>
      </c>
      <c r="K523" s="8"/>
      <c r="L523" s="7">
        <v>0</v>
      </c>
      <c r="M523" s="7">
        <v>0</v>
      </c>
      <c r="N523" s="7">
        <v>655.41391199999998</v>
      </c>
      <c r="O523" s="6" t="s">
        <v>328</v>
      </c>
      <c r="P523" s="5">
        <v>4.78</v>
      </c>
      <c r="Q523" s="5">
        <v>3132.8784993600002</v>
      </c>
    </row>
    <row r="524" spans="1:17" x14ac:dyDescent="0.35">
      <c r="A524" s="9">
        <v>18389</v>
      </c>
      <c r="B524" s="8" t="s">
        <v>332</v>
      </c>
      <c r="C524" s="8" t="s">
        <v>1132</v>
      </c>
      <c r="D524" s="8" t="s">
        <v>1131</v>
      </c>
      <c r="E524" s="8" t="s">
        <v>489</v>
      </c>
      <c r="F524" s="7">
        <v>0</v>
      </c>
      <c r="G524" s="7"/>
      <c r="H524" s="7">
        <v>0</v>
      </c>
      <c r="I524" s="7"/>
      <c r="J524" s="7">
        <v>0</v>
      </c>
      <c r="K524" s="8"/>
      <c r="L524" s="7">
        <v>0</v>
      </c>
      <c r="M524" s="7">
        <v>0</v>
      </c>
      <c r="N524" s="7">
        <v>0</v>
      </c>
      <c r="O524" s="6" t="s">
        <v>328</v>
      </c>
      <c r="P524" s="5">
        <v>0</v>
      </c>
      <c r="Q524" s="5">
        <v>0</v>
      </c>
    </row>
    <row r="525" spans="1:17" x14ac:dyDescent="0.35">
      <c r="A525" s="9">
        <v>18390</v>
      </c>
      <c r="B525" s="8" t="s">
        <v>332</v>
      </c>
      <c r="C525" s="8" t="s">
        <v>57</v>
      </c>
      <c r="D525" s="8" t="s">
        <v>1130</v>
      </c>
      <c r="E525" s="8" t="s">
        <v>1129</v>
      </c>
      <c r="F525" s="7">
        <v>0</v>
      </c>
      <c r="G525" s="7"/>
      <c r="H525" s="7">
        <v>0</v>
      </c>
      <c r="I525" s="7"/>
      <c r="J525" s="7">
        <v>0</v>
      </c>
      <c r="K525" s="8"/>
      <c r="L525" s="7">
        <v>0</v>
      </c>
      <c r="M525" s="7">
        <v>0</v>
      </c>
      <c r="N525" s="7">
        <v>0</v>
      </c>
      <c r="O525" s="6" t="s">
        <v>328</v>
      </c>
      <c r="P525" s="5">
        <v>0</v>
      </c>
      <c r="Q525" s="5">
        <v>0</v>
      </c>
    </row>
    <row r="526" spans="1:17" x14ac:dyDescent="0.35">
      <c r="A526" s="9">
        <v>18391</v>
      </c>
      <c r="B526" s="8" t="s">
        <v>332</v>
      </c>
      <c r="C526" s="8" t="s">
        <v>234</v>
      </c>
      <c r="D526" s="8" t="s">
        <v>1128</v>
      </c>
      <c r="E526" s="8" t="s">
        <v>41</v>
      </c>
      <c r="F526" s="7">
        <v>143</v>
      </c>
      <c r="G526" s="7"/>
      <c r="H526" s="7">
        <v>0</v>
      </c>
      <c r="I526" s="7"/>
      <c r="J526" s="7">
        <v>143</v>
      </c>
      <c r="K526" s="8" t="s">
        <v>574</v>
      </c>
      <c r="L526" s="7">
        <v>0</v>
      </c>
      <c r="M526" s="7">
        <v>0</v>
      </c>
      <c r="N526" s="7">
        <v>143</v>
      </c>
      <c r="O526" s="6" t="s">
        <v>328</v>
      </c>
      <c r="P526" s="5">
        <v>1.06</v>
      </c>
      <c r="Q526" s="5">
        <v>151.58000000000001</v>
      </c>
    </row>
    <row r="527" spans="1:17" x14ac:dyDescent="0.35">
      <c r="A527" s="9">
        <v>18392</v>
      </c>
      <c r="B527" s="8" t="s">
        <v>332</v>
      </c>
      <c r="C527" s="8" t="s">
        <v>1127</v>
      </c>
      <c r="D527" s="8" t="s">
        <v>1126</v>
      </c>
      <c r="E527" s="8" t="s">
        <v>41</v>
      </c>
      <c r="F527" s="7">
        <v>0</v>
      </c>
      <c r="G527" s="7"/>
      <c r="H527" s="7">
        <v>0</v>
      </c>
      <c r="I527" s="7"/>
      <c r="J527" s="7">
        <v>0</v>
      </c>
      <c r="K527" s="8"/>
      <c r="L527" s="7">
        <v>0</v>
      </c>
      <c r="M527" s="7">
        <v>0</v>
      </c>
      <c r="N527" s="7">
        <v>0</v>
      </c>
      <c r="O527" s="6" t="s">
        <v>328</v>
      </c>
      <c r="P527" s="5">
        <v>0</v>
      </c>
      <c r="Q527" s="5">
        <v>0</v>
      </c>
    </row>
    <row r="528" spans="1:17" x14ac:dyDescent="0.35">
      <c r="A528" s="9">
        <v>18393</v>
      </c>
      <c r="B528" s="8" t="s">
        <v>332</v>
      </c>
      <c r="C528" s="8" t="s">
        <v>57</v>
      </c>
      <c r="D528" s="8" t="s">
        <v>1125</v>
      </c>
      <c r="E528" s="8" t="s">
        <v>41</v>
      </c>
      <c r="F528" s="7">
        <v>0</v>
      </c>
      <c r="G528" s="7"/>
      <c r="H528" s="7">
        <v>0</v>
      </c>
      <c r="I528" s="7"/>
      <c r="J528" s="7">
        <v>0</v>
      </c>
      <c r="K528" s="8" t="s">
        <v>574</v>
      </c>
      <c r="L528" s="7">
        <v>0</v>
      </c>
      <c r="M528" s="7">
        <v>0</v>
      </c>
      <c r="N528" s="7">
        <v>0</v>
      </c>
      <c r="O528" s="6" t="s">
        <v>328</v>
      </c>
      <c r="P528" s="5">
        <v>1.05</v>
      </c>
      <c r="Q528" s="5">
        <v>0</v>
      </c>
    </row>
    <row r="529" spans="1:17" x14ac:dyDescent="0.35">
      <c r="A529" s="9">
        <v>18394</v>
      </c>
      <c r="B529" s="8" t="s">
        <v>332</v>
      </c>
      <c r="C529" s="8" t="s">
        <v>57</v>
      </c>
      <c r="D529" s="8" t="s">
        <v>1124</v>
      </c>
      <c r="E529" s="8" t="s">
        <v>1123</v>
      </c>
      <c r="F529" s="7">
        <v>125</v>
      </c>
      <c r="G529" s="7"/>
      <c r="H529" s="7">
        <v>0</v>
      </c>
      <c r="I529" s="7"/>
      <c r="J529" s="7">
        <v>125</v>
      </c>
      <c r="K529" s="8"/>
      <c r="L529" s="7">
        <v>0</v>
      </c>
      <c r="M529" s="7">
        <v>0</v>
      </c>
      <c r="N529" s="7">
        <v>125</v>
      </c>
      <c r="O529" s="6" t="s">
        <v>328</v>
      </c>
      <c r="P529" s="5">
        <v>2.85</v>
      </c>
      <c r="Q529" s="5">
        <v>356.25</v>
      </c>
    </row>
    <row r="530" spans="1:17" x14ac:dyDescent="0.35">
      <c r="A530" s="9">
        <v>18395</v>
      </c>
      <c r="B530" s="8" t="s">
        <v>332</v>
      </c>
      <c r="C530" s="8" t="s">
        <v>57</v>
      </c>
      <c r="D530" s="8" t="s">
        <v>1122</v>
      </c>
      <c r="E530" s="8" t="s">
        <v>41</v>
      </c>
      <c r="F530" s="7">
        <v>0</v>
      </c>
      <c r="G530" s="7"/>
      <c r="H530" s="7">
        <v>0</v>
      </c>
      <c r="I530" s="7"/>
      <c r="J530" s="7">
        <v>0</v>
      </c>
      <c r="K530" s="8"/>
      <c r="L530" s="7">
        <v>0</v>
      </c>
      <c r="M530" s="7">
        <v>0</v>
      </c>
      <c r="N530" s="7">
        <v>0</v>
      </c>
      <c r="O530" s="6" t="s">
        <v>328</v>
      </c>
      <c r="P530" s="5">
        <v>0</v>
      </c>
      <c r="Q530" s="5">
        <v>0</v>
      </c>
    </row>
    <row r="531" spans="1:17" x14ac:dyDescent="0.35">
      <c r="A531" s="9">
        <v>18396</v>
      </c>
      <c r="B531" s="8" t="s">
        <v>332</v>
      </c>
      <c r="C531" s="8" t="s">
        <v>57</v>
      </c>
      <c r="D531" s="8" t="s">
        <v>1121</v>
      </c>
      <c r="E531" s="8" t="s">
        <v>1120</v>
      </c>
      <c r="F531" s="7">
        <v>558</v>
      </c>
      <c r="G531" s="7"/>
      <c r="H531" s="7">
        <v>0</v>
      </c>
      <c r="I531" s="7"/>
      <c r="J531" s="7">
        <v>558</v>
      </c>
      <c r="K531" s="8"/>
      <c r="L531" s="7">
        <v>0</v>
      </c>
      <c r="M531" s="7">
        <v>0</v>
      </c>
      <c r="N531" s="7">
        <v>558</v>
      </c>
      <c r="O531" s="6" t="s">
        <v>328</v>
      </c>
      <c r="P531" s="5">
        <v>5.45</v>
      </c>
      <c r="Q531" s="5">
        <v>3041.1</v>
      </c>
    </row>
    <row r="532" spans="1:17" x14ac:dyDescent="0.35">
      <c r="A532" s="9">
        <v>18397</v>
      </c>
      <c r="B532" s="8" t="s">
        <v>332</v>
      </c>
      <c r="C532" s="8" t="s">
        <v>57</v>
      </c>
      <c r="D532" s="8" t="s">
        <v>1119</v>
      </c>
      <c r="E532" s="8" t="s">
        <v>1118</v>
      </c>
      <c r="F532" s="7">
        <v>0</v>
      </c>
      <c r="G532" s="7"/>
      <c r="H532" s="7">
        <v>0</v>
      </c>
      <c r="I532" s="7"/>
      <c r="J532" s="7">
        <v>0</v>
      </c>
      <c r="K532" s="8"/>
      <c r="L532" s="7">
        <v>0</v>
      </c>
      <c r="M532" s="7">
        <v>0</v>
      </c>
      <c r="N532" s="7">
        <v>0</v>
      </c>
      <c r="O532" s="6" t="s">
        <v>328</v>
      </c>
      <c r="P532" s="5">
        <v>0</v>
      </c>
      <c r="Q532" s="5">
        <v>0</v>
      </c>
    </row>
    <row r="533" spans="1:17" x14ac:dyDescent="0.35">
      <c r="A533" s="9">
        <v>18398</v>
      </c>
      <c r="B533" s="8" t="s">
        <v>332</v>
      </c>
      <c r="C533" s="8" t="s">
        <v>57</v>
      </c>
      <c r="D533" s="8" t="s">
        <v>1117</v>
      </c>
      <c r="E533" s="8" t="s">
        <v>1116</v>
      </c>
      <c r="F533" s="7">
        <v>0</v>
      </c>
      <c r="G533" s="7"/>
      <c r="H533" s="7">
        <v>0</v>
      </c>
      <c r="I533" s="7"/>
      <c r="J533" s="7">
        <v>0</v>
      </c>
      <c r="K533" s="8"/>
      <c r="L533" s="7">
        <v>0</v>
      </c>
      <c r="M533" s="7">
        <v>0</v>
      </c>
      <c r="N533" s="7">
        <v>0</v>
      </c>
      <c r="O533" s="6" t="s">
        <v>328</v>
      </c>
      <c r="P533" s="5">
        <v>0</v>
      </c>
      <c r="Q533" s="5">
        <v>0</v>
      </c>
    </row>
    <row r="534" spans="1:17" x14ac:dyDescent="0.35">
      <c r="A534" s="9">
        <v>18399</v>
      </c>
      <c r="B534" s="8" t="s">
        <v>332</v>
      </c>
      <c r="C534" s="8" t="s">
        <v>1035</v>
      </c>
      <c r="D534" s="8" t="s">
        <v>1115</v>
      </c>
      <c r="E534" s="8" t="s">
        <v>41</v>
      </c>
      <c r="F534" s="7">
        <v>30</v>
      </c>
      <c r="G534" s="7"/>
      <c r="H534" s="7">
        <v>0</v>
      </c>
      <c r="I534" s="7"/>
      <c r="J534" s="7">
        <v>30</v>
      </c>
      <c r="K534" s="8"/>
      <c r="L534" s="7">
        <v>0</v>
      </c>
      <c r="M534" s="7">
        <v>0</v>
      </c>
      <c r="N534" s="7">
        <v>30</v>
      </c>
      <c r="O534" s="6" t="s">
        <v>328</v>
      </c>
      <c r="P534" s="5">
        <v>1.79</v>
      </c>
      <c r="Q534" s="5">
        <v>53.7</v>
      </c>
    </row>
    <row r="535" spans="1:17" x14ac:dyDescent="0.35">
      <c r="A535" s="9">
        <v>18400</v>
      </c>
      <c r="B535" s="8" t="s">
        <v>332</v>
      </c>
      <c r="C535" s="8" t="s">
        <v>64</v>
      </c>
      <c r="D535" s="8" t="s">
        <v>1114</v>
      </c>
      <c r="E535" s="8" t="s">
        <v>41</v>
      </c>
      <c r="F535" s="7">
        <v>0</v>
      </c>
      <c r="G535" s="7"/>
      <c r="H535" s="7">
        <v>0</v>
      </c>
      <c r="I535" s="7"/>
      <c r="J535" s="7">
        <v>0</v>
      </c>
      <c r="K535" s="8"/>
      <c r="L535" s="7">
        <v>0</v>
      </c>
      <c r="M535" s="7">
        <v>0</v>
      </c>
      <c r="N535" s="7">
        <v>0</v>
      </c>
      <c r="O535" s="6" t="s">
        <v>328</v>
      </c>
      <c r="P535" s="5">
        <v>0</v>
      </c>
      <c r="Q535" s="5">
        <v>0</v>
      </c>
    </row>
    <row r="536" spans="1:17" x14ac:dyDescent="0.35">
      <c r="A536" s="9">
        <v>18401</v>
      </c>
      <c r="B536" s="8" t="s">
        <v>332</v>
      </c>
      <c r="C536" s="8" t="s">
        <v>64</v>
      </c>
      <c r="D536" s="8" t="s">
        <v>1113</v>
      </c>
      <c r="E536" s="8" t="s">
        <v>41</v>
      </c>
      <c r="F536" s="7">
        <v>0</v>
      </c>
      <c r="G536" s="7"/>
      <c r="H536" s="7">
        <v>0</v>
      </c>
      <c r="I536" s="7"/>
      <c r="J536" s="7">
        <v>0</v>
      </c>
      <c r="K536" s="8"/>
      <c r="L536" s="7">
        <v>0</v>
      </c>
      <c r="M536" s="7">
        <v>0</v>
      </c>
      <c r="N536" s="7">
        <v>0</v>
      </c>
      <c r="O536" s="6" t="s">
        <v>328</v>
      </c>
      <c r="P536" s="5">
        <v>0</v>
      </c>
      <c r="Q536" s="5">
        <v>0</v>
      </c>
    </row>
    <row r="537" spans="1:17" x14ac:dyDescent="0.35">
      <c r="A537" s="9">
        <v>18402</v>
      </c>
      <c r="B537" s="8" t="s">
        <v>332</v>
      </c>
      <c r="C537" s="8" t="s">
        <v>1112</v>
      </c>
      <c r="D537" s="8" t="s">
        <v>1111</v>
      </c>
      <c r="E537" s="8" t="s">
        <v>41</v>
      </c>
      <c r="F537" s="7">
        <v>0</v>
      </c>
      <c r="G537" s="7"/>
      <c r="H537" s="7">
        <v>0</v>
      </c>
      <c r="I537" s="7"/>
      <c r="J537" s="7">
        <v>0</v>
      </c>
      <c r="K537" s="8"/>
      <c r="L537" s="7">
        <v>0</v>
      </c>
      <c r="M537" s="7">
        <v>0</v>
      </c>
      <c r="N537" s="7">
        <v>0</v>
      </c>
      <c r="O537" s="6" t="s">
        <v>328</v>
      </c>
      <c r="P537" s="5">
        <v>10.11</v>
      </c>
      <c r="Q537" s="5">
        <v>0</v>
      </c>
    </row>
    <row r="538" spans="1:17" x14ac:dyDescent="0.35">
      <c r="A538" s="9">
        <v>18403</v>
      </c>
      <c r="B538" s="8" t="s">
        <v>332</v>
      </c>
      <c r="C538" s="8" t="s">
        <v>57</v>
      </c>
      <c r="D538" s="8" t="s">
        <v>1110</v>
      </c>
      <c r="E538" s="8" t="s">
        <v>1109</v>
      </c>
      <c r="F538" s="7">
        <v>25</v>
      </c>
      <c r="G538" s="7"/>
      <c r="H538" s="7">
        <v>0</v>
      </c>
      <c r="I538" s="7"/>
      <c r="J538" s="7">
        <v>25</v>
      </c>
      <c r="K538" s="8"/>
      <c r="L538" s="7">
        <v>0</v>
      </c>
      <c r="M538" s="7">
        <v>0</v>
      </c>
      <c r="N538" s="7">
        <v>25</v>
      </c>
      <c r="O538" s="6" t="s">
        <v>328</v>
      </c>
      <c r="P538" s="5">
        <v>4.4000000000000004</v>
      </c>
      <c r="Q538" s="5">
        <v>110.00000000000001</v>
      </c>
    </row>
    <row r="539" spans="1:17" x14ac:dyDescent="0.35">
      <c r="A539" s="9">
        <v>18404</v>
      </c>
      <c r="B539" s="8" t="s">
        <v>332</v>
      </c>
      <c r="C539" s="8" t="s">
        <v>461</v>
      </c>
      <c r="D539" s="8" t="s">
        <v>255</v>
      </c>
      <c r="E539" s="8" t="s">
        <v>41</v>
      </c>
      <c r="F539" s="7">
        <v>0</v>
      </c>
      <c r="G539" s="7"/>
      <c r="H539" s="7">
        <v>0</v>
      </c>
      <c r="I539" s="7"/>
      <c r="J539" s="7">
        <v>0</v>
      </c>
      <c r="K539" s="8" t="s">
        <v>574</v>
      </c>
      <c r="L539" s="7">
        <v>0</v>
      </c>
      <c r="M539" s="7">
        <v>0</v>
      </c>
      <c r="N539" s="7">
        <v>0</v>
      </c>
      <c r="O539" s="6" t="s">
        <v>328</v>
      </c>
      <c r="P539" s="5">
        <v>1.3</v>
      </c>
      <c r="Q539" s="5">
        <v>0</v>
      </c>
    </row>
    <row r="540" spans="1:17" x14ac:dyDescent="0.35">
      <c r="A540" s="9">
        <v>18405</v>
      </c>
      <c r="B540" s="8" t="s">
        <v>332</v>
      </c>
      <c r="C540" s="8" t="s">
        <v>64</v>
      </c>
      <c r="D540" s="8" t="s">
        <v>1108</v>
      </c>
      <c r="E540" s="8" t="s">
        <v>41</v>
      </c>
      <c r="F540" s="7">
        <v>0</v>
      </c>
      <c r="G540" s="7"/>
      <c r="H540" s="7">
        <v>0</v>
      </c>
      <c r="I540" s="7"/>
      <c r="J540" s="7">
        <v>0</v>
      </c>
      <c r="K540" s="8"/>
      <c r="L540" s="7">
        <v>0</v>
      </c>
      <c r="M540" s="7">
        <v>0</v>
      </c>
      <c r="N540" s="7">
        <v>0</v>
      </c>
      <c r="O540" s="6" t="s">
        <v>328</v>
      </c>
      <c r="P540" s="5">
        <v>0</v>
      </c>
      <c r="Q540" s="5">
        <v>0</v>
      </c>
    </row>
    <row r="541" spans="1:17" x14ac:dyDescent="0.35">
      <c r="A541" s="9">
        <v>18406</v>
      </c>
      <c r="B541" s="8" t="s">
        <v>332</v>
      </c>
      <c r="C541" s="8" t="s">
        <v>44</v>
      </c>
      <c r="D541" s="8" t="s">
        <v>1107</v>
      </c>
      <c r="E541" s="8" t="s">
        <v>41</v>
      </c>
      <c r="F541" s="7">
        <v>0</v>
      </c>
      <c r="G541" s="7"/>
      <c r="H541" s="7">
        <v>0</v>
      </c>
      <c r="I541" s="7"/>
      <c r="J541" s="7">
        <v>0</v>
      </c>
      <c r="K541" s="8" t="s">
        <v>574</v>
      </c>
      <c r="L541" s="7">
        <v>0</v>
      </c>
      <c r="M541" s="7">
        <v>0</v>
      </c>
      <c r="N541" s="7">
        <v>0</v>
      </c>
      <c r="O541" s="6" t="s">
        <v>328</v>
      </c>
      <c r="P541" s="5">
        <v>0.72</v>
      </c>
      <c r="Q541" s="5">
        <v>0</v>
      </c>
    </row>
    <row r="542" spans="1:17" x14ac:dyDescent="0.35">
      <c r="A542" s="9">
        <v>18407</v>
      </c>
      <c r="B542" s="8" t="s">
        <v>332</v>
      </c>
      <c r="C542" s="8" t="s">
        <v>44</v>
      </c>
      <c r="D542" s="8" t="s">
        <v>1106</v>
      </c>
      <c r="E542" s="8" t="s">
        <v>41</v>
      </c>
      <c r="F542" s="7">
        <v>0</v>
      </c>
      <c r="G542" s="7"/>
      <c r="H542" s="7">
        <v>0</v>
      </c>
      <c r="I542" s="7"/>
      <c r="J542" s="7">
        <v>0</v>
      </c>
      <c r="K542" s="8" t="s">
        <v>574</v>
      </c>
      <c r="L542" s="7">
        <v>0</v>
      </c>
      <c r="M542" s="7">
        <v>0</v>
      </c>
      <c r="N542" s="7">
        <v>0</v>
      </c>
      <c r="O542" s="6" t="s">
        <v>328</v>
      </c>
      <c r="P542" s="5">
        <v>0.72</v>
      </c>
      <c r="Q542" s="5">
        <v>0</v>
      </c>
    </row>
    <row r="543" spans="1:17" x14ac:dyDescent="0.35">
      <c r="A543" s="9">
        <v>18408</v>
      </c>
      <c r="B543" s="8" t="s">
        <v>332</v>
      </c>
      <c r="C543" s="8" t="s">
        <v>44</v>
      </c>
      <c r="D543" s="8" t="s">
        <v>1105</v>
      </c>
      <c r="E543" s="8" t="s">
        <v>41</v>
      </c>
      <c r="F543" s="7">
        <v>0</v>
      </c>
      <c r="G543" s="7"/>
      <c r="H543" s="7">
        <v>0</v>
      </c>
      <c r="I543" s="7"/>
      <c r="J543" s="7">
        <v>0</v>
      </c>
      <c r="K543" s="8"/>
      <c r="L543" s="7">
        <v>0</v>
      </c>
      <c r="M543" s="7">
        <v>0</v>
      </c>
      <c r="N543" s="7">
        <v>0</v>
      </c>
      <c r="O543" s="6" t="s">
        <v>328</v>
      </c>
      <c r="P543" s="5">
        <v>0</v>
      </c>
      <c r="Q543" s="5">
        <v>0</v>
      </c>
    </row>
    <row r="544" spans="1:17" x14ac:dyDescent="0.35">
      <c r="A544" s="9">
        <v>18409</v>
      </c>
      <c r="B544" s="8" t="s">
        <v>332</v>
      </c>
      <c r="C544" s="8" t="s">
        <v>44</v>
      </c>
      <c r="D544" s="8" t="s">
        <v>1104</v>
      </c>
      <c r="E544" s="8" t="s">
        <v>41</v>
      </c>
      <c r="F544" s="7">
        <v>0</v>
      </c>
      <c r="G544" s="7"/>
      <c r="H544" s="7">
        <v>0</v>
      </c>
      <c r="I544" s="7"/>
      <c r="J544" s="7">
        <v>0</v>
      </c>
      <c r="K544" s="8"/>
      <c r="L544" s="7">
        <v>0</v>
      </c>
      <c r="M544" s="7">
        <v>0</v>
      </c>
      <c r="N544" s="7">
        <v>0</v>
      </c>
      <c r="O544" s="6" t="s">
        <v>328</v>
      </c>
      <c r="P544" s="5">
        <v>0</v>
      </c>
      <c r="Q544" s="5">
        <v>0</v>
      </c>
    </row>
    <row r="545" spans="1:17" x14ac:dyDescent="0.35">
      <c r="A545" s="9">
        <v>18410</v>
      </c>
      <c r="B545" s="8" t="s">
        <v>332</v>
      </c>
      <c r="C545" s="8" t="s">
        <v>44</v>
      </c>
      <c r="D545" s="8" t="s">
        <v>1103</v>
      </c>
      <c r="E545" s="8" t="s">
        <v>41</v>
      </c>
      <c r="F545" s="7">
        <v>0</v>
      </c>
      <c r="G545" s="7"/>
      <c r="H545" s="7">
        <v>0</v>
      </c>
      <c r="I545" s="7"/>
      <c r="J545" s="7">
        <v>0</v>
      </c>
      <c r="K545" s="8" t="s">
        <v>574</v>
      </c>
      <c r="L545" s="7">
        <v>0</v>
      </c>
      <c r="M545" s="7">
        <v>0</v>
      </c>
      <c r="N545" s="7">
        <v>0</v>
      </c>
      <c r="O545" s="6" t="s">
        <v>328</v>
      </c>
      <c r="P545" s="5">
        <v>0.72</v>
      </c>
      <c r="Q545" s="5">
        <v>0</v>
      </c>
    </row>
    <row r="546" spans="1:17" x14ac:dyDescent="0.35">
      <c r="A546" s="9">
        <v>18411</v>
      </c>
      <c r="B546" s="8" t="s">
        <v>332</v>
      </c>
      <c r="C546" s="8" t="s">
        <v>57</v>
      </c>
      <c r="D546" s="8" t="s">
        <v>1102</v>
      </c>
      <c r="E546" s="8" t="s">
        <v>41</v>
      </c>
      <c r="F546" s="7">
        <v>2448.1</v>
      </c>
      <c r="G546" s="7"/>
      <c r="H546" s="7">
        <v>0</v>
      </c>
      <c r="I546" s="7"/>
      <c r="J546" s="7">
        <v>2448.1</v>
      </c>
      <c r="K546" s="8"/>
      <c r="L546" s="7">
        <v>0</v>
      </c>
      <c r="M546" s="7">
        <v>0</v>
      </c>
      <c r="N546" s="7">
        <v>2448.1</v>
      </c>
      <c r="O546" s="6" t="s">
        <v>328</v>
      </c>
      <c r="P546" s="5">
        <v>3.33</v>
      </c>
      <c r="Q546" s="5">
        <v>8152.1729999999998</v>
      </c>
    </row>
    <row r="547" spans="1:17" x14ac:dyDescent="0.35">
      <c r="A547" s="9">
        <v>18412</v>
      </c>
      <c r="B547" s="8" t="s">
        <v>332</v>
      </c>
      <c r="C547" s="8" t="s">
        <v>624</v>
      </c>
      <c r="D547" s="8" t="s">
        <v>1101</v>
      </c>
      <c r="E547" s="8" t="s">
        <v>1100</v>
      </c>
      <c r="F547" s="7">
        <v>341</v>
      </c>
      <c r="G547" s="7"/>
      <c r="H547" s="7">
        <v>0</v>
      </c>
      <c r="I547" s="7"/>
      <c r="J547" s="7">
        <v>341</v>
      </c>
      <c r="K547" s="8"/>
      <c r="L547" s="7">
        <v>0</v>
      </c>
      <c r="M547" s="7">
        <v>0</v>
      </c>
      <c r="N547" s="7">
        <v>341</v>
      </c>
      <c r="O547" s="6" t="s">
        <v>328</v>
      </c>
      <c r="P547" s="5">
        <v>2.8</v>
      </c>
      <c r="Q547" s="5">
        <v>954.8</v>
      </c>
    </row>
    <row r="548" spans="1:17" x14ac:dyDescent="0.35">
      <c r="A548" s="9">
        <v>18413</v>
      </c>
      <c r="B548" s="8" t="s">
        <v>332</v>
      </c>
      <c r="C548" s="8" t="s">
        <v>44</v>
      </c>
      <c r="D548" s="8" t="s">
        <v>1099</v>
      </c>
      <c r="E548" s="8" t="s">
        <v>41</v>
      </c>
      <c r="F548" s="7">
        <v>236</v>
      </c>
      <c r="G548" s="7"/>
      <c r="H548" s="7">
        <v>0</v>
      </c>
      <c r="I548" s="7"/>
      <c r="J548" s="7">
        <v>236</v>
      </c>
      <c r="K548" s="8" t="s">
        <v>574</v>
      </c>
      <c r="L548" s="7">
        <v>42000</v>
      </c>
      <c r="M548" s="7">
        <v>0</v>
      </c>
      <c r="N548" s="7">
        <v>42236</v>
      </c>
      <c r="O548" s="6" t="s">
        <v>328</v>
      </c>
      <c r="P548" s="5">
        <v>0.92</v>
      </c>
      <c r="Q548" s="5">
        <v>217.12</v>
      </c>
    </row>
    <row r="549" spans="1:17" x14ac:dyDescent="0.35">
      <c r="A549" s="9">
        <v>18414</v>
      </c>
      <c r="B549" s="8" t="s">
        <v>332</v>
      </c>
      <c r="C549" s="8" t="s">
        <v>44</v>
      </c>
      <c r="D549" s="8" t="s">
        <v>644</v>
      </c>
      <c r="E549" s="8" t="s">
        <v>41</v>
      </c>
      <c r="F549" s="7">
        <v>12705.9</v>
      </c>
      <c r="G549" s="7"/>
      <c r="H549" s="7">
        <v>-6044.3274036000003</v>
      </c>
      <c r="I549" s="7"/>
      <c r="J549" s="7">
        <v>6661.5725963999994</v>
      </c>
      <c r="K549" s="8" t="s">
        <v>574</v>
      </c>
      <c r="L549" s="7">
        <v>34424</v>
      </c>
      <c r="M549" s="7">
        <v>-6451.683</v>
      </c>
      <c r="N549" s="7">
        <v>34633.889596400004</v>
      </c>
      <c r="O549" s="6" t="s">
        <v>328</v>
      </c>
      <c r="P549" s="5">
        <v>1.1299999999999999</v>
      </c>
      <c r="Q549" s="5">
        <v>7527.5770339319988</v>
      </c>
    </row>
    <row r="550" spans="1:17" x14ac:dyDescent="0.35">
      <c r="A550" s="9">
        <v>18415</v>
      </c>
      <c r="B550" s="8" t="s">
        <v>332</v>
      </c>
      <c r="C550" s="8" t="s">
        <v>57</v>
      </c>
      <c r="D550" s="8" t="s">
        <v>1098</v>
      </c>
      <c r="E550" s="8" t="s">
        <v>238</v>
      </c>
      <c r="F550" s="7">
        <v>2312.8000000000002</v>
      </c>
      <c r="G550" s="7"/>
      <c r="H550" s="7">
        <v>-26.301954599999998</v>
      </c>
      <c r="I550" s="7"/>
      <c r="J550" s="7">
        <v>2286.4980454000001</v>
      </c>
      <c r="K550" s="8"/>
      <c r="L550" s="7">
        <v>0</v>
      </c>
      <c r="M550" s="7">
        <v>-5.3681700000000001</v>
      </c>
      <c r="N550" s="7">
        <v>2281.1298753999999</v>
      </c>
      <c r="O550" s="6" t="s">
        <v>328</v>
      </c>
      <c r="P550" s="5">
        <v>5.37</v>
      </c>
      <c r="Q550" s="5">
        <v>12278.494503798001</v>
      </c>
    </row>
    <row r="551" spans="1:17" x14ac:dyDescent="0.35">
      <c r="A551" s="9">
        <v>18416</v>
      </c>
      <c r="B551" s="8" t="s">
        <v>332</v>
      </c>
      <c r="C551" s="8" t="s">
        <v>57</v>
      </c>
      <c r="D551" s="8" t="s">
        <v>1097</v>
      </c>
      <c r="E551" s="8" t="s">
        <v>175</v>
      </c>
      <c r="F551" s="7">
        <v>2274.3000000000002</v>
      </c>
      <c r="G551" s="7"/>
      <c r="H551" s="7">
        <v>0</v>
      </c>
      <c r="I551" s="7"/>
      <c r="J551" s="7">
        <v>2274.3000000000002</v>
      </c>
      <c r="K551" s="8"/>
      <c r="L551" s="7">
        <v>0</v>
      </c>
      <c r="M551" s="7">
        <v>0</v>
      </c>
      <c r="N551" s="7">
        <v>2274.3000000000002</v>
      </c>
      <c r="O551" s="6" t="s">
        <v>328</v>
      </c>
      <c r="P551" s="5">
        <v>3.84</v>
      </c>
      <c r="Q551" s="5">
        <v>8733.3119999999999</v>
      </c>
    </row>
    <row r="552" spans="1:17" x14ac:dyDescent="0.35">
      <c r="A552" s="9">
        <v>18417</v>
      </c>
      <c r="B552" s="8" t="s">
        <v>332</v>
      </c>
      <c r="C552" s="8" t="s">
        <v>57</v>
      </c>
      <c r="D552" s="8" t="s">
        <v>1096</v>
      </c>
      <c r="E552" s="8" t="s">
        <v>175</v>
      </c>
      <c r="F552" s="7">
        <v>128</v>
      </c>
      <c r="G552" s="7"/>
      <c r="H552" s="7">
        <v>0</v>
      </c>
      <c r="I552" s="7"/>
      <c r="J552" s="7">
        <v>128</v>
      </c>
      <c r="K552" s="8"/>
      <c r="L552" s="7">
        <v>0</v>
      </c>
      <c r="M552" s="7">
        <v>0</v>
      </c>
      <c r="N552" s="7">
        <v>128</v>
      </c>
      <c r="O552" s="6" t="s">
        <v>328</v>
      </c>
      <c r="P552" s="5">
        <v>5.28</v>
      </c>
      <c r="Q552" s="5">
        <v>675.84</v>
      </c>
    </row>
    <row r="553" spans="1:17" x14ac:dyDescent="0.35">
      <c r="A553" s="9">
        <v>18418</v>
      </c>
      <c r="B553" s="8" t="s">
        <v>332</v>
      </c>
      <c r="C553" s="8" t="s">
        <v>57</v>
      </c>
      <c r="D553" s="8" t="s">
        <v>1095</v>
      </c>
      <c r="E553" s="8" t="s">
        <v>175</v>
      </c>
      <c r="F553" s="7">
        <v>2627.7</v>
      </c>
      <c r="G553" s="7"/>
      <c r="H553" s="7">
        <v>0</v>
      </c>
      <c r="I553" s="7"/>
      <c r="J553" s="7">
        <v>2627.7</v>
      </c>
      <c r="K553" s="8"/>
      <c r="L553" s="7">
        <v>0</v>
      </c>
      <c r="M553" s="7">
        <v>0</v>
      </c>
      <c r="N553" s="7">
        <v>2627.7</v>
      </c>
      <c r="O553" s="6" t="s">
        <v>328</v>
      </c>
      <c r="P553" s="5">
        <v>3.06</v>
      </c>
      <c r="Q553" s="5">
        <v>8040.7619999999997</v>
      </c>
    </row>
    <row r="554" spans="1:17" x14ac:dyDescent="0.35">
      <c r="A554" s="9">
        <v>18419</v>
      </c>
      <c r="B554" s="8" t="s">
        <v>332</v>
      </c>
      <c r="C554" s="8" t="s">
        <v>57</v>
      </c>
      <c r="D554" s="8" t="s">
        <v>1094</v>
      </c>
      <c r="E554" s="8" t="s">
        <v>175</v>
      </c>
      <c r="F554" s="7">
        <v>828.8</v>
      </c>
      <c r="G554" s="7"/>
      <c r="H554" s="7">
        <v>0</v>
      </c>
      <c r="I554" s="7"/>
      <c r="J554" s="7">
        <v>828.8</v>
      </c>
      <c r="K554" s="8"/>
      <c r="L554" s="7">
        <v>0</v>
      </c>
      <c r="M554" s="7">
        <v>0</v>
      </c>
      <c r="N554" s="7">
        <v>828.8</v>
      </c>
      <c r="O554" s="6" t="s">
        <v>328</v>
      </c>
      <c r="P554" s="5">
        <v>7.2</v>
      </c>
      <c r="Q554" s="5">
        <v>5967.36</v>
      </c>
    </row>
    <row r="555" spans="1:17" x14ac:dyDescent="0.35">
      <c r="A555" s="9">
        <v>18420</v>
      </c>
      <c r="B555" s="8" t="s">
        <v>332</v>
      </c>
      <c r="C555" s="8" t="s">
        <v>57</v>
      </c>
      <c r="D555" s="8" t="s">
        <v>1093</v>
      </c>
      <c r="E555" s="8" t="s">
        <v>561</v>
      </c>
      <c r="F555" s="7">
        <v>85</v>
      </c>
      <c r="G555" s="7"/>
      <c r="H555" s="7">
        <v>0</v>
      </c>
      <c r="I555" s="7"/>
      <c r="J555" s="7">
        <v>85</v>
      </c>
      <c r="K555" s="8"/>
      <c r="L555" s="7">
        <v>0</v>
      </c>
      <c r="M555" s="7">
        <v>0</v>
      </c>
      <c r="N555" s="7">
        <v>85</v>
      </c>
      <c r="O555" s="6" t="s">
        <v>328</v>
      </c>
      <c r="P555" s="5">
        <v>3.95</v>
      </c>
      <c r="Q555" s="5">
        <v>335.75</v>
      </c>
    </row>
    <row r="556" spans="1:17" x14ac:dyDescent="0.35">
      <c r="A556" s="9">
        <v>18421</v>
      </c>
      <c r="B556" s="8" t="s">
        <v>332</v>
      </c>
      <c r="C556" s="8" t="s">
        <v>135</v>
      </c>
      <c r="D556" s="8" t="s">
        <v>1092</v>
      </c>
      <c r="E556" s="8" t="s">
        <v>1091</v>
      </c>
      <c r="F556" s="7">
        <v>37</v>
      </c>
      <c r="G556" s="7"/>
      <c r="H556" s="7">
        <v>0</v>
      </c>
      <c r="I556" s="7"/>
      <c r="J556" s="7">
        <v>37</v>
      </c>
      <c r="K556" s="8"/>
      <c r="L556" s="7">
        <v>0</v>
      </c>
      <c r="M556" s="7">
        <v>0</v>
      </c>
      <c r="N556" s="7">
        <v>37</v>
      </c>
      <c r="O556" s="6" t="s">
        <v>328</v>
      </c>
      <c r="P556" s="5">
        <v>3.41</v>
      </c>
      <c r="Q556" s="5">
        <v>126.17</v>
      </c>
    </row>
    <row r="557" spans="1:17" x14ac:dyDescent="0.35">
      <c r="A557" s="9">
        <v>18422</v>
      </c>
      <c r="B557" s="8" t="s">
        <v>332</v>
      </c>
      <c r="C557" s="8" t="s">
        <v>135</v>
      </c>
      <c r="D557" s="8" t="s">
        <v>1090</v>
      </c>
      <c r="E557" s="8" t="s">
        <v>1089</v>
      </c>
      <c r="F557" s="7">
        <v>274</v>
      </c>
      <c r="G557" s="7"/>
      <c r="H557" s="7">
        <v>0</v>
      </c>
      <c r="I557" s="7"/>
      <c r="J557" s="7">
        <v>274</v>
      </c>
      <c r="K557" s="8"/>
      <c r="L557" s="7">
        <v>0</v>
      </c>
      <c r="M557" s="7">
        <v>0</v>
      </c>
      <c r="N557" s="7">
        <v>274</v>
      </c>
      <c r="O557" s="6" t="s">
        <v>328</v>
      </c>
      <c r="P557" s="5">
        <v>3.85</v>
      </c>
      <c r="Q557" s="5">
        <v>1054.9000000000001</v>
      </c>
    </row>
    <row r="558" spans="1:17" x14ac:dyDescent="0.35">
      <c r="A558" s="9">
        <v>18423</v>
      </c>
      <c r="B558" s="8" t="s">
        <v>332</v>
      </c>
      <c r="C558" s="8" t="s">
        <v>135</v>
      </c>
      <c r="D558" s="8" t="s">
        <v>1088</v>
      </c>
      <c r="E558" s="8" t="s">
        <v>746</v>
      </c>
      <c r="F558" s="7">
        <v>151</v>
      </c>
      <c r="G558" s="7"/>
      <c r="H558" s="7">
        <v>0</v>
      </c>
      <c r="I558" s="7"/>
      <c r="J558" s="7">
        <v>151</v>
      </c>
      <c r="K558" s="8" t="s">
        <v>574</v>
      </c>
      <c r="L558" s="7">
        <v>0</v>
      </c>
      <c r="M558" s="7">
        <v>0</v>
      </c>
      <c r="N558" s="7">
        <v>151</v>
      </c>
      <c r="O558" s="6" t="s">
        <v>328</v>
      </c>
      <c r="P558" s="5">
        <v>3.95</v>
      </c>
      <c r="Q558" s="5">
        <v>596.45000000000005</v>
      </c>
    </row>
    <row r="559" spans="1:17" x14ac:dyDescent="0.35">
      <c r="A559" s="9">
        <v>18424</v>
      </c>
      <c r="B559" s="8" t="s">
        <v>332</v>
      </c>
      <c r="C559" s="8" t="s">
        <v>135</v>
      </c>
      <c r="D559" s="8" t="s">
        <v>1087</v>
      </c>
      <c r="E559" s="8" t="s">
        <v>874</v>
      </c>
      <c r="F559" s="7">
        <v>262.60000000000002</v>
      </c>
      <c r="G559" s="7"/>
      <c r="H559" s="7">
        <v>0</v>
      </c>
      <c r="I559" s="7"/>
      <c r="J559" s="7">
        <v>262.60000000000002</v>
      </c>
      <c r="K559" s="8"/>
      <c r="L559" s="7">
        <v>0</v>
      </c>
      <c r="M559" s="7">
        <v>0</v>
      </c>
      <c r="N559" s="7">
        <v>262.60000000000002</v>
      </c>
      <c r="O559" s="6" t="s">
        <v>328</v>
      </c>
      <c r="P559" s="5">
        <v>3.82</v>
      </c>
      <c r="Q559" s="5">
        <v>1003.1320000000001</v>
      </c>
    </row>
    <row r="560" spans="1:17" x14ac:dyDescent="0.35">
      <c r="A560" s="9">
        <v>18425</v>
      </c>
      <c r="B560" s="8" t="s">
        <v>332</v>
      </c>
      <c r="C560" s="8" t="s">
        <v>135</v>
      </c>
      <c r="D560" s="8" t="s">
        <v>1086</v>
      </c>
      <c r="E560" s="8" t="s">
        <v>1085</v>
      </c>
      <c r="F560" s="7">
        <v>237.6</v>
      </c>
      <c r="G560" s="7"/>
      <c r="H560" s="7">
        <v>0</v>
      </c>
      <c r="I560" s="7"/>
      <c r="J560" s="7">
        <v>237.6</v>
      </c>
      <c r="K560" s="8"/>
      <c r="L560" s="7">
        <v>0</v>
      </c>
      <c r="M560" s="7">
        <v>0</v>
      </c>
      <c r="N560" s="7">
        <v>237.6</v>
      </c>
      <c r="O560" s="6" t="s">
        <v>328</v>
      </c>
      <c r="P560" s="5">
        <v>3.82</v>
      </c>
      <c r="Q560" s="5">
        <v>907.63199999999995</v>
      </c>
    </row>
    <row r="561" spans="1:17" x14ac:dyDescent="0.35">
      <c r="A561" s="9">
        <v>18426</v>
      </c>
      <c r="B561" s="8" t="s">
        <v>332</v>
      </c>
      <c r="C561" s="8" t="s">
        <v>44</v>
      </c>
      <c r="D561" s="8" t="s">
        <v>1084</v>
      </c>
      <c r="E561" s="8" t="s">
        <v>41</v>
      </c>
      <c r="F561" s="7">
        <v>49017.1</v>
      </c>
      <c r="G561" s="7"/>
      <c r="H561" s="7">
        <v>-3533.1953400000002</v>
      </c>
      <c r="I561" s="7"/>
      <c r="J561" s="7">
        <v>45483.90466</v>
      </c>
      <c r="K561" s="8" t="s">
        <v>574</v>
      </c>
      <c r="L561" s="7">
        <v>0</v>
      </c>
      <c r="M561" s="7">
        <v>-2287.80917</v>
      </c>
      <c r="N561" s="7">
        <v>43196.09549</v>
      </c>
      <c r="O561" s="6" t="s">
        <v>328</v>
      </c>
      <c r="P561" s="5">
        <v>2.5299999999999998</v>
      </c>
      <c r="Q561" s="5">
        <v>115074.2787898</v>
      </c>
    </row>
    <row r="562" spans="1:17" x14ac:dyDescent="0.35">
      <c r="A562" s="9">
        <v>18427</v>
      </c>
      <c r="B562" s="8" t="s">
        <v>332</v>
      </c>
      <c r="C562" s="8" t="s">
        <v>64</v>
      </c>
      <c r="D562" s="8" t="s">
        <v>1083</v>
      </c>
      <c r="E562" s="8" t="s">
        <v>41</v>
      </c>
      <c r="F562" s="7">
        <v>0</v>
      </c>
      <c r="G562" s="7"/>
      <c r="H562" s="7">
        <v>0</v>
      </c>
      <c r="I562" s="7"/>
      <c r="J562" s="7">
        <v>0</v>
      </c>
      <c r="K562" s="8"/>
      <c r="L562" s="7">
        <v>0</v>
      </c>
      <c r="M562" s="7">
        <v>0</v>
      </c>
      <c r="N562" s="7">
        <v>0</v>
      </c>
      <c r="O562" s="6" t="s">
        <v>328</v>
      </c>
      <c r="P562" s="5">
        <v>0</v>
      </c>
      <c r="Q562" s="5">
        <v>0</v>
      </c>
    </row>
    <row r="563" spans="1:17" x14ac:dyDescent="0.35">
      <c r="A563" s="9">
        <v>18428</v>
      </c>
      <c r="B563" s="8" t="s">
        <v>332</v>
      </c>
      <c r="C563" s="8" t="s">
        <v>158</v>
      </c>
      <c r="D563" s="8" t="s">
        <v>1082</v>
      </c>
      <c r="E563" s="8" t="s">
        <v>41</v>
      </c>
      <c r="F563" s="7">
        <v>0</v>
      </c>
      <c r="G563" s="7"/>
      <c r="H563" s="7">
        <v>0</v>
      </c>
      <c r="I563" s="7"/>
      <c r="J563" s="7">
        <v>0</v>
      </c>
      <c r="K563" s="8"/>
      <c r="L563" s="7">
        <v>0</v>
      </c>
      <c r="M563" s="7">
        <v>0</v>
      </c>
      <c r="N563" s="7">
        <v>0</v>
      </c>
      <c r="O563" s="6" t="s">
        <v>328</v>
      </c>
      <c r="P563" s="5">
        <v>0</v>
      </c>
      <c r="Q563" s="5">
        <v>0</v>
      </c>
    </row>
    <row r="564" spans="1:17" x14ac:dyDescent="0.35">
      <c r="A564" s="9">
        <v>18429</v>
      </c>
      <c r="B564" s="8" t="s">
        <v>332</v>
      </c>
      <c r="C564" s="8" t="s">
        <v>66</v>
      </c>
      <c r="D564" s="8" t="s">
        <v>1081</v>
      </c>
      <c r="E564" s="8" t="s">
        <v>41</v>
      </c>
      <c r="F564" s="7">
        <v>0</v>
      </c>
      <c r="G564" s="7"/>
      <c r="H564" s="7">
        <v>0</v>
      </c>
      <c r="I564" s="7"/>
      <c r="J564" s="7">
        <v>0</v>
      </c>
      <c r="K564" s="8"/>
      <c r="L564" s="7">
        <v>0</v>
      </c>
      <c r="M564" s="7">
        <v>0</v>
      </c>
      <c r="N564" s="7">
        <v>0</v>
      </c>
      <c r="O564" s="6" t="s">
        <v>328</v>
      </c>
      <c r="P564" s="5">
        <v>3.51</v>
      </c>
      <c r="Q564" s="5">
        <v>0</v>
      </c>
    </row>
    <row r="565" spans="1:17" x14ac:dyDescent="0.35">
      <c r="A565" s="9">
        <v>18430</v>
      </c>
      <c r="B565" s="8" t="s">
        <v>332</v>
      </c>
      <c r="C565" s="8" t="s">
        <v>64</v>
      </c>
      <c r="D565" s="8" t="s">
        <v>1080</v>
      </c>
      <c r="E565" s="8" t="s">
        <v>41</v>
      </c>
      <c r="F565" s="7">
        <v>552</v>
      </c>
      <c r="G565" s="7"/>
      <c r="H565" s="7">
        <v>-137.79914400000001</v>
      </c>
      <c r="I565" s="7"/>
      <c r="J565" s="7">
        <v>414.20085599999999</v>
      </c>
      <c r="K565" s="8"/>
      <c r="L565" s="7">
        <v>0</v>
      </c>
      <c r="M565" s="7">
        <v>-128.142</v>
      </c>
      <c r="N565" s="7">
        <v>286.05885599999999</v>
      </c>
      <c r="O565" s="6" t="s">
        <v>328</v>
      </c>
      <c r="P565" s="5">
        <v>5.1100000000000003</v>
      </c>
      <c r="Q565" s="5">
        <v>2116.5663741600001</v>
      </c>
    </row>
    <row r="566" spans="1:17" x14ac:dyDescent="0.35">
      <c r="A566" s="9">
        <v>18431</v>
      </c>
      <c r="B566" s="8" t="s">
        <v>332</v>
      </c>
      <c r="C566" s="8" t="s">
        <v>461</v>
      </c>
      <c r="D566" s="8" t="s">
        <v>1072</v>
      </c>
      <c r="E566" s="8" t="s">
        <v>46</v>
      </c>
      <c r="F566" s="7">
        <v>0</v>
      </c>
      <c r="G566" s="7"/>
      <c r="H566" s="7">
        <v>0</v>
      </c>
      <c r="I566" s="7"/>
      <c r="J566" s="7">
        <v>0</v>
      </c>
      <c r="K566" s="8"/>
      <c r="L566" s="7">
        <v>0</v>
      </c>
      <c r="M566" s="7">
        <v>0</v>
      </c>
      <c r="N566" s="7">
        <v>0</v>
      </c>
      <c r="O566" s="6" t="s">
        <v>328</v>
      </c>
      <c r="P566" s="5">
        <v>0</v>
      </c>
      <c r="Q566" s="5">
        <v>0</v>
      </c>
    </row>
    <row r="567" spans="1:17" x14ac:dyDescent="0.35">
      <c r="A567" s="9">
        <v>18432</v>
      </c>
      <c r="B567" s="8" t="s">
        <v>332</v>
      </c>
      <c r="C567" s="8" t="s">
        <v>64</v>
      </c>
      <c r="D567" s="8" t="s">
        <v>315</v>
      </c>
      <c r="E567" s="8" t="s">
        <v>41</v>
      </c>
      <c r="F567" s="7">
        <v>16183.1</v>
      </c>
      <c r="G567" s="7"/>
      <c r="H567" s="7">
        <v>0</v>
      </c>
      <c r="I567" s="7"/>
      <c r="J567" s="7">
        <v>16183.1</v>
      </c>
      <c r="K567" s="8"/>
      <c r="L567" s="7">
        <v>8121</v>
      </c>
      <c r="M567" s="7">
        <v>0</v>
      </c>
      <c r="N567" s="7">
        <v>24304.1</v>
      </c>
      <c r="O567" s="6" t="s">
        <v>328</v>
      </c>
      <c r="P567" s="5">
        <v>4.8099999999999996</v>
      </c>
      <c r="Q567" s="5">
        <v>77840.710999999996</v>
      </c>
    </row>
    <row r="568" spans="1:17" x14ac:dyDescent="0.35">
      <c r="A568" s="9">
        <v>18433</v>
      </c>
      <c r="B568" s="8" t="s">
        <v>332</v>
      </c>
      <c r="C568" s="8" t="s">
        <v>64</v>
      </c>
      <c r="D568" s="8" t="s">
        <v>1079</v>
      </c>
      <c r="E568" s="8" t="s">
        <v>41</v>
      </c>
      <c r="F568" s="7">
        <v>326</v>
      </c>
      <c r="G568" s="7"/>
      <c r="H568" s="7">
        <v>0</v>
      </c>
      <c r="I568" s="7"/>
      <c r="J568" s="7">
        <v>326</v>
      </c>
      <c r="K568" s="8"/>
      <c r="L568" s="7">
        <v>0</v>
      </c>
      <c r="M568" s="7">
        <v>0</v>
      </c>
      <c r="N568" s="7">
        <v>326</v>
      </c>
      <c r="O568" s="6" t="s">
        <v>328</v>
      </c>
      <c r="P568" s="5">
        <v>5.77</v>
      </c>
      <c r="Q568" s="5">
        <v>1881.0199999999998</v>
      </c>
    </row>
    <row r="569" spans="1:17" x14ac:dyDescent="0.35">
      <c r="A569" s="9">
        <v>18434</v>
      </c>
      <c r="B569" s="8" t="s">
        <v>332</v>
      </c>
      <c r="C569" s="8" t="s">
        <v>57</v>
      </c>
      <c r="D569" s="8" t="s">
        <v>1078</v>
      </c>
      <c r="E569" s="8" t="s">
        <v>202</v>
      </c>
      <c r="F569" s="7">
        <v>81</v>
      </c>
      <c r="G569" s="7"/>
      <c r="H569" s="7">
        <v>0</v>
      </c>
      <c r="I569" s="7"/>
      <c r="J569" s="7">
        <v>81</v>
      </c>
      <c r="K569" s="8"/>
      <c r="L569" s="7">
        <v>0</v>
      </c>
      <c r="M569" s="7">
        <v>0</v>
      </c>
      <c r="N569" s="7">
        <v>81</v>
      </c>
      <c r="O569" s="6" t="s">
        <v>328</v>
      </c>
      <c r="P569" s="5">
        <v>0</v>
      </c>
      <c r="Q569" s="5">
        <v>0</v>
      </c>
    </row>
    <row r="570" spans="1:17" x14ac:dyDescent="0.35">
      <c r="A570" s="9">
        <v>18435</v>
      </c>
      <c r="B570" s="8" t="s">
        <v>332</v>
      </c>
      <c r="C570" s="8" t="s">
        <v>57</v>
      </c>
      <c r="D570" s="8" t="s">
        <v>1077</v>
      </c>
      <c r="E570" s="8" t="s">
        <v>1076</v>
      </c>
      <c r="F570" s="7">
        <v>94</v>
      </c>
      <c r="G570" s="7"/>
      <c r="H570" s="7">
        <v>0</v>
      </c>
      <c r="I570" s="7"/>
      <c r="J570" s="7">
        <v>94</v>
      </c>
      <c r="K570" s="8"/>
      <c r="L570" s="7">
        <v>0</v>
      </c>
      <c r="M570" s="7">
        <v>0</v>
      </c>
      <c r="N570" s="7">
        <v>94</v>
      </c>
      <c r="O570" s="6" t="s">
        <v>328</v>
      </c>
      <c r="P570" s="5">
        <v>0</v>
      </c>
      <c r="Q570" s="5">
        <v>0</v>
      </c>
    </row>
    <row r="571" spans="1:17" x14ac:dyDescent="0.35">
      <c r="A571" s="9">
        <v>18436</v>
      </c>
      <c r="B571" s="8" t="s">
        <v>332</v>
      </c>
      <c r="C571" s="8" t="s">
        <v>57</v>
      </c>
      <c r="D571" s="8" t="s">
        <v>1075</v>
      </c>
      <c r="E571" s="8" t="s">
        <v>1074</v>
      </c>
      <c r="F571" s="7">
        <v>137</v>
      </c>
      <c r="G571" s="7"/>
      <c r="H571" s="7">
        <v>0</v>
      </c>
      <c r="I571" s="7"/>
      <c r="J571" s="7">
        <v>137</v>
      </c>
      <c r="K571" s="8"/>
      <c r="L571" s="7">
        <v>0</v>
      </c>
      <c r="M571" s="7">
        <v>0</v>
      </c>
      <c r="N571" s="7">
        <v>137</v>
      </c>
      <c r="O571" s="6" t="s">
        <v>328</v>
      </c>
      <c r="P571" s="5">
        <v>5.85</v>
      </c>
      <c r="Q571" s="5">
        <v>801.44999999999993</v>
      </c>
    </row>
    <row r="572" spans="1:17" x14ac:dyDescent="0.35">
      <c r="A572" s="9">
        <v>18437</v>
      </c>
      <c r="B572" s="8" t="s">
        <v>332</v>
      </c>
      <c r="C572" s="8" t="s">
        <v>57</v>
      </c>
      <c r="D572" s="8" t="s">
        <v>1073</v>
      </c>
      <c r="E572" s="8" t="s">
        <v>41</v>
      </c>
      <c r="F572" s="7">
        <v>82</v>
      </c>
      <c r="G572" s="7"/>
      <c r="H572" s="7">
        <v>0</v>
      </c>
      <c r="I572" s="7"/>
      <c r="J572" s="7">
        <v>82</v>
      </c>
      <c r="K572" s="8"/>
      <c r="L572" s="7">
        <v>0</v>
      </c>
      <c r="M572" s="7">
        <v>0</v>
      </c>
      <c r="N572" s="7">
        <v>82</v>
      </c>
      <c r="O572" s="6" t="s">
        <v>328</v>
      </c>
      <c r="P572" s="5">
        <v>0</v>
      </c>
      <c r="Q572" s="5">
        <v>0</v>
      </c>
    </row>
    <row r="573" spans="1:17" x14ac:dyDescent="0.35">
      <c r="A573" s="9">
        <v>18438</v>
      </c>
      <c r="B573" s="8" t="s">
        <v>332</v>
      </c>
      <c r="C573" s="8" t="s">
        <v>320</v>
      </c>
      <c r="D573" s="8" t="s">
        <v>1072</v>
      </c>
      <c r="E573" s="8" t="s">
        <v>46</v>
      </c>
      <c r="F573" s="7">
        <v>39939.300000000003</v>
      </c>
      <c r="G573" s="7"/>
      <c r="H573" s="7">
        <v>-15050.280336</v>
      </c>
      <c r="I573" s="7"/>
      <c r="J573" s="7">
        <v>24889.019664000003</v>
      </c>
      <c r="K573" s="8" t="s">
        <v>574</v>
      </c>
      <c r="L573" s="7">
        <v>0</v>
      </c>
      <c r="M573" s="7">
        <v>-12128.643400000001</v>
      </c>
      <c r="N573" s="7">
        <v>12760.376264000002</v>
      </c>
      <c r="O573" s="6" t="s">
        <v>328</v>
      </c>
      <c r="P573" s="5">
        <v>1.1499999999999999</v>
      </c>
      <c r="Q573" s="5">
        <v>28622.3726136</v>
      </c>
    </row>
    <row r="574" spans="1:17" x14ac:dyDescent="0.35">
      <c r="A574" s="9">
        <v>18439</v>
      </c>
      <c r="B574" s="8" t="s">
        <v>332</v>
      </c>
      <c r="C574" s="8" t="s">
        <v>320</v>
      </c>
      <c r="D574" s="8" t="s">
        <v>1071</v>
      </c>
      <c r="E574" s="8" t="s">
        <v>46</v>
      </c>
      <c r="F574" s="7">
        <v>0</v>
      </c>
      <c r="G574" s="7"/>
      <c r="H574" s="7">
        <v>0</v>
      </c>
      <c r="I574" s="7"/>
      <c r="J574" s="7">
        <v>0</v>
      </c>
      <c r="K574" s="8" t="s">
        <v>574</v>
      </c>
      <c r="L574" s="7">
        <v>0</v>
      </c>
      <c r="M574" s="7">
        <v>0</v>
      </c>
      <c r="N574" s="7">
        <v>0</v>
      </c>
      <c r="O574" s="6" t="s">
        <v>328</v>
      </c>
      <c r="P574" s="5">
        <v>1.19</v>
      </c>
      <c r="Q574" s="5">
        <v>0</v>
      </c>
    </row>
    <row r="575" spans="1:17" x14ac:dyDescent="0.35">
      <c r="A575" s="9">
        <v>18440</v>
      </c>
      <c r="B575" s="8" t="s">
        <v>332</v>
      </c>
      <c r="C575" s="8" t="s">
        <v>856</v>
      </c>
      <c r="D575" s="8" t="s">
        <v>1070</v>
      </c>
      <c r="E575" s="8" t="s">
        <v>41</v>
      </c>
      <c r="F575" s="7">
        <v>0</v>
      </c>
      <c r="G575" s="7"/>
      <c r="H575" s="7">
        <v>0</v>
      </c>
      <c r="I575" s="7"/>
      <c r="J575" s="7">
        <v>0</v>
      </c>
      <c r="K575" s="8"/>
      <c r="L575" s="7">
        <v>0</v>
      </c>
      <c r="M575" s="7">
        <v>0</v>
      </c>
      <c r="N575" s="7">
        <v>0</v>
      </c>
      <c r="O575" s="6" t="s">
        <v>328</v>
      </c>
      <c r="P575" s="5">
        <v>4.8099999999999996</v>
      </c>
      <c r="Q575" s="5">
        <v>0</v>
      </c>
    </row>
    <row r="576" spans="1:17" x14ac:dyDescent="0.35">
      <c r="A576" s="9">
        <v>18441</v>
      </c>
      <c r="B576" s="8" t="s">
        <v>332</v>
      </c>
      <c r="C576" s="8" t="s">
        <v>158</v>
      </c>
      <c r="D576" s="8" t="s">
        <v>354</v>
      </c>
      <c r="E576" s="8" t="s">
        <v>41</v>
      </c>
      <c r="F576" s="7">
        <v>0</v>
      </c>
      <c r="G576" s="7"/>
      <c r="H576" s="7">
        <v>0</v>
      </c>
      <c r="I576" s="7"/>
      <c r="J576" s="7">
        <v>0</v>
      </c>
      <c r="K576" s="8" t="s">
        <v>574</v>
      </c>
      <c r="L576" s="7">
        <v>0</v>
      </c>
      <c r="M576" s="7">
        <v>0</v>
      </c>
      <c r="N576" s="7">
        <v>0</v>
      </c>
      <c r="O576" s="6" t="s">
        <v>328</v>
      </c>
      <c r="P576" s="5">
        <v>1.07</v>
      </c>
      <c r="Q576" s="5">
        <v>0</v>
      </c>
    </row>
    <row r="577" spans="1:17" x14ac:dyDescent="0.35">
      <c r="A577" s="9">
        <v>18442</v>
      </c>
      <c r="B577" s="8" t="s">
        <v>332</v>
      </c>
      <c r="C577" s="8" t="s">
        <v>70</v>
      </c>
      <c r="D577" s="8" t="s">
        <v>1069</v>
      </c>
      <c r="E577" s="8" t="s">
        <v>104</v>
      </c>
      <c r="F577" s="7">
        <v>763</v>
      </c>
      <c r="G577" s="7"/>
      <c r="H577" s="7">
        <v>-400.95690000000002</v>
      </c>
      <c r="I577" s="7"/>
      <c r="J577" s="7">
        <v>362.04309999999998</v>
      </c>
      <c r="K577" s="8" t="s">
        <v>574</v>
      </c>
      <c r="L577" s="7">
        <v>0</v>
      </c>
      <c r="M577" s="7">
        <v>0</v>
      </c>
      <c r="N577" s="7">
        <v>362.04309999999998</v>
      </c>
      <c r="O577" s="6" t="s">
        <v>328</v>
      </c>
      <c r="P577" s="5">
        <v>3.72</v>
      </c>
      <c r="Q577" s="5">
        <v>1346.800332</v>
      </c>
    </row>
    <row r="578" spans="1:17" x14ac:dyDescent="0.35">
      <c r="A578" s="9">
        <v>18443</v>
      </c>
      <c r="B578" s="8" t="s">
        <v>332</v>
      </c>
      <c r="C578" s="8" t="s">
        <v>57</v>
      </c>
      <c r="D578" s="8" t="s">
        <v>1068</v>
      </c>
      <c r="E578" s="8" t="s">
        <v>228</v>
      </c>
      <c r="F578" s="7">
        <v>77.8</v>
      </c>
      <c r="G578" s="7"/>
      <c r="H578" s="7">
        <v>0</v>
      </c>
      <c r="I578" s="7"/>
      <c r="J578" s="7">
        <v>77.8</v>
      </c>
      <c r="K578" s="8"/>
      <c r="L578" s="7">
        <v>0</v>
      </c>
      <c r="M578" s="7">
        <v>0</v>
      </c>
      <c r="N578" s="7">
        <v>77.8</v>
      </c>
      <c r="O578" s="6" t="s">
        <v>328</v>
      </c>
      <c r="P578" s="5">
        <v>0</v>
      </c>
      <c r="Q578" s="5">
        <v>0</v>
      </c>
    </row>
    <row r="579" spans="1:17" x14ac:dyDescent="0.35">
      <c r="A579" s="9">
        <v>18444</v>
      </c>
      <c r="B579" s="8" t="s">
        <v>332</v>
      </c>
      <c r="C579" s="8" t="s">
        <v>124</v>
      </c>
      <c r="D579" s="8" t="s">
        <v>1067</v>
      </c>
      <c r="E579" s="8" t="s">
        <v>163</v>
      </c>
      <c r="F579" s="7">
        <v>376</v>
      </c>
      <c r="G579" s="7"/>
      <c r="H579" s="7">
        <v>0</v>
      </c>
      <c r="I579" s="7"/>
      <c r="J579" s="7">
        <v>376</v>
      </c>
      <c r="K579" s="8"/>
      <c r="L579" s="7">
        <v>0</v>
      </c>
      <c r="M579" s="7">
        <v>0</v>
      </c>
      <c r="N579" s="7">
        <v>376</v>
      </c>
      <c r="O579" s="6" t="s">
        <v>328</v>
      </c>
      <c r="P579" s="5">
        <v>3.84</v>
      </c>
      <c r="Q579" s="5">
        <v>1443.84</v>
      </c>
    </row>
    <row r="580" spans="1:17" x14ac:dyDescent="0.35">
      <c r="A580" s="9">
        <v>18445</v>
      </c>
      <c r="B580" s="8" t="s">
        <v>332</v>
      </c>
      <c r="C580" s="8" t="s">
        <v>124</v>
      </c>
      <c r="D580" s="8" t="s">
        <v>1066</v>
      </c>
      <c r="E580" s="8" t="s">
        <v>951</v>
      </c>
      <c r="F580" s="7">
        <v>149</v>
      </c>
      <c r="G580" s="7"/>
      <c r="H580" s="7">
        <v>0</v>
      </c>
      <c r="I580" s="7"/>
      <c r="J580" s="7">
        <v>149</v>
      </c>
      <c r="K580" s="8"/>
      <c r="L580" s="7">
        <v>0</v>
      </c>
      <c r="M580" s="7">
        <v>0</v>
      </c>
      <c r="N580" s="7">
        <v>149</v>
      </c>
      <c r="O580" s="6" t="s">
        <v>328</v>
      </c>
      <c r="P580" s="5">
        <v>3.69</v>
      </c>
      <c r="Q580" s="5">
        <v>549.80999999999995</v>
      </c>
    </row>
    <row r="581" spans="1:17" x14ac:dyDescent="0.35">
      <c r="A581" s="9">
        <v>18447</v>
      </c>
      <c r="B581" s="8" t="s">
        <v>332</v>
      </c>
      <c r="C581" s="8" t="s">
        <v>461</v>
      </c>
      <c r="D581" s="8" t="s">
        <v>1065</v>
      </c>
      <c r="E581" s="8" t="s">
        <v>41</v>
      </c>
      <c r="F581" s="7">
        <v>0</v>
      </c>
      <c r="G581" s="7"/>
      <c r="H581" s="7">
        <v>0</v>
      </c>
      <c r="I581" s="7"/>
      <c r="J581" s="7">
        <v>0</v>
      </c>
      <c r="K581" s="8"/>
      <c r="L581" s="7">
        <v>0</v>
      </c>
      <c r="M581" s="7">
        <v>0</v>
      </c>
      <c r="N581" s="7">
        <v>0</v>
      </c>
      <c r="O581" s="6" t="s">
        <v>328</v>
      </c>
      <c r="P581" s="5">
        <v>0</v>
      </c>
      <c r="Q581" s="5">
        <v>0</v>
      </c>
    </row>
    <row r="582" spans="1:17" x14ac:dyDescent="0.35">
      <c r="A582" s="9">
        <v>18448</v>
      </c>
      <c r="B582" s="8" t="s">
        <v>332</v>
      </c>
      <c r="C582" s="8" t="s">
        <v>57</v>
      </c>
      <c r="D582" s="8" t="s">
        <v>1064</v>
      </c>
      <c r="E582" s="8" t="s">
        <v>41</v>
      </c>
      <c r="F582" s="7">
        <v>86.5</v>
      </c>
      <c r="G582" s="7"/>
      <c r="H582" s="7">
        <v>0</v>
      </c>
      <c r="I582" s="7"/>
      <c r="J582" s="7">
        <v>86.5</v>
      </c>
      <c r="K582" s="8"/>
      <c r="L582" s="7">
        <v>0</v>
      </c>
      <c r="M582" s="7">
        <v>0</v>
      </c>
      <c r="N582" s="7">
        <v>86.5</v>
      </c>
      <c r="O582" s="6" t="s">
        <v>328</v>
      </c>
      <c r="P582" s="5">
        <v>0</v>
      </c>
      <c r="Q582" s="5">
        <v>0</v>
      </c>
    </row>
    <row r="583" spans="1:17" x14ac:dyDescent="0.35">
      <c r="A583" s="9">
        <v>18449</v>
      </c>
      <c r="B583" s="8" t="s">
        <v>332</v>
      </c>
      <c r="C583" s="8" t="s">
        <v>57</v>
      </c>
      <c r="D583" s="8" t="s">
        <v>1063</v>
      </c>
      <c r="E583" s="8" t="s">
        <v>53</v>
      </c>
      <c r="F583" s="7">
        <v>58</v>
      </c>
      <c r="G583" s="7"/>
      <c r="H583" s="7">
        <v>0</v>
      </c>
      <c r="I583" s="7"/>
      <c r="J583" s="7">
        <v>58</v>
      </c>
      <c r="K583" s="8"/>
      <c r="L583" s="7">
        <v>0</v>
      </c>
      <c r="M583" s="7">
        <v>0</v>
      </c>
      <c r="N583" s="7">
        <v>58</v>
      </c>
      <c r="O583" s="6" t="s">
        <v>328</v>
      </c>
      <c r="P583" s="5">
        <v>1.88</v>
      </c>
      <c r="Q583" s="5">
        <v>109.03999999999999</v>
      </c>
    </row>
    <row r="584" spans="1:17" x14ac:dyDescent="0.35">
      <c r="A584" s="9">
        <v>18450</v>
      </c>
      <c r="B584" s="8" t="s">
        <v>332</v>
      </c>
      <c r="C584" s="8" t="s">
        <v>86</v>
      </c>
      <c r="D584" s="8" t="s">
        <v>1062</v>
      </c>
      <c r="E584" s="8" t="s">
        <v>489</v>
      </c>
      <c r="F584" s="7">
        <v>0</v>
      </c>
      <c r="G584" s="7"/>
      <c r="H584" s="7">
        <v>0</v>
      </c>
      <c r="I584" s="7"/>
      <c r="J584" s="7">
        <v>0</v>
      </c>
      <c r="K584" s="8"/>
      <c r="L584" s="7">
        <v>0</v>
      </c>
      <c r="M584" s="7">
        <v>0</v>
      </c>
      <c r="N584" s="7">
        <v>0</v>
      </c>
      <c r="O584" s="6" t="s">
        <v>328</v>
      </c>
      <c r="P584" s="5">
        <v>0</v>
      </c>
      <c r="Q584" s="5">
        <v>0</v>
      </c>
    </row>
    <row r="585" spans="1:17" x14ac:dyDescent="0.35">
      <c r="A585" s="9">
        <v>18451</v>
      </c>
      <c r="B585" s="8" t="s">
        <v>332</v>
      </c>
      <c r="C585" s="8" t="s">
        <v>211</v>
      </c>
      <c r="D585" s="8" t="s">
        <v>1061</v>
      </c>
      <c r="E585" s="8" t="s">
        <v>1060</v>
      </c>
      <c r="F585" s="7">
        <v>0</v>
      </c>
      <c r="G585" s="7"/>
      <c r="H585" s="7">
        <v>0</v>
      </c>
      <c r="I585" s="7"/>
      <c r="J585" s="7">
        <v>0</v>
      </c>
      <c r="K585" s="8"/>
      <c r="L585" s="7">
        <v>0</v>
      </c>
      <c r="M585" s="7">
        <v>0</v>
      </c>
      <c r="N585" s="7">
        <v>0</v>
      </c>
      <c r="O585" s="6" t="s">
        <v>328</v>
      </c>
      <c r="P585" s="5">
        <v>5.5</v>
      </c>
      <c r="Q585" s="5">
        <v>0</v>
      </c>
    </row>
    <row r="586" spans="1:17" x14ac:dyDescent="0.35">
      <c r="A586" s="9">
        <v>18452</v>
      </c>
      <c r="B586" s="8" t="s">
        <v>332</v>
      </c>
      <c r="C586" s="8" t="s">
        <v>44</v>
      </c>
      <c r="D586" s="8" t="s">
        <v>1059</v>
      </c>
      <c r="E586" s="8" t="s">
        <v>150</v>
      </c>
      <c r="F586" s="7">
        <v>1835.4</v>
      </c>
      <c r="G586" s="7">
        <v>3505.2</v>
      </c>
      <c r="H586" s="7">
        <v>-3705.5306639999999</v>
      </c>
      <c r="I586" s="7"/>
      <c r="J586" s="7">
        <v>1635.0693360000005</v>
      </c>
      <c r="K586" s="8" t="s">
        <v>574</v>
      </c>
      <c r="L586" s="7">
        <v>0</v>
      </c>
      <c r="M586" s="7">
        <v>-1304.373</v>
      </c>
      <c r="N586" s="7">
        <v>330.69633600000043</v>
      </c>
      <c r="O586" s="6" t="s">
        <v>328</v>
      </c>
      <c r="P586" s="5">
        <v>1.25</v>
      </c>
      <c r="Q586" s="5">
        <v>2043.8366700000006</v>
      </c>
    </row>
    <row r="587" spans="1:17" x14ac:dyDescent="0.35">
      <c r="A587" s="9">
        <v>18453</v>
      </c>
      <c r="B587" s="8" t="s">
        <v>332</v>
      </c>
      <c r="C587" s="8" t="s">
        <v>70</v>
      </c>
      <c r="D587" s="8" t="s">
        <v>1058</v>
      </c>
      <c r="E587" s="8" t="s">
        <v>445</v>
      </c>
      <c r="F587" s="7">
        <v>205</v>
      </c>
      <c r="G587" s="7"/>
      <c r="H587" s="7">
        <v>0</v>
      </c>
      <c r="I587" s="7"/>
      <c r="J587" s="7">
        <v>205</v>
      </c>
      <c r="K587" s="8" t="s">
        <v>574</v>
      </c>
      <c r="L587" s="7">
        <v>0</v>
      </c>
      <c r="M587" s="7">
        <v>0</v>
      </c>
      <c r="N587" s="7">
        <v>205</v>
      </c>
      <c r="O587" s="6" t="s">
        <v>328</v>
      </c>
      <c r="P587" s="5">
        <v>3.34</v>
      </c>
      <c r="Q587" s="5">
        <v>684.69999999999993</v>
      </c>
    </row>
    <row r="588" spans="1:17" x14ac:dyDescent="0.35">
      <c r="A588" s="9">
        <v>18454</v>
      </c>
      <c r="B588" s="8" t="s">
        <v>332</v>
      </c>
      <c r="C588" s="8" t="s">
        <v>70</v>
      </c>
      <c r="D588" s="8" t="s">
        <v>1057</v>
      </c>
      <c r="E588" s="8" t="s">
        <v>257</v>
      </c>
      <c r="F588" s="7">
        <v>3489</v>
      </c>
      <c r="G588" s="7"/>
      <c r="H588" s="7">
        <v>-526.46502359999999</v>
      </c>
      <c r="I588" s="7"/>
      <c r="J588" s="7">
        <v>2962.5349764000002</v>
      </c>
      <c r="K588" s="8" t="s">
        <v>574</v>
      </c>
      <c r="L588" s="7">
        <v>0</v>
      </c>
      <c r="M588" s="7">
        <v>-61.875</v>
      </c>
      <c r="N588" s="7">
        <v>2900.6599764000002</v>
      </c>
      <c r="O588" s="6" t="s">
        <v>328</v>
      </c>
      <c r="P588" s="5">
        <v>3.17</v>
      </c>
      <c r="Q588" s="5">
        <v>9391.2358751880001</v>
      </c>
    </row>
    <row r="589" spans="1:17" x14ac:dyDescent="0.35">
      <c r="A589" s="9">
        <v>18455</v>
      </c>
      <c r="B589" s="8" t="s">
        <v>332</v>
      </c>
      <c r="C589" s="8" t="s">
        <v>189</v>
      </c>
      <c r="D589" s="8" t="s">
        <v>1056</v>
      </c>
      <c r="E589" s="8" t="s">
        <v>41</v>
      </c>
      <c r="F589" s="7">
        <v>0</v>
      </c>
      <c r="G589" s="7"/>
      <c r="H589" s="7">
        <v>0</v>
      </c>
      <c r="I589" s="7"/>
      <c r="J589" s="7">
        <v>0</v>
      </c>
      <c r="K589" s="8"/>
      <c r="L589" s="7">
        <v>0</v>
      </c>
      <c r="M589" s="7">
        <v>0</v>
      </c>
      <c r="N589" s="7">
        <v>0</v>
      </c>
      <c r="O589" s="6" t="s">
        <v>328</v>
      </c>
      <c r="P589" s="5">
        <v>0</v>
      </c>
      <c r="Q589" s="5">
        <v>0</v>
      </c>
    </row>
    <row r="590" spans="1:17" x14ac:dyDescent="0.35">
      <c r="A590" s="9">
        <v>18456</v>
      </c>
      <c r="B590" s="8" t="s">
        <v>332</v>
      </c>
      <c r="C590" s="8" t="s">
        <v>189</v>
      </c>
      <c r="D590" s="8" t="s">
        <v>1055</v>
      </c>
      <c r="E590" s="8" t="s">
        <v>41</v>
      </c>
      <c r="F590" s="7">
        <v>554.4</v>
      </c>
      <c r="G590" s="7"/>
      <c r="H590" s="7">
        <v>0</v>
      </c>
      <c r="I590" s="7"/>
      <c r="J590" s="7">
        <v>554.4</v>
      </c>
      <c r="K590" s="8"/>
      <c r="L590" s="7">
        <v>0</v>
      </c>
      <c r="M590" s="7">
        <v>0</v>
      </c>
      <c r="N590" s="7">
        <v>554.4</v>
      </c>
      <c r="O590" s="6" t="s">
        <v>328</v>
      </c>
      <c r="P590" s="5">
        <v>2.35</v>
      </c>
      <c r="Q590" s="5">
        <v>1302.8399999999999</v>
      </c>
    </row>
    <row r="591" spans="1:17" x14ac:dyDescent="0.35">
      <c r="A591" s="9">
        <v>18457</v>
      </c>
      <c r="B591" s="8" t="s">
        <v>332</v>
      </c>
      <c r="C591" s="8" t="s">
        <v>189</v>
      </c>
      <c r="D591" s="8" t="s">
        <v>1054</v>
      </c>
      <c r="E591" s="8" t="s">
        <v>46</v>
      </c>
      <c r="F591" s="7">
        <v>950</v>
      </c>
      <c r="G591" s="7"/>
      <c r="H591" s="7">
        <v>0</v>
      </c>
      <c r="I591" s="7"/>
      <c r="J591" s="7">
        <v>950</v>
      </c>
      <c r="K591" s="8" t="s">
        <v>574</v>
      </c>
      <c r="L591" s="7">
        <v>0</v>
      </c>
      <c r="M591" s="7">
        <v>0</v>
      </c>
      <c r="N591" s="7">
        <v>950</v>
      </c>
      <c r="O591" s="6" t="s">
        <v>328</v>
      </c>
      <c r="P591" s="5">
        <v>1.21</v>
      </c>
      <c r="Q591" s="5">
        <v>1149.5</v>
      </c>
    </row>
    <row r="592" spans="1:17" x14ac:dyDescent="0.35">
      <c r="A592" s="9">
        <v>18458</v>
      </c>
      <c r="B592" s="8" t="s">
        <v>332</v>
      </c>
      <c r="C592" s="8" t="s">
        <v>189</v>
      </c>
      <c r="D592" s="8" t="s">
        <v>1053</v>
      </c>
      <c r="E592" s="8" t="s">
        <v>41</v>
      </c>
      <c r="F592" s="7">
        <v>531</v>
      </c>
      <c r="G592" s="7"/>
      <c r="H592" s="7">
        <v>0</v>
      </c>
      <c r="I592" s="7"/>
      <c r="J592" s="7">
        <v>531</v>
      </c>
      <c r="K592" s="8"/>
      <c r="L592" s="7">
        <v>0</v>
      </c>
      <c r="M592" s="7">
        <v>0</v>
      </c>
      <c r="N592" s="7">
        <v>531</v>
      </c>
      <c r="O592" s="6" t="s">
        <v>328</v>
      </c>
      <c r="P592" s="5">
        <v>1.95</v>
      </c>
      <c r="Q592" s="5">
        <v>1035.45</v>
      </c>
    </row>
    <row r="593" spans="1:17" x14ac:dyDescent="0.35">
      <c r="A593" s="9">
        <v>18459</v>
      </c>
      <c r="B593" s="8" t="s">
        <v>332</v>
      </c>
      <c r="C593" s="8" t="s">
        <v>189</v>
      </c>
      <c r="D593" s="8" t="s">
        <v>1052</v>
      </c>
      <c r="E593" s="8" t="s">
        <v>41</v>
      </c>
      <c r="F593" s="7">
        <v>742.9</v>
      </c>
      <c r="G593" s="7"/>
      <c r="H593" s="7">
        <v>0</v>
      </c>
      <c r="I593" s="7"/>
      <c r="J593" s="7">
        <v>742.9</v>
      </c>
      <c r="K593" s="8"/>
      <c r="L593" s="7">
        <v>0</v>
      </c>
      <c r="M593" s="7">
        <v>0</v>
      </c>
      <c r="N593" s="7">
        <v>742.9</v>
      </c>
      <c r="O593" s="6" t="s">
        <v>328</v>
      </c>
      <c r="P593" s="5">
        <v>2.25</v>
      </c>
      <c r="Q593" s="5">
        <v>1671.5249999999999</v>
      </c>
    </row>
    <row r="594" spans="1:17" x14ac:dyDescent="0.35">
      <c r="A594" s="9">
        <v>18460</v>
      </c>
      <c r="B594" s="8" t="s">
        <v>332</v>
      </c>
      <c r="C594" s="8" t="s">
        <v>70</v>
      </c>
      <c r="D594" s="8" t="s">
        <v>1051</v>
      </c>
      <c r="E594" s="8" t="s">
        <v>104</v>
      </c>
      <c r="F594" s="7">
        <v>149</v>
      </c>
      <c r="G594" s="7"/>
      <c r="H594" s="7">
        <v>0</v>
      </c>
      <c r="I594" s="7"/>
      <c r="J594" s="7">
        <v>149</v>
      </c>
      <c r="K594" s="8"/>
      <c r="L594" s="7">
        <v>0</v>
      </c>
      <c r="M594" s="7">
        <v>0</v>
      </c>
      <c r="N594" s="7">
        <v>149</v>
      </c>
      <c r="O594" s="6" t="s">
        <v>328</v>
      </c>
      <c r="P594" s="5">
        <v>2.93</v>
      </c>
      <c r="Q594" s="5">
        <v>436.57000000000005</v>
      </c>
    </row>
    <row r="595" spans="1:17" x14ac:dyDescent="0.35">
      <c r="A595" s="9">
        <v>18461</v>
      </c>
      <c r="B595" s="8" t="s">
        <v>332</v>
      </c>
      <c r="C595" s="8" t="s">
        <v>57</v>
      </c>
      <c r="D595" s="8" t="s">
        <v>1050</v>
      </c>
      <c r="E595" s="8" t="s">
        <v>41</v>
      </c>
      <c r="F595" s="7">
        <v>602</v>
      </c>
      <c r="G595" s="7"/>
      <c r="H595" s="7">
        <v>0</v>
      </c>
      <c r="I595" s="7"/>
      <c r="J595" s="7">
        <v>602</v>
      </c>
      <c r="K595" s="8"/>
      <c r="L595" s="7">
        <v>0</v>
      </c>
      <c r="M595" s="7">
        <v>0</v>
      </c>
      <c r="N595" s="7">
        <v>602</v>
      </c>
      <c r="O595" s="6" t="s">
        <v>328</v>
      </c>
      <c r="P595" s="5">
        <v>1.97</v>
      </c>
      <c r="Q595" s="5">
        <v>1185.94</v>
      </c>
    </row>
    <row r="596" spans="1:17" x14ac:dyDescent="0.35">
      <c r="A596" s="9">
        <v>18462</v>
      </c>
      <c r="B596" s="8" t="s">
        <v>332</v>
      </c>
      <c r="C596" s="8" t="s">
        <v>64</v>
      </c>
      <c r="D596" s="8" t="s">
        <v>1049</v>
      </c>
      <c r="E596" s="8" t="s">
        <v>41</v>
      </c>
      <c r="F596" s="7">
        <v>355</v>
      </c>
      <c r="G596" s="7"/>
      <c r="H596" s="7">
        <v>0</v>
      </c>
      <c r="I596" s="7"/>
      <c r="J596" s="7">
        <v>355</v>
      </c>
      <c r="K596" s="8"/>
      <c r="L596" s="7">
        <v>0</v>
      </c>
      <c r="M596" s="7">
        <v>0</v>
      </c>
      <c r="N596" s="7">
        <v>355</v>
      </c>
      <c r="O596" s="6" t="s">
        <v>328</v>
      </c>
      <c r="P596" s="5">
        <v>3.81</v>
      </c>
      <c r="Q596" s="5">
        <v>1352.55</v>
      </c>
    </row>
    <row r="597" spans="1:17" x14ac:dyDescent="0.35">
      <c r="A597" s="9">
        <v>18463</v>
      </c>
      <c r="B597" s="8" t="s">
        <v>332</v>
      </c>
      <c r="C597" s="8" t="s">
        <v>64</v>
      </c>
      <c r="D597" s="8" t="s">
        <v>1048</v>
      </c>
      <c r="E597" s="8" t="s">
        <v>41</v>
      </c>
      <c r="F597" s="7">
        <v>0</v>
      </c>
      <c r="G597" s="7"/>
      <c r="H597" s="7">
        <v>0</v>
      </c>
      <c r="I597" s="7"/>
      <c r="J597" s="7">
        <v>0</v>
      </c>
      <c r="K597" s="8"/>
      <c r="L597" s="7">
        <v>0</v>
      </c>
      <c r="M597" s="7">
        <v>0</v>
      </c>
      <c r="N597" s="7">
        <v>0</v>
      </c>
      <c r="O597" s="6" t="s">
        <v>328</v>
      </c>
      <c r="P597" s="5">
        <v>0</v>
      </c>
      <c r="Q597" s="5">
        <v>0</v>
      </c>
    </row>
    <row r="598" spans="1:17" x14ac:dyDescent="0.35">
      <c r="A598" s="9">
        <v>18464</v>
      </c>
      <c r="B598" s="8" t="s">
        <v>332</v>
      </c>
      <c r="C598" s="8" t="s">
        <v>64</v>
      </c>
      <c r="D598" s="8" t="s">
        <v>1047</v>
      </c>
      <c r="E598" s="8" t="s">
        <v>41</v>
      </c>
      <c r="F598" s="7">
        <v>477</v>
      </c>
      <c r="G598" s="7"/>
      <c r="H598" s="7">
        <v>0</v>
      </c>
      <c r="I598" s="7"/>
      <c r="J598" s="7">
        <v>477</v>
      </c>
      <c r="K598" s="8"/>
      <c r="L598" s="7">
        <v>0</v>
      </c>
      <c r="M598" s="7">
        <v>0</v>
      </c>
      <c r="N598" s="7">
        <v>477</v>
      </c>
      <c r="O598" s="6" t="s">
        <v>328</v>
      </c>
      <c r="P598" s="5">
        <v>4.03</v>
      </c>
      <c r="Q598" s="5">
        <v>1922.3100000000002</v>
      </c>
    </row>
    <row r="599" spans="1:17" x14ac:dyDescent="0.35">
      <c r="A599" s="9">
        <v>18465</v>
      </c>
      <c r="B599" s="8" t="s">
        <v>332</v>
      </c>
      <c r="C599" s="8" t="s">
        <v>70</v>
      </c>
      <c r="D599" s="8" t="s">
        <v>1046</v>
      </c>
      <c r="E599" s="8" t="s">
        <v>198</v>
      </c>
      <c r="F599" s="7">
        <v>117</v>
      </c>
      <c r="G599" s="7"/>
      <c r="H599" s="7">
        <v>0</v>
      </c>
      <c r="I599" s="7"/>
      <c r="J599" s="7">
        <v>117</v>
      </c>
      <c r="K599" s="8" t="s">
        <v>574</v>
      </c>
      <c r="L599" s="7">
        <v>0</v>
      </c>
      <c r="M599" s="7">
        <v>0</v>
      </c>
      <c r="N599" s="7">
        <v>117</v>
      </c>
      <c r="O599" s="6" t="s">
        <v>328</v>
      </c>
      <c r="P599" s="5">
        <v>3.31</v>
      </c>
      <c r="Q599" s="5">
        <v>387.27</v>
      </c>
    </row>
    <row r="600" spans="1:17" x14ac:dyDescent="0.35">
      <c r="A600" s="9">
        <v>18466</v>
      </c>
      <c r="B600" s="8" t="s">
        <v>332</v>
      </c>
      <c r="C600" s="8" t="s">
        <v>39</v>
      </c>
      <c r="D600" s="8" t="s">
        <v>1045</v>
      </c>
      <c r="E600" s="8" t="s">
        <v>41</v>
      </c>
      <c r="F600" s="7">
        <v>347</v>
      </c>
      <c r="G600" s="7"/>
      <c r="H600" s="7">
        <v>0</v>
      </c>
      <c r="I600" s="7"/>
      <c r="J600" s="7">
        <v>347</v>
      </c>
      <c r="K600" s="8" t="s">
        <v>574</v>
      </c>
      <c r="L600" s="7">
        <v>0</v>
      </c>
      <c r="M600" s="7">
        <v>0</v>
      </c>
      <c r="N600" s="7">
        <v>347</v>
      </c>
      <c r="O600" s="6" t="s">
        <v>328</v>
      </c>
      <c r="P600" s="5">
        <v>4.54</v>
      </c>
      <c r="Q600" s="5">
        <v>1575.38</v>
      </c>
    </row>
    <row r="601" spans="1:17" x14ac:dyDescent="0.35">
      <c r="A601" s="9">
        <v>18467</v>
      </c>
      <c r="B601" s="8" t="s">
        <v>332</v>
      </c>
      <c r="C601" s="8" t="s">
        <v>234</v>
      </c>
      <c r="D601" s="8" t="s">
        <v>1044</v>
      </c>
      <c r="E601" s="8" t="s">
        <v>53</v>
      </c>
      <c r="F601" s="7">
        <v>109</v>
      </c>
      <c r="G601" s="7"/>
      <c r="H601" s="7">
        <v>0</v>
      </c>
      <c r="I601" s="7"/>
      <c r="J601" s="7">
        <v>109</v>
      </c>
      <c r="K601" s="8" t="s">
        <v>574</v>
      </c>
      <c r="L601" s="7">
        <v>0</v>
      </c>
      <c r="M601" s="7">
        <v>0</v>
      </c>
      <c r="N601" s="7">
        <v>109</v>
      </c>
      <c r="O601" s="6" t="s">
        <v>328</v>
      </c>
      <c r="P601" s="5">
        <v>1.2</v>
      </c>
      <c r="Q601" s="5">
        <v>130.79999999999998</v>
      </c>
    </row>
    <row r="602" spans="1:17" x14ac:dyDescent="0.35">
      <c r="A602" s="9">
        <v>18468</v>
      </c>
      <c r="B602" s="8" t="s">
        <v>332</v>
      </c>
      <c r="C602" s="8" t="s">
        <v>189</v>
      </c>
      <c r="D602" s="8" t="s">
        <v>1043</v>
      </c>
      <c r="E602" s="8" t="s">
        <v>41</v>
      </c>
      <c r="F602" s="7">
        <v>0</v>
      </c>
      <c r="G602" s="7"/>
      <c r="H602" s="7">
        <v>0</v>
      </c>
      <c r="I602" s="7"/>
      <c r="J602" s="7">
        <v>0</v>
      </c>
      <c r="K602" s="8"/>
      <c r="L602" s="7">
        <v>0</v>
      </c>
      <c r="M602" s="7">
        <v>0</v>
      </c>
      <c r="N602" s="7">
        <v>0</v>
      </c>
      <c r="O602" s="6" t="s">
        <v>328</v>
      </c>
      <c r="P602" s="5">
        <v>0</v>
      </c>
      <c r="Q602" s="5">
        <v>0</v>
      </c>
    </row>
    <row r="603" spans="1:17" x14ac:dyDescent="0.35">
      <c r="A603" s="9">
        <v>18469</v>
      </c>
      <c r="B603" s="8" t="s">
        <v>332</v>
      </c>
      <c r="C603" s="8" t="s">
        <v>286</v>
      </c>
      <c r="D603" s="8" t="s">
        <v>1042</v>
      </c>
      <c r="E603" s="8" t="s">
        <v>46</v>
      </c>
      <c r="F603" s="7">
        <v>4877.1000000000004</v>
      </c>
      <c r="G603" s="7"/>
      <c r="H603" s="7">
        <v>-568.09970999999996</v>
      </c>
      <c r="I603" s="7"/>
      <c r="J603" s="7">
        <v>4309.0002899999999</v>
      </c>
      <c r="K603" s="8" t="s">
        <v>574</v>
      </c>
      <c r="L603" s="7">
        <v>600</v>
      </c>
      <c r="M603" s="7">
        <v>-712.25429999999994</v>
      </c>
      <c r="N603" s="7">
        <v>4196.7459900000003</v>
      </c>
      <c r="O603" s="6" t="s">
        <v>328</v>
      </c>
      <c r="P603" s="5">
        <v>1.55</v>
      </c>
      <c r="Q603" s="5">
        <v>6678.9504495000001</v>
      </c>
    </row>
    <row r="604" spans="1:17" x14ac:dyDescent="0.35">
      <c r="A604" s="9">
        <v>18470</v>
      </c>
      <c r="B604" s="8" t="s">
        <v>332</v>
      </c>
      <c r="C604" s="8" t="s">
        <v>86</v>
      </c>
      <c r="D604" s="8" t="s">
        <v>1041</v>
      </c>
      <c r="E604" s="8" t="s">
        <v>88</v>
      </c>
      <c r="F604" s="7">
        <v>7</v>
      </c>
      <c r="G604" s="7"/>
      <c r="H604" s="7">
        <v>0</v>
      </c>
      <c r="I604" s="7"/>
      <c r="J604" s="7">
        <v>7</v>
      </c>
      <c r="K604" s="8"/>
      <c r="L604" s="7">
        <v>0</v>
      </c>
      <c r="M604" s="7">
        <v>0</v>
      </c>
      <c r="N604" s="7">
        <v>7</v>
      </c>
      <c r="O604" s="6" t="s">
        <v>328</v>
      </c>
      <c r="P604" s="5">
        <v>41.99</v>
      </c>
      <c r="Q604" s="5">
        <v>293.93</v>
      </c>
    </row>
    <row r="605" spans="1:17" x14ac:dyDescent="0.35">
      <c r="A605" s="9">
        <v>18472</v>
      </c>
      <c r="B605" s="8" t="s">
        <v>332</v>
      </c>
      <c r="C605" s="8" t="s">
        <v>189</v>
      </c>
      <c r="D605" s="8" t="s">
        <v>1040</v>
      </c>
      <c r="E605" s="8" t="s">
        <v>41</v>
      </c>
      <c r="F605" s="7">
        <v>0</v>
      </c>
      <c r="G605" s="7"/>
      <c r="H605" s="7">
        <v>0</v>
      </c>
      <c r="I605" s="7"/>
      <c r="J605" s="7">
        <v>0</v>
      </c>
      <c r="K605" s="8" t="s">
        <v>574</v>
      </c>
      <c r="L605" s="7">
        <v>0</v>
      </c>
      <c r="M605" s="7">
        <v>0</v>
      </c>
      <c r="N605" s="7">
        <v>0</v>
      </c>
      <c r="O605" s="6" t="s">
        <v>328</v>
      </c>
      <c r="P605" s="5">
        <v>0.82</v>
      </c>
      <c r="Q605" s="5">
        <v>0</v>
      </c>
    </row>
    <row r="606" spans="1:17" x14ac:dyDescent="0.35">
      <c r="A606" s="9">
        <v>18473</v>
      </c>
      <c r="B606" s="8" t="s">
        <v>332</v>
      </c>
      <c r="C606" s="8" t="s">
        <v>461</v>
      </c>
      <c r="D606" s="8" t="s">
        <v>1039</v>
      </c>
      <c r="E606" s="8" t="s">
        <v>41</v>
      </c>
      <c r="F606" s="7">
        <v>0</v>
      </c>
      <c r="G606" s="7"/>
      <c r="H606" s="7">
        <v>0</v>
      </c>
      <c r="I606" s="7"/>
      <c r="J606" s="7">
        <v>0</v>
      </c>
      <c r="K606" s="8"/>
      <c r="L606" s="7">
        <v>0</v>
      </c>
      <c r="M606" s="7">
        <v>0</v>
      </c>
      <c r="N606" s="7">
        <v>0</v>
      </c>
      <c r="O606" s="6" t="s">
        <v>328</v>
      </c>
      <c r="P606" s="5">
        <v>0</v>
      </c>
      <c r="Q606" s="5">
        <v>0</v>
      </c>
    </row>
    <row r="607" spans="1:17" x14ac:dyDescent="0.35">
      <c r="A607" s="9">
        <v>18474</v>
      </c>
      <c r="B607" s="8" t="s">
        <v>332</v>
      </c>
      <c r="C607" s="8" t="s">
        <v>57</v>
      </c>
      <c r="D607" s="8" t="s">
        <v>1038</v>
      </c>
      <c r="E607" s="8" t="s">
        <v>41</v>
      </c>
      <c r="F607" s="7">
        <v>0</v>
      </c>
      <c r="G607" s="7"/>
      <c r="H607" s="7">
        <v>0</v>
      </c>
      <c r="I607" s="7"/>
      <c r="J607" s="7">
        <v>0</v>
      </c>
      <c r="K607" s="8"/>
      <c r="L607" s="7">
        <v>0</v>
      </c>
      <c r="M607" s="7">
        <v>0</v>
      </c>
      <c r="N607" s="7">
        <v>0</v>
      </c>
      <c r="O607" s="6" t="s">
        <v>328</v>
      </c>
      <c r="P607" s="5">
        <v>2.1</v>
      </c>
      <c r="Q607" s="5">
        <v>0</v>
      </c>
    </row>
    <row r="608" spans="1:17" x14ac:dyDescent="0.35">
      <c r="A608" s="9">
        <v>18475</v>
      </c>
      <c r="B608" s="8" t="s">
        <v>332</v>
      </c>
      <c r="C608" s="8" t="s">
        <v>70</v>
      </c>
      <c r="D608" s="8" t="s">
        <v>1037</v>
      </c>
      <c r="E608" s="8" t="s">
        <v>272</v>
      </c>
      <c r="F608" s="7">
        <v>245</v>
      </c>
      <c r="G608" s="7"/>
      <c r="H608" s="7">
        <v>0</v>
      </c>
      <c r="I608" s="7"/>
      <c r="J608" s="7">
        <v>245</v>
      </c>
      <c r="K608" s="8" t="s">
        <v>574</v>
      </c>
      <c r="L608" s="7">
        <v>0</v>
      </c>
      <c r="M608" s="7">
        <v>0</v>
      </c>
      <c r="N608" s="7">
        <v>245</v>
      </c>
      <c r="O608" s="6" t="s">
        <v>328</v>
      </c>
      <c r="P608" s="5">
        <v>3.36</v>
      </c>
      <c r="Q608" s="5">
        <v>823.19999999999993</v>
      </c>
    </row>
    <row r="609" spans="1:17" x14ac:dyDescent="0.35">
      <c r="A609" s="9">
        <v>18476</v>
      </c>
      <c r="B609" s="8" t="s">
        <v>332</v>
      </c>
      <c r="C609" s="8" t="s">
        <v>1035</v>
      </c>
      <c r="D609" s="8" t="s">
        <v>1036</v>
      </c>
      <c r="E609" s="8" t="s">
        <v>41</v>
      </c>
      <c r="F609" s="7">
        <v>450.7</v>
      </c>
      <c r="G609" s="7"/>
      <c r="H609" s="7">
        <v>0</v>
      </c>
      <c r="I609" s="7"/>
      <c r="J609" s="7">
        <v>450.7</v>
      </c>
      <c r="K609" s="8"/>
      <c r="L609" s="7">
        <v>0</v>
      </c>
      <c r="M609" s="7">
        <v>0</v>
      </c>
      <c r="N609" s="7">
        <v>450.7</v>
      </c>
      <c r="O609" s="6" t="s">
        <v>328</v>
      </c>
      <c r="P609" s="5">
        <v>9.25</v>
      </c>
      <c r="Q609" s="5">
        <v>4168.9749999999995</v>
      </c>
    </row>
    <row r="610" spans="1:17" x14ac:dyDescent="0.35">
      <c r="A610" s="9">
        <v>18477</v>
      </c>
      <c r="B610" s="8" t="s">
        <v>332</v>
      </c>
      <c r="C610" s="8" t="s">
        <v>1035</v>
      </c>
      <c r="D610" s="8" t="s">
        <v>1034</v>
      </c>
      <c r="E610" s="8" t="s">
        <v>41</v>
      </c>
      <c r="F610" s="7">
        <v>565</v>
      </c>
      <c r="G610" s="7"/>
      <c r="H610" s="7">
        <v>0</v>
      </c>
      <c r="I610" s="7"/>
      <c r="J610" s="7">
        <v>565</v>
      </c>
      <c r="K610" s="8"/>
      <c r="L610" s="7">
        <v>0</v>
      </c>
      <c r="M610" s="7">
        <v>0</v>
      </c>
      <c r="N610" s="7">
        <v>565</v>
      </c>
      <c r="O610" s="6" t="s">
        <v>328</v>
      </c>
      <c r="P610" s="5">
        <v>8</v>
      </c>
      <c r="Q610" s="5">
        <v>4520</v>
      </c>
    </row>
    <row r="611" spans="1:17" x14ac:dyDescent="0.35">
      <c r="A611" s="9">
        <v>18478</v>
      </c>
      <c r="B611" s="8" t="s">
        <v>332</v>
      </c>
      <c r="C611" s="8" t="s">
        <v>1032</v>
      </c>
      <c r="D611" s="8" t="s">
        <v>1033</v>
      </c>
      <c r="E611" s="8" t="s">
        <v>41</v>
      </c>
      <c r="F611" s="7">
        <v>0</v>
      </c>
      <c r="G611" s="7"/>
      <c r="H611" s="7">
        <v>0</v>
      </c>
      <c r="I611" s="7"/>
      <c r="J611" s="7">
        <v>0</v>
      </c>
      <c r="K611" s="8" t="s">
        <v>574</v>
      </c>
      <c r="L611" s="7">
        <v>0</v>
      </c>
      <c r="M611" s="7">
        <v>0</v>
      </c>
      <c r="N611" s="7">
        <v>0</v>
      </c>
      <c r="O611" s="6" t="s">
        <v>328</v>
      </c>
      <c r="P611" s="5">
        <v>0.99</v>
      </c>
      <c r="Q611" s="5">
        <v>0</v>
      </c>
    </row>
    <row r="612" spans="1:17" x14ac:dyDescent="0.35">
      <c r="A612" s="9">
        <v>18479</v>
      </c>
      <c r="B612" s="8" t="s">
        <v>332</v>
      </c>
      <c r="C612" s="8" t="s">
        <v>1032</v>
      </c>
      <c r="D612" s="8" t="s">
        <v>1031</v>
      </c>
      <c r="E612" s="8" t="s">
        <v>41</v>
      </c>
      <c r="F612" s="7">
        <v>0</v>
      </c>
      <c r="G612" s="7"/>
      <c r="H612" s="7">
        <v>0</v>
      </c>
      <c r="I612" s="7"/>
      <c r="J612" s="7">
        <v>0</v>
      </c>
      <c r="K612" s="8"/>
      <c r="L612" s="7">
        <v>0</v>
      </c>
      <c r="M612" s="7">
        <v>0</v>
      </c>
      <c r="N612" s="7">
        <v>0</v>
      </c>
      <c r="O612" s="6" t="s">
        <v>328</v>
      </c>
      <c r="P612" s="5">
        <v>3.72</v>
      </c>
      <c r="Q612" s="5">
        <v>0</v>
      </c>
    </row>
    <row r="613" spans="1:17" x14ac:dyDescent="0.35">
      <c r="A613" s="9">
        <v>18480</v>
      </c>
      <c r="B613" s="8" t="s">
        <v>332</v>
      </c>
      <c r="C613" s="8" t="s">
        <v>64</v>
      </c>
      <c r="D613" s="8" t="s">
        <v>1030</v>
      </c>
      <c r="E613" s="8" t="s">
        <v>41</v>
      </c>
      <c r="F613" s="7">
        <v>0</v>
      </c>
      <c r="G613" s="7"/>
      <c r="H613" s="7">
        <v>0</v>
      </c>
      <c r="I613" s="7"/>
      <c r="J613" s="7">
        <v>0</v>
      </c>
      <c r="K613" s="8"/>
      <c r="L613" s="7">
        <v>0</v>
      </c>
      <c r="M613" s="7">
        <v>0</v>
      </c>
      <c r="N613" s="7">
        <v>0</v>
      </c>
      <c r="O613" s="6" t="s">
        <v>328</v>
      </c>
      <c r="P613" s="5">
        <v>0</v>
      </c>
      <c r="Q613" s="5">
        <v>0</v>
      </c>
    </row>
    <row r="614" spans="1:17" x14ac:dyDescent="0.35">
      <c r="A614" s="9">
        <v>18481</v>
      </c>
      <c r="B614" s="8" t="s">
        <v>332</v>
      </c>
      <c r="C614" s="8" t="s">
        <v>57</v>
      </c>
      <c r="D614" s="8" t="s">
        <v>1029</v>
      </c>
      <c r="E614" s="8" t="s">
        <v>484</v>
      </c>
      <c r="F614" s="7">
        <v>95</v>
      </c>
      <c r="G614" s="7"/>
      <c r="H614" s="7">
        <v>0</v>
      </c>
      <c r="I614" s="7"/>
      <c r="J614" s="7">
        <v>95</v>
      </c>
      <c r="K614" s="8"/>
      <c r="L614" s="7">
        <v>0</v>
      </c>
      <c r="M614" s="7">
        <v>0</v>
      </c>
      <c r="N614" s="7">
        <v>95</v>
      </c>
      <c r="O614" s="6" t="s">
        <v>328</v>
      </c>
      <c r="P614" s="5">
        <v>5.28</v>
      </c>
      <c r="Q614" s="5">
        <v>501.6</v>
      </c>
    </row>
    <row r="615" spans="1:17" x14ac:dyDescent="0.35">
      <c r="A615" s="9">
        <v>18482</v>
      </c>
      <c r="B615" s="8" t="s">
        <v>332</v>
      </c>
      <c r="C615" s="8" t="s">
        <v>57</v>
      </c>
      <c r="D615" s="8" t="s">
        <v>1028</v>
      </c>
      <c r="E615" s="8" t="s">
        <v>944</v>
      </c>
      <c r="F615" s="7">
        <v>460.8</v>
      </c>
      <c r="G615" s="7"/>
      <c r="H615" s="7">
        <v>0</v>
      </c>
      <c r="I615" s="7"/>
      <c r="J615" s="7">
        <v>460.8</v>
      </c>
      <c r="K615" s="8"/>
      <c r="L615" s="7">
        <v>0</v>
      </c>
      <c r="M615" s="7">
        <v>0</v>
      </c>
      <c r="N615" s="7">
        <v>460.8</v>
      </c>
      <c r="O615" s="6" t="s">
        <v>328</v>
      </c>
      <c r="P615" s="5">
        <v>5.28</v>
      </c>
      <c r="Q615" s="5">
        <v>2433.0240000000003</v>
      </c>
    </row>
    <row r="616" spans="1:17" x14ac:dyDescent="0.35">
      <c r="A616" s="9">
        <v>18483</v>
      </c>
      <c r="B616" s="8" t="s">
        <v>332</v>
      </c>
      <c r="C616" s="8" t="s">
        <v>57</v>
      </c>
      <c r="D616" s="8" t="s">
        <v>1027</v>
      </c>
      <c r="E616" s="8" t="s">
        <v>1026</v>
      </c>
      <c r="F616" s="7">
        <v>386.8</v>
      </c>
      <c r="G616" s="7"/>
      <c r="H616" s="7">
        <v>0</v>
      </c>
      <c r="I616" s="7"/>
      <c r="J616" s="7">
        <v>386.8</v>
      </c>
      <c r="K616" s="8"/>
      <c r="L616" s="7">
        <v>0</v>
      </c>
      <c r="M616" s="7">
        <v>0</v>
      </c>
      <c r="N616" s="7">
        <v>386.8</v>
      </c>
      <c r="O616" s="6" t="s">
        <v>328</v>
      </c>
      <c r="P616" s="5">
        <v>5.28</v>
      </c>
      <c r="Q616" s="5">
        <v>2042.3040000000001</v>
      </c>
    </row>
    <row r="617" spans="1:17" x14ac:dyDescent="0.35">
      <c r="A617" s="9">
        <v>18484</v>
      </c>
      <c r="B617" s="8" t="s">
        <v>332</v>
      </c>
      <c r="C617" s="8" t="s">
        <v>57</v>
      </c>
      <c r="D617" s="8" t="s">
        <v>1025</v>
      </c>
      <c r="E617" s="8" t="s">
        <v>1024</v>
      </c>
      <c r="F617" s="7">
        <v>445.7</v>
      </c>
      <c r="G617" s="7"/>
      <c r="H617" s="7">
        <v>0</v>
      </c>
      <c r="I617" s="7"/>
      <c r="J617" s="7">
        <v>445.7</v>
      </c>
      <c r="K617" s="8"/>
      <c r="L617" s="7">
        <v>0</v>
      </c>
      <c r="M617" s="7">
        <v>0</v>
      </c>
      <c r="N617" s="7">
        <v>445.7</v>
      </c>
      <c r="O617" s="6" t="s">
        <v>328</v>
      </c>
      <c r="P617" s="5">
        <v>5.28</v>
      </c>
      <c r="Q617" s="5">
        <v>2353.2960000000003</v>
      </c>
    </row>
    <row r="618" spans="1:17" x14ac:dyDescent="0.35">
      <c r="A618" s="9">
        <v>18485</v>
      </c>
      <c r="B618" s="8" t="s">
        <v>332</v>
      </c>
      <c r="C618" s="8" t="s">
        <v>657</v>
      </c>
      <c r="D618" s="8" t="s">
        <v>1023</v>
      </c>
      <c r="E618" s="8" t="s">
        <v>484</v>
      </c>
      <c r="F618" s="7">
        <v>0</v>
      </c>
      <c r="G618" s="7"/>
      <c r="H618" s="7">
        <v>0</v>
      </c>
      <c r="I618" s="7"/>
      <c r="J618" s="7">
        <v>0</v>
      </c>
      <c r="K618" s="8"/>
      <c r="L618" s="7">
        <v>0</v>
      </c>
      <c r="M618" s="7">
        <v>0</v>
      </c>
      <c r="N618" s="7">
        <v>0</v>
      </c>
      <c r="O618" s="6" t="s">
        <v>328</v>
      </c>
      <c r="P618" s="5">
        <v>0</v>
      </c>
      <c r="Q618" s="5">
        <v>0</v>
      </c>
    </row>
    <row r="619" spans="1:17" x14ac:dyDescent="0.35">
      <c r="A619" s="9">
        <v>18486</v>
      </c>
      <c r="B619" s="8" t="s">
        <v>332</v>
      </c>
      <c r="C619" s="8" t="s">
        <v>657</v>
      </c>
      <c r="D619" s="8" t="s">
        <v>1022</v>
      </c>
      <c r="E619" s="8" t="s">
        <v>872</v>
      </c>
      <c r="F619" s="7">
        <v>0</v>
      </c>
      <c r="G619" s="7"/>
      <c r="H619" s="7">
        <v>0</v>
      </c>
      <c r="I619" s="7"/>
      <c r="J619" s="7">
        <v>0</v>
      </c>
      <c r="K619" s="8"/>
      <c r="L619" s="7">
        <v>0</v>
      </c>
      <c r="M619" s="7">
        <v>0</v>
      </c>
      <c r="N619" s="7">
        <v>0</v>
      </c>
      <c r="O619" s="6" t="s">
        <v>328</v>
      </c>
      <c r="P619" s="5">
        <v>0</v>
      </c>
      <c r="Q619" s="5">
        <v>0</v>
      </c>
    </row>
    <row r="620" spans="1:17" x14ac:dyDescent="0.35">
      <c r="A620" s="9">
        <v>18487</v>
      </c>
      <c r="B620" s="8" t="s">
        <v>332</v>
      </c>
      <c r="C620" s="8" t="s">
        <v>657</v>
      </c>
      <c r="D620" s="8" t="s">
        <v>1021</v>
      </c>
      <c r="E620" s="8" t="s">
        <v>1020</v>
      </c>
      <c r="F620" s="7">
        <v>110</v>
      </c>
      <c r="G620" s="7"/>
      <c r="H620" s="7">
        <v>0</v>
      </c>
      <c r="I620" s="7"/>
      <c r="J620" s="7">
        <v>110</v>
      </c>
      <c r="K620" s="8"/>
      <c r="L620" s="7">
        <v>0</v>
      </c>
      <c r="M620" s="7">
        <v>0</v>
      </c>
      <c r="N620" s="7">
        <v>110</v>
      </c>
      <c r="O620" s="6" t="s">
        <v>328</v>
      </c>
      <c r="P620" s="5">
        <v>15.4</v>
      </c>
      <c r="Q620" s="5">
        <v>1694</v>
      </c>
    </row>
    <row r="621" spans="1:17" x14ac:dyDescent="0.35">
      <c r="A621" s="9">
        <v>18488</v>
      </c>
      <c r="B621" s="8" t="s">
        <v>332</v>
      </c>
      <c r="C621" s="8" t="s">
        <v>657</v>
      </c>
      <c r="D621" s="8" t="s">
        <v>1019</v>
      </c>
      <c r="E621" s="8" t="s">
        <v>1018</v>
      </c>
      <c r="F621" s="7">
        <v>21</v>
      </c>
      <c r="G621" s="7"/>
      <c r="H621" s="7">
        <v>0</v>
      </c>
      <c r="I621" s="7"/>
      <c r="J621" s="7">
        <v>21</v>
      </c>
      <c r="K621" s="8"/>
      <c r="L621" s="7">
        <v>0</v>
      </c>
      <c r="M621" s="7">
        <v>0</v>
      </c>
      <c r="N621" s="7">
        <v>21</v>
      </c>
      <c r="O621" s="6" t="s">
        <v>328</v>
      </c>
      <c r="P621" s="5">
        <v>15.4</v>
      </c>
      <c r="Q621" s="5">
        <v>323.40000000000003</v>
      </c>
    </row>
    <row r="622" spans="1:17" x14ac:dyDescent="0.35">
      <c r="A622" s="9">
        <v>18489</v>
      </c>
      <c r="B622" s="8" t="s">
        <v>332</v>
      </c>
      <c r="C622" s="8" t="s">
        <v>86</v>
      </c>
      <c r="D622" s="8" t="s">
        <v>1017</v>
      </c>
      <c r="E622" s="8" t="s">
        <v>489</v>
      </c>
      <c r="F622" s="7">
        <v>3740.7</v>
      </c>
      <c r="G622" s="7"/>
      <c r="H622" s="7">
        <v>0</v>
      </c>
      <c r="I622" s="7"/>
      <c r="J622" s="7">
        <v>3740.7</v>
      </c>
      <c r="K622" s="8"/>
      <c r="L622" s="7">
        <v>0</v>
      </c>
      <c r="M622" s="7">
        <v>0</v>
      </c>
      <c r="N622" s="7">
        <v>3740.7</v>
      </c>
      <c r="O622" s="6" t="s">
        <v>328</v>
      </c>
      <c r="P622" s="5">
        <v>12.99</v>
      </c>
      <c r="Q622" s="5">
        <v>48591.692999999999</v>
      </c>
    </row>
    <row r="623" spans="1:17" x14ac:dyDescent="0.35">
      <c r="A623" s="9">
        <v>18490</v>
      </c>
      <c r="B623" s="8" t="s">
        <v>332</v>
      </c>
      <c r="C623" s="8" t="s">
        <v>657</v>
      </c>
      <c r="D623" s="8" t="s">
        <v>1016</v>
      </c>
      <c r="E623" s="8" t="s">
        <v>484</v>
      </c>
      <c r="F623" s="7">
        <v>527.79999999999995</v>
      </c>
      <c r="G623" s="7"/>
      <c r="H623" s="7">
        <v>0</v>
      </c>
      <c r="I623" s="7"/>
      <c r="J623" s="7">
        <v>527.79999999999995</v>
      </c>
      <c r="K623" s="8"/>
      <c r="L623" s="7">
        <v>0</v>
      </c>
      <c r="M623" s="7">
        <v>0</v>
      </c>
      <c r="N623" s="7">
        <v>527.79999999999995</v>
      </c>
      <c r="O623" s="6" t="s">
        <v>328</v>
      </c>
      <c r="P623" s="5">
        <v>11.88</v>
      </c>
      <c r="Q623" s="5">
        <v>6270.2640000000001</v>
      </c>
    </row>
    <row r="624" spans="1:17" x14ac:dyDescent="0.35">
      <c r="A624" s="9">
        <v>18491</v>
      </c>
      <c r="B624" s="8" t="s">
        <v>332</v>
      </c>
      <c r="C624" s="8" t="s">
        <v>657</v>
      </c>
      <c r="D624" s="8" t="s">
        <v>1015</v>
      </c>
      <c r="E624" s="8" t="s">
        <v>1014</v>
      </c>
      <c r="F624" s="7">
        <v>0</v>
      </c>
      <c r="G624" s="7"/>
      <c r="H624" s="7">
        <v>0</v>
      </c>
      <c r="I624" s="7"/>
      <c r="J624" s="7">
        <v>0</v>
      </c>
      <c r="K624" s="8"/>
      <c r="L624" s="7">
        <v>0</v>
      </c>
      <c r="M624" s="7">
        <v>0</v>
      </c>
      <c r="N624" s="7">
        <v>0</v>
      </c>
      <c r="O624" s="6" t="s">
        <v>328</v>
      </c>
      <c r="P624" s="5">
        <v>0</v>
      </c>
      <c r="Q624" s="5">
        <v>0</v>
      </c>
    </row>
    <row r="625" spans="1:17" x14ac:dyDescent="0.35">
      <c r="A625" s="9">
        <v>18492</v>
      </c>
      <c r="B625" s="8" t="s">
        <v>332</v>
      </c>
      <c r="C625" s="8" t="s">
        <v>657</v>
      </c>
      <c r="D625" s="8" t="s">
        <v>1013</v>
      </c>
      <c r="E625" s="8" t="s">
        <v>1012</v>
      </c>
      <c r="F625" s="7">
        <v>0</v>
      </c>
      <c r="G625" s="7"/>
      <c r="H625" s="7">
        <v>0</v>
      </c>
      <c r="I625" s="7"/>
      <c r="J625" s="7">
        <v>0</v>
      </c>
      <c r="K625" s="8"/>
      <c r="L625" s="7">
        <v>0</v>
      </c>
      <c r="M625" s="7">
        <v>0</v>
      </c>
      <c r="N625" s="7">
        <v>0</v>
      </c>
      <c r="O625" s="6" t="s">
        <v>328</v>
      </c>
      <c r="P625" s="5">
        <v>0</v>
      </c>
      <c r="Q625" s="5">
        <v>0</v>
      </c>
    </row>
    <row r="626" spans="1:17" x14ac:dyDescent="0.35">
      <c r="A626" s="9">
        <v>18493</v>
      </c>
      <c r="B626" s="8" t="s">
        <v>332</v>
      </c>
      <c r="C626" s="8" t="s">
        <v>657</v>
      </c>
      <c r="D626" s="8" t="s">
        <v>1011</v>
      </c>
      <c r="E626" s="8" t="s">
        <v>1002</v>
      </c>
      <c r="F626" s="7">
        <v>253.2</v>
      </c>
      <c r="G626" s="7"/>
      <c r="H626" s="7">
        <v>0</v>
      </c>
      <c r="I626" s="7"/>
      <c r="J626" s="7">
        <v>253.2</v>
      </c>
      <c r="K626" s="8"/>
      <c r="L626" s="7">
        <v>0</v>
      </c>
      <c r="M626" s="7">
        <v>0</v>
      </c>
      <c r="N626" s="7">
        <v>253.2</v>
      </c>
      <c r="O626" s="6" t="s">
        <v>328</v>
      </c>
      <c r="P626" s="5">
        <v>11.88</v>
      </c>
      <c r="Q626" s="5">
        <v>3008.0160000000001</v>
      </c>
    </row>
    <row r="627" spans="1:17" x14ac:dyDescent="0.35">
      <c r="A627" s="9">
        <v>18494</v>
      </c>
      <c r="B627" s="8" t="s">
        <v>332</v>
      </c>
      <c r="C627" s="8" t="s">
        <v>657</v>
      </c>
      <c r="D627" s="8" t="s">
        <v>1010</v>
      </c>
      <c r="E627" s="8" t="s">
        <v>1009</v>
      </c>
      <c r="F627" s="7">
        <v>0</v>
      </c>
      <c r="G627" s="7"/>
      <c r="H627" s="7">
        <v>0</v>
      </c>
      <c r="I627" s="7"/>
      <c r="J627" s="7">
        <v>0</v>
      </c>
      <c r="K627" s="8"/>
      <c r="L627" s="7">
        <v>0</v>
      </c>
      <c r="M627" s="7">
        <v>0</v>
      </c>
      <c r="N627" s="7">
        <v>0</v>
      </c>
      <c r="O627" s="6" t="s">
        <v>328</v>
      </c>
      <c r="P627" s="5">
        <v>0</v>
      </c>
      <c r="Q627" s="5">
        <v>0</v>
      </c>
    </row>
    <row r="628" spans="1:17" x14ac:dyDescent="0.35">
      <c r="A628" s="9">
        <v>18495</v>
      </c>
      <c r="B628" s="8" t="s">
        <v>332</v>
      </c>
      <c r="C628" s="8" t="s">
        <v>657</v>
      </c>
      <c r="D628" s="8" t="s">
        <v>1008</v>
      </c>
      <c r="E628" s="8" t="s">
        <v>1007</v>
      </c>
      <c r="F628" s="7">
        <v>0</v>
      </c>
      <c r="G628" s="7"/>
      <c r="H628" s="7">
        <v>0</v>
      </c>
      <c r="I628" s="7"/>
      <c r="J628" s="7">
        <v>0</v>
      </c>
      <c r="K628" s="8"/>
      <c r="L628" s="7">
        <v>0</v>
      </c>
      <c r="M628" s="7">
        <v>0</v>
      </c>
      <c r="N628" s="7">
        <v>0</v>
      </c>
      <c r="O628" s="6" t="s">
        <v>328</v>
      </c>
      <c r="P628" s="5">
        <v>0</v>
      </c>
      <c r="Q628" s="5">
        <v>0</v>
      </c>
    </row>
    <row r="629" spans="1:17" x14ac:dyDescent="0.35">
      <c r="A629" s="9">
        <v>18496</v>
      </c>
      <c r="B629" s="8" t="s">
        <v>332</v>
      </c>
      <c r="C629" s="8" t="s">
        <v>657</v>
      </c>
      <c r="D629" s="8" t="s">
        <v>1006</v>
      </c>
      <c r="E629" s="8" t="s">
        <v>566</v>
      </c>
      <c r="F629" s="7">
        <v>0</v>
      </c>
      <c r="G629" s="7"/>
      <c r="H629" s="7">
        <v>0</v>
      </c>
      <c r="I629" s="7"/>
      <c r="J629" s="7">
        <v>0</v>
      </c>
      <c r="K629" s="8"/>
      <c r="L629" s="7">
        <v>0</v>
      </c>
      <c r="M629" s="7">
        <v>0</v>
      </c>
      <c r="N629" s="7">
        <v>0</v>
      </c>
      <c r="O629" s="6" t="s">
        <v>328</v>
      </c>
      <c r="P629" s="5">
        <v>0</v>
      </c>
      <c r="Q629" s="5">
        <v>0</v>
      </c>
    </row>
    <row r="630" spans="1:17" x14ac:dyDescent="0.35">
      <c r="A630" s="9">
        <v>18497</v>
      </c>
      <c r="B630" s="8" t="s">
        <v>332</v>
      </c>
      <c r="C630" s="8" t="s">
        <v>657</v>
      </c>
      <c r="D630" s="8" t="s">
        <v>1005</v>
      </c>
      <c r="E630" s="8" t="s">
        <v>484</v>
      </c>
      <c r="F630" s="7">
        <v>0</v>
      </c>
      <c r="G630" s="7"/>
      <c r="H630" s="7">
        <v>0</v>
      </c>
      <c r="I630" s="7"/>
      <c r="J630" s="7">
        <v>0</v>
      </c>
      <c r="K630" s="8"/>
      <c r="L630" s="7">
        <v>0</v>
      </c>
      <c r="M630" s="7">
        <v>0</v>
      </c>
      <c r="N630" s="7">
        <v>0</v>
      </c>
      <c r="O630" s="6" t="s">
        <v>328</v>
      </c>
      <c r="P630" s="5">
        <v>0</v>
      </c>
      <c r="Q630" s="5">
        <v>0</v>
      </c>
    </row>
    <row r="631" spans="1:17" x14ac:dyDescent="0.35">
      <c r="A631" s="9">
        <v>18498</v>
      </c>
      <c r="B631" s="8" t="s">
        <v>332</v>
      </c>
      <c r="C631" s="8" t="s">
        <v>657</v>
      </c>
      <c r="D631" s="8" t="s">
        <v>1004</v>
      </c>
      <c r="E631" s="8" t="s">
        <v>807</v>
      </c>
      <c r="F631" s="7">
        <v>0</v>
      </c>
      <c r="G631" s="7"/>
      <c r="H631" s="7">
        <v>0</v>
      </c>
      <c r="I631" s="7"/>
      <c r="J631" s="7">
        <v>0</v>
      </c>
      <c r="K631" s="8"/>
      <c r="L631" s="7">
        <v>0</v>
      </c>
      <c r="M631" s="7">
        <v>0</v>
      </c>
      <c r="N631" s="7">
        <v>0</v>
      </c>
      <c r="O631" s="6" t="s">
        <v>328</v>
      </c>
      <c r="P631" s="5">
        <v>0</v>
      </c>
      <c r="Q631" s="5">
        <v>0</v>
      </c>
    </row>
    <row r="632" spans="1:17" x14ac:dyDescent="0.35">
      <c r="A632" s="9">
        <v>18499</v>
      </c>
      <c r="B632" s="8" t="s">
        <v>332</v>
      </c>
      <c r="C632" s="8" t="s">
        <v>657</v>
      </c>
      <c r="D632" s="8" t="s">
        <v>1003</v>
      </c>
      <c r="E632" s="8" t="s">
        <v>1002</v>
      </c>
      <c r="F632" s="7">
        <v>37</v>
      </c>
      <c r="G632" s="7"/>
      <c r="H632" s="7">
        <v>0</v>
      </c>
      <c r="I632" s="7"/>
      <c r="J632" s="7">
        <v>37</v>
      </c>
      <c r="K632" s="8"/>
      <c r="L632" s="7">
        <v>0</v>
      </c>
      <c r="M632" s="7">
        <v>0</v>
      </c>
      <c r="N632" s="7">
        <v>37</v>
      </c>
      <c r="O632" s="6" t="s">
        <v>328</v>
      </c>
      <c r="P632" s="5">
        <v>13.11</v>
      </c>
      <c r="Q632" s="5">
        <v>485.07</v>
      </c>
    </row>
    <row r="633" spans="1:17" x14ac:dyDescent="0.35">
      <c r="A633" s="9">
        <v>18500</v>
      </c>
      <c r="B633" s="8" t="s">
        <v>332</v>
      </c>
      <c r="C633" s="8" t="s">
        <v>657</v>
      </c>
      <c r="D633" s="8" t="s">
        <v>1001</v>
      </c>
      <c r="E633" s="8" t="s">
        <v>1000</v>
      </c>
      <c r="F633" s="7">
        <v>49</v>
      </c>
      <c r="G633" s="7"/>
      <c r="H633" s="7">
        <v>0</v>
      </c>
      <c r="I633" s="7"/>
      <c r="J633" s="7">
        <v>49</v>
      </c>
      <c r="K633" s="8"/>
      <c r="L633" s="7">
        <v>0</v>
      </c>
      <c r="M633" s="7">
        <v>0</v>
      </c>
      <c r="N633" s="7">
        <v>49</v>
      </c>
      <c r="O633" s="6" t="s">
        <v>328</v>
      </c>
      <c r="P633" s="5">
        <v>13.11</v>
      </c>
      <c r="Q633" s="5">
        <v>642.39</v>
      </c>
    </row>
    <row r="634" spans="1:17" x14ac:dyDescent="0.35">
      <c r="A634" s="9">
        <v>18501</v>
      </c>
      <c r="B634" s="8" t="s">
        <v>332</v>
      </c>
      <c r="C634" s="8" t="s">
        <v>657</v>
      </c>
      <c r="D634" s="8" t="s">
        <v>999</v>
      </c>
      <c r="E634" s="8" t="s">
        <v>998</v>
      </c>
      <c r="F634" s="7">
        <v>82</v>
      </c>
      <c r="G634" s="7"/>
      <c r="H634" s="7">
        <v>0</v>
      </c>
      <c r="I634" s="7"/>
      <c r="J634" s="7">
        <v>82</v>
      </c>
      <c r="K634" s="8"/>
      <c r="L634" s="7">
        <v>0</v>
      </c>
      <c r="M634" s="7">
        <v>0</v>
      </c>
      <c r="N634" s="7">
        <v>82</v>
      </c>
      <c r="O634" s="6" t="s">
        <v>328</v>
      </c>
      <c r="P634" s="5">
        <v>13.65</v>
      </c>
      <c r="Q634" s="5">
        <v>1119.3</v>
      </c>
    </row>
    <row r="635" spans="1:17" x14ac:dyDescent="0.35">
      <c r="A635" s="9">
        <v>18502</v>
      </c>
      <c r="B635" s="8" t="s">
        <v>332</v>
      </c>
      <c r="C635" s="8" t="s">
        <v>657</v>
      </c>
      <c r="D635" s="8" t="s">
        <v>997</v>
      </c>
      <c r="E635" s="8" t="s">
        <v>88</v>
      </c>
      <c r="F635" s="7">
        <v>25</v>
      </c>
      <c r="G635" s="7"/>
      <c r="H635" s="7">
        <v>0</v>
      </c>
      <c r="I635" s="7"/>
      <c r="J635" s="7">
        <v>25</v>
      </c>
      <c r="K635" s="8"/>
      <c r="L635" s="7">
        <v>0</v>
      </c>
      <c r="M635" s="7">
        <v>0</v>
      </c>
      <c r="N635" s="7">
        <v>25</v>
      </c>
      <c r="O635" s="6" t="s">
        <v>328</v>
      </c>
      <c r="P635" s="5">
        <v>13.65</v>
      </c>
      <c r="Q635" s="5">
        <v>341.25</v>
      </c>
    </row>
    <row r="636" spans="1:17" x14ac:dyDescent="0.35">
      <c r="A636" s="9">
        <v>18503</v>
      </c>
      <c r="B636" s="8" t="s">
        <v>332</v>
      </c>
      <c r="C636" s="8" t="s">
        <v>657</v>
      </c>
      <c r="D636" s="8" t="s">
        <v>996</v>
      </c>
      <c r="E636" s="8" t="s">
        <v>487</v>
      </c>
      <c r="F636" s="7">
        <v>38</v>
      </c>
      <c r="G636" s="7"/>
      <c r="H636" s="7">
        <v>0</v>
      </c>
      <c r="I636" s="7"/>
      <c r="J636" s="7">
        <v>38</v>
      </c>
      <c r="K636" s="8"/>
      <c r="L636" s="7">
        <v>0</v>
      </c>
      <c r="M636" s="7">
        <v>0</v>
      </c>
      <c r="N636" s="7">
        <v>38</v>
      </c>
      <c r="O636" s="6" t="s">
        <v>328</v>
      </c>
      <c r="P636" s="5">
        <v>13.65</v>
      </c>
      <c r="Q636" s="5">
        <v>518.70000000000005</v>
      </c>
    </row>
    <row r="637" spans="1:17" x14ac:dyDescent="0.35">
      <c r="A637" s="9">
        <v>18504</v>
      </c>
      <c r="B637" s="8" t="s">
        <v>332</v>
      </c>
      <c r="C637" s="8" t="s">
        <v>657</v>
      </c>
      <c r="D637" s="8" t="s">
        <v>995</v>
      </c>
      <c r="E637" s="8" t="s">
        <v>487</v>
      </c>
      <c r="F637" s="7">
        <v>141.9</v>
      </c>
      <c r="G637" s="7"/>
      <c r="H637" s="7">
        <v>0</v>
      </c>
      <c r="I637" s="7"/>
      <c r="J637" s="7">
        <v>141.9</v>
      </c>
      <c r="K637" s="8"/>
      <c r="L637" s="7">
        <v>0</v>
      </c>
      <c r="M637" s="7">
        <v>0</v>
      </c>
      <c r="N637" s="7">
        <v>141.9</v>
      </c>
      <c r="O637" s="6" t="s">
        <v>328</v>
      </c>
      <c r="P637" s="5">
        <v>13.65</v>
      </c>
      <c r="Q637" s="5">
        <v>1936.9350000000002</v>
      </c>
    </row>
    <row r="638" spans="1:17" x14ac:dyDescent="0.35">
      <c r="A638" s="9">
        <v>18505</v>
      </c>
      <c r="B638" s="8" t="s">
        <v>332</v>
      </c>
      <c r="C638" s="8" t="s">
        <v>57</v>
      </c>
      <c r="D638" s="8" t="s">
        <v>994</v>
      </c>
      <c r="E638" s="8" t="s">
        <v>484</v>
      </c>
      <c r="F638" s="7">
        <v>1280.3</v>
      </c>
      <c r="G638" s="7"/>
      <c r="H638" s="7">
        <v>0</v>
      </c>
      <c r="I638" s="7"/>
      <c r="J638" s="7">
        <v>1280.3</v>
      </c>
      <c r="K638" s="8"/>
      <c r="L638" s="7">
        <v>0</v>
      </c>
      <c r="M638" s="7">
        <v>0</v>
      </c>
      <c r="N638" s="7">
        <v>1280.3</v>
      </c>
      <c r="O638" s="6" t="s">
        <v>328</v>
      </c>
      <c r="P638" s="5">
        <v>3.84</v>
      </c>
      <c r="Q638" s="5">
        <v>4916.3519999999999</v>
      </c>
    </row>
    <row r="639" spans="1:17" x14ac:dyDescent="0.35">
      <c r="A639" s="9">
        <v>18506</v>
      </c>
      <c r="B639" s="8" t="s">
        <v>332</v>
      </c>
      <c r="C639" s="8" t="s">
        <v>57</v>
      </c>
      <c r="D639" s="8" t="s">
        <v>993</v>
      </c>
      <c r="E639" s="8" t="s">
        <v>992</v>
      </c>
      <c r="F639" s="7">
        <v>76</v>
      </c>
      <c r="G639" s="7"/>
      <c r="H639" s="7">
        <v>0</v>
      </c>
      <c r="I639" s="7"/>
      <c r="J639" s="7">
        <v>76</v>
      </c>
      <c r="K639" s="8"/>
      <c r="L639" s="7">
        <v>0</v>
      </c>
      <c r="M639" s="7">
        <v>0</v>
      </c>
      <c r="N639" s="7">
        <v>76</v>
      </c>
      <c r="O639" s="6" t="s">
        <v>328</v>
      </c>
      <c r="P639" s="5">
        <v>6</v>
      </c>
      <c r="Q639" s="5">
        <v>456</v>
      </c>
    </row>
    <row r="640" spans="1:17" x14ac:dyDescent="0.35">
      <c r="A640" s="9">
        <v>18507</v>
      </c>
      <c r="B640" s="8" t="s">
        <v>332</v>
      </c>
      <c r="C640" s="8" t="s">
        <v>44</v>
      </c>
      <c r="D640" s="8" t="s">
        <v>991</v>
      </c>
      <c r="E640" s="8" t="s">
        <v>41</v>
      </c>
      <c r="F640" s="7">
        <v>125</v>
      </c>
      <c r="G640" s="7"/>
      <c r="H640" s="7">
        <v>0</v>
      </c>
      <c r="I640" s="7"/>
      <c r="J640" s="7">
        <v>125</v>
      </c>
      <c r="K640" s="8" t="s">
        <v>574</v>
      </c>
      <c r="L640" s="7">
        <v>0</v>
      </c>
      <c r="M640" s="7">
        <v>0</v>
      </c>
      <c r="N640" s="7">
        <v>125</v>
      </c>
      <c r="O640" s="6" t="s">
        <v>328</v>
      </c>
      <c r="P640" s="5">
        <v>0.92</v>
      </c>
      <c r="Q640" s="5">
        <v>115</v>
      </c>
    </row>
    <row r="641" spans="1:17" x14ac:dyDescent="0.35">
      <c r="A641" s="9">
        <v>18508</v>
      </c>
      <c r="B641" s="8" t="s">
        <v>332</v>
      </c>
      <c r="C641" s="8" t="s">
        <v>124</v>
      </c>
      <c r="D641" s="8" t="s">
        <v>990</v>
      </c>
      <c r="E641" s="8" t="s">
        <v>989</v>
      </c>
      <c r="F641" s="7">
        <v>207</v>
      </c>
      <c r="G641" s="7"/>
      <c r="H641" s="7">
        <v>0</v>
      </c>
      <c r="I641" s="7"/>
      <c r="J641" s="7">
        <v>207</v>
      </c>
      <c r="K641" s="8"/>
      <c r="L641" s="7">
        <v>0</v>
      </c>
      <c r="M641" s="7">
        <v>0</v>
      </c>
      <c r="N641" s="7">
        <v>207</v>
      </c>
      <c r="O641" s="6" t="s">
        <v>328</v>
      </c>
      <c r="P641" s="5">
        <v>6</v>
      </c>
      <c r="Q641" s="5">
        <v>1242</v>
      </c>
    </row>
    <row r="642" spans="1:17" x14ac:dyDescent="0.35">
      <c r="A642" s="9">
        <v>18509</v>
      </c>
      <c r="B642" s="8" t="s">
        <v>332</v>
      </c>
      <c r="C642" s="8" t="s">
        <v>124</v>
      </c>
      <c r="D642" s="8" t="s">
        <v>988</v>
      </c>
      <c r="E642" s="8" t="s">
        <v>987</v>
      </c>
      <c r="F642" s="7">
        <v>202</v>
      </c>
      <c r="G642" s="7"/>
      <c r="H642" s="7">
        <v>0</v>
      </c>
      <c r="I642" s="7"/>
      <c r="J642" s="7">
        <v>202</v>
      </c>
      <c r="K642" s="8"/>
      <c r="L642" s="7">
        <v>0</v>
      </c>
      <c r="M642" s="7">
        <v>0</v>
      </c>
      <c r="N642" s="7">
        <v>202</v>
      </c>
      <c r="O642" s="6" t="s">
        <v>328</v>
      </c>
      <c r="P642" s="5">
        <v>6</v>
      </c>
      <c r="Q642" s="5">
        <v>1212</v>
      </c>
    </row>
    <row r="643" spans="1:17" x14ac:dyDescent="0.35">
      <c r="A643" s="9">
        <v>18510</v>
      </c>
      <c r="B643" s="8" t="s">
        <v>332</v>
      </c>
      <c r="C643" s="8" t="s">
        <v>320</v>
      </c>
      <c r="D643" s="8" t="s">
        <v>353</v>
      </c>
      <c r="E643" s="8" t="s">
        <v>41</v>
      </c>
      <c r="F643" s="7">
        <v>1344.4</v>
      </c>
      <c r="G643" s="7"/>
      <c r="H643" s="7">
        <v>-1154.8440000000001</v>
      </c>
      <c r="I643" s="7"/>
      <c r="J643" s="7">
        <v>189.55600000000004</v>
      </c>
      <c r="K643" s="8"/>
      <c r="L643" s="7">
        <v>0</v>
      </c>
      <c r="M643" s="7">
        <v>0</v>
      </c>
      <c r="N643" s="7">
        <v>189.55600000000004</v>
      </c>
      <c r="O643" s="6" t="s">
        <v>328</v>
      </c>
      <c r="P643" s="5">
        <v>1.97</v>
      </c>
      <c r="Q643" s="5">
        <v>373.42532000000006</v>
      </c>
    </row>
    <row r="644" spans="1:17" x14ac:dyDescent="0.35">
      <c r="A644" s="9">
        <v>18513</v>
      </c>
      <c r="B644" s="8" t="s">
        <v>332</v>
      </c>
      <c r="C644" s="8" t="s">
        <v>70</v>
      </c>
      <c r="D644" s="8" t="s">
        <v>986</v>
      </c>
      <c r="E644" s="8" t="s">
        <v>985</v>
      </c>
      <c r="F644" s="7">
        <v>1110</v>
      </c>
      <c r="G644" s="7"/>
      <c r="H644" s="7">
        <v>0</v>
      </c>
      <c r="I644" s="7"/>
      <c r="J644" s="7">
        <v>1110</v>
      </c>
      <c r="K644" s="8"/>
      <c r="L644" s="7">
        <v>0</v>
      </c>
      <c r="M644" s="7">
        <v>0</v>
      </c>
      <c r="N644" s="7">
        <v>1110</v>
      </c>
      <c r="O644" s="6" t="s">
        <v>328</v>
      </c>
      <c r="P644" s="5">
        <v>2.8</v>
      </c>
      <c r="Q644" s="5">
        <v>3108</v>
      </c>
    </row>
    <row r="645" spans="1:17" x14ac:dyDescent="0.35">
      <c r="A645" s="9">
        <v>18514</v>
      </c>
      <c r="B645" s="8" t="s">
        <v>332</v>
      </c>
      <c r="C645" s="8" t="s">
        <v>461</v>
      </c>
      <c r="D645" s="8" t="s">
        <v>984</v>
      </c>
      <c r="E645" s="8" t="s">
        <v>53</v>
      </c>
      <c r="F645" s="7">
        <v>40</v>
      </c>
      <c r="G645" s="7"/>
      <c r="H645" s="7">
        <v>0</v>
      </c>
      <c r="I645" s="7"/>
      <c r="J645" s="7">
        <v>40</v>
      </c>
      <c r="K645" s="8" t="s">
        <v>574</v>
      </c>
      <c r="L645" s="7">
        <v>0</v>
      </c>
      <c r="M645" s="7">
        <v>0</v>
      </c>
      <c r="N645" s="7">
        <v>40</v>
      </c>
      <c r="O645" s="6" t="s">
        <v>328</v>
      </c>
      <c r="P645" s="5">
        <v>0.98</v>
      </c>
      <c r="Q645" s="5">
        <v>39.200000000000003</v>
      </c>
    </row>
    <row r="646" spans="1:17" x14ac:dyDescent="0.35">
      <c r="A646" s="9">
        <v>18515</v>
      </c>
      <c r="B646" s="8" t="s">
        <v>332</v>
      </c>
      <c r="C646" s="8" t="s">
        <v>461</v>
      </c>
      <c r="D646" s="8" t="s">
        <v>983</v>
      </c>
      <c r="E646" s="8" t="s">
        <v>53</v>
      </c>
      <c r="F646" s="7">
        <v>0</v>
      </c>
      <c r="G646" s="7"/>
      <c r="H646" s="7">
        <v>0</v>
      </c>
      <c r="I646" s="7"/>
      <c r="J646" s="7">
        <v>0</v>
      </c>
      <c r="K646" s="8" t="s">
        <v>574</v>
      </c>
      <c r="L646" s="7">
        <v>0</v>
      </c>
      <c r="M646" s="7">
        <v>0</v>
      </c>
      <c r="N646" s="7">
        <v>0</v>
      </c>
      <c r="O646" s="6" t="s">
        <v>328</v>
      </c>
      <c r="P646" s="5">
        <v>0.98</v>
      </c>
      <c r="Q646" s="5">
        <v>0</v>
      </c>
    </row>
    <row r="647" spans="1:17" x14ac:dyDescent="0.35">
      <c r="A647" s="9">
        <v>18516</v>
      </c>
      <c r="B647" s="8" t="s">
        <v>332</v>
      </c>
      <c r="C647" s="8" t="s">
        <v>158</v>
      </c>
      <c r="D647" s="8" t="s">
        <v>982</v>
      </c>
      <c r="E647" s="8" t="s">
        <v>41</v>
      </c>
      <c r="F647" s="7">
        <v>0</v>
      </c>
      <c r="G647" s="7"/>
      <c r="H647" s="7">
        <v>0</v>
      </c>
      <c r="I647" s="7"/>
      <c r="J647" s="7">
        <v>0</v>
      </c>
      <c r="K647" s="8" t="s">
        <v>574</v>
      </c>
      <c r="L647" s="7">
        <v>0</v>
      </c>
      <c r="M647" s="7">
        <v>0</v>
      </c>
      <c r="N647" s="7">
        <v>0</v>
      </c>
      <c r="O647" s="6" t="s">
        <v>328</v>
      </c>
      <c r="P647" s="5">
        <v>1.37</v>
      </c>
      <c r="Q647" s="5">
        <v>0</v>
      </c>
    </row>
    <row r="648" spans="1:17" x14ac:dyDescent="0.35">
      <c r="A648" s="9">
        <v>18517</v>
      </c>
      <c r="B648" s="8" t="s">
        <v>332</v>
      </c>
      <c r="C648" s="8" t="s">
        <v>44</v>
      </c>
      <c r="D648" s="8" t="s">
        <v>981</v>
      </c>
      <c r="E648" s="8" t="s">
        <v>41</v>
      </c>
      <c r="F648" s="7">
        <v>150.1</v>
      </c>
      <c r="G648" s="7"/>
      <c r="H648" s="7">
        <v>-19.098683999999999</v>
      </c>
      <c r="I648" s="7"/>
      <c r="J648" s="7">
        <v>131.001316</v>
      </c>
      <c r="K648" s="8" t="s">
        <v>574</v>
      </c>
      <c r="L648" s="7">
        <v>0</v>
      </c>
      <c r="M648" s="7">
        <v>-64.267399999999995</v>
      </c>
      <c r="N648" s="7">
        <v>66.733916000000008</v>
      </c>
      <c r="O648" s="6" t="s">
        <v>328</v>
      </c>
      <c r="P648" s="5">
        <v>1.0900000000000001</v>
      </c>
      <c r="Q648" s="5">
        <v>142.79143444000002</v>
      </c>
    </row>
    <row r="649" spans="1:17" x14ac:dyDescent="0.35">
      <c r="A649" s="9">
        <v>18518</v>
      </c>
      <c r="B649" s="8" t="s">
        <v>332</v>
      </c>
      <c r="C649" s="8" t="s">
        <v>657</v>
      </c>
      <c r="D649" s="8" t="s">
        <v>980</v>
      </c>
      <c r="E649" s="8" t="s">
        <v>979</v>
      </c>
      <c r="F649" s="7">
        <v>114</v>
      </c>
      <c r="G649" s="7"/>
      <c r="H649" s="7">
        <v>0</v>
      </c>
      <c r="I649" s="7"/>
      <c r="J649" s="7">
        <v>114</v>
      </c>
      <c r="K649" s="8"/>
      <c r="L649" s="7">
        <v>0</v>
      </c>
      <c r="M649" s="7">
        <v>0</v>
      </c>
      <c r="N649" s="7">
        <v>114</v>
      </c>
      <c r="O649" s="6" t="s">
        <v>328</v>
      </c>
      <c r="P649" s="5">
        <v>10.66</v>
      </c>
      <c r="Q649" s="5">
        <v>1215.24</v>
      </c>
    </row>
    <row r="650" spans="1:17" x14ac:dyDescent="0.35">
      <c r="A650" s="9">
        <v>18519</v>
      </c>
      <c r="B650" s="8" t="s">
        <v>332</v>
      </c>
      <c r="C650" s="8" t="s">
        <v>57</v>
      </c>
      <c r="D650" s="8" t="s">
        <v>978</v>
      </c>
      <c r="E650" s="8" t="s">
        <v>41</v>
      </c>
      <c r="F650" s="7">
        <v>333</v>
      </c>
      <c r="G650" s="7"/>
      <c r="H650" s="7">
        <v>0</v>
      </c>
      <c r="I650" s="7"/>
      <c r="J650" s="7">
        <v>333</v>
      </c>
      <c r="K650" s="8"/>
      <c r="L650" s="7">
        <v>0</v>
      </c>
      <c r="M650" s="7">
        <v>0</v>
      </c>
      <c r="N650" s="7">
        <v>333</v>
      </c>
      <c r="O650" s="6" t="s">
        <v>328</v>
      </c>
      <c r="P650" s="5">
        <v>1.62</v>
      </c>
      <c r="Q650" s="5">
        <v>539.46</v>
      </c>
    </row>
    <row r="651" spans="1:17" x14ac:dyDescent="0.35">
      <c r="A651" s="9">
        <v>18520</v>
      </c>
      <c r="B651" s="8" t="s">
        <v>332</v>
      </c>
      <c r="C651" s="8" t="s">
        <v>66</v>
      </c>
      <c r="D651" s="8" t="s">
        <v>775</v>
      </c>
      <c r="E651" s="8" t="s">
        <v>41</v>
      </c>
      <c r="F651" s="7">
        <v>41</v>
      </c>
      <c r="G651" s="7"/>
      <c r="H651" s="7">
        <v>0</v>
      </c>
      <c r="I651" s="7"/>
      <c r="J651" s="7">
        <v>41</v>
      </c>
      <c r="K651" s="8"/>
      <c r="L651" s="7">
        <v>0</v>
      </c>
      <c r="M651" s="7">
        <v>0</v>
      </c>
      <c r="N651" s="7">
        <v>41</v>
      </c>
      <c r="O651" s="6" t="s">
        <v>328</v>
      </c>
      <c r="P651" s="5">
        <v>2.2200000000000002</v>
      </c>
      <c r="Q651" s="5">
        <v>91.02000000000001</v>
      </c>
    </row>
    <row r="652" spans="1:17" x14ac:dyDescent="0.35">
      <c r="A652" s="9">
        <v>18521</v>
      </c>
      <c r="B652" s="8" t="s">
        <v>332</v>
      </c>
      <c r="C652" s="8" t="s">
        <v>66</v>
      </c>
      <c r="D652" s="8" t="s">
        <v>977</v>
      </c>
      <c r="E652" s="8" t="s">
        <v>41</v>
      </c>
      <c r="F652" s="7">
        <v>75</v>
      </c>
      <c r="G652" s="7"/>
      <c r="H652" s="7">
        <v>0</v>
      </c>
      <c r="I652" s="7"/>
      <c r="J652" s="7">
        <v>75</v>
      </c>
      <c r="K652" s="8"/>
      <c r="L652" s="7">
        <v>0</v>
      </c>
      <c r="M652" s="7">
        <v>0</v>
      </c>
      <c r="N652" s="7">
        <v>75</v>
      </c>
      <c r="O652" s="6" t="s">
        <v>328</v>
      </c>
      <c r="P652" s="5">
        <v>1.65</v>
      </c>
      <c r="Q652" s="5">
        <v>123.75</v>
      </c>
    </row>
    <row r="653" spans="1:17" x14ac:dyDescent="0.35">
      <c r="A653" s="9">
        <v>18522</v>
      </c>
      <c r="B653" s="8" t="s">
        <v>332</v>
      </c>
      <c r="C653" s="8" t="s">
        <v>66</v>
      </c>
      <c r="D653" s="8" t="s">
        <v>976</v>
      </c>
      <c r="E653" s="8" t="s">
        <v>41</v>
      </c>
      <c r="F653" s="7">
        <v>2957</v>
      </c>
      <c r="G653" s="7"/>
      <c r="H653" s="7">
        <v>-20.587986000000001</v>
      </c>
      <c r="I653" s="7"/>
      <c r="J653" s="7">
        <v>2936.412014</v>
      </c>
      <c r="K653" s="8"/>
      <c r="L653" s="7">
        <v>0</v>
      </c>
      <c r="M653" s="7">
        <v>0</v>
      </c>
      <c r="N653" s="7">
        <v>2936.412014</v>
      </c>
      <c r="O653" s="6" t="s">
        <v>328</v>
      </c>
      <c r="P653" s="5">
        <v>1.05</v>
      </c>
      <c r="Q653" s="5">
        <v>3083.2326147000003</v>
      </c>
    </row>
    <row r="654" spans="1:17" x14ac:dyDescent="0.35">
      <c r="A654" s="9">
        <v>18523</v>
      </c>
      <c r="B654" s="8" t="s">
        <v>332</v>
      </c>
      <c r="C654" s="8" t="s">
        <v>189</v>
      </c>
      <c r="D654" s="8" t="s">
        <v>975</v>
      </c>
      <c r="E654" s="8" t="s">
        <v>41</v>
      </c>
      <c r="F654" s="7">
        <v>320</v>
      </c>
      <c r="G654" s="7"/>
      <c r="H654" s="7">
        <v>0</v>
      </c>
      <c r="I654" s="7"/>
      <c r="J654" s="7">
        <v>320</v>
      </c>
      <c r="K654" s="8"/>
      <c r="L654" s="7">
        <v>0</v>
      </c>
      <c r="M654" s="7">
        <v>0</v>
      </c>
      <c r="N654" s="7">
        <v>320</v>
      </c>
      <c r="O654" s="6" t="s">
        <v>328</v>
      </c>
      <c r="P654" s="5">
        <v>0</v>
      </c>
      <c r="Q654" s="5">
        <v>0</v>
      </c>
    </row>
    <row r="655" spans="1:17" x14ac:dyDescent="0.35">
      <c r="A655" s="9">
        <v>18525</v>
      </c>
      <c r="B655" s="8" t="s">
        <v>332</v>
      </c>
      <c r="C655" s="8" t="s">
        <v>57</v>
      </c>
      <c r="D655" s="8" t="s">
        <v>974</v>
      </c>
      <c r="E655" s="8" t="s">
        <v>53</v>
      </c>
      <c r="F655" s="7">
        <v>30</v>
      </c>
      <c r="G655" s="7"/>
      <c r="H655" s="7">
        <v>0</v>
      </c>
      <c r="I655" s="7"/>
      <c r="J655" s="7">
        <v>30</v>
      </c>
      <c r="K655" s="8"/>
      <c r="L655" s="7">
        <v>0</v>
      </c>
      <c r="M655" s="7">
        <v>0</v>
      </c>
      <c r="N655" s="7">
        <v>30</v>
      </c>
      <c r="O655" s="6" t="s">
        <v>328</v>
      </c>
      <c r="P655" s="5">
        <v>2.15</v>
      </c>
      <c r="Q655" s="5">
        <v>64.5</v>
      </c>
    </row>
    <row r="656" spans="1:17" x14ac:dyDescent="0.35">
      <c r="A656" s="9">
        <v>18526</v>
      </c>
      <c r="B656" s="8" t="s">
        <v>332</v>
      </c>
      <c r="C656" s="8" t="s">
        <v>66</v>
      </c>
      <c r="D656" s="8" t="s">
        <v>973</v>
      </c>
      <c r="E656" s="8" t="s">
        <v>41</v>
      </c>
      <c r="F656" s="7">
        <v>35356</v>
      </c>
      <c r="G656" s="7"/>
      <c r="H656" s="7">
        <v>0</v>
      </c>
      <c r="I656" s="7"/>
      <c r="J656" s="7">
        <v>35356</v>
      </c>
      <c r="K656" s="8"/>
      <c r="L656" s="7">
        <v>0</v>
      </c>
      <c r="M656" s="7">
        <v>0</v>
      </c>
      <c r="N656" s="7">
        <v>35356</v>
      </c>
      <c r="O656" s="6" t="s">
        <v>328</v>
      </c>
      <c r="P656" s="5">
        <v>2.09</v>
      </c>
      <c r="Q656" s="5">
        <v>73894.039999999994</v>
      </c>
    </row>
    <row r="657" spans="1:17" x14ac:dyDescent="0.35">
      <c r="A657" s="9">
        <v>18527</v>
      </c>
      <c r="B657" s="8" t="s">
        <v>332</v>
      </c>
      <c r="C657" s="8" t="s">
        <v>962</v>
      </c>
      <c r="D657" s="8" t="s">
        <v>972</v>
      </c>
      <c r="E657" s="8" t="s">
        <v>41</v>
      </c>
      <c r="F657" s="7">
        <v>0</v>
      </c>
      <c r="G657" s="7"/>
      <c r="H657" s="7">
        <v>0</v>
      </c>
      <c r="I657" s="7"/>
      <c r="J657" s="7">
        <v>0</v>
      </c>
      <c r="K657" s="8"/>
      <c r="L657" s="7">
        <v>0</v>
      </c>
      <c r="M657" s="7">
        <v>0</v>
      </c>
      <c r="N657" s="7">
        <v>0</v>
      </c>
      <c r="O657" s="6" t="s">
        <v>328</v>
      </c>
      <c r="P657" s="5">
        <v>6.91</v>
      </c>
      <c r="Q657" s="5">
        <v>0</v>
      </c>
    </row>
    <row r="658" spans="1:17" x14ac:dyDescent="0.35">
      <c r="A658" s="9">
        <v>18528</v>
      </c>
      <c r="B658" s="8" t="s">
        <v>332</v>
      </c>
      <c r="C658" s="8" t="s">
        <v>57</v>
      </c>
      <c r="D658" s="8" t="s">
        <v>971</v>
      </c>
      <c r="E658" s="8" t="s">
        <v>41</v>
      </c>
      <c r="F658" s="7">
        <v>295</v>
      </c>
      <c r="G658" s="7"/>
      <c r="H658" s="7">
        <v>0</v>
      </c>
      <c r="I658" s="7"/>
      <c r="J658" s="7">
        <v>295</v>
      </c>
      <c r="K658" s="8"/>
      <c r="L658" s="7">
        <v>0</v>
      </c>
      <c r="M658" s="7">
        <v>0</v>
      </c>
      <c r="N658" s="7">
        <v>295</v>
      </c>
      <c r="O658" s="6" t="s">
        <v>328</v>
      </c>
      <c r="P658" s="5">
        <v>1.25</v>
      </c>
      <c r="Q658" s="5">
        <v>368.75</v>
      </c>
    </row>
    <row r="659" spans="1:17" x14ac:dyDescent="0.35">
      <c r="A659" s="9">
        <v>18529</v>
      </c>
      <c r="B659" s="8" t="s">
        <v>332</v>
      </c>
      <c r="C659" s="8" t="s">
        <v>158</v>
      </c>
      <c r="D659" s="8" t="s">
        <v>970</v>
      </c>
      <c r="E659" s="8" t="s">
        <v>41</v>
      </c>
      <c r="F659" s="7">
        <v>0</v>
      </c>
      <c r="G659" s="7"/>
      <c r="H659" s="7">
        <v>0</v>
      </c>
      <c r="I659" s="7"/>
      <c r="J659" s="7">
        <v>0</v>
      </c>
      <c r="K659" s="8" t="s">
        <v>574</v>
      </c>
      <c r="L659" s="7">
        <v>0</v>
      </c>
      <c r="M659" s="7">
        <v>0</v>
      </c>
      <c r="N659" s="7">
        <v>0</v>
      </c>
      <c r="O659" s="6" t="s">
        <v>328</v>
      </c>
      <c r="P659" s="5">
        <v>1.25</v>
      </c>
      <c r="Q659" s="5">
        <v>0</v>
      </c>
    </row>
    <row r="660" spans="1:17" x14ac:dyDescent="0.35">
      <c r="A660" s="9">
        <v>18530</v>
      </c>
      <c r="B660" s="8" t="s">
        <v>332</v>
      </c>
      <c r="C660" s="8" t="s">
        <v>83</v>
      </c>
      <c r="D660" s="8" t="s">
        <v>969</v>
      </c>
      <c r="E660" s="8" t="s">
        <v>46</v>
      </c>
      <c r="F660" s="7">
        <v>54.8</v>
      </c>
      <c r="G660" s="7"/>
      <c r="H660" s="7">
        <v>0</v>
      </c>
      <c r="I660" s="7"/>
      <c r="J660" s="7">
        <v>54.8</v>
      </c>
      <c r="K660" s="8"/>
      <c r="L660" s="7">
        <v>0</v>
      </c>
      <c r="M660" s="7">
        <v>0</v>
      </c>
      <c r="N660" s="7">
        <v>54.8</v>
      </c>
      <c r="O660" s="6" t="s">
        <v>328</v>
      </c>
      <c r="P660" s="5">
        <v>1.6</v>
      </c>
      <c r="Q660" s="5">
        <v>87.68</v>
      </c>
    </row>
    <row r="661" spans="1:17" x14ac:dyDescent="0.35">
      <c r="A661" s="9">
        <v>18531</v>
      </c>
      <c r="B661" s="8" t="s">
        <v>332</v>
      </c>
      <c r="C661" s="8" t="s">
        <v>86</v>
      </c>
      <c r="D661" s="8" t="s">
        <v>968</v>
      </c>
      <c r="E661" s="8" t="s">
        <v>88</v>
      </c>
      <c r="F661" s="7">
        <v>0</v>
      </c>
      <c r="G661" s="7"/>
      <c r="H661" s="7">
        <v>0</v>
      </c>
      <c r="I661" s="7"/>
      <c r="J661" s="7">
        <v>0</v>
      </c>
      <c r="K661" s="8"/>
      <c r="L661" s="7">
        <v>0</v>
      </c>
      <c r="M661" s="7">
        <v>0</v>
      </c>
      <c r="N661" s="7">
        <v>0</v>
      </c>
      <c r="O661" s="6" t="s">
        <v>328</v>
      </c>
      <c r="P661" s="5">
        <v>33.94</v>
      </c>
      <c r="Q661" s="5">
        <v>0</v>
      </c>
    </row>
    <row r="662" spans="1:17" x14ac:dyDescent="0.35">
      <c r="A662" s="9">
        <v>18532</v>
      </c>
      <c r="B662" s="8" t="s">
        <v>332</v>
      </c>
      <c r="C662" s="8" t="s">
        <v>211</v>
      </c>
      <c r="D662" s="8" t="s">
        <v>967</v>
      </c>
      <c r="E662" s="8" t="s">
        <v>202</v>
      </c>
      <c r="F662" s="7">
        <v>259.60000000000002</v>
      </c>
      <c r="G662" s="7"/>
      <c r="H662" s="7">
        <v>0</v>
      </c>
      <c r="I662" s="7"/>
      <c r="J662" s="7">
        <v>259.60000000000002</v>
      </c>
      <c r="K662" s="8"/>
      <c r="L662" s="7">
        <v>0</v>
      </c>
      <c r="M662" s="7">
        <v>0</v>
      </c>
      <c r="N662" s="7">
        <v>259.60000000000002</v>
      </c>
      <c r="O662" s="6" t="s">
        <v>328</v>
      </c>
      <c r="P662" s="5">
        <v>2.5499999999999998</v>
      </c>
      <c r="Q662" s="5">
        <v>661.98</v>
      </c>
    </row>
    <row r="663" spans="1:17" x14ac:dyDescent="0.35">
      <c r="A663" s="9">
        <v>18533</v>
      </c>
      <c r="B663" s="8" t="s">
        <v>332</v>
      </c>
      <c r="C663" s="8" t="s">
        <v>57</v>
      </c>
      <c r="D663" s="8" t="s">
        <v>966</v>
      </c>
      <c r="E663" s="8" t="s">
        <v>41</v>
      </c>
      <c r="F663" s="7">
        <v>0</v>
      </c>
      <c r="G663" s="7"/>
      <c r="H663" s="7">
        <v>0</v>
      </c>
      <c r="I663" s="7"/>
      <c r="J663" s="7">
        <v>0</v>
      </c>
      <c r="K663" s="8"/>
      <c r="L663" s="7">
        <v>0</v>
      </c>
      <c r="M663" s="7">
        <v>0</v>
      </c>
      <c r="N663" s="7">
        <v>0</v>
      </c>
      <c r="O663" s="6" t="s">
        <v>328</v>
      </c>
      <c r="P663" s="5">
        <v>0</v>
      </c>
      <c r="Q663" s="5">
        <v>0</v>
      </c>
    </row>
    <row r="664" spans="1:17" x14ac:dyDescent="0.35">
      <c r="A664" s="9">
        <v>18534</v>
      </c>
      <c r="B664" s="8" t="s">
        <v>332</v>
      </c>
      <c r="C664" s="8" t="s">
        <v>48</v>
      </c>
      <c r="D664" s="8" t="s">
        <v>891</v>
      </c>
      <c r="E664" s="8" t="s">
        <v>41</v>
      </c>
      <c r="F664" s="7">
        <v>10</v>
      </c>
      <c r="G664" s="7"/>
      <c r="H664" s="7">
        <v>0</v>
      </c>
      <c r="I664" s="7"/>
      <c r="J664" s="7">
        <v>10</v>
      </c>
      <c r="K664" s="8"/>
      <c r="L664" s="7">
        <v>0</v>
      </c>
      <c r="M664" s="7">
        <v>0</v>
      </c>
      <c r="N664" s="7">
        <v>10</v>
      </c>
      <c r="O664" s="6" t="s">
        <v>328</v>
      </c>
      <c r="P664" s="5">
        <v>0</v>
      </c>
      <c r="Q664" s="5">
        <v>0</v>
      </c>
    </row>
    <row r="665" spans="1:17" x14ac:dyDescent="0.35">
      <c r="A665" s="9">
        <v>18535</v>
      </c>
      <c r="B665" s="8" t="s">
        <v>332</v>
      </c>
      <c r="C665" s="8" t="s">
        <v>48</v>
      </c>
      <c r="D665" s="8" t="s">
        <v>965</v>
      </c>
      <c r="E665" s="8" t="s">
        <v>41</v>
      </c>
      <c r="F665" s="7">
        <v>153.80000000000001</v>
      </c>
      <c r="G665" s="7"/>
      <c r="H665" s="7">
        <v>0</v>
      </c>
      <c r="I665" s="7"/>
      <c r="J665" s="7">
        <v>153.80000000000001</v>
      </c>
      <c r="K665" s="8"/>
      <c r="L665" s="7">
        <v>0</v>
      </c>
      <c r="M665" s="7">
        <v>0</v>
      </c>
      <c r="N665" s="7">
        <v>153.80000000000001</v>
      </c>
      <c r="O665" s="6" t="s">
        <v>328</v>
      </c>
      <c r="P665" s="5">
        <v>0</v>
      </c>
      <c r="Q665" s="5">
        <v>0</v>
      </c>
    </row>
    <row r="666" spans="1:17" x14ac:dyDescent="0.35">
      <c r="A666" s="9">
        <v>18536</v>
      </c>
      <c r="B666" s="8" t="s">
        <v>332</v>
      </c>
      <c r="C666" s="8" t="s">
        <v>158</v>
      </c>
      <c r="D666" s="8" t="s">
        <v>964</v>
      </c>
      <c r="E666" s="8" t="s">
        <v>41</v>
      </c>
      <c r="F666" s="7">
        <v>0</v>
      </c>
      <c r="G666" s="7"/>
      <c r="H666" s="7">
        <v>0</v>
      </c>
      <c r="I666" s="7"/>
      <c r="J666" s="7">
        <v>0</v>
      </c>
      <c r="K666" s="8" t="s">
        <v>574</v>
      </c>
      <c r="L666" s="7">
        <v>0</v>
      </c>
      <c r="M666" s="7">
        <v>0</v>
      </c>
      <c r="N666" s="7">
        <v>0</v>
      </c>
      <c r="O666" s="6" t="s">
        <v>328</v>
      </c>
      <c r="P666" s="5">
        <v>1.2</v>
      </c>
      <c r="Q666" s="5">
        <v>0</v>
      </c>
    </row>
    <row r="667" spans="1:17" x14ac:dyDescent="0.35">
      <c r="A667" s="9">
        <v>18537</v>
      </c>
      <c r="B667" s="8" t="s">
        <v>332</v>
      </c>
      <c r="C667" s="8" t="s">
        <v>211</v>
      </c>
      <c r="D667" s="8" t="s">
        <v>963</v>
      </c>
      <c r="E667" s="8" t="s">
        <v>78</v>
      </c>
      <c r="F667" s="7">
        <v>1198.2</v>
      </c>
      <c r="G667" s="7"/>
      <c r="H667" s="7">
        <v>0</v>
      </c>
      <c r="I667" s="7"/>
      <c r="J667" s="7">
        <v>1198.2</v>
      </c>
      <c r="K667" s="8"/>
      <c r="L667" s="7">
        <v>0</v>
      </c>
      <c r="M667" s="7">
        <v>0</v>
      </c>
      <c r="N667" s="7">
        <v>1198.2</v>
      </c>
      <c r="O667" s="6" t="s">
        <v>328</v>
      </c>
      <c r="P667" s="5">
        <v>3.63</v>
      </c>
      <c r="Q667" s="5">
        <v>4349.4660000000003</v>
      </c>
    </row>
    <row r="668" spans="1:17" x14ac:dyDescent="0.35">
      <c r="A668" s="9">
        <v>18538</v>
      </c>
      <c r="B668" s="8" t="s">
        <v>332</v>
      </c>
      <c r="C668" s="8" t="s">
        <v>962</v>
      </c>
      <c r="D668" s="8" t="s">
        <v>961</v>
      </c>
      <c r="E668" s="8" t="s">
        <v>41</v>
      </c>
      <c r="F668" s="7">
        <v>9</v>
      </c>
      <c r="G668" s="7"/>
      <c r="H668" s="7">
        <v>0</v>
      </c>
      <c r="I668" s="7"/>
      <c r="J668" s="7">
        <v>9</v>
      </c>
      <c r="K668" s="8"/>
      <c r="L668" s="7">
        <v>0</v>
      </c>
      <c r="M668" s="7">
        <v>0</v>
      </c>
      <c r="N668" s="7">
        <v>9</v>
      </c>
      <c r="O668" s="6" t="s">
        <v>328</v>
      </c>
      <c r="P668" s="5">
        <v>6.8</v>
      </c>
      <c r="Q668" s="5">
        <v>61.199999999999996</v>
      </c>
    </row>
    <row r="669" spans="1:17" x14ac:dyDescent="0.35">
      <c r="A669" s="9">
        <v>18539</v>
      </c>
      <c r="B669" s="8" t="s">
        <v>332</v>
      </c>
      <c r="C669" s="8" t="s">
        <v>64</v>
      </c>
      <c r="D669" s="8" t="s">
        <v>960</v>
      </c>
      <c r="E669" s="8" t="s">
        <v>959</v>
      </c>
      <c r="F669" s="7">
        <v>191</v>
      </c>
      <c r="G669" s="7"/>
      <c r="H669" s="7">
        <v>0</v>
      </c>
      <c r="I669" s="7"/>
      <c r="J669" s="7">
        <v>191</v>
      </c>
      <c r="K669" s="8"/>
      <c r="L669" s="7">
        <v>0</v>
      </c>
      <c r="M669" s="7">
        <v>0</v>
      </c>
      <c r="N669" s="7">
        <v>191</v>
      </c>
      <c r="O669" s="6" t="s">
        <v>328</v>
      </c>
      <c r="P669" s="5">
        <v>3.24</v>
      </c>
      <c r="Q669" s="5">
        <v>618.84</v>
      </c>
    </row>
    <row r="670" spans="1:17" x14ac:dyDescent="0.35">
      <c r="A670" s="9">
        <v>18541</v>
      </c>
      <c r="B670" s="8" t="s">
        <v>332</v>
      </c>
      <c r="C670" s="8" t="s">
        <v>856</v>
      </c>
      <c r="D670" s="8" t="s">
        <v>958</v>
      </c>
      <c r="E670" s="8" t="s">
        <v>41</v>
      </c>
      <c r="F670" s="7">
        <v>54</v>
      </c>
      <c r="G670" s="7"/>
      <c r="H670" s="7">
        <v>0</v>
      </c>
      <c r="I670" s="7"/>
      <c r="J670" s="7">
        <v>54</v>
      </c>
      <c r="K670" s="8"/>
      <c r="L670" s="7">
        <v>0</v>
      </c>
      <c r="M670" s="7">
        <v>0</v>
      </c>
      <c r="N670" s="7">
        <v>54</v>
      </c>
      <c r="O670" s="6" t="s">
        <v>328</v>
      </c>
      <c r="P670" s="5">
        <v>0</v>
      </c>
      <c r="Q670" s="5">
        <v>0</v>
      </c>
    </row>
    <row r="671" spans="1:17" x14ac:dyDescent="0.35">
      <c r="A671" s="9">
        <v>18542</v>
      </c>
      <c r="B671" s="8" t="s">
        <v>332</v>
      </c>
      <c r="C671" s="8" t="s">
        <v>461</v>
      </c>
      <c r="D671" s="8" t="s">
        <v>957</v>
      </c>
      <c r="E671" s="8" t="s">
        <v>46</v>
      </c>
      <c r="F671" s="7">
        <v>22</v>
      </c>
      <c r="G671" s="7"/>
      <c r="H671" s="7">
        <v>0</v>
      </c>
      <c r="I671" s="7"/>
      <c r="J671" s="7">
        <v>22</v>
      </c>
      <c r="K671" s="8"/>
      <c r="L671" s="7">
        <v>0</v>
      </c>
      <c r="M671" s="7">
        <v>0</v>
      </c>
      <c r="N671" s="7">
        <v>22</v>
      </c>
      <c r="O671" s="6" t="s">
        <v>328</v>
      </c>
      <c r="P671" s="5">
        <v>0</v>
      </c>
      <c r="Q671" s="5">
        <v>0</v>
      </c>
    </row>
    <row r="672" spans="1:17" x14ac:dyDescent="0.35">
      <c r="A672" s="9">
        <v>18543</v>
      </c>
      <c r="B672" s="8" t="s">
        <v>332</v>
      </c>
      <c r="C672" s="8" t="s">
        <v>158</v>
      </c>
      <c r="D672" s="8" t="s">
        <v>956</v>
      </c>
      <c r="E672" s="8" t="s">
        <v>53</v>
      </c>
      <c r="F672" s="7">
        <v>58</v>
      </c>
      <c r="G672" s="7"/>
      <c r="H672" s="7">
        <v>0</v>
      </c>
      <c r="I672" s="7"/>
      <c r="J672" s="7">
        <v>58</v>
      </c>
      <c r="K672" s="8"/>
      <c r="L672" s="7">
        <v>0</v>
      </c>
      <c r="M672" s="7">
        <v>0</v>
      </c>
      <c r="N672" s="7">
        <v>58</v>
      </c>
      <c r="O672" s="6" t="s">
        <v>328</v>
      </c>
      <c r="P672" s="5">
        <v>1.23</v>
      </c>
      <c r="Q672" s="5">
        <v>71.34</v>
      </c>
    </row>
    <row r="673" spans="1:17" x14ac:dyDescent="0.35">
      <c r="A673" s="9">
        <v>18544</v>
      </c>
      <c r="B673" s="8" t="s">
        <v>332</v>
      </c>
      <c r="C673" s="8" t="s">
        <v>108</v>
      </c>
      <c r="D673" s="8" t="s">
        <v>955</v>
      </c>
      <c r="E673" s="8" t="s">
        <v>41</v>
      </c>
      <c r="F673" s="7">
        <v>451</v>
      </c>
      <c r="G673" s="7"/>
      <c r="H673" s="7">
        <v>0</v>
      </c>
      <c r="I673" s="7"/>
      <c r="J673" s="7">
        <v>451</v>
      </c>
      <c r="K673" s="8"/>
      <c r="L673" s="7">
        <v>0</v>
      </c>
      <c r="M673" s="7">
        <v>0</v>
      </c>
      <c r="N673" s="7">
        <v>451</v>
      </c>
      <c r="O673" s="6" t="s">
        <v>328</v>
      </c>
      <c r="P673" s="5">
        <v>3</v>
      </c>
      <c r="Q673" s="5">
        <v>1353</v>
      </c>
    </row>
    <row r="674" spans="1:17" x14ac:dyDescent="0.35">
      <c r="A674" s="9">
        <v>18545</v>
      </c>
      <c r="B674" s="8" t="s">
        <v>332</v>
      </c>
      <c r="C674" s="8" t="s">
        <v>44</v>
      </c>
      <c r="D674" s="8" t="s">
        <v>954</v>
      </c>
      <c r="E674" s="8" t="s">
        <v>41</v>
      </c>
      <c r="F674" s="7">
        <v>0</v>
      </c>
      <c r="G674" s="7"/>
      <c r="H674" s="7">
        <v>0</v>
      </c>
      <c r="I674" s="7"/>
      <c r="J674" s="7">
        <v>0</v>
      </c>
      <c r="K674" s="8"/>
      <c r="L674" s="7">
        <v>0</v>
      </c>
      <c r="M674" s="7">
        <v>0</v>
      </c>
      <c r="N674" s="7">
        <v>0</v>
      </c>
      <c r="O674" s="6" t="s">
        <v>328</v>
      </c>
      <c r="P674" s="5">
        <v>0</v>
      </c>
      <c r="Q674" s="5">
        <v>0</v>
      </c>
    </row>
    <row r="675" spans="1:17" x14ac:dyDescent="0.35">
      <c r="A675" s="9">
        <v>18546</v>
      </c>
      <c r="B675" s="8" t="s">
        <v>332</v>
      </c>
      <c r="C675" s="8" t="s">
        <v>158</v>
      </c>
      <c r="D675" s="8" t="s">
        <v>953</v>
      </c>
      <c r="E675" s="8" t="s">
        <v>41</v>
      </c>
      <c r="F675" s="7">
        <v>0</v>
      </c>
      <c r="G675" s="7"/>
      <c r="H675" s="7">
        <v>0</v>
      </c>
      <c r="I675" s="7"/>
      <c r="J675" s="7">
        <v>0</v>
      </c>
      <c r="K675" s="8" t="s">
        <v>574</v>
      </c>
      <c r="L675" s="7">
        <v>0</v>
      </c>
      <c r="M675" s="7">
        <v>0</v>
      </c>
      <c r="N675" s="7">
        <v>0</v>
      </c>
      <c r="O675" s="6" t="s">
        <v>328</v>
      </c>
      <c r="P675" s="5">
        <v>1.36</v>
      </c>
      <c r="Q675" s="5">
        <v>0</v>
      </c>
    </row>
    <row r="676" spans="1:17" x14ac:dyDescent="0.35">
      <c r="A676" s="9">
        <v>18547</v>
      </c>
      <c r="B676" s="8" t="s">
        <v>332</v>
      </c>
      <c r="C676" s="8" t="s">
        <v>70</v>
      </c>
      <c r="D676" s="8" t="s">
        <v>952</v>
      </c>
      <c r="E676" s="8" t="s">
        <v>951</v>
      </c>
      <c r="F676" s="7">
        <v>1773</v>
      </c>
      <c r="G676" s="7"/>
      <c r="H676" s="7">
        <v>0</v>
      </c>
      <c r="I676" s="7"/>
      <c r="J676" s="7">
        <v>1773</v>
      </c>
      <c r="K676" s="8" t="s">
        <v>574</v>
      </c>
      <c r="L676" s="7">
        <v>0</v>
      </c>
      <c r="M676" s="7">
        <v>0</v>
      </c>
      <c r="N676" s="7">
        <v>1773</v>
      </c>
      <c r="O676" s="6" t="s">
        <v>328</v>
      </c>
      <c r="P676" s="5">
        <v>2.8</v>
      </c>
      <c r="Q676" s="5">
        <v>4964.3999999999996</v>
      </c>
    </row>
    <row r="677" spans="1:17" x14ac:dyDescent="0.35">
      <c r="A677" s="9">
        <v>18548</v>
      </c>
      <c r="B677" s="8" t="s">
        <v>332</v>
      </c>
      <c r="C677" s="8" t="s">
        <v>950</v>
      </c>
      <c r="D677" s="8" t="s">
        <v>949</v>
      </c>
      <c r="E677" s="8" t="s">
        <v>46</v>
      </c>
      <c r="F677" s="7">
        <v>0</v>
      </c>
      <c r="G677" s="7"/>
      <c r="H677" s="7">
        <v>0</v>
      </c>
      <c r="I677" s="7"/>
      <c r="J677" s="7">
        <v>0</v>
      </c>
      <c r="K677" s="8"/>
      <c r="L677" s="7">
        <v>0</v>
      </c>
      <c r="M677" s="7">
        <v>0</v>
      </c>
      <c r="N677" s="7">
        <v>0</v>
      </c>
      <c r="O677" s="6" t="s">
        <v>328</v>
      </c>
      <c r="P677" s="5">
        <v>0</v>
      </c>
      <c r="Q677" s="5">
        <v>0</v>
      </c>
    </row>
    <row r="678" spans="1:17" x14ac:dyDescent="0.35">
      <c r="A678" s="9">
        <v>18549</v>
      </c>
      <c r="B678" s="8" t="s">
        <v>332</v>
      </c>
      <c r="C678" s="8" t="s">
        <v>234</v>
      </c>
      <c r="D678" s="8" t="s">
        <v>947</v>
      </c>
      <c r="E678" s="8" t="s">
        <v>46</v>
      </c>
      <c r="F678" s="7">
        <v>0</v>
      </c>
      <c r="G678" s="7"/>
      <c r="H678" s="7">
        <v>0</v>
      </c>
      <c r="I678" s="7"/>
      <c r="J678" s="7">
        <v>0</v>
      </c>
      <c r="K678" s="8"/>
      <c r="L678" s="7">
        <v>0</v>
      </c>
      <c r="M678" s="7">
        <v>0</v>
      </c>
      <c r="N678" s="7">
        <v>0</v>
      </c>
      <c r="O678" s="6" t="s">
        <v>328</v>
      </c>
      <c r="P678" s="5">
        <v>0</v>
      </c>
      <c r="Q678" s="5">
        <v>0</v>
      </c>
    </row>
    <row r="679" spans="1:17" x14ac:dyDescent="0.35">
      <c r="A679" s="9">
        <v>18550</v>
      </c>
      <c r="B679" s="8" t="s">
        <v>332</v>
      </c>
      <c r="C679" s="8" t="s">
        <v>948</v>
      </c>
      <c r="D679" s="8" t="s">
        <v>947</v>
      </c>
      <c r="E679" s="8" t="s">
        <v>46</v>
      </c>
      <c r="F679" s="7">
        <v>0</v>
      </c>
      <c r="G679" s="7"/>
      <c r="H679" s="7">
        <v>0</v>
      </c>
      <c r="I679" s="7"/>
      <c r="J679" s="7">
        <v>0</v>
      </c>
      <c r="K679" s="8"/>
      <c r="L679" s="7">
        <v>0</v>
      </c>
      <c r="M679" s="7">
        <v>0</v>
      </c>
      <c r="N679" s="7">
        <v>0</v>
      </c>
      <c r="O679" s="6" t="s">
        <v>328</v>
      </c>
      <c r="P679" s="5">
        <v>0</v>
      </c>
      <c r="Q679" s="5">
        <v>0</v>
      </c>
    </row>
    <row r="680" spans="1:17" x14ac:dyDescent="0.35">
      <c r="A680" s="9">
        <v>18551</v>
      </c>
      <c r="B680" s="8" t="s">
        <v>332</v>
      </c>
      <c r="C680" s="8" t="s">
        <v>234</v>
      </c>
      <c r="D680" s="8" t="s">
        <v>946</v>
      </c>
      <c r="E680" s="8" t="s">
        <v>41</v>
      </c>
      <c r="F680" s="7">
        <v>24</v>
      </c>
      <c r="G680" s="7"/>
      <c r="H680" s="7">
        <v>0</v>
      </c>
      <c r="I680" s="7"/>
      <c r="J680" s="7">
        <v>24</v>
      </c>
      <c r="K680" s="8"/>
      <c r="L680" s="7">
        <v>0</v>
      </c>
      <c r="M680" s="7">
        <v>0</v>
      </c>
      <c r="N680" s="7">
        <v>24</v>
      </c>
      <c r="O680" s="6" t="s">
        <v>328</v>
      </c>
      <c r="P680" s="5">
        <v>1.65</v>
      </c>
      <c r="Q680" s="5">
        <v>39.599999999999994</v>
      </c>
    </row>
    <row r="681" spans="1:17" x14ac:dyDescent="0.35">
      <c r="A681" s="9">
        <v>18552</v>
      </c>
      <c r="B681" s="8" t="s">
        <v>332</v>
      </c>
      <c r="C681" s="8" t="s">
        <v>57</v>
      </c>
      <c r="D681" s="8" t="s">
        <v>945</v>
      </c>
      <c r="E681" s="8" t="s">
        <v>944</v>
      </c>
      <c r="F681" s="7">
        <v>136</v>
      </c>
      <c r="G681" s="7"/>
      <c r="H681" s="7">
        <v>0</v>
      </c>
      <c r="I681" s="7"/>
      <c r="J681" s="7">
        <v>136</v>
      </c>
      <c r="K681" s="8"/>
      <c r="L681" s="7">
        <v>0</v>
      </c>
      <c r="M681" s="7">
        <v>0</v>
      </c>
      <c r="N681" s="7">
        <v>136</v>
      </c>
      <c r="O681" s="6" t="s">
        <v>328</v>
      </c>
      <c r="P681" s="5">
        <v>4.18</v>
      </c>
      <c r="Q681" s="5">
        <v>568.48</v>
      </c>
    </row>
    <row r="682" spans="1:17" x14ac:dyDescent="0.35">
      <c r="A682" s="9">
        <v>18553</v>
      </c>
      <c r="B682" s="8" t="s">
        <v>332</v>
      </c>
      <c r="C682" s="8" t="s">
        <v>64</v>
      </c>
      <c r="D682" s="8" t="s">
        <v>194</v>
      </c>
      <c r="E682" s="8" t="s">
        <v>41</v>
      </c>
      <c r="F682" s="7">
        <v>1558</v>
      </c>
      <c r="G682" s="7"/>
      <c r="H682" s="7">
        <v>-50.277023999999997</v>
      </c>
      <c r="I682" s="7"/>
      <c r="J682" s="7">
        <v>1507.722976</v>
      </c>
      <c r="K682" s="8" t="s">
        <v>574</v>
      </c>
      <c r="L682" s="7">
        <v>0</v>
      </c>
      <c r="M682" s="7">
        <v>-2008.5</v>
      </c>
      <c r="N682" s="7">
        <v>-500.77702399999998</v>
      </c>
      <c r="O682" s="6" t="s">
        <v>328</v>
      </c>
      <c r="P682" s="5">
        <v>6.56</v>
      </c>
      <c r="Q682" s="5">
        <v>9890.6627225599987</v>
      </c>
    </row>
    <row r="683" spans="1:17" x14ac:dyDescent="0.35">
      <c r="A683" s="9">
        <v>18554</v>
      </c>
      <c r="B683" s="8" t="s">
        <v>332</v>
      </c>
      <c r="C683" s="8" t="s">
        <v>124</v>
      </c>
      <c r="D683" s="8" t="s">
        <v>943</v>
      </c>
      <c r="E683" s="8" t="s">
        <v>942</v>
      </c>
      <c r="F683" s="7">
        <v>0</v>
      </c>
      <c r="G683" s="7"/>
      <c r="H683" s="7">
        <v>0</v>
      </c>
      <c r="I683" s="7"/>
      <c r="J683" s="7">
        <v>0</v>
      </c>
      <c r="K683" s="8"/>
      <c r="L683" s="7">
        <v>0</v>
      </c>
      <c r="M683" s="7">
        <v>0</v>
      </c>
      <c r="N683" s="7">
        <v>0</v>
      </c>
      <c r="O683" s="6" t="s">
        <v>328</v>
      </c>
      <c r="P683" s="5">
        <v>0</v>
      </c>
      <c r="Q683" s="5">
        <v>0</v>
      </c>
    </row>
    <row r="684" spans="1:17" x14ac:dyDescent="0.35">
      <c r="A684" s="9">
        <v>18555</v>
      </c>
      <c r="B684" s="8" t="s">
        <v>332</v>
      </c>
      <c r="C684" s="8" t="s">
        <v>70</v>
      </c>
      <c r="D684" s="8" t="s">
        <v>941</v>
      </c>
      <c r="E684" s="8" t="s">
        <v>940</v>
      </c>
      <c r="F684" s="7">
        <v>1200</v>
      </c>
      <c r="G684" s="7"/>
      <c r="H684" s="7">
        <v>0</v>
      </c>
      <c r="I684" s="7"/>
      <c r="J684" s="7">
        <v>1200</v>
      </c>
      <c r="K684" s="8" t="s">
        <v>574</v>
      </c>
      <c r="L684" s="7">
        <v>0</v>
      </c>
      <c r="M684" s="7">
        <v>0</v>
      </c>
      <c r="N684" s="7">
        <v>1200</v>
      </c>
      <c r="O684" s="6" t="s">
        <v>328</v>
      </c>
      <c r="P684" s="5">
        <v>3.26</v>
      </c>
      <c r="Q684" s="5">
        <v>3911.9999999999995</v>
      </c>
    </row>
    <row r="685" spans="1:17" x14ac:dyDescent="0.35">
      <c r="A685" s="9">
        <v>18556</v>
      </c>
      <c r="B685" s="8" t="s">
        <v>332</v>
      </c>
      <c r="C685" s="8" t="s">
        <v>70</v>
      </c>
      <c r="D685" s="8" t="s">
        <v>939</v>
      </c>
      <c r="E685" s="8" t="s">
        <v>938</v>
      </c>
      <c r="F685" s="7">
        <v>1099</v>
      </c>
      <c r="G685" s="7"/>
      <c r="H685" s="7">
        <v>0</v>
      </c>
      <c r="I685" s="7"/>
      <c r="J685" s="7">
        <v>1099</v>
      </c>
      <c r="K685" s="8"/>
      <c r="L685" s="7">
        <v>0</v>
      </c>
      <c r="M685" s="7">
        <v>0</v>
      </c>
      <c r="N685" s="7">
        <v>1099</v>
      </c>
      <c r="O685" s="6" t="s">
        <v>328</v>
      </c>
      <c r="P685" s="5">
        <v>2.8</v>
      </c>
      <c r="Q685" s="5">
        <v>3077.2</v>
      </c>
    </row>
    <row r="686" spans="1:17" x14ac:dyDescent="0.35">
      <c r="A686" s="9">
        <v>18557</v>
      </c>
      <c r="B686" s="8" t="s">
        <v>332</v>
      </c>
      <c r="C686" s="8" t="s">
        <v>937</v>
      </c>
      <c r="D686" s="8" t="s">
        <v>936</v>
      </c>
      <c r="E686" s="8" t="s">
        <v>78</v>
      </c>
      <c r="F686" s="7">
        <v>0</v>
      </c>
      <c r="G686" s="7"/>
      <c r="H686" s="7">
        <v>0</v>
      </c>
      <c r="I686" s="7"/>
      <c r="J686" s="7">
        <v>0</v>
      </c>
      <c r="K686" s="8"/>
      <c r="L686" s="7">
        <v>0</v>
      </c>
      <c r="M686" s="7">
        <v>0</v>
      </c>
      <c r="N686" s="7">
        <v>0</v>
      </c>
      <c r="O686" s="6" t="s">
        <v>328</v>
      </c>
      <c r="P686" s="5">
        <v>0</v>
      </c>
      <c r="Q686" s="5">
        <v>0</v>
      </c>
    </row>
    <row r="687" spans="1:17" x14ac:dyDescent="0.35">
      <c r="A687" s="9">
        <v>18558</v>
      </c>
      <c r="B687" s="8" t="s">
        <v>332</v>
      </c>
      <c r="C687" s="8" t="s">
        <v>66</v>
      </c>
      <c r="D687" s="8" t="s">
        <v>935</v>
      </c>
      <c r="E687" s="8" t="s">
        <v>41</v>
      </c>
      <c r="F687" s="7">
        <v>40764.5</v>
      </c>
      <c r="G687" s="7"/>
      <c r="H687" s="7">
        <v>-3733.9445999999998</v>
      </c>
      <c r="I687" s="7"/>
      <c r="J687" s="7">
        <v>37030.555399999997</v>
      </c>
      <c r="K687" s="8"/>
      <c r="L687" s="7">
        <v>0</v>
      </c>
      <c r="M687" s="7">
        <v>0</v>
      </c>
      <c r="N687" s="7">
        <v>37030.555399999997</v>
      </c>
      <c r="O687" s="6" t="s">
        <v>328</v>
      </c>
      <c r="P687" s="5">
        <v>1.8</v>
      </c>
      <c r="Q687" s="5">
        <v>66654.999719999993</v>
      </c>
    </row>
    <row r="688" spans="1:17" x14ac:dyDescent="0.35">
      <c r="A688" s="9">
        <v>18559</v>
      </c>
      <c r="B688" s="8" t="s">
        <v>332</v>
      </c>
      <c r="C688" s="8" t="s">
        <v>70</v>
      </c>
      <c r="D688" s="8" t="s">
        <v>934</v>
      </c>
      <c r="E688" s="8" t="s">
        <v>933</v>
      </c>
      <c r="F688" s="7">
        <v>770</v>
      </c>
      <c r="G688" s="7"/>
      <c r="H688" s="7">
        <v>-20.34798</v>
      </c>
      <c r="I688" s="7"/>
      <c r="J688" s="7">
        <v>749.65201999999999</v>
      </c>
      <c r="K688" s="8" t="s">
        <v>574</v>
      </c>
      <c r="L688" s="7">
        <v>0</v>
      </c>
      <c r="M688" s="7">
        <v>0</v>
      </c>
      <c r="N688" s="7">
        <v>749.65201999999999</v>
      </c>
      <c r="O688" s="6" t="s">
        <v>328</v>
      </c>
      <c r="P688" s="5">
        <v>3.29</v>
      </c>
      <c r="Q688" s="5">
        <v>2466.3551458000002</v>
      </c>
    </row>
    <row r="689" spans="1:17" x14ac:dyDescent="0.35">
      <c r="A689" s="9">
        <v>18560</v>
      </c>
      <c r="B689" s="8" t="s">
        <v>332</v>
      </c>
      <c r="C689" s="8" t="s">
        <v>39</v>
      </c>
      <c r="D689" s="8" t="s">
        <v>932</v>
      </c>
      <c r="E689" s="8" t="s">
        <v>41</v>
      </c>
      <c r="F689" s="7">
        <v>0</v>
      </c>
      <c r="G689" s="7"/>
      <c r="H689" s="7">
        <v>0</v>
      </c>
      <c r="I689" s="7"/>
      <c r="J689" s="7">
        <v>0</v>
      </c>
      <c r="K689" s="8"/>
      <c r="L689" s="7">
        <v>0</v>
      </c>
      <c r="M689" s="7">
        <v>0</v>
      </c>
      <c r="N689" s="7">
        <v>0</v>
      </c>
      <c r="O689" s="6" t="s">
        <v>328</v>
      </c>
      <c r="P689" s="5">
        <v>8.19</v>
      </c>
      <c r="Q689" s="5">
        <v>0</v>
      </c>
    </row>
    <row r="690" spans="1:17" x14ac:dyDescent="0.35">
      <c r="A690" s="9">
        <v>18561</v>
      </c>
      <c r="B690" s="8" t="s">
        <v>332</v>
      </c>
      <c r="C690" s="8" t="s">
        <v>158</v>
      </c>
      <c r="D690" s="8" t="s">
        <v>931</v>
      </c>
      <c r="E690" s="8" t="s">
        <v>46</v>
      </c>
      <c r="F690" s="7">
        <v>499.9</v>
      </c>
      <c r="G690" s="7"/>
      <c r="H690" s="7">
        <v>0</v>
      </c>
      <c r="I690" s="7"/>
      <c r="J690" s="7">
        <v>499.9</v>
      </c>
      <c r="K690" s="8"/>
      <c r="L690" s="7">
        <v>0</v>
      </c>
      <c r="M690" s="7">
        <v>0</v>
      </c>
      <c r="N690" s="7">
        <v>499.9</v>
      </c>
      <c r="O690" s="6" t="s">
        <v>328</v>
      </c>
      <c r="P690" s="5">
        <v>0.85</v>
      </c>
      <c r="Q690" s="5">
        <v>424.91499999999996</v>
      </c>
    </row>
    <row r="691" spans="1:17" x14ac:dyDescent="0.35">
      <c r="A691" s="9">
        <v>18562</v>
      </c>
      <c r="B691" s="8" t="s">
        <v>332</v>
      </c>
      <c r="C691" s="8" t="s">
        <v>39</v>
      </c>
      <c r="D691" s="8" t="s">
        <v>930</v>
      </c>
      <c r="E691" s="8" t="s">
        <v>41</v>
      </c>
      <c r="F691" s="7">
        <v>90</v>
      </c>
      <c r="G691" s="7"/>
      <c r="H691" s="7">
        <v>0</v>
      </c>
      <c r="I691" s="7"/>
      <c r="J691" s="7">
        <v>90</v>
      </c>
      <c r="K691" s="8"/>
      <c r="L691" s="7">
        <v>0</v>
      </c>
      <c r="M691" s="7">
        <v>0</v>
      </c>
      <c r="N691" s="7">
        <v>90</v>
      </c>
      <c r="O691" s="6" t="s">
        <v>328</v>
      </c>
      <c r="P691" s="5">
        <v>2.9</v>
      </c>
      <c r="Q691" s="5">
        <v>261</v>
      </c>
    </row>
    <row r="692" spans="1:17" x14ac:dyDescent="0.35">
      <c r="A692" s="9">
        <v>18563</v>
      </c>
      <c r="B692" s="8" t="s">
        <v>332</v>
      </c>
      <c r="C692" s="8" t="s">
        <v>158</v>
      </c>
      <c r="D692" s="8" t="s">
        <v>929</v>
      </c>
      <c r="E692" s="8" t="s">
        <v>53</v>
      </c>
      <c r="F692" s="7">
        <v>33</v>
      </c>
      <c r="G692" s="7"/>
      <c r="H692" s="7">
        <v>0</v>
      </c>
      <c r="I692" s="7"/>
      <c r="J692" s="7">
        <v>33</v>
      </c>
      <c r="K692" s="8" t="s">
        <v>574</v>
      </c>
      <c r="L692" s="7">
        <v>0</v>
      </c>
      <c r="M692" s="7">
        <v>0</v>
      </c>
      <c r="N692" s="7">
        <v>33</v>
      </c>
      <c r="O692" s="6" t="s">
        <v>328</v>
      </c>
      <c r="P692" s="5">
        <v>1.28</v>
      </c>
      <c r="Q692" s="5">
        <v>42.24</v>
      </c>
    </row>
    <row r="693" spans="1:17" x14ac:dyDescent="0.35">
      <c r="A693" s="9">
        <v>18564</v>
      </c>
      <c r="B693" s="8" t="s">
        <v>332</v>
      </c>
      <c r="C693" s="8" t="s">
        <v>57</v>
      </c>
      <c r="D693" s="8" t="s">
        <v>928</v>
      </c>
      <c r="E693" s="8" t="s">
        <v>41</v>
      </c>
      <c r="F693" s="7">
        <v>417</v>
      </c>
      <c r="G693" s="7"/>
      <c r="H693" s="7">
        <v>0</v>
      </c>
      <c r="I693" s="7"/>
      <c r="J693" s="7">
        <v>417</v>
      </c>
      <c r="K693" s="8"/>
      <c r="L693" s="7">
        <v>0</v>
      </c>
      <c r="M693" s="7">
        <v>0</v>
      </c>
      <c r="N693" s="7">
        <v>417</v>
      </c>
      <c r="O693" s="6" t="s">
        <v>328</v>
      </c>
      <c r="P693" s="5">
        <v>1.57</v>
      </c>
      <c r="Q693" s="5">
        <v>654.69000000000005</v>
      </c>
    </row>
    <row r="694" spans="1:17" x14ac:dyDescent="0.35">
      <c r="A694" s="9">
        <v>18565</v>
      </c>
      <c r="B694" s="8" t="s">
        <v>332</v>
      </c>
      <c r="C694" s="8" t="s">
        <v>70</v>
      </c>
      <c r="D694" s="8" t="s">
        <v>927</v>
      </c>
      <c r="E694" s="8" t="s">
        <v>104</v>
      </c>
      <c r="F694" s="7">
        <v>253</v>
      </c>
      <c r="G694" s="7"/>
      <c r="H694" s="7">
        <v>-179.428608</v>
      </c>
      <c r="I694" s="7"/>
      <c r="J694" s="7">
        <v>73.571392000000003</v>
      </c>
      <c r="K694" s="8"/>
      <c r="L694" s="7">
        <v>0</v>
      </c>
      <c r="M694" s="7">
        <v>0</v>
      </c>
      <c r="N694" s="7">
        <v>73.571392000000003</v>
      </c>
      <c r="O694" s="6" t="s">
        <v>328</v>
      </c>
      <c r="P694" s="5">
        <v>4.93</v>
      </c>
      <c r="Q694" s="5">
        <v>362.70696256000002</v>
      </c>
    </row>
    <row r="695" spans="1:17" x14ac:dyDescent="0.35">
      <c r="A695" s="9">
        <v>18566</v>
      </c>
      <c r="B695" s="8" t="s">
        <v>332</v>
      </c>
      <c r="C695" s="8" t="s">
        <v>158</v>
      </c>
      <c r="D695" s="8" t="s">
        <v>926</v>
      </c>
      <c r="E695" s="8" t="s">
        <v>46</v>
      </c>
      <c r="F695" s="7">
        <v>150</v>
      </c>
      <c r="G695" s="7"/>
      <c r="H695" s="7">
        <v>0</v>
      </c>
      <c r="I695" s="7"/>
      <c r="J695" s="7">
        <v>150</v>
      </c>
      <c r="K695" s="8" t="s">
        <v>574</v>
      </c>
      <c r="L695" s="7">
        <v>0</v>
      </c>
      <c r="M695" s="7">
        <v>0</v>
      </c>
      <c r="N695" s="7">
        <v>150</v>
      </c>
      <c r="O695" s="6" t="s">
        <v>328</v>
      </c>
      <c r="P695" s="5">
        <v>1.42</v>
      </c>
      <c r="Q695" s="5">
        <v>213</v>
      </c>
    </row>
    <row r="696" spans="1:17" x14ac:dyDescent="0.35">
      <c r="A696" s="9">
        <v>18567</v>
      </c>
      <c r="B696" s="8" t="s">
        <v>332</v>
      </c>
      <c r="C696" s="8" t="s">
        <v>66</v>
      </c>
      <c r="D696" s="8" t="s">
        <v>925</v>
      </c>
      <c r="E696" s="8" t="s">
        <v>592</v>
      </c>
      <c r="F696" s="7">
        <v>711</v>
      </c>
      <c r="G696" s="7"/>
      <c r="H696" s="7">
        <v>0</v>
      </c>
      <c r="I696" s="7"/>
      <c r="J696" s="7">
        <v>711</v>
      </c>
      <c r="K696" s="8"/>
      <c r="L696" s="7">
        <v>0</v>
      </c>
      <c r="M696" s="7">
        <v>0</v>
      </c>
      <c r="N696" s="7">
        <v>711</v>
      </c>
      <c r="O696" s="6" t="s">
        <v>328</v>
      </c>
      <c r="P696" s="5">
        <v>3.05</v>
      </c>
      <c r="Q696" s="5">
        <v>2168.5499999999997</v>
      </c>
    </row>
    <row r="697" spans="1:17" x14ac:dyDescent="0.35">
      <c r="A697" s="9">
        <v>18568</v>
      </c>
      <c r="B697" s="8" t="s">
        <v>332</v>
      </c>
      <c r="C697" s="8" t="s">
        <v>171</v>
      </c>
      <c r="D697" s="8" t="s">
        <v>924</v>
      </c>
      <c r="E697" s="8" t="s">
        <v>41</v>
      </c>
      <c r="F697" s="7">
        <v>123</v>
      </c>
      <c r="G697" s="7"/>
      <c r="H697" s="7">
        <v>0</v>
      </c>
      <c r="I697" s="7"/>
      <c r="J697" s="7">
        <v>123</v>
      </c>
      <c r="K697" s="8"/>
      <c r="L697" s="7">
        <v>0</v>
      </c>
      <c r="M697" s="7">
        <v>0</v>
      </c>
      <c r="N697" s="7">
        <v>123</v>
      </c>
      <c r="O697" s="6" t="s">
        <v>328</v>
      </c>
      <c r="P697" s="5">
        <v>8.34</v>
      </c>
      <c r="Q697" s="5">
        <v>1025.82</v>
      </c>
    </row>
    <row r="698" spans="1:17" x14ac:dyDescent="0.35">
      <c r="A698" s="9">
        <v>18569</v>
      </c>
      <c r="B698" s="8" t="s">
        <v>332</v>
      </c>
      <c r="C698" s="8" t="s">
        <v>44</v>
      </c>
      <c r="D698" s="8" t="s">
        <v>923</v>
      </c>
      <c r="E698" s="8" t="s">
        <v>46</v>
      </c>
      <c r="F698" s="7">
        <v>8559.1</v>
      </c>
      <c r="G698" s="7"/>
      <c r="H698" s="7">
        <v>-7451.3026739999996</v>
      </c>
      <c r="I698" s="7"/>
      <c r="J698" s="7">
        <v>1107.7973260000008</v>
      </c>
      <c r="K698" s="8" t="s">
        <v>574</v>
      </c>
      <c r="L698" s="7">
        <v>0</v>
      </c>
      <c r="M698" s="7">
        <v>-3.9</v>
      </c>
      <c r="N698" s="7">
        <v>1103.8973260000007</v>
      </c>
      <c r="O698" s="6" t="s">
        <v>328</v>
      </c>
      <c r="P698" s="5">
        <v>1.68</v>
      </c>
      <c r="Q698" s="5">
        <v>1861.0995076800014</v>
      </c>
    </row>
    <row r="699" spans="1:17" x14ac:dyDescent="0.35">
      <c r="A699" s="9">
        <v>18570</v>
      </c>
      <c r="B699" s="8" t="s">
        <v>332</v>
      </c>
      <c r="C699" s="8" t="s">
        <v>70</v>
      </c>
      <c r="D699" s="8" t="s">
        <v>922</v>
      </c>
      <c r="E699" s="8" t="s">
        <v>921</v>
      </c>
      <c r="F699" s="7">
        <v>1156</v>
      </c>
      <c r="G699" s="7"/>
      <c r="H699" s="7">
        <v>0</v>
      </c>
      <c r="I699" s="7"/>
      <c r="J699" s="7">
        <v>1156</v>
      </c>
      <c r="K699" s="8"/>
      <c r="L699" s="7">
        <v>0</v>
      </c>
      <c r="M699" s="7">
        <v>0</v>
      </c>
      <c r="N699" s="7">
        <v>1156</v>
      </c>
      <c r="O699" s="6" t="s">
        <v>328</v>
      </c>
      <c r="P699" s="5">
        <v>2.8</v>
      </c>
      <c r="Q699" s="5">
        <v>3236.7999999999997</v>
      </c>
    </row>
    <row r="700" spans="1:17" x14ac:dyDescent="0.35">
      <c r="A700" s="9">
        <v>18571</v>
      </c>
      <c r="B700" s="8" t="s">
        <v>332</v>
      </c>
      <c r="C700" s="8" t="s">
        <v>171</v>
      </c>
      <c r="D700" s="8" t="s">
        <v>920</v>
      </c>
      <c r="E700" s="8" t="s">
        <v>41</v>
      </c>
      <c r="F700" s="7">
        <v>160</v>
      </c>
      <c r="G700" s="7"/>
      <c r="H700" s="7">
        <v>0</v>
      </c>
      <c r="I700" s="7"/>
      <c r="J700" s="7">
        <v>160</v>
      </c>
      <c r="K700" s="8"/>
      <c r="L700" s="7">
        <v>0</v>
      </c>
      <c r="M700" s="7">
        <v>0</v>
      </c>
      <c r="N700" s="7">
        <v>160</v>
      </c>
      <c r="O700" s="6" t="s">
        <v>328</v>
      </c>
      <c r="P700" s="5">
        <v>7.92</v>
      </c>
      <c r="Q700" s="5">
        <v>1267.2</v>
      </c>
    </row>
    <row r="701" spans="1:17" x14ac:dyDescent="0.35">
      <c r="A701" s="9">
        <v>18572</v>
      </c>
      <c r="B701" s="8" t="s">
        <v>332</v>
      </c>
      <c r="C701" s="8" t="s">
        <v>171</v>
      </c>
      <c r="D701" s="8" t="s">
        <v>919</v>
      </c>
      <c r="E701" s="8" t="s">
        <v>88</v>
      </c>
      <c r="F701" s="7">
        <v>0</v>
      </c>
      <c r="G701" s="7"/>
      <c r="H701" s="7">
        <v>0</v>
      </c>
      <c r="I701" s="7"/>
      <c r="J701" s="7">
        <v>0</v>
      </c>
      <c r="K701" s="8"/>
      <c r="L701" s="7">
        <v>0</v>
      </c>
      <c r="M701" s="7">
        <v>0</v>
      </c>
      <c r="N701" s="7">
        <v>0</v>
      </c>
      <c r="O701" s="6" t="s">
        <v>328</v>
      </c>
      <c r="P701" s="5">
        <v>11.12</v>
      </c>
      <c r="Q701" s="5">
        <v>0</v>
      </c>
    </row>
    <row r="702" spans="1:17" x14ac:dyDescent="0.35">
      <c r="A702" s="9">
        <v>18573</v>
      </c>
      <c r="B702" s="8" t="s">
        <v>332</v>
      </c>
      <c r="C702" s="8" t="s">
        <v>64</v>
      </c>
      <c r="D702" s="8" t="s">
        <v>280</v>
      </c>
      <c r="E702" s="8" t="s">
        <v>41</v>
      </c>
      <c r="F702" s="7">
        <v>4656</v>
      </c>
      <c r="G702" s="7"/>
      <c r="H702" s="7">
        <v>-244.40464800000001</v>
      </c>
      <c r="I702" s="7"/>
      <c r="J702" s="7">
        <v>4411.5953520000003</v>
      </c>
      <c r="K702" s="8"/>
      <c r="L702" s="7">
        <v>0</v>
      </c>
      <c r="M702" s="7">
        <v>-15.173999999999999</v>
      </c>
      <c r="N702" s="7">
        <v>4396.4213520000003</v>
      </c>
      <c r="O702" s="6" t="s">
        <v>328</v>
      </c>
      <c r="P702" s="5">
        <v>5.66</v>
      </c>
      <c r="Q702" s="5">
        <v>24969.629692320003</v>
      </c>
    </row>
    <row r="703" spans="1:17" x14ac:dyDescent="0.35">
      <c r="A703" s="9">
        <v>18574</v>
      </c>
      <c r="B703" s="8" t="s">
        <v>332</v>
      </c>
      <c r="C703" s="8" t="s">
        <v>856</v>
      </c>
      <c r="D703" s="8" t="s">
        <v>918</v>
      </c>
      <c r="E703" s="8" t="s">
        <v>41</v>
      </c>
      <c r="F703" s="7">
        <v>0</v>
      </c>
      <c r="G703" s="7"/>
      <c r="H703" s="7">
        <v>0</v>
      </c>
      <c r="I703" s="7"/>
      <c r="J703" s="7">
        <v>0</v>
      </c>
      <c r="K703" s="8"/>
      <c r="L703" s="7">
        <v>0</v>
      </c>
      <c r="M703" s="7">
        <v>0</v>
      </c>
      <c r="N703" s="7">
        <v>0</v>
      </c>
      <c r="O703" s="6" t="s">
        <v>328</v>
      </c>
      <c r="P703" s="5">
        <v>4.8099999999999996</v>
      </c>
      <c r="Q703" s="5">
        <v>0</v>
      </c>
    </row>
    <row r="704" spans="1:17" x14ac:dyDescent="0.35">
      <c r="A704" s="9">
        <v>18575</v>
      </c>
      <c r="B704" s="8" t="s">
        <v>332</v>
      </c>
      <c r="C704" s="8" t="s">
        <v>66</v>
      </c>
      <c r="D704" s="8" t="s">
        <v>213</v>
      </c>
      <c r="E704" s="8" t="s">
        <v>41</v>
      </c>
      <c r="F704" s="7">
        <v>4595</v>
      </c>
      <c r="G704" s="7"/>
      <c r="H704" s="7">
        <v>-1588.9559999999999</v>
      </c>
      <c r="I704" s="7"/>
      <c r="J704" s="7">
        <v>3006.0439999999999</v>
      </c>
      <c r="K704" s="8"/>
      <c r="L704" s="7">
        <v>0</v>
      </c>
      <c r="M704" s="7">
        <v>-1517.6</v>
      </c>
      <c r="N704" s="7">
        <v>1488.444</v>
      </c>
      <c r="O704" s="6" t="s">
        <v>328</v>
      </c>
      <c r="P704" s="5">
        <v>3.06</v>
      </c>
      <c r="Q704" s="5">
        <v>9198.494639999999</v>
      </c>
    </row>
    <row r="705" spans="1:17" x14ac:dyDescent="0.35">
      <c r="A705" s="9">
        <v>18576</v>
      </c>
      <c r="B705" s="8" t="s">
        <v>332</v>
      </c>
      <c r="C705" s="8" t="s">
        <v>66</v>
      </c>
      <c r="D705" s="8" t="s">
        <v>362</v>
      </c>
      <c r="E705" s="8" t="s">
        <v>41</v>
      </c>
      <c r="F705" s="7">
        <v>281</v>
      </c>
      <c r="G705" s="7"/>
      <c r="H705" s="7">
        <v>0</v>
      </c>
      <c r="I705" s="7"/>
      <c r="J705" s="7">
        <v>281</v>
      </c>
      <c r="K705" s="8" t="s">
        <v>574</v>
      </c>
      <c r="L705" s="7">
        <v>0</v>
      </c>
      <c r="M705" s="7">
        <v>0</v>
      </c>
      <c r="N705" s="7">
        <v>281</v>
      </c>
      <c r="O705" s="6" t="s">
        <v>328</v>
      </c>
      <c r="P705" s="5">
        <v>2.71</v>
      </c>
      <c r="Q705" s="5">
        <v>761.51</v>
      </c>
    </row>
    <row r="706" spans="1:17" x14ac:dyDescent="0.35">
      <c r="A706" s="9">
        <v>18577</v>
      </c>
      <c r="B706" s="8" t="s">
        <v>332</v>
      </c>
      <c r="C706" s="8" t="s">
        <v>657</v>
      </c>
      <c r="D706" s="8" t="s">
        <v>917</v>
      </c>
      <c r="E706" s="8" t="s">
        <v>888</v>
      </c>
      <c r="F706" s="7">
        <v>0</v>
      </c>
      <c r="G706" s="7"/>
      <c r="H706" s="7">
        <v>0</v>
      </c>
      <c r="I706" s="7"/>
      <c r="J706" s="7">
        <v>0</v>
      </c>
      <c r="K706" s="8"/>
      <c r="L706" s="7">
        <v>0</v>
      </c>
      <c r="M706" s="7">
        <v>0</v>
      </c>
      <c r="N706" s="7">
        <v>0</v>
      </c>
      <c r="O706" s="6" t="s">
        <v>328</v>
      </c>
      <c r="P706" s="5">
        <v>0</v>
      </c>
      <c r="Q706" s="5">
        <v>0</v>
      </c>
    </row>
    <row r="707" spans="1:17" x14ac:dyDescent="0.35">
      <c r="A707" s="9">
        <v>18578</v>
      </c>
      <c r="B707" s="8" t="s">
        <v>332</v>
      </c>
      <c r="C707" s="8" t="s">
        <v>657</v>
      </c>
      <c r="D707" s="8" t="s">
        <v>916</v>
      </c>
      <c r="E707" s="8" t="s">
        <v>912</v>
      </c>
      <c r="F707" s="7">
        <v>0</v>
      </c>
      <c r="G707" s="7"/>
      <c r="H707" s="7">
        <v>0</v>
      </c>
      <c r="I707" s="7"/>
      <c r="J707" s="7">
        <v>0</v>
      </c>
      <c r="K707" s="8"/>
      <c r="L707" s="7">
        <v>0</v>
      </c>
      <c r="M707" s="7">
        <v>0</v>
      </c>
      <c r="N707" s="7">
        <v>0</v>
      </c>
      <c r="O707" s="6" t="s">
        <v>328</v>
      </c>
      <c r="P707" s="5">
        <v>0</v>
      </c>
      <c r="Q707" s="5">
        <v>0</v>
      </c>
    </row>
    <row r="708" spans="1:17" x14ac:dyDescent="0.35">
      <c r="A708" s="9">
        <v>18579</v>
      </c>
      <c r="B708" s="8" t="s">
        <v>332</v>
      </c>
      <c r="C708" s="8" t="s">
        <v>657</v>
      </c>
      <c r="D708" s="8" t="s">
        <v>915</v>
      </c>
      <c r="E708" s="8" t="s">
        <v>53</v>
      </c>
      <c r="F708" s="7">
        <v>0</v>
      </c>
      <c r="G708" s="7"/>
      <c r="H708" s="7">
        <v>0</v>
      </c>
      <c r="I708" s="7"/>
      <c r="J708" s="7">
        <v>0</v>
      </c>
      <c r="K708" s="8"/>
      <c r="L708" s="7">
        <v>0</v>
      </c>
      <c r="M708" s="7">
        <v>0</v>
      </c>
      <c r="N708" s="7">
        <v>0</v>
      </c>
      <c r="O708" s="6" t="s">
        <v>328</v>
      </c>
      <c r="P708" s="5">
        <v>0</v>
      </c>
      <c r="Q708" s="5">
        <v>0</v>
      </c>
    </row>
    <row r="709" spans="1:17" x14ac:dyDescent="0.35">
      <c r="A709" s="9">
        <v>18580</v>
      </c>
      <c r="B709" s="8" t="s">
        <v>332</v>
      </c>
      <c r="C709" s="8" t="s">
        <v>657</v>
      </c>
      <c r="D709" s="8" t="s">
        <v>914</v>
      </c>
      <c r="E709" s="8" t="s">
        <v>888</v>
      </c>
      <c r="F709" s="7">
        <v>0</v>
      </c>
      <c r="G709" s="7"/>
      <c r="H709" s="7">
        <v>0</v>
      </c>
      <c r="I709" s="7"/>
      <c r="J709" s="7">
        <v>0</v>
      </c>
      <c r="K709" s="8"/>
      <c r="L709" s="7">
        <v>0</v>
      </c>
      <c r="M709" s="7">
        <v>0</v>
      </c>
      <c r="N709" s="7">
        <v>0</v>
      </c>
      <c r="O709" s="6" t="s">
        <v>328</v>
      </c>
      <c r="P709" s="5">
        <v>0</v>
      </c>
      <c r="Q709" s="5">
        <v>0</v>
      </c>
    </row>
    <row r="710" spans="1:17" x14ac:dyDescent="0.35">
      <c r="A710" s="9">
        <v>18581</v>
      </c>
      <c r="B710" s="8" t="s">
        <v>332</v>
      </c>
      <c r="C710" s="8" t="s">
        <v>657</v>
      </c>
      <c r="D710" s="8" t="s">
        <v>913</v>
      </c>
      <c r="E710" s="8" t="s">
        <v>912</v>
      </c>
      <c r="F710" s="7">
        <v>0</v>
      </c>
      <c r="G710" s="7"/>
      <c r="H710" s="7">
        <v>0</v>
      </c>
      <c r="I710" s="7"/>
      <c r="J710" s="7">
        <v>0</v>
      </c>
      <c r="K710" s="8"/>
      <c r="L710" s="7">
        <v>0</v>
      </c>
      <c r="M710" s="7">
        <v>0</v>
      </c>
      <c r="N710" s="7">
        <v>0</v>
      </c>
      <c r="O710" s="6" t="s">
        <v>328</v>
      </c>
      <c r="P710" s="5">
        <v>0</v>
      </c>
      <c r="Q710" s="5">
        <v>0</v>
      </c>
    </row>
    <row r="711" spans="1:17" x14ac:dyDescent="0.35">
      <c r="A711" s="9">
        <v>18582</v>
      </c>
      <c r="B711" s="8" t="s">
        <v>332</v>
      </c>
      <c r="C711" s="8" t="s">
        <v>657</v>
      </c>
      <c r="D711" s="8" t="s">
        <v>911</v>
      </c>
      <c r="E711" s="8" t="s">
        <v>910</v>
      </c>
      <c r="F711" s="7">
        <v>0</v>
      </c>
      <c r="G711" s="7"/>
      <c r="H711" s="7">
        <v>0</v>
      </c>
      <c r="I711" s="7"/>
      <c r="J711" s="7">
        <v>0</v>
      </c>
      <c r="K711" s="8"/>
      <c r="L711" s="7">
        <v>0</v>
      </c>
      <c r="M711" s="7">
        <v>0</v>
      </c>
      <c r="N711" s="7">
        <v>0</v>
      </c>
      <c r="O711" s="6" t="s">
        <v>328</v>
      </c>
      <c r="P711" s="5">
        <v>0</v>
      </c>
      <c r="Q711" s="5">
        <v>0</v>
      </c>
    </row>
    <row r="712" spans="1:17" x14ac:dyDescent="0.35">
      <c r="A712" s="9">
        <v>18583</v>
      </c>
      <c r="B712" s="8" t="s">
        <v>332</v>
      </c>
      <c r="C712" s="8" t="s">
        <v>70</v>
      </c>
      <c r="D712" s="8" t="s">
        <v>909</v>
      </c>
      <c r="E712" s="8" t="s">
        <v>908</v>
      </c>
      <c r="F712" s="7">
        <v>154</v>
      </c>
      <c r="G712" s="7"/>
      <c r="H712" s="7">
        <v>0</v>
      </c>
      <c r="I712" s="7"/>
      <c r="J712" s="7">
        <v>154</v>
      </c>
      <c r="K712" s="8"/>
      <c r="L712" s="7">
        <v>0</v>
      </c>
      <c r="M712" s="7">
        <v>0</v>
      </c>
      <c r="N712" s="7">
        <v>154</v>
      </c>
      <c r="O712" s="6" t="s">
        <v>328</v>
      </c>
      <c r="P712" s="5">
        <v>4.13</v>
      </c>
      <c r="Q712" s="5">
        <v>636.02</v>
      </c>
    </row>
    <row r="713" spans="1:17" x14ac:dyDescent="0.35">
      <c r="A713" s="9">
        <v>18584</v>
      </c>
      <c r="B713" s="8" t="s">
        <v>332</v>
      </c>
      <c r="C713" s="8" t="s">
        <v>70</v>
      </c>
      <c r="D713" s="8" t="s">
        <v>907</v>
      </c>
      <c r="E713" s="8" t="s">
        <v>906</v>
      </c>
      <c r="F713" s="7">
        <v>123</v>
      </c>
      <c r="G713" s="7"/>
      <c r="H713" s="7">
        <v>0</v>
      </c>
      <c r="I713" s="7"/>
      <c r="J713" s="7">
        <v>123</v>
      </c>
      <c r="K713" s="8"/>
      <c r="L713" s="7">
        <v>0</v>
      </c>
      <c r="M713" s="7">
        <v>0</v>
      </c>
      <c r="N713" s="7">
        <v>123</v>
      </c>
      <c r="O713" s="6" t="s">
        <v>328</v>
      </c>
      <c r="P713" s="5">
        <v>4.13</v>
      </c>
      <c r="Q713" s="5">
        <v>507.99</v>
      </c>
    </row>
    <row r="714" spans="1:17" x14ac:dyDescent="0.35">
      <c r="A714" s="9">
        <v>18585</v>
      </c>
      <c r="B714" s="8" t="s">
        <v>332</v>
      </c>
      <c r="C714" s="8" t="s">
        <v>657</v>
      </c>
      <c r="D714" s="8" t="s">
        <v>905</v>
      </c>
      <c r="E714" s="8" t="s">
        <v>904</v>
      </c>
      <c r="F714" s="7">
        <v>471.1</v>
      </c>
      <c r="G714" s="7"/>
      <c r="H714" s="7">
        <v>0</v>
      </c>
      <c r="I714" s="7"/>
      <c r="J714" s="7">
        <v>471.1</v>
      </c>
      <c r="K714" s="8"/>
      <c r="L714" s="7">
        <v>0</v>
      </c>
      <c r="M714" s="7">
        <v>0</v>
      </c>
      <c r="N714" s="7">
        <v>471.1</v>
      </c>
      <c r="O714" s="6" t="s">
        <v>328</v>
      </c>
      <c r="P714" s="5">
        <v>13.11</v>
      </c>
      <c r="Q714" s="5">
        <v>6176.1210000000001</v>
      </c>
    </row>
    <row r="715" spans="1:17" x14ac:dyDescent="0.35">
      <c r="A715" s="9">
        <v>18586</v>
      </c>
      <c r="B715" s="8" t="s">
        <v>332</v>
      </c>
      <c r="C715" s="8" t="s">
        <v>903</v>
      </c>
      <c r="D715" s="8" t="s">
        <v>902</v>
      </c>
      <c r="E715" s="8" t="s">
        <v>901</v>
      </c>
      <c r="F715" s="7">
        <v>0</v>
      </c>
      <c r="G715" s="7"/>
      <c r="H715" s="7">
        <v>0</v>
      </c>
      <c r="I715" s="7"/>
      <c r="J715" s="7">
        <v>0</v>
      </c>
      <c r="K715" s="8"/>
      <c r="L715" s="7">
        <v>0</v>
      </c>
      <c r="M715" s="7">
        <v>0</v>
      </c>
      <c r="N715" s="7">
        <v>0</v>
      </c>
      <c r="O715" s="6" t="s">
        <v>328</v>
      </c>
      <c r="P715" s="5">
        <v>0</v>
      </c>
      <c r="Q715" s="5">
        <v>0</v>
      </c>
    </row>
    <row r="716" spans="1:17" x14ac:dyDescent="0.35">
      <c r="A716" s="9">
        <v>18587</v>
      </c>
      <c r="B716" s="8" t="s">
        <v>332</v>
      </c>
      <c r="C716" s="8" t="s">
        <v>66</v>
      </c>
      <c r="D716" s="8" t="s">
        <v>900</v>
      </c>
      <c r="E716" s="8" t="s">
        <v>41</v>
      </c>
      <c r="F716" s="7">
        <v>740</v>
      </c>
      <c r="G716" s="7"/>
      <c r="H716" s="7">
        <v>0</v>
      </c>
      <c r="I716" s="7"/>
      <c r="J716" s="7">
        <v>740</v>
      </c>
      <c r="K716" s="8"/>
      <c r="L716" s="7">
        <v>0</v>
      </c>
      <c r="M716" s="7">
        <v>0</v>
      </c>
      <c r="N716" s="7">
        <v>740</v>
      </c>
      <c r="O716" s="6" t="s">
        <v>328</v>
      </c>
      <c r="P716" s="5">
        <v>2.4</v>
      </c>
      <c r="Q716" s="5">
        <v>1776</v>
      </c>
    </row>
    <row r="717" spans="1:17" x14ac:dyDescent="0.35">
      <c r="A717" s="9">
        <v>18588</v>
      </c>
      <c r="B717" s="8" t="s">
        <v>332</v>
      </c>
      <c r="C717" s="8" t="s">
        <v>99</v>
      </c>
      <c r="D717" s="8" t="s">
        <v>899</v>
      </c>
      <c r="E717" s="8" t="s">
        <v>153</v>
      </c>
      <c r="F717" s="7">
        <v>640.29999999999995</v>
      </c>
      <c r="G717" s="7"/>
      <c r="H717" s="7">
        <v>0</v>
      </c>
      <c r="I717" s="7"/>
      <c r="J717" s="7">
        <v>640.29999999999995</v>
      </c>
      <c r="K717" s="8"/>
      <c r="L717" s="7">
        <v>0</v>
      </c>
      <c r="M717" s="7">
        <v>0</v>
      </c>
      <c r="N717" s="7">
        <v>640.29999999999995</v>
      </c>
      <c r="O717" s="6" t="s">
        <v>328</v>
      </c>
      <c r="P717" s="5">
        <v>9.5</v>
      </c>
      <c r="Q717" s="5">
        <v>6082.8499999999995</v>
      </c>
    </row>
    <row r="718" spans="1:17" x14ac:dyDescent="0.35">
      <c r="A718" s="9">
        <v>18589</v>
      </c>
      <c r="B718" s="8" t="s">
        <v>332</v>
      </c>
      <c r="C718" s="8" t="s">
        <v>57</v>
      </c>
      <c r="D718" s="8" t="s">
        <v>898</v>
      </c>
      <c r="E718" s="8" t="s">
        <v>41</v>
      </c>
      <c r="F718" s="7">
        <v>0</v>
      </c>
      <c r="G718" s="7"/>
      <c r="H718" s="7">
        <v>0</v>
      </c>
      <c r="I718" s="7"/>
      <c r="J718" s="7">
        <v>0</v>
      </c>
      <c r="K718" s="8"/>
      <c r="L718" s="7">
        <v>0</v>
      </c>
      <c r="M718" s="7">
        <v>0</v>
      </c>
      <c r="N718" s="7">
        <v>0</v>
      </c>
      <c r="O718" s="6" t="s">
        <v>328</v>
      </c>
      <c r="P718" s="5">
        <v>0</v>
      </c>
      <c r="Q718" s="5">
        <v>0</v>
      </c>
    </row>
    <row r="719" spans="1:17" x14ac:dyDescent="0.35">
      <c r="A719" s="9">
        <v>18590</v>
      </c>
      <c r="B719" s="8" t="s">
        <v>332</v>
      </c>
      <c r="C719" s="8" t="s">
        <v>657</v>
      </c>
      <c r="D719" s="8" t="s">
        <v>897</v>
      </c>
      <c r="E719" s="8" t="s">
        <v>896</v>
      </c>
      <c r="F719" s="7">
        <v>0</v>
      </c>
      <c r="G719" s="7"/>
      <c r="H719" s="7">
        <v>0</v>
      </c>
      <c r="I719" s="7"/>
      <c r="J719" s="7">
        <v>0</v>
      </c>
      <c r="K719" s="8"/>
      <c r="L719" s="7">
        <v>0</v>
      </c>
      <c r="M719" s="7">
        <v>0</v>
      </c>
      <c r="N719" s="7">
        <v>0</v>
      </c>
      <c r="O719" s="6" t="s">
        <v>328</v>
      </c>
      <c r="P719" s="5">
        <v>0</v>
      </c>
      <c r="Q719" s="5">
        <v>0</v>
      </c>
    </row>
    <row r="720" spans="1:17" x14ac:dyDescent="0.35">
      <c r="A720" s="9">
        <v>18591</v>
      </c>
      <c r="B720" s="8" t="s">
        <v>332</v>
      </c>
      <c r="C720" s="8" t="s">
        <v>57</v>
      </c>
      <c r="D720" s="8" t="s">
        <v>895</v>
      </c>
      <c r="E720" s="8" t="s">
        <v>894</v>
      </c>
      <c r="F720" s="7">
        <v>90</v>
      </c>
      <c r="G720" s="7"/>
      <c r="H720" s="7">
        <v>0</v>
      </c>
      <c r="I720" s="7"/>
      <c r="J720" s="7">
        <v>90</v>
      </c>
      <c r="K720" s="8"/>
      <c r="L720" s="7">
        <v>0</v>
      </c>
      <c r="M720" s="7">
        <v>0</v>
      </c>
      <c r="N720" s="7">
        <v>90</v>
      </c>
      <c r="O720" s="6" t="s">
        <v>328</v>
      </c>
      <c r="P720" s="5">
        <v>2.56</v>
      </c>
      <c r="Q720" s="5">
        <v>230.4</v>
      </c>
    </row>
    <row r="721" spans="1:17" x14ac:dyDescent="0.35">
      <c r="A721" s="9">
        <v>18592</v>
      </c>
      <c r="B721" s="8" t="s">
        <v>332</v>
      </c>
      <c r="C721" s="8" t="s">
        <v>57</v>
      </c>
      <c r="D721" s="8" t="s">
        <v>893</v>
      </c>
      <c r="E721" s="8" t="s">
        <v>41</v>
      </c>
      <c r="F721" s="7">
        <v>0</v>
      </c>
      <c r="G721" s="7"/>
      <c r="H721" s="7">
        <v>0</v>
      </c>
      <c r="I721" s="7"/>
      <c r="J721" s="7">
        <v>0</v>
      </c>
      <c r="K721" s="8"/>
      <c r="L721" s="7">
        <v>0</v>
      </c>
      <c r="M721" s="7">
        <v>0</v>
      </c>
      <c r="N721" s="7">
        <v>0</v>
      </c>
      <c r="O721" s="6" t="s">
        <v>328</v>
      </c>
      <c r="P721" s="5">
        <v>0</v>
      </c>
      <c r="Q721" s="5">
        <v>0</v>
      </c>
    </row>
    <row r="722" spans="1:17" x14ac:dyDescent="0.35">
      <c r="A722" s="9">
        <v>18593</v>
      </c>
      <c r="B722" s="8" t="s">
        <v>332</v>
      </c>
      <c r="C722" s="8" t="s">
        <v>57</v>
      </c>
      <c r="D722" s="8" t="s">
        <v>892</v>
      </c>
      <c r="E722" s="8" t="s">
        <v>41</v>
      </c>
      <c r="F722" s="7">
        <v>1312.4</v>
      </c>
      <c r="G722" s="7"/>
      <c r="H722" s="7">
        <v>0</v>
      </c>
      <c r="I722" s="7"/>
      <c r="J722" s="7">
        <v>1312.4</v>
      </c>
      <c r="K722" s="8" t="s">
        <v>574</v>
      </c>
      <c r="L722" s="7">
        <v>0</v>
      </c>
      <c r="M722" s="7">
        <v>0</v>
      </c>
      <c r="N722" s="7">
        <v>1312.4</v>
      </c>
      <c r="O722" s="6" t="s">
        <v>328</v>
      </c>
      <c r="P722" s="5">
        <v>2.86</v>
      </c>
      <c r="Q722" s="5">
        <v>3753.4639999999999</v>
      </c>
    </row>
    <row r="723" spans="1:17" x14ac:dyDescent="0.35">
      <c r="A723" s="9">
        <v>18594</v>
      </c>
      <c r="B723" s="8" t="s">
        <v>332</v>
      </c>
      <c r="C723" s="8" t="s">
        <v>48</v>
      </c>
      <c r="D723" s="8" t="s">
        <v>891</v>
      </c>
      <c r="E723" s="8" t="s">
        <v>41</v>
      </c>
      <c r="F723" s="7">
        <v>16454.7</v>
      </c>
      <c r="G723" s="7">
        <v>17088</v>
      </c>
      <c r="H723" s="7">
        <v>-22654.249051800001</v>
      </c>
      <c r="I723" s="7"/>
      <c r="J723" s="7">
        <v>10888.450948199996</v>
      </c>
      <c r="K723" s="8" t="s">
        <v>574</v>
      </c>
      <c r="L723" s="7">
        <v>59124</v>
      </c>
      <c r="M723" s="7">
        <v>-21240.8128</v>
      </c>
      <c r="N723" s="7">
        <v>48771.6381482</v>
      </c>
      <c r="O723" s="6" t="s">
        <v>328</v>
      </c>
      <c r="P723" s="5">
        <v>5.16</v>
      </c>
      <c r="Q723" s="5">
        <v>56184.406892711981</v>
      </c>
    </row>
    <row r="724" spans="1:17" x14ac:dyDescent="0.35">
      <c r="A724" s="9">
        <v>18595</v>
      </c>
      <c r="B724" s="8" t="s">
        <v>332</v>
      </c>
      <c r="C724" s="8" t="s">
        <v>57</v>
      </c>
      <c r="D724" s="8" t="s">
        <v>890</v>
      </c>
      <c r="E724" s="8" t="s">
        <v>888</v>
      </c>
      <c r="F724" s="7">
        <v>1418.7</v>
      </c>
      <c r="G724" s="7"/>
      <c r="H724" s="7">
        <v>0</v>
      </c>
      <c r="I724" s="7"/>
      <c r="J724" s="7">
        <v>1418.7</v>
      </c>
      <c r="K724" s="8"/>
      <c r="L724" s="7">
        <v>0</v>
      </c>
      <c r="M724" s="7">
        <v>0</v>
      </c>
      <c r="N724" s="7">
        <v>1418.7</v>
      </c>
      <c r="O724" s="6" t="s">
        <v>328</v>
      </c>
      <c r="P724" s="5">
        <v>5.84</v>
      </c>
      <c r="Q724" s="5">
        <v>8285.2080000000005</v>
      </c>
    </row>
    <row r="725" spans="1:17" x14ac:dyDescent="0.35">
      <c r="A725" s="9">
        <v>18596</v>
      </c>
      <c r="B725" s="8" t="s">
        <v>332</v>
      </c>
      <c r="C725" s="8" t="s">
        <v>57</v>
      </c>
      <c r="D725" s="8" t="s">
        <v>889</v>
      </c>
      <c r="E725" s="8" t="s">
        <v>888</v>
      </c>
      <c r="F725" s="7">
        <v>484</v>
      </c>
      <c r="G725" s="7"/>
      <c r="H725" s="7">
        <v>0</v>
      </c>
      <c r="I725" s="7"/>
      <c r="J725" s="7">
        <v>484</v>
      </c>
      <c r="K725" s="8"/>
      <c r="L725" s="7">
        <v>0</v>
      </c>
      <c r="M725" s="7">
        <v>0</v>
      </c>
      <c r="N725" s="7">
        <v>484</v>
      </c>
      <c r="O725" s="6" t="s">
        <v>328</v>
      </c>
      <c r="P725" s="5">
        <v>7.2</v>
      </c>
      <c r="Q725" s="5">
        <v>3484.8</v>
      </c>
    </row>
    <row r="726" spans="1:17" x14ac:dyDescent="0.35">
      <c r="A726" s="9">
        <v>18597</v>
      </c>
      <c r="B726" s="8" t="s">
        <v>332</v>
      </c>
      <c r="C726" s="8" t="s">
        <v>44</v>
      </c>
      <c r="D726" s="8" t="s">
        <v>887</v>
      </c>
      <c r="E726" s="8" t="s">
        <v>228</v>
      </c>
      <c r="F726" s="7">
        <v>0</v>
      </c>
      <c r="G726" s="7"/>
      <c r="H726" s="7">
        <v>0</v>
      </c>
      <c r="I726" s="7"/>
      <c r="J726" s="7">
        <v>0</v>
      </c>
      <c r="K726" s="8"/>
      <c r="L726" s="7">
        <v>0</v>
      </c>
      <c r="M726" s="7">
        <v>0</v>
      </c>
      <c r="N726" s="7">
        <v>0</v>
      </c>
      <c r="O726" s="6" t="s">
        <v>328</v>
      </c>
      <c r="P726" s="5">
        <v>0</v>
      </c>
      <c r="Q726" s="5">
        <v>0</v>
      </c>
    </row>
    <row r="727" spans="1:17" x14ac:dyDescent="0.35">
      <c r="A727" s="9">
        <v>18598</v>
      </c>
      <c r="B727" s="8" t="s">
        <v>332</v>
      </c>
      <c r="C727" s="8" t="s">
        <v>70</v>
      </c>
      <c r="D727" s="8" t="s">
        <v>886</v>
      </c>
      <c r="E727" s="8" t="s">
        <v>252</v>
      </c>
      <c r="F727" s="7">
        <v>4824</v>
      </c>
      <c r="G727" s="7">
        <v>1138</v>
      </c>
      <c r="H727" s="7">
        <v>-2081.803476</v>
      </c>
      <c r="I727" s="7"/>
      <c r="J727" s="7">
        <v>3880.196524</v>
      </c>
      <c r="K727" s="8" t="s">
        <v>574</v>
      </c>
      <c r="L727" s="7">
        <v>0</v>
      </c>
      <c r="M727" s="7">
        <v>-3526</v>
      </c>
      <c r="N727" s="7">
        <v>354.19652399999995</v>
      </c>
      <c r="O727" s="6" t="s">
        <v>328</v>
      </c>
      <c r="P727" s="5">
        <v>3.36</v>
      </c>
      <c r="Q727" s="5">
        <v>13037.460320639999</v>
      </c>
    </row>
    <row r="728" spans="1:17" x14ac:dyDescent="0.35">
      <c r="A728" s="9">
        <v>18599</v>
      </c>
      <c r="B728" s="8" t="s">
        <v>332</v>
      </c>
      <c r="C728" s="8" t="s">
        <v>99</v>
      </c>
      <c r="D728" s="8" t="s">
        <v>885</v>
      </c>
      <c r="E728" s="8" t="s">
        <v>153</v>
      </c>
      <c r="F728" s="7">
        <v>490.2</v>
      </c>
      <c r="G728" s="7"/>
      <c r="H728" s="7">
        <v>-7.2763739999999997</v>
      </c>
      <c r="I728" s="7"/>
      <c r="J728" s="7">
        <v>482.92362600000001</v>
      </c>
      <c r="K728" s="8"/>
      <c r="L728" s="7">
        <v>0</v>
      </c>
      <c r="M728" s="7">
        <v>-6.1717000000000004</v>
      </c>
      <c r="N728" s="7">
        <v>476.75192600000003</v>
      </c>
      <c r="O728" s="6" t="s">
        <v>328</v>
      </c>
      <c r="P728" s="5">
        <v>10</v>
      </c>
      <c r="Q728" s="5">
        <v>4829.2362599999997</v>
      </c>
    </row>
    <row r="729" spans="1:17" x14ac:dyDescent="0.35">
      <c r="A729" s="9">
        <v>18600</v>
      </c>
      <c r="B729" s="8" t="s">
        <v>332</v>
      </c>
      <c r="C729" s="8" t="s">
        <v>66</v>
      </c>
      <c r="D729" s="8" t="s">
        <v>782</v>
      </c>
      <c r="E729" s="8" t="s">
        <v>41</v>
      </c>
      <c r="F729" s="7">
        <v>14791</v>
      </c>
      <c r="G729" s="7"/>
      <c r="H729" s="7">
        <v>0</v>
      </c>
      <c r="I729" s="7"/>
      <c r="J729" s="7">
        <v>14791</v>
      </c>
      <c r="K729" s="8"/>
      <c r="L729" s="7">
        <v>0</v>
      </c>
      <c r="M729" s="7">
        <v>0</v>
      </c>
      <c r="N729" s="7">
        <v>14791</v>
      </c>
      <c r="O729" s="6" t="s">
        <v>328</v>
      </c>
      <c r="P729" s="5">
        <v>2.74</v>
      </c>
      <c r="Q729" s="5">
        <v>40527.340000000004</v>
      </c>
    </row>
    <row r="730" spans="1:17" x14ac:dyDescent="0.35">
      <c r="A730" s="9">
        <v>18601</v>
      </c>
      <c r="B730" s="8" t="s">
        <v>332</v>
      </c>
      <c r="C730" s="8" t="s">
        <v>96</v>
      </c>
      <c r="D730" s="8" t="s">
        <v>884</v>
      </c>
      <c r="E730" s="8" t="s">
        <v>78</v>
      </c>
      <c r="F730" s="7">
        <v>316.10000000000002</v>
      </c>
      <c r="G730" s="7"/>
      <c r="H730" s="7">
        <v>0</v>
      </c>
      <c r="I730" s="7"/>
      <c r="J730" s="7">
        <v>316.10000000000002</v>
      </c>
      <c r="K730" s="8"/>
      <c r="L730" s="7">
        <v>0</v>
      </c>
      <c r="M730" s="7">
        <v>0</v>
      </c>
      <c r="N730" s="7">
        <v>316.10000000000002</v>
      </c>
      <c r="O730" s="6" t="s">
        <v>328</v>
      </c>
      <c r="P730" s="5">
        <v>5.5</v>
      </c>
      <c r="Q730" s="5">
        <v>1738.5500000000002</v>
      </c>
    </row>
    <row r="731" spans="1:17" x14ac:dyDescent="0.35">
      <c r="A731" s="9">
        <v>18602</v>
      </c>
      <c r="B731" s="8" t="s">
        <v>332</v>
      </c>
      <c r="C731" s="8" t="s">
        <v>44</v>
      </c>
      <c r="D731" s="8" t="s">
        <v>302</v>
      </c>
      <c r="E731" s="8" t="s">
        <v>41</v>
      </c>
      <c r="F731" s="7">
        <v>0</v>
      </c>
      <c r="G731" s="7"/>
      <c r="H731" s="7">
        <v>0</v>
      </c>
      <c r="I731" s="7"/>
      <c r="J731" s="7">
        <v>0</v>
      </c>
      <c r="K731" s="8"/>
      <c r="L731" s="7">
        <v>0</v>
      </c>
      <c r="M731" s="7">
        <v>0</v>
      </c>
      <c r="N731" s="7">
        <v>0</v>
      </c>
      <c r="O731" s="6" t="s">
        <v>328</v>
      </c>
      <c r="P731" s="5">
        <v>0</v>
      </c>
      <c r="Q731" s="5">
        <v>0</v>
      </c>
    </row>
    <row r="732" spans="1:17" x14ac:dyDescent="0.35">
      <c r="A732" s="9">
        <v>18603</v>
      </c>
      <c r="B732" s="8" t="s">
        <v>332</v>
      </c>
      <c r="C732" s="8" t="s">
        <v>158</v>
      </c>
      <c r="D732" s="8" t="s">
        <v>883</v>
      </c>
      <c r="E732" s="8" t="s">
        <v>41</v>
      </c>
      <c r="F732" s="7">
        <v>0</v>
      </c>
      <c r="G732" s="7"/>
      <c r="H732" s="7">
        <v>0</v>
      </c>
      <c r="I732" s="7"/>
      <c r="J732" s="7">
        <v>0</v>
      </c>
      <c r="K732" s="8" t="s">
        <v>574</v>
      </c>
      <c r="L732" s="7">
        <v>0</v>
      </c>
      <c r="M732" s="7">
        <v>0</v>
      </c>
      <c r="N732" s="7">
        <v>0</v>
      </c>
      <c r="O732" s="6" t="s">
        <v>328</v>
      </c>
      <c r="P732" s="5">
        <v>1.35</v>
      </c>
      <c r="Q732" s="5">
        <v>0</v>
      </c>
    </row>
    <row r="733" spans="1:17" x14ac:dyDescent="0.35">
      <c r="A733" s="9">
        <v>18604</v>
      </c>
      <c r="B733" s="8" t="s">
        <v>332</v>
      </c>
      <c r="C733" s="8" t="s">
        <v>61</v>
      </c>
      <c r="D733" s="8" t="s">
        <v>882</v>
      </c>
      <c r="E733" s="8" t="s">
        <v>881</v>
      </c>
      <c r="F733" s="7">
        <v>158.6</v>
      </c>
      <c r="G733" s="7"/>
      <c r="H733" s="7">
        <v>0</v>
      </c>
      <c r="I733" s="7"/>
      <c r="J733" s="7">
        <v>158.6</v>
      </c>
      <c r="K733" s="8" t="s">
        <v>574</v>
      </c>
      <c r="L733" s="7">
        <v>0</v>
      </c>
      <c r="M733" s="7">
        <v>0</v>
      </c>
      <c r="N733" s="7">
        <v>158.6</v>
      </c>
      <c r="O733" s="6" t="s">
        <v>328</v>
      </c>
      <c r="P733" s="5">
        <v>3.31</v>
      </c>
      <c r="Q733" s="5">
        <v>524.96600000000001</v>
      </c>
    </row>
    <row r="734" spans="1:17" x14ac:dyDescent="0.35">
      <c r="A734" s="9">
        <v>18605</v>
      </c>
      <c r="B734" s="8" t="s">
        <v>332</v>
      </c>
      <c r="C734" s="8" t="s">
        <v>61</v>
      </c>
      <c r="D734" s="8" t="s">
        <v>181</v>
      </c>
      <c r="E734" s="8" t="s">
        <v>182</v>
      </c>
      <c r="F734" s="7">
        <v>1104.9000000000001</v>
      </c>
      <c r="G734" s="7"/>
      <c r="H734" s="7">
        <v>-76.872401999999994</v>
      </c>
      <c r="I734" s="7"/>
      <c r="J734" s="7">
        <v>1028.0275980000001</v>
      </c>
      <c r="K734" s="8" t="s">
        <v>574</v>
      </c>
      <c r="L734" s="7">
        <v>0</v>
      </c>
      <c r="M734" s="7">
        <v>-52.375500000000002</v>
      </c>
      <c r="N734" s="7">
        <v>975.65209800000014</v>
      </c>
      <c r="O734" s="6" t="s">
        <v>328</v>
      </c>
      <c r="P734" s="5">
        <v>3.53</v>
      </c>
      <c r="Q734" s="5">
        <v>3628.9374209400003</v>
      </c>
    </row>
    <row r="735" spans="1:17" x14ac:dyDescent="0.35">
      <c r="A735" s="9">
        <v>18606</v>
      </c>
      <c r="B735" s="8" t="s">
        <v>332</v>
      </c>
      <c r="C735" s="8" t="s">
        <v>66</v>
      </c>
      <c r="D735" s="8" t="s">
        <v>880</v>
      </c>
      <c r="E735" s="8" t="s">
        <v>41</v>
      </c>
      <c r="F735" s="7">
        <v>106</v>
      </c>
      <c r="G735" s="7"/>
      <c r="H735" s="7">
        <v>0</v>
      </c>
      <c r="I735" s="7"/>
      <c r="J735" s="7">
        <v>106</v>
      </c>
      <c r="K735" s="8"/>
      <c r="L735" s="7">
        <v>0</v>
      </c>
      <c r="M735" s="7">
        <v>0</v>
      </c>
      <c r="N735" s="7">
        <v>106</v>
      </c>
      <c r="O735" s="6" t="s">
        <v>328</v>
      </c>
      <c r="P735" s="5">
        <v>2.95</v>
      </c>
      <c r="Q735" s="5">
        <v>312.70000000000005</v>
      </c>
    </row>
    <row r="736" spans="1:17" x14ac:dyDescent="0.35">
      <c r="A736" s="9">
        <v>18607</v>
      </c>
      <c r="B736" s="8" t="s">
        <v>332</v>
      </c>
      <c r="C736" s="8" t="s">
        <v>66</v>
      </c>
      <c r="D736" s="8" t="s">
        <v>419</v>
      </c>
      <c r="E736" s="8" t="s">
        <v>41</v>
      </c>
      <c r="F736" s="7">
        <v>985</v>
      </c>
      <c r="G736" s="7"/>
      <c r="H736" s="7">
        <v>0</v>
      </c>
      <c r="I736" s="7"/>
      <c r="J736" s="7">
        <v>985</v>
      </c>
      <c r="K736" s="8"/>
      <c r="L736" s="7">
        <v>0</v>
      </c>
      <c r="M736" s="7">
        <v>0</v>
      </c>
      <c r="N736" s="7">
        <v>985</v>
      </c>
      <c r="O736" s="6" t="s">
        <v>328</v>
      </c>
      <c r="P736" s="5">
        <v>2.92</v>
      </c>
      <c r="Q736" s="5">
        <v>2876.2</v>
      </c>
    </row>
    <row r="737" spans="1:17" x14ac:dyDescent="0.35">
      <c r="A737" s="9">
        <v>18608</v>
      </c>
      <c r="B737" s="8" t="s">
        <v>332</v>
      </c>
      <c r="C737" s="8" t="s">
        <v>70</v>
      </c>
      <c r="D737" s="8" t="s">
        <v>879</v>
      </c>
      <c r="E737" s="8" t="s">
        <v>878</v>
      </c>
      <c r="F737" s="7">
        <v>94</v>
      </c>
      <c r="G737" s="7"/>
      <c r="H737" s="7">
        <v>0</v>
      </c>
      <c r="I737" s="7"/>
      <c r="J737" s="7">
        <v>94</v>
      </c>
      <c r="K737" s="8"/>
      <c r="L737" s="7">
        <v>0</v>
      </c>
      <c r="M737" s="7">
        <v>0</v>
      </c>
      <c r="N737" s="7">
        <v>94</v>
      </c>
      <c r="O737" s="6" t="s">
        <v>328</v>
      </c>
      <c r="P737" s="5">
        <v>4.6500000000000004</v>
      </c>
      <c r="Q737" s="5">
        <v>437.1</v>
      </c>
    </row>
    <row r="738" spans="1:17" x14ac:dyDescent="0.35">
      <c r="A738" s="9">
        <v>18609</v>
      </c>
      <c r="B738" s="8" t="s">
        <v>332</v>
      </c>
      <c r="C738" s="8" t="s">
        <v>70</v>
      </c>
      <c r="D738" s="8" t="s">
        <v>877</v>
      </c>
      <c r="E738" s="8" t="s">
        <v>876</v>
      </c>
      <c r="F738" s="7">
        <v>131</v>
      </c>
      <c r="G738" s="7"/>
      <c r="H738" s="7">
        <v>0</v>
      </c>
      <c r="I738" s="7"/>
      <c r="J738" s="7">
        <v>131</v>
      </c>
      <c r="K738" s="8" t="s">
        <v>574</v>
      </c>
      <c r="L738" s="7">
        <v>0</v>
      </c>
      <c r="M738" s="7">
        <v>0</v>
      </c>
      <c r="N738" s="7">
        <v>131</v>
      </c>
      <c r="O738" s="6" t="s">
        <v>328</v>
      </c>
      <c r="P738" s="5">
        <v>5.1100000000000003</v>
      </c>
      <c r="Q738" s="5">
        <v>669.41000000000008</v>
      </c>
    </row>
    <row r="739" spans="1:17" x14ac:dyDescent="0.35">
      <c r="A739" s="9">
        <v>18610</v>
      </c>
      <c r="B739" s="8" t="s">
        <v>332</v>
      </c>
      <c r="C739" s="8" t="s">
        <v>70</v>
      </c>
      <c r="D739" s="8" t="s">
        <v>875</v>
      </c>
      <c r="E739" s="8" t="s">
        <v>874</v>
      </c>
      <c r="F739" s="7">
        <v>883</v>
      </c>
      <c r="G739" s="7"/>
      <c r="H739" s="7">
        <v>0</v>
      </c>
      <c r="I739" s="7"/>
      <c r="J739" s="7">
        <v>883</v>
      </c>
      <c r="K739" s="8" t="s">
        <v>574</v>
      </c>
      <c r="L739" s="7">
        <v>0</v>
      </c>
      <c r="M739" s="7">
        <v>0</v>
      </c>
      <c r="N739" s="7">
        <v>883</v>
      </c>
      <c r="O739" s="6" t="s">
        <v>328</v>
      </c>
      <c r="P739" s="5">
        <v>3.38</v>
      </c>
      <c r="Q739" s="5">
        <v>2984.54</v>
      </c>
    </row>
    <row r="740" spans="1:17" x14ac:dyDescent="0.35">
      <c r="A740" s="9">
        <v>18611</v>
      </c>
      <c r="B740" s="8" t="s">
        <v>332</v>
      </c>
      <c r="C740" s="8" t="s">
        <v>70</v>
      </c>
      <c r="D740" s="8" t="s">
        <v>873</v>
      </c>
      <c r="E740" s="8" t="s">
        <v>872</v>
      </c>
      <c r="F740" s="7">
        <v>0</v>
      </c>
      <c r="G740" s="7"/>
      <c r="H740" s="7">
        <v>0</v>
      </c>
      <c r="I740" s="7"/>
      <c r="J740" s="7">
        <v>0</v>
      </c>
      <c r="K740" s="8" t="s">
        <v>574</v>
      </c>
      <c r="L740" s="7">
        <v>0</v>
      </c>
      <c r="M740" s="7">
        <v>0</v>
      </c>
      <c r="N740" s="7">
        <v>0</v>
      </c>
      <c r="O740" s="6" t="s">
        <v>328</v>
      </c>
      <c r="P740" s="5">
        <v>3.36</v>
      </c>
      <c r="Q740" s="5">
        <v>0</v>
      </c>
    </row>
    <row r="741" spans="1:17" x14ac:dyDescent="0.35">
      <c r="A741" s="9">
        <v>18612</v>
      </c>
      <c r="B741" s="8" t="s">
        <v>332</v>
      </c>
      <c r="C741" s="8" t="s">
        <v>66</v>
      </c>
      <c r="D741" s="8" t="s">
        <v>318</v>
      </c>
      <c r="E741" s="8" t="s">
        <v>41</v>
      </c>
      <c r="F741" s="7">
        <v>18935.5</v>
      </c>
      <c r="G741" s="7"/>
      <c r="H741" s="7">
        <v>-206.6035602</v>
      </c>
      <c r="I741" s="7"/>
      <c r="J741" s="7">
        <v>18728.896439799999</v>
      </c>
      <c r="K741" s="8"/>
      <c r="L741" s="7">
        <v>0</v>
      </c>
      <c r="M741" s="7">
        <v>0</v>
      </c>
      <c r="N741" s="7">
        <v>18728.896439799999</v>
      </c>
      <c r="O741" s="6" t="s">
        <v>328</v>
      </c>
      <c r="P741" s="5">
        <v>2.81</v>
      </c>
      <c r="Q741" s="5">
        <v>52628.198995838</v>
      </c>
    </row>
    <row r="742" spans="1:17" x14ac:dyDescent="0.35">
      <c r="A742" s="9">
        <v>18613</v>
      </c>
      <c r="B742" s="8" t="s">
        <v>332</v>
      </c>
      <c r="C742" s="8" t="s">
        <v>158</v>
      </c>
      <c r="D742" s="8" t="s">
        <v>871</v>
      </c>
      <c r="E742" s="8" t="s">
        <v>870</v>
      </c>
      <c r="F742" s="7">
        <v>560</v>
      </c>
      <c r="G742" s="7"/>
      <c r="H742" s="7">
        <v>0</v>
      </c>
      <c r="I742" s="7"/>
      <c r="J742" s="7">
        <v>560</v>
      </c>
      <c r="K742" s="8" t="s">
        <v>574</v>
      </c>
      <c r="L742" s="7">
        <v>0</v>
      </c>
      <c r="M742" s="7">
        <v>0</v>
      </c>
      <c r="N742" s="7">
        <v>560</v>
      </c>
      <c r="O742" s="6" t="s">
        <v>328</v>
      </c>
      <c r="P742" s="5">
        <v>2.1800000000000002</v>
      </c>
      <c r="Q742" s="5">
        <v>1220.8000000000002</v>
      </c>
    </row>
    <row r="743" spans="1:17" x14ac:dyDescent="0.35">
      <c r="A743" s="9">
        <v>18614</v>
      </c>
      <c r="B743" s="8" t="s">
        <v>332</v>
      </c>
      <c r="C743" s="8" t="s">
        <v>158</v>
      </c>
      <c r="D743" s="8" t="s">
        <v>869</v>
      </c>
      <c r="E743" s="8" t="s">
        <v>300</v>
      </c>
      <c r="F743" s="7">
        <v>6631.4</v>
      </c>
      <c r="G743" s="7"/>
      <c r="H743" s="7">
        <v>-284.74768799999998</v>
      </c>
      <c r="I743" s="7"/>
      <c r="J743" s="7">
        <v>6346.6523119999993</v>
      </c>
      <c r="K743" s="8" t="s">
        <v>574</v>
      </c>
      <c r="L743" s="7">
        <v>0</v>
      </c>
      <c r="M743" s="7">
        <v>0</v>
      </c>
      <c r="N743" s="7">
        <v>6346.6523119999993</v>
      </c>
      <c r="O743" s="6" t="s">
        <v>328</v>
      </c>
      <c r="P743" s="5">
        <v>2.2400000000000002</v>
      </c>
      <c r="Q743" s="5">
        <v>14216.50117888</v>
      </c>
    </row>
    <row r="744" spans="1:17" x14ac:dyDescent="0.35">
      <c r="A744" s="9">
        <v>18615</v>
      </c>
      <c r="B744" s="8" t="s">
        <v>332</v>
      </c>
      <c r="C744" s="8" t="s">
        <v>158</v>
      </c>
      <c r="D744" s="8" t="s">
        <v>868</v>
      </c>
      <c r="E744" s="8" t="s">
        <v>277</v>
      </c>
      <c r="F744" s="7">
        <v>4187.5</v>
      </c>
      <c r="G744" s="7"/>
      <c r="H744" s="7">
        <v>-7.8542855999999999</v>
      </c>
      <c r="I744" s="7"/>
      <c r="J744" s="7">
        <v>4179.6457143999996</v>
      </c>
      <c r="K744" s="8" t="s">
        <v>574</v>
      </c>
      <c r="L744" s="7">
        <v>0</v>
      </c>
      <c r="M744" s="7">
        <v>-6.9349999999999996</v>
      </c>
      <c r="N744" s="7">
        <v>4172.7107143999992</v>
      </c>
      <c r="O744" s="6" t="s">
        <v>328</v>
      </c>
      <c r="P744" s="5">
        <v>2.13</v>
      </c>
      <c r="Q744" s="5">
        <v>8902.6453716719989</v>
      </c>
    </row>
    <row r="745" spans="1:17" x14ac:dyDescent="0.35">
      <c r="A745" s="9">
        <v>18616</v>
      </c>
      <c r="B745" s="8" t="s">
        <v>332</v>
      </c>
      <c r="C745" s="8" t="s">
        <v>158</v>
      </c>
      <c r="D745" s="8" t="s">
        <v>867</v>
      </c>
      <c r="E745" s="8" t="s">
        <v>866</v>
      </c>
      <c r="F745" s="7">
        <v>636</v>
      </c>
      <c r="G745" s="7"/>
      <c r="H745" s="7">
        <v>-17.631169199999999</v>
      </c>
      <c r="I745" s="7"/>
      <c r="J745" s="7">
        <v>618.36883079999996</v>
      </c>
      <c r="K745" s="8" t="s">
        <v>574</v>
      </c>
      <c r="L745" s="7">
        <v>0</v>
      </c>
      <c r="M745" s="7">
        <v>0</v>
      </c>
      <c r="N745" s="7">
        <v>618.36883079999996</v>
      </c>
      <c r="O745" s="6" t="s">
        <v>328</v>
      </c>
      <c r="P745" s="5">
        <v>2.23</v>
      </c>
      <c r="Q745" s="5">
        <v>1378.9624926839999</v>
      </c>
    </row>
    <row r="746" spans="1:17" x14ac:dyDescent="0.35">
      <c r="A746" s="9">
        <v>18617</v>
      </c>
      <c r="B746" s="8" t="s">
        <v>332</v>
      </c>
      <c r="C746" s="8" t="s">
        <v>158</v>
      </c>
      <c r="D746" s="8" t="s">
        <v>865</v>
      </c>
      <c r="E746" s="8" t="s">
        <v>275</v>
      </c>
      <c r="F746" s="7">
        <v>4116.5</v>
      </c>
      <c r="G746" s="7"/>
      <c r="H746" s="7">
        <v>-24.884980800000001</v>
      </c>
      <c r="I746" s="7"/>
      <c r="J746" s="7">
        <v>4091.6150192</v>
      </c>
      <c r="K746" s="8" t="s">
        <v>574</v>
      </c>
      <c r="L746" s="7">
        <v>0</v>
      </c>
      <c r="M746" s="7">
        <v>-5.66</v>
      </c>
      <c r="N746" s="7">
        <v>4085.9550192000002</v>
      </c>
      <c r="O746" s="6" t="s">
        <v>328</v>
      </c>
      <c r="P746" s="5">
        <v>2.33</v>
      </c>
      <c r="Q746" s="5">
        <v>9533.4629947360008</v>
      </c>
    </row>
    <row r="747" spans="1:17" x14ac:dyDescent="0.35">
      <c r="A747" s="9">
        <v>18618</v>
      </c>
      <c r="B747" s="8" t="s">
        <v>332</v>
      </c>
      <c r="C747" s="8" t="s">
        <v>158</v>
      </c>
      <c r="D747" s="8" t="s">
        <v>864</v>
      </c>
      <c r="E747" s="8" t="s">
        <v>92</v>
      </c>
      <c r="F747" s="7">
        <v>262</v>
      </c>
      <c r="G747" s="7"/>
      <c r="H747" s="7">
        <v>-5.2384139999999997</v>
      </c>
      <c r="I747" s="7"/>
      <c r="J747" s="7">
        <v>256.76158600000002</v>
      </c>
      <c r="K747" s="8" t="s">
        <v>574</v>
      </c>
      <c r="L747" s="7">
        <v>0</v>
      </c>
      <c r="M747" s="7">
        <v>0</v>
      </c>
      <c r="N747" s="7">
        <v>256.76158600000002</v>
      </c>
      <c r="O747" s="6" t="s">
        <v>328</v>
      </c>
      <c r="P747" s="5">
        <v>1.81</v>
      </c>
      <c r="Q747" s="5">
        <v>464.73847066000008</v>
      </c>
    </row>
    <row r="748" spans="1:17" x14ac:dyDescent="0.35">
      <c r="A748" s="9">
        <v>18619</v>
      </c>
      <c r="B748" s="8" t="s">
        <v>332</v>
      </c>
      <c r="C748" s="8" t="s">
        <v>158</v>
      </c>
      <c r="D748" s="8" t="s">
        <v>863</v>
      </c>
      <c r="E748" s="8" t="s">
        <v>862</v>
      </c>
      <c r="F748" s="7">
        <v>0</v>
      </c>
      <c r="G748" s="7"/>
      <c r="H748" s="7">
        <v>0</v>
      </c>
      <c r="I748" s="7"/>
      <c r="J748" s="7">
        <v>0</v>
      </c>
      <c r="K748" s="8" t="s">
        <v>574</v>
      </c>
      <c r="L748" s="7">
        <v>0</v>
      </c>
      <c r="M748" s="7">
        <v>0</v>
      </c>
      <c r="N748" s="7">
        <v>0</v>
      </c>
      <c r="O748" s="6" t="s">
        <v>328</v>
      </c>
      <c r="P748" s="5">
        <v>1.55</v>
      </c>
      <c r="Q748" s="5">
        <v>0</v>
      </c>
    </row>
    <row r="749" spans="1:17" x14ac:dyDescent="0.35">
      <c r="A749" s="9">
        <v>18620</v>
      </c>
      <c r="B749" s="8" t="s">
        <v>332</v>
      </c>
      <c r="C749" s="8" t="s">
        <v>57</v>
      </c>
      <c r="D749" s="8" t="s">
        <v>861</v>
      </c>
      <c r="E749" s="8" t="s">
        <v>41</v>
      </c>
      <c r="F749" s="7">
        <v>11086.5</v>
      </c>
      <c r="G749" s="7"/>
      <c r="H749" s="7">
        <v>-113.09352</v>
      </c>
      <c r="I749" s="7"/>
      <c r="J749" s="7">
        <v>10973.40648</v>
      </c>
      <c r="K749" s="8" t="s">
        <v>574</v>
      </c>
      <c r="L749" s="7">
        <v>0</v>
      </c>
      <c r="M749" s="7">
        <v>0</v>
      </c>
      <c r="N749" s="7">
        <v>10973.40648</v>
      </c>
      <c r="O749" s="6" t="s">
        <v>328</v>
      </c>
      <c r="P749" s="5">
        <v>2.41</v>
      </c>
      <c r="Q749" s="5">
        <v>26445.9096168</v>
      </c>
    </row>
    <row r="750" spans="1:17" x14ac:dyDescent="0.35">
      <c r="A750" s="9">
        <v>18621</v>
      </c>
      <c r="B750" s="8" t="s">
        <v>332</v>
      </c>
      <c r="C750" s="8" t="s">
        <v>234</v>
      </c>
      <c r="D750" s="8" t="s">
        <v>860</v>
      </c>
      <c r="E750" s="8" t="s">
        <v>41</v>
      </c>
      <c r="F750" s="7">
        <v>0</v>
      </c>
      <c r="G750" s="7"/>
      <c r="H750" s="7">
        <v>0</v>
      </c>
      <c r="I750" s="7"/>
      <c r="J750" s="7">
        <v>0</v>
      </c>
      <c r="K750" s="8" t="s">
        <v>574</v>
      </c>
      <c r="L750" s="7">
        <v>0</v>
      </c>
      <c r="M750" s="7">
        <v>0</v>
      </c>
      <c r="N750" s="7">
        <v>0</v>
      </c>
      <c r="O750" s="6" t="s">
        <v>328</v>
      </c>
      <c r="P750" s="5">
        <v>1.45</v>
      </c>
      <c r="Q750" s="5">
        <v>0</v>
      </c>
    </row>
    <row r="751" spans="1:17" x14ac:dyDescent="0.35">
      <c r="A751" s="9">
        <v>18622</v>
      </c>
      <c r="B751" s="8" t="s">
        <v>332</v>
      </c>
      <c r="C751" s="8" t="s">
        <v>124</v>
      </c>
      <c r="D751" s="8" t="s">
        <v>859</v>
      </c>
      <c r="E751" s="8" t="s">
        <v>168</v>
      </c>
      <c r="F751" s="7">
        <v>745.5</v>
      </c>
      <c r="G751" s="7"/>
      <c r="H751" s="7">
        <v>-16.908743999999999</v>
      </c>
      <c r="I751" s="7"/>
      <c r="J751" s="7">
        <v>728.59125600000004</v>
      </c>
      <c r="K751" s="8" t="s">
        <v>574</v>
      </c>
      <c r="L751" s="7">
        <v>0</v>
      </c>
      <c r="M751" s="7">
        <v>-5.66</v>
      </c>
      <c r="N751" s="7">
        <v>722.93125600000008</v>
      </c>
      <c r="O751" s="6" t="s">
        <v>328</v>
      </c>
      <c r="P751" s="5">
        <v>2.66</v>
      </c>
      <c r="Q751" s="5">
        <v>1938.0527409600002</v>
      </c>
    </row>
    <row r="752" spans="1:17" x14ac:dyDescent="0.35">
      <c r="A752" s="9">
        <v>18623</v>
      </c>
      <c r="B752" s="8" t="s">
        <v>332</v>
      </c>
      <c r="C752" s="8" t="s">
        <v>124</v>
      </c>
      <c r="D752" s="8" t="s">
        <v>858</v>
      </c>
      <c r="E752" s="8" t="s">
        <v>857</v>
      </c>
      <c r="F752" s="7">
        <v>2192</v>
      </c>
      <c r="G752" s="7"/>
      <c r="H752" s="7">
        <v>-15.705857999999999</v>
      </c>
      <c r="I752" s="7"/>
      <c r="J752" s="7">
        <v>2176.2941420000002</v>
      </c>
      <c r="K752" s="8" t="s">
        <v>574</v>
      </c>
      <c r="L752" s="7">
        <v>0</v>
      </c>
      <c r="M752" s="7">
        <v>0</v>
      </c>
      <c r="N752" s="7">
        <v>2176.2941420000002</v>
      </c>
      <c r="O752" s="6" t="s">
        <v>328</v>
      </c>
      <c r="P752" s="5">
        <v>2.92</v>
      </c>
      <c r="Q752" s="5">
        <v>6354.7788946400005</v>
      </c>
    </row>
    <row r="753" spans="1:17" x14ac:dyDescent="0.35">
      <c r="A753" s="9">
        <v>18624</v>
      </c>
      <c r="B753" s="8" t="s">
        <v>332</v>
      </c>
      <c r="C753" s="8" t="s">
        <v>856</v>
      </c>
      <c r="D753" s="8" t="s">
        <v>855</v>
      </c>
      <c r="E753" s="8" t="s">
        <v>854</v>
      </c>
      <c r="F753" s="7">
        <v>76</v>
      </c>
      <c r="G753" s="7"/>
      <c r="H753" s="7">
        <v>0</v>
      </c>
      <c r="I753" s="7"/>
      <c r="J753" s="7">
        <v>76</v>
      </c>
      <c r="K753" s="8"/>
      <c r="L753" s="7">
        <v>0</v>
      </c>
      <c r="M753" s="7">
        <v>0</v>
      </c>
      <c r="N753" s="7">
        <v>76</v>
      </c>
      <c r="O753" s="6" t="s">
        <v>328</v>
      </c>
      <c r="P753" s="5">
        <v>3.38</v>
      </c>
      <c r="Q753" s="5">
        <v>256.88</v>
      </c>
    </row>
    <row r="754" spans="1:17" x14ac:dyDescent="0.35">
      <c r="A754" s="9">
        <v>18625</v>
      </c>
      <c r="B754" s="8" t="s">
        <v>332</v>
      </c>
      <c r="C754" s="8" t="s">
        <v>70</v>
      </c>
      <c r="D754" s="8" t="s">
        <v>853</v>
      </c>
      <c r="E754" s="8" t="s">
        <v>714</v>
      </c>
      <c r="F754" s="7">
        <v>1520</v>
      </c>
      <c r="G754" s="7"/>
      <c r="H754" s="7">
        <v>0</v>
      </c>
      <c r="I754" s="7"/>
      <c r="J754" s="7">
        <v>1520</v>
      </c>
      <c r="K754" s="8"/>
      <c r="L754" s="7">
        <v>0</v>
      </c>
      <c r="M754" s="7">
        <v>0</v>
      </c>
      <c r="N754" s="7">
        <v>1520</v>
      </c>
      <c r="O754" s="6" t="s">
        <v>328</v>
      </c>
      <c r="P754" s="5">
        <v>2.91</v>
      </c>
      <c r="Q754" s="5">
        <v>4423.2</v>
      </c>
    </row>
    <row r="755" spans="1:17" x14ac:dyDescent="0.35">
      <c r="A755" s="9">
        <v>18626</v>
      </c>
      <c r="B755" s="8" t="s">
        <v>332</v>
      </c>
      <c r="C755" s="8" t="s">
        <v>124</v>
      </c>
      <c r="D755" s="8" t="s">
        <v>852</v>
      </c>
      <c r="E755" s="8" t="s">
        <v>851</v>
      </c>
      <c r="F755" s="7">
        <v>155</v>
      </c>
      <c r="G755" s="7"/>
      <c r="H755" s="7">
        <v>0</v>
      </c>
      <c r="I755" s="7"/>
      <c r="J755" s="7">
        <v>155</v>
      </c>
      <c r="K755" s="8"/>
      <c r="L755" s="7">
        <v>0</v>
      </c>
      <c r="M755" s="7">
        <v>0</v>
      </c>
      <c r="N755" s="7">
        <v>155</v>
      </c>
      <c r="O755" s="6" t="s">
        <v>328</v>
      </c>
      <c r="P755" s="5">
        <v>3.34</v>
      </c>
      <c r="Q755" s="5">
        <v>517.69999999999993</v>
      </c>
    </row>
    <row r="756" spans="1:17" x14ac:dyDescent="0.35">
      <c r="A756" s="9">
        <v>18627</v>
      </c>
      <c r="B756" s="8" t="s">
        <v>332</v>
      </c>
      <c r="C756" s="8" t="s">
        <v>320</v>
      </c>
      <c r="D756" s="8" t="s">
        <v>850</v>
      </c>
      <c r="E756" s="8" t="s">
        <v>41</v>
      </c>
      <c r="F756" s="7">
        <v>678</v>
      </c>
      <c r="G756" s="7"/>
      <c r="H756" s="7">
        <v>0</v>
      </c>
      <c r="I756" s="7"/>
      <c r="J756" s="7">
        <v>678</v>
      </c>
      <c r="K756" s="8"/>
      <c r="L756" s="7">
        <v>0</v>
      </c>
      <c r="M756" s="7">
        <v>0</v>
      </c>
      <c r="N756" s="7">
        <v>678</v>
      </c>
      <c r="O756" s="6" t="s">
        <v>328</v>
      </c>
      <c r="P756" s="5">
        <v>3.96</v>
      </c>
      <c r="Q756" s="5">
        <v>2684.88</v>
      </c>
    </row>
    <row r="757" spans="1:17" x14ac:dyDescent="0.35">
      <c r="A757" s="9">
        <v>18628</v>
      </c>
      <c r="B757" s="8" t="s">
        <v>332</v>
      </c>
      <c r="C757" s="8" t="s">
        <v>124</v>
      </c>
      <c r="D757" s="8" t="s">
        <v>849</v>
      </c>
      <c r="E757" s="8" t="s">
        <v>848</v>
      </c>
      <c r="F757" s="7">
        <v>1895</v>
      </c>
      <c r="G757" s="7"/>
      <c r="H757" s="7">
        <v>0</v>
      </c>
      <c r="I757" s="7"/>
      <c r="J757" s="7">
        <v>1895</v>
      </c>
      <c r="K757" s="8" t="s">
        <v>574</v>
      </c>
      <c r="L757" s="7">
        <v>0</v>
      </c>
      <c r="M757" s="7">
        <v>0</v>
      </c>
      <c r="N757" s="7">
        <v>1895</v>
      </c>
      <c r="O757" s="6" t="s">
        <v>328</v>
      </c>
      <c r="P757" s="5">
        <v>2.91</v>
      </c>
      <c r="Q757" s="5">
        <v>5514.45</v>
      </c>
    </row>
    <row r="758" spans="1:17" x14ac:dyDescent="0.35">
      <c r="A758" s="9">
        <v>18629</v>
      </c>
      <c r="B758" s="8" t="s">
        <v>332</v>
      </c>
      <c r="C758" s="8" t="s">
        <v>61</v>
      </c>
      <c r="D758" s="8" t="s">
        <v>847</v>
      </c>
      <c r="E758" s="8" t="s">
        <v>575</v>
      </c>
      <c r="F758" s="7">
        <v>139.19999999999999</v>
      </c>
      <c r="G758" s="7"/>
      <c r="H758" s="7">
        <v>-100.83540480000001</v>
      </c>
      <c r="I758" s="7"/>
      <c r="J758" s="7">
        <v>38.364595199999982</v>
      </c>
      <c r="K758" s="8" t="s">
        <v>574</v>
      </c>
      <c r="L758" s="7">
        <v>0</v>
      </c>
      <c r="M758" s="7">
        <v>0</v>
      </c>
      <c r="N758" s="7">
        <v>38.364595199999982</v>
      </c>
      <c r="O758" s="6" t="s">
        <v>328</v>
      </c>
      <c r="P758" s="5">
        <v>3.65</v>
      </c>
      <c r="Q758" s="5">
        <v>140.03077247999994</v>
      </c>
    </row>
    <row r="759" spans="1:17" x14ac:dyDescent="0.35">
      <c r="A759" s="9">
        <v>18630</v>
      </c>
      <c r="B759" s="8" t="s">
        <v>332</v>
      </c>
      <c r="C759" s="8" t="s">
        <v>61</v>
      </c>
      <c r="D759" s="8" t="s">
        <v>846</v>
      </c>
      <c r="E759" s="8" t="s">
        <v>845</v>
      </c>
      <c r="F759" s="7">
        <v>365.8</v>
      </c>
      <c r="G759" s="7"/>
      <c r="H759" s="7">
        <v>0</v>
      </c>
      <c r="I759" s="7"/>
      <c r="J759" s="7">
        <v>365.8</v>
      </c>
      <c r="K759" s="8" t="s">
        <v>574</v>
      </c>
      <c r="L759" s="7">
        <v>0</v>
      </c>
      <c r="M759" s="7">
        <v>0</v>
      </c>
      <c r="N759" s="7">
        <v>365.8</v>
      </c>
      <c r="O759" s="6" t="s">
        <v>328</v>
      </c>
      <c r="P759" s="5">
        <v>3.58</v>
      </c>
      <c r="Q759" s="5">
        <v>1309.5640000000001</v>
      </c>
    </row>
    <row r="760" spans="1:17" x14ac:dyDescent="0.35">
      <c r="A760" s="9">
        <v>18631</v>
      </c>
      <c r="B760" s="8" t="s">
        <v>332</v>
      </c>
      <c r="C760" s="8" t="s">
        <v>339</v>
      </c>
      <c r="D760" s="8" t="s">
        <v>844</v>
      </c>
      <c r="E760" s="8" t="s">
        <v>41</v>
      </c>
      <c r="F760" s="7">
        <v>266</v>
      </c>
      <c r="G760" s="7"/>
      <c r="H760" s="7">
        <v>0</v>
      </c>
      <c r="I760" s="7"/>
      <c r="J760" s="7">
        <v>266</v>
      </c>
      <c r="K760" s="8"/>
      <c r="L760" s="7">
        <v>0</v>
      </c>
      <c r="M760" s="7">
        <v>0</v>
      </c>
      <c r="N760" s="7">
        <v>266</v>
      </c>
      <c r="O760" s="6" t="s">
        <v>328</v>
      </c>
      <c r="P760" s="5">
        <v>3.1</v>
      </c>
      <c r="Q760" s="5">
        <v>824.6</v>
      </c>
    </row>
    <row r="761" spans="1:17" x14ac:dyDescent="0.35">
      <c r="A761" s="9">
        <v>18632</v>
      </c>
      <c r="B761" s="8" t="s">
        <v>332</v>
      </c>
      <c r="C761" s="8" t="s">
        <v>841</v>
      </c>
      <c r="D761" s="8" t="s">
        <v>843</v>
      </c>
      <c r="E761" s="8" t="s">
        <v>842</v>
      </c>
      <c r="F761" s="7">
        <v>56</v>
      </c>
      <c r="G761" s="7"/>
      <c r="H761" s="7">
        <v>0</v>
      </c>
      <c r="I761" s="7"/>
      <c r="J761" s="7">
        <v>56</v>
      </c>
      <c r="K761" s="8" t="s">
        <v>574</v>
      </c>
      <c r="L761" s="7">
        <v>0</v>
      </c>
      <c r="M761" s="7">
        <v>0</v>
      </c>
      <c r="N761" s="7">
        <v>56</v>
      </c>
      <c r="O761" s="6" t="s">
        <v>328</v>
      </c>
      <c r="P761" s="5">
        <v>1.29</v>
      </c>
      <c r="Q761" s="5">
        <v>72.240000000000009</v>
      </c>
    </row>
    <row r="762" spans="1:17" x14ac:dyDescent="0.35">
      <c r="A762" s="9">
        <v>18633</v>
      </c>
      <c r="B762" s="8" t="s">
        <v>332</v>
      </c>
      <c r="C762" s="8" t="s">
        <v>841</v>
      </c>
      <c r="D762" s="8" t="s">
        <v>840</v>
      </c>
      <c r="E762" s="8" t="s">
        <v>601</v>
      </c>
      <c r="F762" s="7">
        <v>57</v>
      </c>
      <c r="G762" s="7"/>
      <c r="H762" s="7">
        <v>0</v>
      </c>
      <c r="I762" s="7"/>
      <c r="J762" s="7">
        <v>57</v>
      </c>
      <c r="K762" s="8" t="s">
        <v>574</v>
      </c>
      <c r="L762" s="7">
        <v>0</v>
      </c>
      <c r="M762" s="7">
        <v>0</v>
      </c>
      <c r="N762" s="7">
        <v>57</v>
      </c>
      <c r="O762" s="6" t="s">
        <v>328</v>
      </c>
      <c r="P762" s="5">
        <v>1.29</v>
      </c>
      <c r="Q762" s="5">
        <v>73.53</v>
      </c>
    </row>
    <row r="763" spans="1:17" x14ac:dyDescent="0.35">
      <c r="A763" s="9">
        <v>18634</v>
      </c>
      <c r="B763" s="8" t="s">
        <v>332</v>
      </c>
      <c r="C763" s="8" t="s">
        <v>96</v>
      </c>
      <c r="D763" s="8" t="s">
        <v>839</v>
      </c>
      <c r="E763" s="8" t="s">
        <v>46</v>
      </c>
      <c r="F763" s="7">
        <v>1366.4</v>
      </c>
      <c r="G763" s="7"/>
      <c r="H763" s="7">
        <v>0</v>
      </c>
      <c r="I763" s="7"/>
      <c r="J763" s="7">
        <v>1366.4</v>
      </c>
      <c r="K763" s="8"/>
      <c r="L763" s="7">
        <v>0</v>
      </c>
      <c r="M763" s="7">
        <v>0</v>
      </c>
      <c r="N763" s="7">
        <v>1366.4</v>
      </c>
      <c r="O763" s="6" t="s">
        <v>328</v>
      </c>
      <c r="P763" s="5">
        <v>7.95</v>
      </c>
      <c r="Q763" s="5">
        <v>10862.880000000001</v>
      </c>
    </row>
    <row r="764" spans="1:17" x14ac:dyDescent="0.35">
      <c r="A764" s="9">
        <v>18635</v>
      </c>
      <c r="B764" s="8" t="s">
        <v>332</v>
      </c>
      <c r="C764" s="8" t="s">
        <v>96</v>
      </c>
      <c r="D764" s="8" t="s">
        <v>838</v>
      </c>
      <c r="E764" s="8" t="s">
        <v>46</v>
      </c>
      <c r="F764" s="7">
        <v>432.2</v>
      </c>
      <c r="G764" s="7"/>
      <c r="H764" s="7">
        <v>0</v>
      </c>
      <c r="I764" s="7"/>
      <c r="J764" s="7">
        <v>432.2</v>
      </c>
      <c r="K764" s="8"/>
      <c r="L764" s="7">
        <v>0</v>
      </c>
      <c r="M764" s="7">
        <v>0</v>
      </c>
      <c r="N764" s="7">
        <v>432.2</v>
      </c>
      <c r="O764" s="6" t="s">
        <v>328</v>
      </c>
      <c r="P764" s="5">
        <v>5.9</v>
      </c>
      <c r="Q764" s="5">
        <v>2549.98</v>
      </c>
    </row>
    <row r="765" spans="1:17" x14ac:dyDescent="0.35">
      <c r="A765" s="9">
        <v>18636</v>
      </c>
      <c r="B765" s="8" t="s">
        <v>332</v>
      </c>
      <c r="C765" s="8" t="s">
        <v>189</v>
      </c>
      <c r="D765" s="8" t="s">
        <v>837</v>
      </c>
      <c r="E765" s="8" t="s">
        <v>46</v>
      </c>
      <c r="F765" s="7">
        <v>0</v>
      </c>
      <c r="G765" s="7"/>
      <c r="H765" s="7">
        <v>0</v>
      </c>
      <c r="I765" s="7"/>
      <c r="J765" s="7">
        <v>0</v>
      </c>
      <c r="K765" s="8"/>
      <c r="L765" s="7">
        <v>0</v>
      </c>
      <c r="M765" s="7">
        <v>0</v>
      </c>
      <c r="N765" s="7">
        <v>0</v>
      </c>
      <c r="O765" s="6" t="s">
        <v>328</v>
      </c>
      <c r="P765" s="5">
        <v>0</v>
      </c>
      <c r="Q765" s="5">
        <v>0</v>
      </c>
    </row>
    <row r="766" spans="1:17" x14ac:dyDescent="0.35">
      <c r="A766" s="9">
        <v>18637</v>
      </c>
      <c r="B766" s="8" t="s">
        <v>332</v>
      </c>
      <c r="C766" s="8" t="s">
        <v>189</v>
      </c>
      <c r="D766" s="8" t="s">
        <v>836</v>
      </c>
      <c r="E766" s="8" t="s">
        <v>46</v>
      </c>
      <c r="F766" s="7">
        <v>467</v>
      </c>
      <c r="G766" s="7"/>
      <c r="H766" s="7">
        <v>0</v>
      </c>
      <c r="I766" s="7"/>
      <c r="J766" s="7">
        <v>467</v>
      </c>
      <c r="K766" s="8"/>
      <c r="L766" s="7">
        <v>0</v>
      </c>
      <c r="M766" s="7">
        <v>0</v>
      </c>
      <c r="N766" s="7">
        <v>467</v>
      </c>
      <c r="O766" s="6" t="s">
        <v>328</v>
      </c>
      <c r="P766" s="5">
        <v>2.95</v>
      </c>
      <c r="Q766" s="5">
        <v>1377.65</v>
      </c>
    </row>
    <row r="767" spans="1:17" x14ac:dyDescent="0.35">
      <c r="A767" s="9">
        <v>18638</v>
      </c>
      <c r="B767" s="8" t="s">
        <v>332</v>
      </c>
      <c r="C767" s="8" t="s">
        <v>66</v>
      </c>
      <c r="D767" s="8" t="s">
        <v>160</v>
      </c>
      <c r="E767" s="8" t="s">
        <v>41</v>
      </c>
      <c r="F767" s="7">
        <v>660.4</v>
      </c>
      <c r="G767" s="7">
        <v>5373</v>
      </c>
      <c r="H767" s="7">
        <v>-4244.3220000000001</v>
      </c>
      <c r="I767" s="7">
        <v>-1052</v>
      </c>
      <c r="J767" s="7">
        <v>737.07799999999952</v>
      </c>
      <c r="K767" s="8"/>
      <c r="L767" s="7">
        <v>0</v>
      </c>
      <c r="M767" s="7">
        <v>-108.9</v>
      </c>
      <c r="N767" s="7">
        <v>628.17799999999954</v>
      </c>
      <c r="O767" s="6" t="s">
        <v>328</v>
      </c>
      <c r="P767" s="5">
        <v>2.84</v>
      </c>
      <c r="Q767" s="5">
        <v>2093.3015199999986</v>
      </c>
    </row>
    <row r="768" spans="1:17" x14ac:dyDescent="0.35">
      <c r="A768" s="9">
        <v>18639</v>
      </c>
      <c r="B768" s="8" t="s">
        <v>332</v>
      </c>
      <c r="C768" s="8" t="s">
        <v>234</v>
      </c>
      <c r="D768" s="8" t="s">
        <v>835</v>
      </c>
      <c r="E768" s="8" t="s">
        <v>41</v>
      </c>
      <c r="F768" s="7">
        <v>808</v>
      </c>
      <c r="G768" s="7"/>
      <c r="H768" s="7">
        <v>0</v>
      </c>
      <c r="I768" s="7"/>
      <c r="J768" s="7">
        <v>808</v>
      </c>
      <c r="K768" s="8" t="s">
        <v>574</v>
      </c>
      <c r="L768" s="7">
        <v>0</v>
      </c>
      <c r="M768" s="7">
        <v>0</v>
      </c>
      <c r="N768" s="7">
        <v>808</v>
      </c>
      <c r="O768" s="6" t="s">
        <v>328</v>
      </c>
      <c r="P768" s="5">
        <v>1.35</v>
      </c>
      <c r="Q768" s="5">
        <v>1090.8000000000002</v>
      </c>
    </row>
    <row r="769" spans="1:17" x14ac:dyDescent="0.35">
      <c r="A769" s="9">
        <v>18640</v>
      </c>
      <c r="B769" s="8" t="s">
        <v>332</v>
      </c>
      <c r="C769" s="8" t="s">
        <v>158</v>
      </c>
      <c r="D769" s="8" t="s">
        <v>834</v>
      </c>
      <c r="E769" s="8" t="s">
        <v>41</v>
      </c>
      <c r="F769" s="7">
        <v>0</v>
      </c>
      <c r="G769" s="7"/>
      <c r="H769" s="7">
        <v>0</v>
      </c>
      <c r="I769" s="7"/>
      <c r="J769" s="7">
        <v>0</v>
      </c>
      <c r="K769" s="8" t="s">
        <v>574</v>
      </c>
      <c r="L769" s="7">
        <v>0</v>
      </c>
      <c r="M769" s="7">
        <v>0</v>
      </c>
      <c r="N769" s="7">
        <v>0</v>
      </c>
      <c r="O769" s="6" t="s">
        <v>328</v>
      </c>
      <c r="P769" s="5">
        <v>1.44</v>
      </c>
      <c r="Q769" s="5">
        <v>0</v>
      </c>
    </row>
    <row r="770" spans="1:17" x14ac:dyDescent="0.35">
      <c r="A770" s="9">
        <v>18641</v>
      </c>
      <c r="B770" s="8" t="s">
        <v>332</v>
      </c>
      <c r="C770" s="8" t="s">
        <v>158</v>
      </c>
      <c r="D770" s="8" t="s">
        <v>833</v>
      </c>
      <c r="E770" s="8" t="s">
        <v>41</v>
      </c>
      <c r="F770" s="7">
        <v>0</v>
      </c>
      <c r="G770" s="7"/>
      <c r="H770" s="7">
        <v>0</v>
      </c>
      <c r="I770" s="7"/>
      <c r="J770" s="7">
        <v>0</v>
      </c>
      <c r="K770" s="8"/>
      <c r="L770" s="7">
        <v>0</v>
      </c>
      <c r="M770" s="7">
        <v>0</v>
      </c>
      <c r="N770" s="7">
        <v>0</v>
      </c>
      <c r="O770" s="6" t="s">
        <v>328</v>
      </c>
      <c r="P770" s="5">
        <v>1.44</v>
      </c>
      <c r="Q770" s="5">
        <v>0</v>
      </c>
    </row>
    <row r="771" spans="1:17" x14ac:dyDescent="0.35">
      <c r="A771" s="9">
        <v>18643</v>
      </c>
      <c r="B771" s="8" t="s">
        <v>332</v>
      </c>
      <c r="C771" s="8" t="s">
        <v>171</v>
      </c>
      <c r="D771" s="8" t="s">
        <v>832</v>
      </c>
      <c r="E771" s="8" t="s">
        <v>53</v>
      </c>
      <c r="F771" s="7">
        <v>0</v>
      </c>
      <c r="G771" s="7"/>
      <c r="H771" s="7">
        <v>0</v>
      </c>
      <c r="I771" s="7"/>
      <c r="J771" s="7">
        <v>0</v>
      </c>
      <c r="K771" s="8"/>
      <c r="L771" s="7">
        <v>0</v>
      </c>
      <c r="M771" s="7">
        <v>0</v>
      </c>
      <c r="N771" s="7">
        <v>0</v>
      </c>
      <c r="O771" s="6" t="s">
        <v>328</v>
      </c>
      <c r="P771" s="5">
        <v>0</v>
      </c>
      <c r="Q771" s="5">
        <v>0</v>
      </c>
    </row>
    <row r="772" spans="1:17" x14ac:dyDescent="0.35">
      <c r="A772" s="9">
        <v>18644</v>
      </c>
      <c r="B772" s="8" t="s">
        <v>332</v>
      </c>
      <c r="C772" s="8" t="s">
        <v>234</v>
      </c>
      <c r="D772" s="8" t="s">
        <v>831</v>
      </c>
      <c r="E772" s="8" t="s">
        <v>53</v>
      </c>
      <c r="F772" s="7">
        <v>160</v>
      </c>
      <c r="G772" s="7"/>
      <c r="H772" s="7">
        <v>0</v>
      </c>
      <c r="I772" s="7"/>
      <c r="J772" s="7">
        <v>160</v>
      </c>
      <c r="K772" s="8" t="s">
        <v>574</v>
      </c>
      <c r="L772" s="7">
        <v>0</v>
      </c>
      <c r="M772" s="7">
        <v>0</v>
      </c>
      <c r="N772" s="7">
        <v>160</v>
      </c>
      <c r="O772" s="6" t="s">
        <v>328</v>
      </c>
      <c r="P772" s="5">
        <v>1.26</v>
      </c>
      <c r="Q772" s="5">
        <v>201.6</v>
      </c>
    </row>
    <row r="773" spans="1:17" x14ac:dyDescent="0.35">
      <c r="A773" s="9">
        <v>18645</v>
      </c>
      <c r="B773" s="8" t="s">
        <v>332</v>
      </c>
      <c r="C773" s="8" t="s">
        <v>39</v>
      </c>
      <c r="D773" s="8" t="s">
        <v>130</v>
      </c>
      <c r="E773" s="8" t="s">
        <v>41</v>
      </c>
      <c r="F773" s="7">
        <v>1852.9</v>
      </c>
      <c r="G773" s="7">
        <v>6828.9</v>
      </c>
      <c r="H773" s="7">
        <v>-6920.1963239999995</v>
      </c>
      <c r="I773" s="7"/>
      <c r="J773" s="7">
        <v>1761.6036759999997</v>
      </c>
      <c r="K773" s="8"/>
      <c r="L773" s="7">
        <v>7171.1</v>
      </c>
      <c r="M773" s="7">
        <v>-1660.4205999999999</v>
      </c>
      <c r="N773" s="7">
        <v>7272.2830760000015</v>
      </c>
      <c r="O773" s="6" t="s">
        <v>328</v>
      </c>
      <c r="P773" s="5">
        <v>7.21</v>
      </c>
      <c r="Q773" s="5">
        <v>12701.162503959999</v>
      </c>
    </row>
    <row r="774" spans="1:17" x14ac:dyDescent="0.35">
      <c r="A774" s="9">
        <v>18646</v>
      </c>
      <c r="B774" s="8" t="s">
        <v>332</v>
      </c>
      <c r="C774" s="8" t="s">
        <v>306</v>
      </c>
      <c r="D774" s="8" t="s">
        <v>354</v>
      </c>
      <c r="E774" s="8" t="s">
        <v>41</v>
      </c>
      <c r="F774" s="7">
        <v>8899.9</v>
      </c>
      <c r="G774" s="7">
        <v>30315.1</v>
      </c>
      <c r="H774" s="7">
        <v>-25340.049618000001</v>
      </c>
      <c r="I774" s="7"/>
      <c r="J774" s="7">
        <v>13874.950381999999</v>
      </c>
      <c r="K774" s="8"/>
      <c r="L774" s="7">
        <v>10000</v>
      </c>
      <c r="M774" s="7">
        <v>-22704.6322</v>
      </c>
      <c r="N774" s="7">
        <v>1170.3181819999991</v>
      </c>
      <c r="O774" s="6" t="s">
        <v>328</v>
      </c>
      <c r="P774" s="5">
        <v>1.05</v>
      </c>
      <c r="Q774" s="5">
        <v>14568.6979011</v>
      </c>
    </row>
    <row r="775" spans="1:17" x14ac:dyDescent="0.35">
      <c r="A775" s="9">
        <v>18647</v>
      </c>
      <c r="B775" s="8" t="s">
        <v>332</v>
      </c>
      <c r="C775" s="8" t="s">
        <v>785</v>
      </c>
      <c r="D775" s="8" t="s">
        <v>830</v>
      </c>
      <c r="E775" s="8" t="s">
        <v>41</v>
      </c>
      <c r="F775" s="7">
        <v>0</v>
      </c>
      <c r="G775" s="7"/>
      <c r="H775" s="7">
        <v>0</v>
      </c>
      <c r="I775" s="7"/>
      <c r="J775" s="7">
        <v>0</v>
      </c>
      <c r="K775" s="8"/>
      <c r="L775" s="7">
        <v>0</v>
      </c>
      <c r="M775" s="7">
        <v>0</v>
      </c>
      <c r="N775" s="7">
        <v>0</v>
      </c>
      <c r="O775" s="6" t="s">
        <v>328</v>
      </c>
      <c r="P775" s="5">
        <v>5.39</v>
      </c>
      <c r="Q775" s="5">
        <v>0</v>
      </c>
    </row>
    <row r="776" spans="1:17" x14ac:dyDescent="0.35">
      <c r="A776" s="9">
        <v>18648</v>
      </c>
      <c r="B776" s="8" t="s">
        <v>332</v>
      </c>
      <c r="C776" s="8" t="s">
        <v>64</v>
      </c>
      <c r="D776" s="8" t="s">
        <v>829</v>
      </c>
      <c r="E776" s="8" t="s">
        <v>310</v>
      </c>
      <c r="F776" s="7">
        <v>0</v>
      </c>
      <c r="G776" s="7"/>
      <c r="H776" s="7">
        <v>0</v>
      </c>
      <c r="I776" s="7"/>
      <c r="J776" s="7">
        <v>0</v>
      </c>
      <c r="K776" s="8" t="s">
        <v>574</v>
      </c>
      <c r="L776" s="7">
        <v>0</v>
      </c>
      <c r="M776" s="7">
        <v>0</v>
      </c>
      <c r="N776" s="7">
        <v>0</v>
      </c>
      <c r="O776" s="6" t="s">
        <v>328</v>
      </c>
      <c r="P776" s="5">
        <v>2.73</v>
      </c>
      <c r="Q776" s="5">
        <v>0</v>
      </c>
    </row>
    <row r="777" spans="1:17" x14ac:dyDescent="0.35">
      <c r="A777" s="9">
        <v>18649</v>
      </c>
      <c r="B777" s="8" t="s">
        <v>332</v>
      </c>
      <c r="C777" s="8" t="s">
        <v>61</v>
      </c>
      <c r="D777" s="8" t="s">
        <v>828</v>
      </c>
      <c r="E777" s="8" t="s">
        <v>827</v>
      </c>
      <c r="F777" s="7">
        <v>538.9</v>
      </c>
      <c r="G777" s="7"/>
      <c r="H777" s="7">
        <v>0</v>
      </c>
      <c r="I777" s="7"/>
      <c r="J777" s="7">
        <v>538.9</v>
      </c>
      <c r="K777" s="8" t="s">
        <v>574</v>
      </c>
      <c r="L777" s="7">
        <v>0</v>
      </c>
      <c r="M777" s="7">
        <v>0</v>
      </c>
      <c r="N777" s="7">
        <v>538.9</v>
      </c>
      <c r="O777" s="6" t="s">
        <v>328</v>
      </c>
      <c r="P777" s="5">
        <v>3.65</v>
      </c>
      <c r="Q777" s="5">
        <v>1966.9849999999999</v>
      </c>
    </row>
    <row r="778" spans="1:17" x14ac:dyDescent="0.35">
      <c r="A778" s="9">
        <v>18650</v>
      </c>
      <c r="B778" s="8" t="s">
        <v>332</v>
      </c>
      <c r="C778" s="8" t="s">
        <v>44</v>
      </c>
      <c r="D778" s="8" t="s">
        <v>826</v>
      </c>
      <c r="E778" s="8" t="s">
        <v>46</v>
      </c>
      <c r="F778" s="7">
        <v>0</v>
      </c>
      <c r="G778" s="7"/>
      <c r="H778" s="7">
        <v>0</v>
      </c>
      <c r="I778" s="7"/>
      <c r="J778" s="7">
        <v>0</v>
      </c>
      <c r="K778" s="8" t="s">
        <v>574</v>
      </c>
      <c r="L778" s="7">
        <v>0</v>
      </c>
      <c r="M778" s="7">
        <v>0</v>
      </c>
      <c r="N778" s="7">
        <v>0</v>
      </c>
      <c r="O778" s="6" t="s">
        <v>328</v>
      </c>
      <c r="P778" s="5">
        <v>1.2</v>
      </c>
      <c r="Q778" s="5">
        <v>0</v>
      </c>
    </row>
    <row r="779" spans="1:17" x14ac:dyDescent="0.35">
      <c r="A779" s="9">
        <v>18651</v>
      </c>
      <c r="B779" s="8" t="s">
        <v>332</v>
      </c>
      <c r="C779" s="8" t="s">
        <v>48</v>
      </c>
      <c r="D779" s="8" t="s">
        <v>825</v>
      </c>
      <c r="E779" s="8" t="s">
        <v>484</v>
      </c>
      <c r="F779" s="7">
        <v>1124</v>
      </c>
      <c r="G779" s="7"/>
      <c r="H779" s="7">
        <v>0</v>
      </c>
      <c r="I779" s="7"/>
      <c r="J779" s="7">
        <v>1124</v>
      </c>
      <c r="K779" s="8" t="s">
        <v>574</v>
      </c>
      <c r="L779" s="7">
        <v>0</v>
      </c>
      <c r="M779" s="7">
        <v>0</v>
      </c>
      <c r="N779" s="7">
        <v>1124</v>
      </c>
      <c r="O779" s="6" t="s">
        <v>328</v>
      </c>
      <c r="P779" s="5">
        <v>8.1</v>
      </c>
      <c r="Q779" s="5">
        <v>9104.4</v>
      </c>
    </row>
    <row r="780" spans="1:17" x14ac:dyDescent="0.35">
      <c r="A780" s="9">
        <v>18653</v>
      </c>
      <c r="B780" s="8" t="s">
        <v>332</v>
      </c>
      <c r="C780" s="8" t="s">
        <v>57</v>
      </c>
      <c r="D780" s="8" t="s">
        <v>824</v>
      </c>
      <c r="E780" s="8" t="s">
        <v>41</v>
      </c>
      <c r="F780" s="7">
        <v>645.9</v>
      </c>
      <c r="G780" s="7"/>
      <c r="H780" s="7">
        <v>0</v>
      </c>
      <c r="I780" s="7"/>
      <c r="J780" s="7">
        <v>645.9</v>
      </c>
      <c r="K780" s="8" t="s">
        <v>574</v>
      </c>
      <c r="L780" s="7">
        <v>0</v>
      </c>
      <c r="M780" s="7">
        <v>0</v>
      </c>
      <c r="N780" s="7">
        <v>645.9</v>
      </c>
      <c r="O780" s="6" t="s">
        <v>328</v>
      </c>
      <c r="P780" s="5">
        <v>3.09</v>
      </c>
      <c r="Q780" s="5">
        <v>1995.8309999999999</v>
      </c>
    </row>
    <row r="781" spans="1:17" x14ac:dyDescent="0.35">
      <c r="A781" s="9">
        <v>18654</v>
      </c>
      <c r="B781" s="8" t="s">
        <v>332</v>
      </c>
      <c r="C781" s="8" t="s">
        <v>39</v>
      </c>
      <c r="D781" s="8" t="s">
        <v>462</v>
      </c>
      <c r="E781" s="8" t="s">
        <v>41</v>
      </c>
      <c r="F781" s="7">
        <v>31</v>
      </c>
      <c r="G781" s="7"/>
      <c r="H781" s="7">
        <v>0</v>
      </c>
      <c r="I781" s="7"/>
      <c r="J781" s="7">
        <v>31</v>
      </c>
      <c r="K781" s="8"/>
      <c r="L781" s="7">
        <v>0</v>
      </c>
      <c r="M781" s="7">
        <v>0</v>
      </c>
      <c r="N781" s="7">
        <v>31</v>
      </c>
      <c r="O781" s="6" t="s">
        <v>328</v>
      </c>
      <c r="P781" s="5">
        <v>7.23</v>
      </c>
      <c r="Q781" s="5">
        <v>224.13000000000002</v>
      </c>
    </row>
    <row r="782" spans="1:17" x14ac:dyDescent="0.35">
      <c r="A782" s="9">
        <v>18655</v>
      </c>
      <c r="B782" s="8" t="s">
        <v>332</v>
      </c>
      <c r="C782" s="8" t="s">
        <v>785</v>
      </c>
      <c r="D782" s="8" t="s">
        <v>594</v>
      </c>
      <c r="E782" s="8" t="s">
        <v>41</v>
      </c>
      <c r="F782" s="7">
        <v>32</v>
      </c>
      <c r="G782" s="7"/>
      <c r="H782" s="7">
        <v>0</v>
      </c>
      <c r="I782" s="7"/>
      <c r="J782" s="7">
        <v>32</v>
      </c>
      <c r="K782" s="8" t="s">
        <v>574</v>
      </c>
      <c r="L782" s="7">
        <v>0</v>
      </c>
      <c r="M782" s="7">
        <v>0</v>
      </c>
      <c r="N782" s="7">
        <v>32</v>
      </c>
      <c r="O782" s="6" t="s">
        <v>328</v>
      </c>
      <c r="P782" s="5">
        <v>0</v>
      </c>
      <c r="Q782" s="5">
        <v>0</v>
      </c>
    </row>
    <row r="783" spans="1:17" x14ac:dyDescent="0.35">
      <c r="A783" s="9">
        <v>18656</v>
      </c>
      <c r="B783" s="8" t="s">
        <v>332</v>
      </c>
      <c r="C783" s="8" t="s">
        <v>66</v>
      </c>
      <c r="D783" s="8" t="s">
        <v>823</v>
      </c>
      <c r="E783" s="8" t="s">
        <v>41</v>
      </c>
      <c r="F783" s="7">
        <v>250</v>
      </c>
      <c r="G783" s="7"/>
      <c r="H783" s="7">
        <v>0</v>
      </c>
      <c r="I783" s="7"/>
      <c r="J783" s="7">
        <v>250</v>
      </c>
      <c r="K783" s="8"/>
      <c r="L783" s="7">
        <v>0</v>
      </c>
      <c r="M783" s="7">
        <v>0</v>
      </c>
      <c r="N783" s="7">
        <v>250</v>
      </c>
      <c r="O783" s="6" t="s">
        <v>328</v>
      </c>
      <c r="P783" s="5">
        <v>1.84</v>
      </c>
      <c r="Q783" s="5">
        <v>460</v>
      </c>
    </row>
    <row r="784" spans="1:17" x14ac:dyDescent="0.35">
      <c r="A784" s="9">
        <v>18657</v>
      </c>
      <c r="B784" s="8" t="s">
        <v>332</v>
      </c>
      <c r="C784" s="8" t="s">
        <v>66</v>
      </c>
      <c r="D784" s="8" t="s">
        <v>822</v>
      </c>
      <c r="E784" s="8" t="s">
        <v>41</v>
      </c>
      <c r="F784" s="7">
        <v>254</v>
      </c>
      <c r="G784" s="7"/>
      <c r="H784" s="7">
        <v>0</v>
      </c>
      <c r="I784" s="7"/>
      <c r="J784" s="7">
        <v>254</v>
      </c>
      <c r="K784" s="8"/>
      <c r="L784" s="7">
        <v>0</v>
      </c>
      <c r="M784" s="7">
        <v>0</v>
      </c>
      <c r="N784" s="7">
        <v>254</v>
      </c>
      <c r="O784" s="6" t="s">
        <v>328</v>
      </c>
      <c r="P784" s="5">
        <v>1.75</v>
      </c>
      <c r="Q784" s="5">
        <v>444.5</v>
      </c>
    </row>
    <row r="785" spans="1:17" x14ac:dyDescent="0.35">
      <c r="A785" s="9">
        <v>18658</v>
      </c>
      <c r="B785" s="8" t="s">
        <v>332</v>
      </c>
      <c r="C785" s="8" t="s">
        <v>66</v>
      </c>
      <c r="D785" s="8" t="s">
        <v>821</v>
      </c>
      <c r="E785" s="8" t="s">
        <v>41</v>
      </c>
      <c r="F785" s="7">
        <v>139</v>
      </c>
      <c r="G785" s="7"/>
      <c r="H785" s="7">
        <v>0</v>
      </c>
      <c r="I785" s="7"/>
      <c r="J785" s="7">
        <v>139</v>
      </c>
      <c r="K785" s="8" t="s">
        <v>574</v>
      </c>
      <c r="L785" s="7">
        <v>0</v>
      </c>
      <c r="M785" s="7">
        <v>0</v>
      </c>
      <c r="N785" s="7">
        <v>139</v>
      </c>
      <c r="O785" s="6" t="s">
        <v>328</v>
      </c>
      <c r="P785" s="5">
        <v>1.48</v>
      </c>
      <c r="Q785" s="5">
        <v>205.72</v>
      </c>
    </row>
    <row r="786" spans="1:17" x14ac:dyDescent="0.35">
      <c r="A786" s="9">
        <v>18659</v>
      </c>
      <c r="B786" s="8" t="s">
        <v>332</v>
      </c>
      <c r="C786" s="8" t="s">
        <v>64</v>
      </c>
      <c r="D786" s="8" t="s">
        <v>319</v>
      </c>
      <c r="E786" s="8" t="s">
        <v>41</v>
      </c>
      <c r="F786" s="7">
        <v>21029</v>
      </c>
      <c r="G786" s="7"/>
      <c r="H786" s="7">
        <v>-16.32</v>
      </c>
      <c r="I786" s="7"/>
      <c r="J786" s="7">
        <v>21012.68</v>
      </c>
      <c r="K786" s="8"/>
      <c r="L786" s="7">
        <v>8174</v>
      </c>
      <c r="M786" s="7">
        <v>-77.200000000000699</v>
      </c>
      <c r="N786" s="7">
        <v>29109.48</v>
      </c>
      <c r="O786" s="6" t="s">
        <v>328</v>
      </c>
      <c r="P786" s="5">
        <v>4.9000000000000004</v>
      </c>
      <c r="Q786" s="5">
        <v>102962.13200000001</v>
      </c>
    </row>
    <row r="787" spans="1:17" x14ac:dyDescent="0.35">
      <c r="A787" s="9">
        <v>18660</v>
      </c>
      <c r="B787" s="8" t="s">
        <v>332</v>
      </c>
      <c r="C787" s="8" t="s">
        <v>57</v>
      </c>
      <c r="D787" s="8" t="s">
        <v>820</v>
      </c>
      <c r="E787" s="8" t="s">
        <v>41</v>
      </c>
      <c r="F787" s="7">
        <v>273</v>
      </c>
      <c r="G787" s="7"/>
      <c r="H787" s="7">
        <v>0</v>
      </c>
      <c r="I787" s="7"/>
      <c r="J787" s="7">
        <v>273</v>
      </c>
      <c r="K787" s="8" t="s">
        <v>574</v>
      </c>
      <c r="L787" s="7">
        <v>0</v>
      </c>
      <c r="M787" s="7">
        <v>0</v>
      </c>
      <c r="N787" s="7">
        <v>273</v>
      </c>
      <c r="O787" s="6" t="s">
        <v>328</v>
      </c>
      <c r="P787" s="5">
        <v>2.15</v>
      </c>
      <c r="Q787" s="5">
        <v>586.94999999999993</v>
      </c>
    </row>
    <row r="788" spans="1:17" x14ac:dyDescent="0.35">
      <c r="A788" s="9">
        <v>18661</v>
      </c>
      <c r="B788" s="8" t="s">
        <v>332</v>
      </c>
      <c r="C788" s="8" t="s">
        <v>44</v>
      </c>
      <c r="D788" s="8" t="s">
        <v>819</v>
      </c>
      <c r="E788" s="8" t="s">
        <v>46</v>
      </c>
      <c r="F788" s="7">
        <v>0</v>
      </c>
      <c r="G788" s="7"/>
      <c r="H788" s="7">
        <v>0</v>
      </c>
      <c r="I788" s="7"/>
      <c r="J788" s="7">
        <v>0</v>
      </c>
      <c r="K788" s="8"/>
      <c r="L788" s="7">
        <v>0</v>
      </c>
      <c r="M788" s="7">
        <v>0</v>
      </c>
      <c r="N788" s="7">
        <v>0</v>
      </c>
      <c r="O788" s="6" t="s">
        <v>328</v>
      </c>
      <c r="P788" s="5">
        <v>1.25</v>
      </c>
      <c r="Q788" s="5">
        <v>0</v>
      </c>
    </row>
    <row r="789" spans="1:17" x14ac:dyDescent="0.35">
      <c r="A789" s="9">
        <v>18662</v>
      </c>
      <c r="B789" s="8" t="s">
        <v>332</v>
      </c>
      <c r="C789" s="8" t="s">
        <v>66</v>
      </c>
      <c r="D789" s="8" t="s">
        <v>818</v>
      </c>
      <c r="E789" s="8" t="s">
        <v>41</v>
      </c>
      <c r="F789" s="7">
        <v>382</v>
      </c>
      <c r="G789" s="7"/>
      <c r="H789" s="7">
        <v>0</v>
      </c>
      <c r="I789" s="7"/>
      <c r="J789" s="7">
        <v>382</v>
      </c>
      <c r="K789" s="8"/>
      <c r="L789" s="7">
        <v>0</v>
      </c>
      <c r="M789" s="7">
        <v>0</v>
      </c>
      <c r="N789" s="7">
        <v>382</v>
      </c>
      <c r="O789" s="6" t="s">
        <v>328</v>
      </c>
      <c r="P789" s="5">
        <v>7.4</v>
      </c>
      <c r="Q789" s="5">
        <v>2826.8</v>
      </c>
    </row>
    <row r="790" spans="1:17" x14ac:dyDescent="0.35">
      <c r="A790" s="9">
        <v>18663</v>
      </c>
      <c r="B790" s="8" t="s">
        <v>332</v>
      </c>
      <c r="C790" s="8" t="s">
        <v>66</v>
      </c>
      <c r="D790" s="8" t="s">
        <v>817</v>
      </c>
      <c r="E790" s="8" t="s">
        <v>41</v>
      </c>
      <c r="F790" s="7">
        <v>457</v>
      </c>
      <c r="G790" s="7"/>
      <c r="H790" s="7">
        <v>0</v>
      </c>
      <c r="I790" s="7"/>
      <c r="J790" s="7">
        <v>457</v>
      </c>
      <c r="K790" s="8"/>
      <c r="L790" s="7">
        <v>0</v>
      </c>
      <c r="M790" s="7">
        <v>0</v>
      </c>
      <c r="N790" s="7">
        <v>457</v>
      </c>
      <c r="O790" s="6" t="s">
        <v>328</v>
      </c>
      <c r="P790" s="5">
        <v>8.2899999999999991</v>
      </c>
      <c r="Q790" s="5">
        <v>3788.5299999999997</v>
      </c>
    </row>
    <row r="791" spans="1:17" x14ac:dyDescent="0.35">
      <c r="A791" s="9">
        <v>18664</v>
      </c>
      <c r="B791" s="8" t="s">
        <v>332</v>
      </c>
      <c r="C791" s="8" t="s">
        <v>66</v>
      </c>
      <c r="D791" s="8" t="s">
        <v>816</v>
      </c>
      <c r="E791" s="8" t="s">
        <v>88</v>
      </c>
      <c r="F791" s="7">
        <v>0</v>
      </c>
      <c r="G791" s="7"/>
      <c r="H791" s="7">
        <v>0</v>
      </c>
      <c r="I791" s="7"/>
      <c r="J791" s="7">
        <v>0</v>
      </c>
      <c r="K791" s="8"/>
      <c r="L791" s="7">
        <v>0</v>
      </c>
      <c r="M791" s="7">
        <v>0</v>
      </c>
      <c r="N791" s="7">
        <v>0</v>
      </c>
      <c r="O791" s="6" t="s">
        <v>328</v>
      </c>
      <c r="P791" s="5">
        <v>0</v>
      </c>
      <c r="Q791" s="5">
        <v>0</v>
      </c>
    </row>
    <row r="792" spans="1:17" x14ac:dyDescent="0.35">
      <c r="A792" s="9">
        <v>18665</v>
      </c>
      <c r="B792" s="8" t="s">
        <v>332</v>
      </c>
      <c r="C792" s="8" t="s">
        <v>66</v>
      </c>
      <c r="D792" s="8" t="s">
        <v>787</v>
      </c>
      <c r="E792" s="8" t="s">
        <v>41</v>
      </c>
      <c r="F792" s="7">
        <v>6373.2</v>
      </c>
      <c r="G792" s="7"/>
      <c r="H792" s="7">
        <v>0</v>
      </c>
      <c r="I792" s="7"/>
      <c r="J792" s="7">
        <v>6373.2</v>
      </c>
      <c r="K792" s="8"/>
      <c r="L792" s="7">
        <v>0</v>
      </c>
      <c r="M792" s="7">
        <v>0</v>
      </c>
      <c r="N792" s="7">
        <v>6373.2</v>
      </c>
      <c r="O792" s="6" t="s">
        <v>328</v>
      </c>
      <c r="P792" s="5">
        <v>7.23</v>
      </c>
      <c r="Q792" s="5">
        <v>46078.236000000004</v>
      </c>
    </row>
    <row r="793" spans="1:17" x14ac:dyDescent="0.35">
      <c r="A793" s="9">
        <v>18666</v>
      </c>
      <c r="B793" s="8" t="s">
        <v>332</v>
      </c>
      <c r="C793" s="8" t="s">
        <v>44</v>
      </c>
      <c r="D793" s="8" t="s">
        <v>323</v>
      </c>
      <c r="E793" s="8" t="s">
        <v>41</v>
      </c>
      <c r="F793" s="7">
        <v>46267.4</v>
      </c>
      <c r="G793" s="7"/>
      <c r="H793" s="7">
        <v>0</v>
      </c>
      <c r="I793" s="7"/>
      <c r="J793" s="7">
        <v>46267.4</v>
      </c>
      <c r="K793" s="8"/>
      <c r="L793" s="7">
        <v>0</v>
      </c>
      <c r="M793" s="7">
        <v>0</v>
      </c>
      <c r="N793" s="7">
        <v>46267.4</v>
      </c>
      <c r="O793" s="6" t="s">
        <v>328</v>
      </c>
      <c r="P793" s="5">
        <v>5.49</v>
      </c>
      <c r="Q793" s="5">
        <v>254008.02600000001</v>
      </c>
    </row>
    <row r="794" spans="1:17" x14ac:dyDescent="0.35">
      <c r="A794" s="9">
        <v>18667</v>
      </c>
      <c r="B794" s="8" t="s">
        <v>332</v>
      </c>
      <c r="C794" s="8" t="s">
        <v>70</v>
      </c>
      <c r="D794" s="8" t="s">
        <v>815</v>
      </c>
      <c r="E794" s="8" t="s">
        <v>814</v>
      </c>
      <c r="F794" s="7">
        <v>3997</v>
      </c>
      <c r="G794" s="7"/>
      <c r="H794" s="7">
        <v>-747.10817999999995</v>
      </c>
      <c r="I794" s="7"/>
      <c r="J794" s="7">
        <v>3249.8918199999998</v>
      </c>
      <c r="K794" s="8" t="s">
        <v>574</v>
      </c>
      <c r="L794" s="7">
        <v>0</v>
      </c>
      <c r="M794" s="7">
        <v>0</v>
      </c>
      <c r="N794" s="7">
        <v>3249.8918199999998</v>
      </c>
      <c r="O794" s="6" t="s">
        <v>328</v>
      </c>
      <c r="P794" s="5">
        <v>3.36</v>
      </c>
      <c r="Q794" s="5">
        <v>10919.6365152</v>
      </c>
    </row>
    <row r="795" spans="1:17" x14ac:dyDescent="0.35">
      <c r="A795" s="9">
        <v>18668</v>
      </c>
      <c r="B795" s="8" t="s">
        <v>332</v>
      </c>
      <c r="C795" s="8" t="s">
        <v>813</v>
      </c>
      <c r="D795" s="8" t="s">
        <v>812</v>
      </c>
      <c r="E795" s="8" t="s">
        <v>41</v>
      </c>
      <c r="F795" s="7">
        <v>911</v>
      </c>
      <c r="G795" s="7"/>
      <c r="H795" s="7">
        <v>0</v>
      </c>
      <c r="I795" s="7"/>
      <c r="J795" s="7">
        <v>911</v>
      </c>
      <c r="K795" s="8"/>
      <c r="L795" s="7">
        <v>0</v>
      </c>
      <c r="M795" s="7">
        <v>0</v>
      </c>
      <c r="N795" s="7">
        <v>911</v>
      </c>
      <c r="O795" s="6" t="s">
        <v>328</v>
      </c>
      <c r="P795" s="5">
        <v>5.5</v>
      </c>
      <c r="Q795" s="5">
        <v>5010.5</v>
      </c>
    </row>
    <row r="796" spans="1:17" x14ac:dyDescent="0.35">
      <c r="A796" s="9">
        <v>18669</v>
      </c>
      <c r="B796" s="8" t="s">
        <v>332</v>
      </c>
      <c r="C796" s="8" t="s">
        <v>189</v>
      </c>
      <c r="D796" s="8" t="s">
        <v>811</v>
      </c>
      <c r="E796" s="8" t="s">
        <v>41</v>
      </c>
      <c r="F796" s="7">
        <v>8528.7000000000007</v>
      </c>
      <c r="G796" s="7"/>
      <c r="H796" s="7">
        <v>-6950.1197783999996</v>
      </c>
      <c r="I796" s="7"/>
      <c r="J796" s="7">
        <v>1578.5802216000011</v>
      </c>
      <c r="K796" s="8"/>
      <c r="L796" s="7">
        <v>0</v>
      </c>
      <c r="M796" s="7">
        <v>-296.95499999999998</v>
      </c>
      <c r="N796" s="7">
        <v>1281.6252216000012</v>
      </c>
      <c r="O796" s="6" t="s">
        <v>328</v>
      </c>
      <c r="P796" s="5">
        <v>1.85</v>
      </c>
      <c r="Q796" s="5">
        <v>2920.3734099600024</v>
      </c>
    </row>
    <row r="797" spans="1:17" x14ac:dyDescent="0.35">
      <c r="A797" s="9">
        <v>18670</v>
      </c>
      <c r="B797" s="8" t="s">
        <v>332</v>
      </c>
      <c r="C797" s="8" t="s">
        <v>451</v>
      </c>
      <c r="D797" s="8" t="s">
        <v>810</v>
      </c>
      <c r="E797" s="8" t="s">
        <v>41</v>
      </c>
      <c r="F797" s="7">
        <v>46</v>
      </c>
      <c r="G797" s="7"/>
      <c r="H797" s="7">
        <v>0</v>
      </c>
      <c r="I797" s="7"/>
      <c r="J797" s="7">
        <v>46</v>
      </c>
      <c r="K797" s="8"/>
      <c r="L797" s="7">
        <v>0</v>
      </c>
      <c r="M797" s="7">
        <v>0</v>
      </c>
      <c r="N797" s="7">
        <v>46</v>
      </c>
      <c r="O797" s="6" t="s">
        <v>328</v>
      </c>
      <c r="P797" s="5">
        <v>3.63</v>
      </c>
      <c r="Q797" s="5">
        <v>166.98</v>
      </c>
    </row>
    <row r="798" spans="1:17" x14ac:dyDescent="0.35">
      <c r="A798" s="9">
        <v>18673</v>
      </c>
      <c r="B798" s="8" t="s">
        <v>332</v>
      </c>
      <c r="C798" s="8" t="s">
        <v>44</v>
      </c>
      <c r="D798" s="8" t="s">
        <v>809</v>
      </c>
      <c r="E798" s="8" t="s">
        <v>260</v>
      </c>
      <c r="F798" s="7">
        <v>5372.7</v>
      </c>
      <c r="G798" s="7"/>
      <c r="H798" s="7">
        <v>-1632.0510408</v>
      </c>
      <c r="I798" s="7"/>
      <c r="J798" s="7">
        <v>3740.6489591999998</v>
      </c>
      <c r="K798" s="8" t="s">
        <v>574</v>
      </c>
      <c r="L798" s="7">
        <v>0</v>
      </c>
      <c r="M798" s="7">
        <v>-831.74699999999996</v>
      </c>
      <c r="N798" s="7">
        <v>2908.9019592</v>
      </c>
      <c r="O798" s="6" t="s">
        <v>328</v>
      </c>
      <c r="P798" s="5">
        <v>1.82</v>
      </c>
      <c r="Q798" s="5">
        <v>6807.9811057440002</v>
      </c>
    </row>
    <row r="799" spans="1:17" x14ac:dyDescent="0.35">
      <c r="A799" s="9">
        <v>18674</v>
      </c>
      <c r="B799" s="8" t="s">
        <v>332</v>
      </c>
      <c r="C799" s="8" t="s">
        <v>44</v>
      </c>
      <c r="D799" s="8" t="s">
        <v>808</v>
      </c>
      <c r="E799" s="8" t="s">
        <v>807</v>
      </c>
      <c r="F799" s="7">
        <v>11901.4</v>
      </c>
      <c r="G799" s="7"/>
      <c r="H799" s="7">
        <v>0</v>
      </c>
      <c r="I799" s="7"/>
      <c r="J799" s="7">
        <v>11901.4</v>
      </c>
      <c r="K799" s="8" t="s">
        <v>574</v>
      </c>
      <c r="L799" s="7">
        <v>0</v>
      </c>
      <c r="M799" s="7">
        <v>0</v>
      </c>
      <c r="N799" s="7">
        <v>11901.4</v>
      </c>
      <c r="O799" s="6" t="s">
        <v>328</v>
      </c>
      <c r="P799" s="5">
        <v>1.84</v>
      </c>
      <c r="Q799" s="5">
        <v>21898.576000000001</v>
      </c>
    </row>
    <row r="800" spans="1:17" x14ac:dyDescent="0.35">
      <c r="A800" s="9">
        <v>18675</v>
      </c>
      <c r="B800" s="8" t="s">
        <v>332</v>
      </c>
      <c r="C800" s="8" t="s">
        <v>804</v>
      </c>
      <c r="D800" s="8" t="s">
        <v>806</v>
      </c>
      <c r="E800" s="8" t="s">
        <v>41</v>
      </c>
      <c r="F800" s="7">
        <v>67.400000000000006</v>
      </c>
      <c r="G800" s="7"/>
      <c r="H800" s="7">
        <v>0</v>
      </c>
      <c r="I800" s="7"/>
      <c r="J800" s="7">
        <v>67.400000000000006</v>
      </c>
      <c r="K800" s="8"/>
      <c r="L800" s="7">
        <v>0</v>
      </c>
      <c r="M800" s="7">
        <v>0</v>
      </c>
      <c r="N800" s="7">
        <v>67.400000000000006</v>
      </c>
      <c r="O800" s="6" t="s">
        <v>328</v>
      </c>
      <c r="P800" s="5">
        <v>0</v>
      </c>
      <c r="Q800" s="5">
        <v>0</v>
      </c>
    </row>
    <row r="801" spans="1:17" x14ac:dyDescent="0.35">
      <c r="A801" s="9">
        <v>18676</v>
      </c>
      <c r="B801" s="8" t="s">
        <v>332</v>
      </c>
      <c r="C801" s="8" t="s">
        <v>804</v>
      </c>
      <c r="D801" s="8" t="s">
        <v>805</v>
      </c>
      <c r="E801" s="8" t="s">
        <v>41</v>
      </c>
      <c r="F801" s="7">
        <v>108.8</v>
      </c>
      <c r="G801" s="7"/>
      <c r="H801" s="7">
        <v>0</v>
      </c>
      <c r="I801" s="7"/>
      <c r="J801" s="7">
        <v>108.8</v>
      </c>
      <c r="K801" s="8"/>
      <c r="L801" s="7">
        <v>0</v>
      </c>
      <c r="M801" s="7">
        <v>0</v>
      </c>
      <c r="N801" s="7">
        <v>108.8</v>
      </c>
      <c r="O801" s="6" t="s">
        <v>328</v>
      </c>
      <c r="P801" s="5">
        <v>0</v>
      </c>
      <c r="Q801" s="5">
        <v>0</v>
      </c>
    </row>
    <row r="802" spans="1:17" x14ac:dyDescent="0.35">
      <c r="A802" s="9">
        <v>18677</v>
      </c>
      <c r="B802" s="8" t="s">
        <v>332</v>
      </c>
      <c r="C802" s="8" t="s">
        <v>804</v>
      </c>
      <c r="D802" s="8" t="s">
        <v>803</v>
      </c>
      <c r="E802" s="8" t="s">
        <v>41</v>
      </c>
      <c r="F802" s="7">
        <v>90</v>
      </c>
      <c r="G802" s="7"/>
      <c r="H802" s="7">
        <v>0</v>
      </c>
      <c r="I802" s="7"/>
      <c r="J802" s="7">
        <v>90</v>
      </c>
      <c r="K802" s="8"/>
      <c r="L802" s="7">
        <v>0</v>
      </c>
      <c r="M802" s="7">
        <v>0</v>
      </c>
      <c r="N802" s="7">
        <v>90</v>
      </c>
      <c r="O802" s="6" t="s">
        <v>328</v>
      </c>
      <c r="P802" s="5">
        <v>0</v>
      </c>
      <c r="Q802" s="5">
        <v>0</v>
      </c>
    </row>
    <row r="803" spans="1:17" x14ac:dyDescent="0.35">
      <c r="A803" s="9">
        <v>18678</v>
      </c>
      <c r="B803" s="8" t="s">
        <v>332</v>
      </c>
      <c r="C803" s="8" t="s">
        <v>171</v>
      </c>
      <c r="D803" s="8" t="s">
        <v>802</v>
      </c>
      <c r="E803" s="8" t="s">
        <v>41</v>
      </c>
      <c r="F803" s="7">
        <v>3413.3</v>
      </c>
      <c r="G803" s="7"/>
      <c r="H803" s="7">
        <v>0</v>
      </c>
      <c r="I803" s="7"/>
      <c r="J803" s="7">
        <v>3413.3</v>
      </c>
      <c r="K803" s="8"/>
      <c r="L803" s="7">
        <v>0</v>
      </c>
      <c r="M803" s="7">
        <v>0</v>
      </c>
      <c r="N803" s="7">
        <v>3413.3</v>
      </c>
      <c r="O803" s="6" t="s">
        <v>328</v>
      </c>
      <c r="P803" s="5">
        <v>10.75</v>
      </c>
      <c r="Q803" s="5">
        <v>36692.974999999999</v>
      </c>
    </row>
    <row r="804" spans="1:17" x14ac:dyDescent="0.35">
      <c r="A804" s="9">
        <v>18679</v>
      </c>
      <c r="B804" s="8" t="s">
        <v>332</v>
      </c>
      <c r="C804" s="8" t="s">
        <v>57</v>
      </c>
      <c r="D804" s="8" t="s">
        <v>801</v>
      </c>
      <c r="E804" s="8" t="s">
        <v>46</v>
      </c>
      <c r="F804" s="7">
        <v>1067.5</v>
      </c>
      <c r="G804" s="7"/>
      <c r="H804" s="7">
        <v>0</v>
      </c>
      <c r="I804" s="7"/>
      <c r="J804" s="7">
        <v>1067.5</v>
      </c>
      <c r="K804" s="8" t="s">
        <v>574</v>
      </c>
      <c r="L804" s="7">
        <v>0</v>
      </c>
      <c r="M804" s="7">
        <v>-442</v>
      </c>
      <c r="N804" s="7">
        <v>625.5</v>
      </c>
      <c r="O804" s="6" t="s">
        <v>328</v>
      </c>
      <c r="P804" s="5">
        <v>2.67</v>
      </c>
      <c r="Q804" s="5">
        <v>2850.2249999999999</v>
      </c>
    </row>
    <row r="805" spans="1:17" x14ac:dyDescent="0.35">
      <c r="A805" s="9">
        <v>18680</v>
      </c>
      <c r="B805" s="8" t="s">
        <v>332</v>
      </c>
      <c r="C805" s="8" t="s">
        <v>306</v>
      </c>
      <c r="D805" s="8" t="s">
        <v>800</v>
      </c>
      <c r="E805" s="8" t="s">
        <v>53</v>
      </c>
      <c r="F805" s="7">
        <v>14</v>
      </c>
      <c r="G805" s="7"/>
      <c r="H805" s="7">
        <v>0</v>
      </c>
      <c r="I805" s="7"/>
      <c r="J805" s="7">
        <v>14</v>
      </c>
      <c r="K805" s="8"/>
      <c r="L805" s="7">
        <v>0</v>
      </c>
      <c r="M805" s="7">
        <v>0</v>
      </c>
      <c r="N805" s="7">
        <v>14</v>
      </c>
      <c r="O805" s="6" t="s">
        <v>328</v>
      </c>
      <c r="P805" s="5">
        <v>42.07</v>
      </c>
      <c r="Q805" s="5">
        <v>588.98</v>
      </c>
    </row>
    <row r="806" spans="1:17" x14ac:dyDescent="0.35">
      <c r="A806" s="9">
        <v>18683</v>
      </c>
      <c r="B806" s="8" t="s">
        <v>332</v>
      </c>
      <c r="C806" s="8" t="s">
        <v>189</v>
      </c>
      <c r="D806" s="8" t="s">
        <v>799</v>
      </c>
      <c r="E806" s="8" t="s">
        <v>41</v>
      </c>
      <c r="F806" s="7">
        <v>50</v>
      </c>
      <c r="G806" s="7"/>
      <c r="H806" s="7">
        <v>0</v>
      </c>
      <c r="I806" s="7"/>
      <c r="J806" s="7">
        <v>50</v>
      </c>
      <c r="K806" s="8"/>
      <c r="L806" s="7">
        <v>0</v>
      </c>
      <c r="M806" s="7">
        <v>0</v>
      </c>
      <c r="N806" s="7">
        <v>50</v>
      </c>
      <c r="O806" s="6" t="s">
        <v>328</v>
      </c>
      <c r="P806" s="5">
        <v>0</v>
      </c>
      <c r="Q806" s="5">
        <v>0</v>
      </c>
    </row>
    <row r="807" spans="1:17" x14ac:dyDescent="0.35">
      <c r="A807" s="9">
        <v>18684</v>
      </c>
      <c r="B807" s="8" t="s">
        <v>332</v>
      </c>
      <c r="C807" s="8" t="s">
        <v>70</v>
      </c>
      <c r="D807" s="8" t="s">
        <v>798</v>
      </c>
      <c r="E807" s="8" t="s">
        <v>797</v>
      </c>
      <c r="F807" s="7">
        <v>151</v>
      </c>
      <c r="G807" s="7"/>
      <c r="H807" s="7">
        <v>0</v>
      </c>
      <c r="I807" s="7"/>
      <c r="J807" s="7">
        <v>151</v>
      </c>
      <c r="K807" s="8"/>
      <c r="L807" s="7">
        <v>0</v>
      </c>
      <c r="M807" s="7">
        <v>0</v>
      </c>
      <c r="N807" s="7">
        <v>151</v>
      </c>
      <c r="O807" s="6" t="s">
        <v>328</v>
      </c>
      <c r="P807" s="5">
        <v>3.36</v>
      </c>
      <c r="Q807" s="5">
        <v>507.35999999999996</v>
      </c>
    </row>
    <row r="808" spans="1:17" x14ac:dyDescent="0.35">
      <c r="A808" s="9">
        <v>18685</v>
      </c>
      <c r="B808" s="8" t="s">
        <v>332</v>
      </c>
      <c r="C808" s="8" t="s">
        <v>39</v>
      </c>
      <c r="D808" s="8" t="s">
        <v>704</v>
      </c>
      <c r="E808" s="8" t="s">
        <v>41</v>
      </c>
      <c r="F808" s="7">
        <v>363.5</v>
      </c>
      <c r="G808" s="7"/>
      <c r="H808" s="7">
        <v>0</v>
      </c>
      <c r="I808" s="7"/>
      <c r="J808" s="7">
        <v>363.5</v>
      </c>
      <c r="K808" s="8"/>
      <c r="L808" s="7">
        <v>0</v>
      </c>
      <c r="M808" s="7">
        <v>0</v>
      </c>
      <c r="N808" s="7">
        <v>363.5</v>
      </c>
      <c r="O808" s="6" t="s">
        <v>328</v>
      </c>
      <c r="P808" s="5">
        <v>2.2400000000000002</v>
      </c>
      <c r="Q808" s="5">
        <v>814.24000000000012</v>
      </c>
    </row>
    <row r="809" spans="1:17" x14ac:dyDescent="0.35">
      <c r="A809" s="9">
        <v>18688</v>
      </c>
      <c r="B809" s="8" t="s">
        <v>332</v>
      </c>
      <c r="C809" s="8" t="s">
        <v>79</v>
      </c>
      <c r="D809" s="8" t="s">
        <v>796</v>
      </c>
      <c r="E809" s="8" t="s">
        <v>795</v>
      </c>
      <c r="F809" s="7">
        <v>48</v>
      </c>
      <c r="G809" s="7"/>
      <c r="H809" s="7">
        <v>0</v>
      </c>
      <c r="I809" s="7"/>
      <c r="J809" s="7">
        <v>48</v>
      </c>
      <c r="K809" s="8"/>
      <c r="L809" s="7">
        <v>0</v>
      </c>
      <c r="M809" s="7">
        <v>0</v>
      </c>
      <c r="N809" s="7">
        <v>48</v>
      </c>
      <c r="O809" s="6" t="s">
        <v>328</v>
      </c>
      <c r="P809" s="5">
        <v>0</v>
      </c>
      <c r="Q809" s="5">
        <v>0</v>
      </c>
    </row>
    <row r="810" spans="1:17" x14ac:dyDescent="0.35">
      <c r="A810" s="9">
        <v>18689</v>
      </c>
      <c r="B810" s="8" t="s">
        <v>332</v>
      </c>
      <c r="C810" s="8" t="s">
        <v>79</v>
      </c>
      <c r="D810" s="8" t="s">
        <v>794</v>
      </c>
      <c r="E810" s="8" t="s">
        <v>793</v>
      </c>
      <c r="F810" s="7">
        <v>65</v>
      </c>
      <c r="G810" s="7"/>
      <c r="H810" s="7">
        <v>0</v>
      </c>
      <c r="I810" s="7"/>
      <c r="J810" s="7">
        <v>65</v>
      </c>
      <c r="K810" s="8"/>
      <c r="L810" s="7">
        <v>0</v>
      </c>
      <c r="M810" s="7">
        <v>0</v>
      </c>
      <c r="N810" s="7">
        <v>65</v>
      </c>
      <c r="O810" s="6" t="s">
        <v>328</v>
      </c>
      <c r="P810" s="5">
        <v>0</v>
      </c>
      <c r="Q810" s="5">
        <v>0</v>
      </c>
    </row>
    <row r="811" spans="1:17" x14ac:dyDescent="0.35">
      <c r="A811" s="9">
        <v>18690</v>
      </c>
      <c r="B811" s="8" t="s">
        <v>332</v>
      </c>
      <c r="C811" s="8" t="s">
        <v>451</v>
      </c>
      <c r="D811" s="8" t="s">
        <v>792</v>
      </c>
      <c r="E811" s="8" t="s">
        <v>489</v>
      </c>
      <c r="F811" s="7">
        <v>5196</v>
      </c>
      <c r="G811" s="7"/>
      <c r="H811" s="7">
        <v>0</v>
      </c>
      <c r="I811" s="7"/>
      <c r="J811" s="7">
        <v>5196</v>
      </c>
      <c r="K811" s="8" t="s">
        <v>574</v>
      </c>
      <c r="L811" s="7">
        <v>0</v>
      </c>
      <c r="M811" s="7">
        <v>0</v>
      </c>
      <c r="N811" s="7">
        <v>5196</v>
      </c>
      <c r="O811" s="6" t="s">
        <v>328</v>
      </c>
      <c r="P811" s="5">
        <v>4.1500000000000004</v>
      </c>
      <c r="Q811" s="5">
        <v>21563.4</v>
      </c>
    </row>
    <row r="812" spans="1:17" x14ac:dyDescent="0.35">
      <c r="A812" s="9">
        <v>18692</v>
      </c>
      <c r="B812" s="8" t="s">
        <v>332</v>
      </c>
      <c r="C812" s="8" t="s">
        <v>171</v>
      </c>
      <c r="D812" s="8" t="s">
        <v>791</v>
      </c>
      <c r="E812" s="8" t="s">
        <v>41</v>
      </c>
      <c r="F812" s="7">
        <v>96.8</v>
      </c>
      <c r="G812" s="7"/>
      <c r="H812" s="7">
        <v>0</v>
      </c>
      <c r="I812" s="7"/>
      <c r="J812" s="7">
        <v>96.8</v>
      </c>
      <c r="K812" s="8"/>
      <c r="L812" s="7">
        <v>0</v>
      </c>
      <c r="M812" s="7">
        <v>0</v>
      </c>
      <c r="N812" s="7">
        <v>96.8</v>
      </c>
      <c r="O812" s="6" t="s">
        <v>328</v>
      </c>
      <c r="P812" s="5">
        <v>24.15</v>
      </c>
      <c r="Q812" s="5">
        <v>2337.7199999999998</v>
      </c>
    </row>
    <row r="813" spans="1:17" x14ac:dyDescent="0.35">
      <c r="A813" s="9">
        <v>18693</v>
      </c>
      <c r="B813" s="8" t="s">
        <v>332</v>
      </c>
      <c r="C813" s="8" t="s">
        <v>64</v>
      </c>
      <c r="D813" s="8" t="s">
        <v>790</v>
      </c>
      <c r="E813" s="8" t="s">
        <v>41</v>
      </c>
      <c r="F813" s="7">
        <v>4305</v>
      </c>
      <c r="G813" s="7"/>
      <c r="H813" s="7">
        <v>0</v>
      </c>
      <c r="I813" s="7"/>
      <c r="J813" s="7">
        <v>4305</v>
      </c>
      <c r="K813" s="8"/>
      <c r="L813" s="7">
        <v>0</v>
      </c>
      <c r="M813" s="7">
        <v>0</v>
      </c>
      <c r="N813" s="7">
        <v>4305</v>
      </c>
      <c r="O813" s="6" t="s">
        <v>328</v>
      </c>
      <c r="P813" s="5">
        <v>3.78</v>
      </c>
      <c r="Q813" s="5">
        <v>16272.9</v>
      </c>
    </row>
    <row r="814" spans="1:17" x14ac:dyDescent="0.35">
      <c r="A814" s="9">
        <v>18694</v>
      </c>
      <c r="B814" s="8" t="s">
        <v>332</v>
      </c>
      <c r="C814" s="8" t="s">
        <v>66</v>
      </c>
      <c r="D814" s="8" t="s">
        <v>314</v>
      </c>
      <c r="E814" s="8" t="s">
        <v>41</v>
      </c>
      <c r="F814" s="7">
        <v>15585.4</v>
      </c>
      <c r="G814" s="7"/>
      <c r="H814" s="7">
        <v>-1066.54872</v>
      </c>
      <c r="I814" s="7"/>
      <c r="J814" s="7">
        <v>14518.851279999999</v>
      </c>
      <c r="K814" s="8"/>
      <c r="L814" s="7">
        <v>0</v>
      </c>
      <c r="M814" s="7">
        <v>-0.39999999999997699</v>
      </c>
      <c r="N814" s="7">
        <v>14518.451279999999</v>
      </c>
      <c r="O814" s="6" t="s">
        <v>328</v>
      </c>
      <c r="P814" s="5">
        <v>2.13</v>
      </c>
      <c r="Q814" s="5">
        <v>30925.153226399998</v>
      </c>
    </row>
    <row r="815" spans="1:17" x14ac:dyDescent="0.35">
      <c r="A815" s="9">
        <v>18695</v>
      </c>
      <c r="B815" s="8" t="s">
        <v>332</v>
      </c>
      <c r="C815" s="8" t="s">
        <v>64</v>
      </c>
      <c r="D815" s="8" t="s">
        <v>789</v>
      </c>
      <c r="E815" s="8" t="s">
        <v>41</v>
      </c>
      <c r="F815" s="7">
        <v>277</v>
      </c>
      <c r="G815" s="7"/>
      <c r="H815" s="7">
        <v>0</v>
      </c>
      <c r="I815" s="7"/>
      <c r="J815" s="7">
        <v>277</v>
      </c>
      <c r="K815" s="8"/>
      <c r="L815" s="7">
        <v>0</v>
      </c>
      <c r="M815" s="7">
        <v>0</v>
      </c>
      <c r="N815" s="7">
        <v>277</v>
      </c>
      <c r="O815" s="6" t="s">
        <v>328</v>
      </c>
      <c r="P815" s="5">
        <v>4.42</v>
      </c>
      <c r="Q815" s="5">
        <v>1224.3399999999999</v>
      </c>
    </row>
    <row r="816" spans="1:17" x14ac:dyDescent="0.35">
      <c r="A816" s="9">
        <v>18696</v>
      </c>
      <c r="B816" s="8" t="s">
        <v>332</v>
      </c>
      <c r="C816" s="8" t="s">
        <v>224</v>
      </c>
      <c r="D816" s="8" t="s">
        <v>788</v>
      </c>
      <c r="E816" s="8" t="s">
        <v>41</v>
      </c>
      <c r="F816" s="7">
        <v>3132.2</v>
      </c>
      <c r="G816" s="7"/>
      <c r="H816" s="7">
        <v>-838.93465920000006</v>
      </c>
      <c r="I816" s="7"/>
      <c r="J816" s="7">
        <v>2293.2653407999996</v>
      </c>
      <c r="K816" s="8"/>
      <c r="L816" s="7">
        <v>16000</v>
      </c>
      <c r="M816" s="7">
        <v>-15441.052</v>
      </c>
      <c r="N816" s="7">
        <v>2852.2133408000009</v>
      </c>
      <c r="O816" s="6" t="s">
        <v>328</v>
      </c>
      <c r="P816" s="5">
        <v>2.04</v>
      </c>
      <c r="Q816" s="5">
        <v>4678.2612952319996</v>
      </c>
    </row>
    <row r="817" spans="1:17" x14ac:dyDescent="0.35">
      <c r="A817" s="9">
        <v>18698</v>
      </c>
      <c r="B817" s="8" t="s">
        <v>332</v>
      </c>
      <c r="C817" s="8" t="s">
        <v>171</v>
      </c>
      <c r="D817" s="8" t="s">
        <v>787</v>
      </c>
      <c r="E817" s="8" t="s">
        <v>41</v>
      </c>
      <c r="F817" s="7">
        <v>110</v>
      </c>
      <c r="G817" s="7"/>
      <c r="H817" s="7">
        <v>0</v>
      </c>
      <c r="I817" s="7"/>
      <c r="J817" s="7">
        <v>110</v>
      </c>
      <c r="K817" s="8"/>
      <c r="L817" s="7">
        <v>0</v>
      </c>
      <c r="M817" s="7">
        <v>0</v>
      </c>
      <c r="N817" s="7">
        <v>110</v>
      </c>
      <c r="O817" s="6" t="s">
        <v>328</v>
      </c>
      <c r="P817" s="5">
        <v>7.28</v>
      </c>
      <c r="Q817" s="5">
        <v>800.80000000000007</v>
      </c>
    </row>
    <row r="818" spans="1:17" x14ac:dyDescent="0.35">
      <c r="A818" s="9">
        <v>18700</v>
      </c>
      <c r="B818" s="8" t="s">
        <v>332</v>
      </c>
      <c r="C818" s="8" t="s">
        <v>64</v>
      </c>
      <c r="D818" s="8" t="s">
        <v>786</v>
      </c>
      <c r="E818" s="8" t="s">
        <v>41</v>
      </c>
      <c r="F818" s="7">
        <v>0</v>
      </c>
      <c r="G818" s="7"/>
      <c r="H818" s="7">
        <v>-22.236000000000001</v>
      </c>
      <c r="I818" s="7"/>
      <c r="J818" s="7">
        <v>-22.236000000000001</v>
      </c>
      <c r="K818" s="8"/>
      <c r="L818" s="7">
        <v>0</v>
      </c>
      <c r="M818" s="7">
        <v>0</v>
      </c>
      <c r="N818" s="7">
        <v>-22.236000000000001</v>
      </c>
      <c r="O818" s="6" t="s">
        <v>328</v>
      </c>
      <c r="P818" s="5">
        <v>4.34</v>
      </c>
      <c r="Q818" s="5">
        <v>-96.504239999999996</v>
      </c>
    </row>
    <row r="819" spans="1:17" x14ac:dyDescent="0.35">
      <c r="A819" s="9">
        <v>18701</v>
      </c>
      <c r="B819" s="8" t="s">
        <v>332</v>
      </c>
      <c r="C819" s="8" t="s">
        <v>785</v>
      </c>
      <c r="D819" s="8" t="s">
        <v>784</v>
      </c>
      <c r="E819" s="8" t="s">
        <v>41</v>
      </c>
      <c r="F819" s="7">
        <v>0</v>
      </c>
      <c r="G819" s="7"/>
      <c r="H819" s="7">
        <v>0</v>
      </c>
      <c r="I819" s="7"/>
      <c r="J819" s="7">
        <v>0</v>
      </c>
      <c r="K819" s="8"/>
      <c r="L819" s="7">
        <v>0</v>
      </c>
      <c r="M819" s="7">
        <v>0</v>
      </c>
      <c r="N819" s="7">
        <v>0</v>
      </c>
      <c r="O819" s="6" t="s">
        <v>328</v>
      </c>
      <c r="P819" s="5">
        <v>0</v>
      </c>
      <c r="Q819" s="5">
        <v>0</v>
      </c>
    </row>
    <row r="820" spans="1:17" x14ac:dyDescent="0.35">
      <c r="A820" s="9">
        <v>18702</v>
      </c>
      <c r="B820" s="8" t="s">
        <v>332</v>
      </c>
      <c r="C820" s="8" t="s">
        <v>189</v>
      </c>
      <c r="D820" s="8" t="s">
        <v>783</v>
      </c>
      <c r="E820" s="8" t="s">
        <v>46</v>
      </c>
      <c r="F820" s="7">
        <v>0</v>
      </c>
      <c r="G820" s="7"/>
      <c r="H820" s="7">
        <v>0</v>
      </c>
      <c r="I820" s="7"/>
      <c r="J820" s="7">
        <v>0</v>
      </c>
      <c r="K820" s="8"/>
      <c r="L820" s="7">
        <v>0</v>
      </c>
      <c r="M820" s="7">
        <v>0</v>
      </c>
      <c r="N820" s="7">
        <v>0</v>
      </c>
      <c r="O820" s="6" t="s">
        <v>328</v>
      </c>
      <c r="P820" s="5">
        <v>4.05</v>
      </c>
      <c r="Q820" s="5">
        <v>0</v>
      </c>
    </row>
    <row r="821" spans="1:17" x14ac:dyDescent="0.35">
      <c r="A821" s="9">
        <v>18703</v>
      </c>
      <c r="B821" s="8" t="s">
        <v>332</v>
      </c>
      <c r="C821" s="8" t="s">
        <v>44</v>
      </c>
      <c r="D821" s="8" t="s">
        <v>45</v>
      </c>
      <c r="E821" s="8" t="s">
        <v>46</v>
      </c>
      <c r="F821" s="7">
        <v>107</v>
      </c>
      <c r="G821" s="7"/>
      <c r="H821" s="7">
        <v>0</v>
      </c>
      <c r="I821" s="7"/>
      <c r="J821" s="7">
        <v>107</v>
      </c>
      <c r="K821" s="8"/>
      <c r="L821" s="7">
        <v>18879.900000000001</v>
      </c>
      <c r="M821" s="7">
        <v>-2435.9</v>
      </c>
      <c r="N821" s="7">
        <v>16551</v>
      </c>
      <c r="O821" s="6" t="s">
        <v>328</v>
      </c>
      <c r="P821" s="5">
        <v>2.1800000000000002</v>
      </c>
      <c r="Q821" s="5">
        <v>233.26000000000002</v>
      </c>
    </row>
    <row r="822" spans="1:17" x14ac:dyDescent="0.35">
      <c r="A822" s="9">
        <v>18704</v>
      </c>
      <c r="B822" s="8" t="s">
        <v>332</v>
      </c>
      <c r="C822" s="8" t="s">
        <v>44</v>
      </c>
      <c r="D822" s="8" t="s">
        <v>782</v>
      </c>
      <c r="E822" s="8" t="s">
        <v>41</v>
      </c>
      <c r="F822" s="7">
        <v>0</v>
      </c>
      <c r="G822" s="7"/>
      <c r="H822" s="7">
        <v>0</v>
      </c>
      <c r="I822" s="7"/>
      <c r="J822" s="7">
        <v>0</v>
      </c>
      <c r="K822" s="8"/>
      <c r="L822" s="7">
        <v>0</v>
      </c>
      <c r="M822" s="7">
        <v>0</v>
      </c>
      <c r="N822" s="7">
        <v>0</v>
      </c>
      <c r="O822" s="6" t="s">
        <v>328</v>
      </c>
      <c r="P822" s="5">
        <v>2.4900000000000002</v>
      </c>
      <c r="Q822" s="5">
        <v>0</v>
      </c>
    </row>
    <row r="823" spans="1:17" x14ac:dyDescent="0.35">
      <c r="A823" s="9">
        <v>18706</v>
      </c>
      <c r="B823" s="8" t="s">
        <v>332</v>
      </c>
      <c r="C823" s="8" t="s">
        <v>781</v>
      </c>
      <c r="D823" s="8" t="s">
        <v>780</v>
      </c>
      <c r="E823" s="8" t="s">
        <v>41</v>
      </c>
      <c r="F823" s="7">
        <v>1170.9000000000001</v>
      </c>
      <c r="G823" s="7">
        <v>2026.4</v>
      </c>
      <c r="H823" s="7">
        <v>-2529.6731340000001</v>
      </c>
      <c r="I823" s="7"/>
      <c r="J823" s="7">
        <v>667.62686600000006</v>
      </c>
      <c r="K823" s="8" t="s">
        <v>574</v>
      </c>
      <c r="L823" s="7">
        <v>0</v>
      </c>
      <c r="M823" s="7">
        <v>0</v>
      </c>
      <c r="N823" s="7">
        <v>667.62686600000006</v>
      </c>
      <c r="O823" s="6" t="s">
        <v>328</v>
      </c>
      <c r="P823" s="5">
        <v>5.15</v>
      </c>
      <c r="Q823" s="5">
        <v>3438.2783599000004</v>
      </c>
    </row>
    <row r="824" spans="1:17" x14ac:dyDescent="0.35">
      <c r="A824" s="9">
        <v>18707</v>
      </c>
      <c r="B824" s="8" t="s">
        <v>332</v>
      </c>
      <c r="C824" s="8" t="s">
        <v>211</v>
      </c>
      <c r="D824" s="8" t="s">
        <v>779</v>
      </c>
      <c r="E824" s="8" t="s">
        <v>46</v>
      </c>
      <c r="F824" s="7">
        <v>7874.7</v>
      </c>
      <c r="G824" s="7"/>
      <c r="H824" s="7">
        <v>-3540.0615515999998</v>
      </c>
      <c r="I824" s="7"/>
      <c r="J824" s="7">
        <v>4334.6384484</v>
      </c>
      <c r="K824" s="8"/>
      <c r="L824" s="7">
        <v>6343</v>
      </c>
      <c r="M824" s="7">
        <v>-8991.9464000000007</v>
      </c>
      <c r="N824" s="7">
        <v>1685.6920484000002</v>
      </c>
      <c r="O824" s="6" t="s">
        <v>328</v>
      </c>
      <c r="P824" s="5">
        <v>3.65</v>
      </c>
      <c r="Q824" s="5">
        <v>15821.43033666</v>
      </c>
    </row>
    <row r="825" spans="1:17" x14ac:dyDescent="0.35">
      <c r="A825" s="9">
        <v>18708</v>
      </c>
      <c r="B825" s="8" t="s">
        <v>332</v>
      </c>
      <c r="C825" s="8" t="s">
        <v>57</v>
      </c>
      <c r="D825" s="8" t="s">
        <v>778</v>
      </c>
      <c r="E825" s="8" t="s">
        <v>41</v>
      </c>
      <c r="F825" s="7">
        <v>1157.4000000000001</v>
      </c>
      <c r="G825" s="7"/>
      <c r="H825" s="7">
        <v>-611.38800000000003</v>
      </c>
      <c r="I825" s="7"/>
      <c r="J825" s="7">
        <v>546.01200000000006</v>
      </c>
      <c r="K825" s="8"/>
      <c r="L825" s="7">
        <v>4864.3</v>
      </c>
      <c r="M825" s="7">
        <v>-4322.76</v>
      </c>
      <c r="N825" s="7">
        <v>1087.5519999999997</v>
      </c>
      <c r="O825" s="6" t="s">
        <v>328</v>
      </c>
      <c r="P825" s="5">
        <v>2.37</v>
      </c>
      <c r="Q825" s="5">
        <v>1294.0484400000003</v>
      </c>
    </row>
    <row r="826" spans="1:17" x14ac:dyDescent="0.35">
      <c r="A826" s="9">
        <v>18709</v>
      </c>
      <c r="B826" s="8" t="s">
        <v>332</v>
      </c>
      <c r="C826" s="8" t="s">
        <v>66</v>
      </c>
      <c r="D826" s="8" t="s">
        <v>777</v>
      </c>
      <c r="E826" s="8" t="s">
        <v>398</v>
      </c>
      <c r="F826" s="7">
        <v>412</v>
      </c>
      <c r="G826" s="7"/>
      <c r="H826" s="7">
        <v>0</v>
      </c>
      <c r="I826" s="7"/>
      <c r="J826" s="7">
        <v>412</v>
      </c>
      <c r="K826" s="8"/>
      <c r="L826" s="7">
        <v>0</v>
      </c>
      <c r="M826" s="7">
        <v>0</v>
      </c>
      <c r="N826" s="7">
        <v>412</v>
      </c>
      <c r="O826" s="6" t="s">
        <v>328</v>
      </c>
      <c r="P826" s="5">
        <v>2.27</v>
      </c>
      <c r="Q826" s="5">
        <v>935.24</v>
      </c>
    </row>
    <row r="827" spans="1:17" x14ac:dyDescent="0.35">
      <c r="A827" s="9">
        <v>18710</v>
      </c>
      <c r="B827" s="8" t="s">
        <v>332</v>
      </c>
      <c r="C827" s="8" t="s">
        <v>66</v>
      </c>
      <c r="D827" s="8" t="s">
        <v>776</v>
      </c>
      <c r="E827" s="8" t="s">
        <v>398</v>
      </c>
      <c r="F827" s="7">
        <v>2286</v>
      </c>
      <c r="G827" s="7"/>
      <c r="H827" s="7">
        <v>0</v>
      </c>
      <c r="I827" s="7"/>
      <c r="J827" s="7">
        <v>2286</v>
      </c>
      <c r="K827" s="8"/>
      <c r="L827" s="7">
        <v>0</v>
      </c>
      <c r="M827" s="7">
        <v>0</v>
      </c>
      <c r="N827" s="7">
        <v>2286</v>
      </c>
      <c r="O827" s="6" t="s">
        <v>328</v>
      </c>
      <c r="P827" s="5">
        <v>1.62</v>
      </c>
      <c r="Q827" s="5">
        <v>3703.32</v>
      </c>
    </row>
    <row r="828" spans="1:17" x14ac:dyDescent="0.35">
      <c r="A828" s="9">
        <v>18711</v>
      </c>
      <c r="B828" s="8" t="s">
        <v>332</v>
      </c>
      <c r="C828" s="8" t="s">
        <v>44</v>
      </c>
      <c r="D828" s="8" t="s">
        <v>775</v>
      </c>
      <c r="E828" s="8" t="s">
        <v>41</v>
      </c>
      <c r="F828" s="7">
        <v>942</v>
      </c>
      <c r="G828" s="7"/>
      <c r="H828" s="7">
        <v>0</v>
      </c>
      <c r="I828" s="7"/>
      <c r="J828" s="7">
        <v>942</v>
      </c>
      <c r="K828" s="8"/>
      <c r="L828" s="7">
        <v>0</v>
      </c>
      <c r="M828" s="7">
        <v>0</v>
      </c>
      <c r="N828" s="7">
        <v>942</v>
      </c>
      <c r="O828" s="6" t="s">
        <v>328</v>
      </c>
      <c r="P828" s="5">
        <v>2.2200000000000002</v>
      </c>
      <c r="Q828" s="5">
        <v>2091.2400000000002</v>
      </c>
    </row>
    <row r="829" spans="1:17" x14ac:dyDescent="0.35">
      <c r="A829" s="9">
        <v>18712</v>
      </c>
      <c r="B829" s="8" t="s">
        <v>332</v>
      </c>
      <c r="C829" s="8" t="s">
        <v>70</v>
      </c>
      <c r="D829" s="8" t="s">
        <v>774</v>
      </c>
      <c r="E829" s="8" t="s">
        <v>233</v>
      </c>
      <c r="F829" s="7">
        <v>7167.7</v>
      </c>
      <c r="G829" s="7"/>
      <c r="H829" s="7">
        <v>-6002.9121599999999</v>
      </c>
      <c r="I829" s="7"/>
      <c r="J829" s="7">
        <v>1164.78784</v>
      </c>
      <c r="K829" s="8" t="s">
        <v>574</v>
      </c>
      <c r="L829" s="7">
        <v>10000</v>
      </c>
      <c r="M829" s="7">
        <v>-3963.7359999999999</v>
      </c>
      <c r="N829" s="7">
        <v>7201.051840000001</v>
      </c>
      <c r="O829" s="6" t="s">
        <v>328</v>
      </c>
      <c r="P829" s="5">
        <v>3.36</v>
      </c>
      <c r="Q829" s="5">
        <v>3913.6871423999996</v>
      </c>
    </row>
    <row r="830" spans="1:17" x14ac:dyDescent="0.35">
      <c r="A830" s="9">
        <v>18713</v>
      </c>
      <c r="B830" s="8" t="s">
        <v>332</v>
      </c>
      <c r="C830" s="8" t="s">
        <v>451</v>
      </c>
      <c r="D830" s="8" t="s">
        <v>773</v>
      </c>
      <c r="E830" s="8" t="s">
        <v>489</v>
      </c>
      <c r="F830" s="7">
        <v>86</v>
      </c>
      <c r="G830" s="7"/>
      <c r="H830" s="7">
        <v>-100.144824</v>
      </c>
      <c r="I830" s="7"/>
      <c r="J830" s="7">
        <v>-14.144824</v>
      </c>
      <c r="K830" s="8" t="s">
        <v>574</v>
      </c>
      <c r="L830" s="7">
        <v>0</v>
      </c>
      <c r="M830" s="7">
        <v>0</v>
      </c>
      <c r="N830" s="7">
        <v>-14.144824</v>
      </c>
      <c r="O830" s="6" t="s">
        <v>328</v>
      </c>
      <c r="P830" s="5">
        <v>5.58</v>
      </c>
      <c r="Q830" s="5">
        <v>-78.928117920000005</v>
      </c>
    </row>
    <row r="831" spans="1:17" x14ac:dyDescent="0.35">
      <c r="A831" s="9">
        <v>18714</v>
      </c>
      <c r="B831" s="8" t="s">
        <v>332</v>
      </c>
      <c r="C831" s="8" t="s">
        <v>451</v>
      </c>
      <c r="D831" s="8" t="s">
        <v>772</v>
      </c>
      <c r="E831" s="8" t="s">
        <v>41</v>
      </c>
      <c r="F831" s="7">
        <v>0</v>
      </c>
      <c r="G831" s="7"/>
      <c r="H831" s="7">
        <v>0</v>
      </c>
      <c r="I831" s="7"/>
      <c r="J831" s="7">
        <v>0</v>
      </c>
      <c r="K831" s="8"/>
      <c r="L831" s="7">
        <v>0</v>
      </c>
      <c r="M831" s="7">
        <v>0</v>
      </c>
      <c r="N831" s="7">
        <v>0</v>
      </c>
      <c r="O831" s="6" t="s">
        <v>328</v>
      </c>
      <c r="P831" s="5">
        <v>0</v>
      </c>
      <c r="Q831" s="5">
        <v>0</v>
      </c>
    </row>
    <row r="832" spans="1:17" x14ac:dyDescent="0.35">
      <c r="A832" s="9">
        <v>18715</v>
      </c>
      <c r="B832" s="8" t="s">
        <v>332</v>
      </c>
      <c r="C832" s="8" t="s">
        <v>189</v>
      </c>
      <c r="D832" s="8" t="s">
        <v>771</v>
      </c>
      <c r="E832" s="8" t="s">
        <v>46</v>
      </c>
      <c r="F832" s="7">
        <v>0</v>
      </c>
      <c r="G832" s="7"/>
      <c r="H832" s="7">
        <v>0</v>
      </c>
      <c r="I832" s="7"/>
      <c r="J832" s="7">
        <v>0</v>
      </c>
      <c r="K832" s="8"/>
      <c r="L832" s="7">
        <v>0</v>
      </c>
      <c r="M832" s="7">
        <v>0</v>
      </c>
      <c r="N832" s="7">
        <v>0</v>
      </c>
      <c r="O832" s="6" t="s">
        <v>328</v>
      </c>
      <c r="P832" s="5">
        <v>1.75</v>
      </c>
      <c r="Q832" s="5">
        <v>0</v>
      </c>
    </row>
    <row r="833" spans="1:17" x14ac:dyDescent="0.35">
      <c r="A833" s="9">
        <v>18716</v>
      </c>
      <c r="B833" s="8" t="s">
        <v>332</v>
      </c>
      <c r="C833" s="8" t="s">
        <v>57</v>
      </c>
      <c r="D833" s="8" t="s">
        <v>770</v>
      </c>
      <c r="E833" s="8" t="s">
        <v>41</v>
      </c>
      <c r="F833" s="7">
        <v>0</v>
      </c>
      <c r="G833" s="7"/>
      <c r="H833" s="7">
        <v>0</v>
      </c>
      <c r="I833" s="7"/>
      <c r="J833" s="7">
        <v>0</v>
      </c>
      <c r="K833" s="8"/>
      <c r="L833" s="7">
        <v>0</v>
      </c>
      <c r="M833" s="7">
        <v>0</v>
      </c>
      <c r="N833" s="7">
        <v>0</v>
      </c>
      <c r="O833" s="6" t="s">
        <v>328</v>
      </c>
      <c r="P833" s="5">
        <v>0</v>
      </c>
      <c r="Q833" s="5">
        <v>0</v>
      </c>
    </row>
    <row r="834" spans="1:17" x14ac:dyDescent="0.35">
      <c r="A834" s="9">
        <v>18717</v>
      </c>
      <c r="B834" s="8" t="s">
        <v>332</v>
      </c>
      <c r="C834" s="8" t="s">
        <v>189</v>
      </c>
      <c r="D834" s="8" t="s">
        <v>769</v>
      </c>
      <c r="E834" s="8" t="s">
        <v>41</v>
      </c>
      <c r="F834" s="7">
        <v>764</v>
      </c>
      <c r="G834" s="7"/>
      <c r="H834" s="7">
        <v>0</v>
      </c>
      <c r="I834" s="7"/>
      <c r="J834" s="7">
        <v>764</v>
      </c>
      <c r="K834" s="8"/>
      <c r="L834" s="7">
        <v>0</v>
      </c>
      <c r="M834" s="7">
        <v>0</v>
      </c>
      <c r="N834" s="7">
        <v>764</v>
      </c>
      <c r="O834" s="6" t="s">
        <v>328</v>
      </c>
      <c r="P834" s="5">
        <v>1.95</v>
      </c>
      <c r="Q834" s="5">
        <v>1489.8</v>
      </c>
    </row>
    <row r="835" spans="1:17" x14ac:dyDescent="0.35">
      <c r="A835" s="9">
        <v>18718</v>
      </c>
      <c r="B835" s="8" t="s">
        <v>332</v>
      </c>
      <c r="C835" s="8" t="s">
        <v>57</v>
      </c>
      <c r="D835" s="8" t="s">
        <v>768</v>
      </c>
      <c r="E835" s="8" t="s">
        <v>41</v>
      </c>
      <c r="F835" s="7">
        <v>0</v>
      </c>
      <c r="G835" s="7"/>
      <c r="H835" s="7">
        <v>0</v>
      </c>
      <c r="I835" s="7"/>
      <c r="J835" s="7">
        <v>0</v>
      </c>
      <c r="K835" s="8"/>
      <c r="L835" s="7">
        <v>0</v>
      </c>
      <c r="M835" s="7">
        <v>0</v>
      </c>
      <c r="N835" s="7">
        <v>0</v>
      </c>
      <c r="O835" s="6" t="s">
        <v>328</v>
      </c>
      <c r="P835" s="5">
        <v>0</v>
      </c>
      <c r="Q835" s="5">
        <v>0</v>
      </c>
    </row>
    <row r="836" spans="1:17" x14ac:dyDescent="0.35">
      <c r="A836" s="9">
        <v>18719</v>
      </c>
      <c r="B836" s="8" t="s">
        <v>332</v>
      </c>
      <c r="C836" s="8" t="s">
        <v>124</v>
      </c>
      <c r="D836" s="8" t="s">
        <v>767</v>
      </c>
      <c r="E836" s="8" t="s">
        <v>41</v>
      </c>
      <c r="F836" s="7">
        <v>1831</v>
      </c>
      <c r="G836" s="7"/>
      <c r="H836" s="7">
        <v>0</v>
      </c>
      <c r="I836" s="7"/>
      <c r="J836" s="7">
        <v>1831</v>
      </c>
      <c r="K836" s="8"/>
      <c r="L836" s="7">
        <v>0</v>
      </c>
      <c r="M836" s="7">
        <v>0</v>
      </c>
      <c r="N836" s="7">
        <v>1831</v>
      </c>
      <c r="O836" s="6" t="s">
        <v>328</v>
      </c>
      <c r="P836" s="5">
        <v>5.36</v>
      </c>
      <c r="Q836" s="5">
        <v>9814.16</v>
      </c>
    </row>
    <row r="837" spans="1:17" x14ac:dyDescent="0.35">
      <c r="A837" s="9">
        <v>18720</v>
      </c>
      <c r="B837" s="8" t="s">
        <v>332</v>
      </c>
      <c r="C837" s="8" t="s">
        <v>189</v>
      </c>
      <c r="D837" s="8" t="s">
        <v>766</v>
      </c>
      <c r="E837" s="8" t="s">
        <v>41</v>
      </c>
      <c r="F837" s="7">
        <v>0</v>
      </c>
      <c r="G837" s="7"/>
      <c r="H837" s="7">
        <v>0</v>
      </c>
      <c r="I837" s="7"/>
      <c r="J837" s="7">
        <v>0</v>
      </c>
      <c r="K837" s="8"/>
      <c r="L837" s="7">
        <v>0</v>
      </c>
      <c r="M837" s="7">
        <v>0</v>
      </c>
      <c r="N837" s="7">
        <v>0</v>
      </c>
      <c r="O837" s="6" t="s">
        <v>328</v>
      </c>
      <c r="P837" s="5">
        <v>0</v>
      </c>
      <c r="Q837" s="5">
        <v>0</v>
      </c>
    </row>
    <row r="838" spans="1:17" x14ac:dyDescent="0.35">
      <c r="A838" s="9">
        <v>18721</v>
      </c>
      <c r="B838" s="8" t="s">
        <v>332</v>
      </c>
      <c r="C838" s="8" t="s">
        <v>189</v>
      </c>
      <c r="D838" s="8" t="s">
        <v>765</v>
      </c>
      <c r="E838" s="8" t="s">
        <v>41</v>
      </c>
      <c r="F838" s="7">
        <v>51</v>
      </c>
      <c r="G838" s="7"/>
      <c r="H838" s="7">
        <v>0</v>
      </c>
      <c r="I838" s="7"/>
      <c r="J838" s="7">
        <v>51</v>
      </c>
      <c r="K838" s="8"/>
      <c r="L838" s="7">
        <v>0</v>
      </c>
      <c r="M838" s="7">
        <v>0</v>
      </c>
      <c r="N838" s="7">
        <v>51</v>
      </c>
      <c r="O838" s="6" t="s">
        <v>328</v>
      </c>
      <c r="P838" s="5">
        <v>2.65</v>
      </c>
      <c r="Q838" s="5">
        <v>135.15</v>
      </c>
    </row>
    <row r="839" spans="1:17" x14ac:dyDescent="0.35">
      <c r="A839" s="9">
        <v>18722</v>
      </c>
      <c r="B839" s="8" t="s">
        <v>332</v>
      </c>
      <c r="C839" s="8" t="s">
        <v>189</v>
      </c>
      <c r="D839" s="8" t="s">
        <v>764</v>
      </c>
      <c r="E839" s="8" t="s">
        <v>41</v>
      </c>
      <c r="F839" s="7">
        <v>41</v>
      </c>
      <c r="G839" s="7"/>
      <c r="H839" s="7">
        <v>0</v>
      </c>
      <c r="I839" s="7"/>
      <c r="J839" s="7">
        <v>41</v>
      </c>
      <c r="K839" s="8"/>
      <c r="L839" s="7">
        <v>0</v>
      </c>
      <c r="M839" s="7">
        <v>0</v>
      </c>
      <c r="N839" s="7">
        <v>41</v>
      </c>
      <c r="O839" s="6" t="s">
        <v>328</v>
      </c>
      <c r="P839" s="5">
        <v>2.4500000000000002</v>
      </c>
      <c r="Q839" s="5">
        <v>100.45</v>
      </c>
    </row>
    <row r="840" spans="1:17" x14ac:dyDescent="0.35">
      <c r="A840" s="9">
        <v>18723</v>
      </c>
      <c r="B840" s="8" t="s">
        <v>332</v>
      </c>
      <c r="C840" s="8" t="s">
        <v>763</v>
      </c>
      <c r="D840" s="8" t="s">
        <v>762</v>
      </c>
      <c r="E840" s="8" t="s">
        <v>41</v>
      </c>
      <c r="F840" s="7">
        <v>83</v>
      </c>
      <c r="G840" s="7"/>
      <c r="H840" s="7">
        <v>0</v>
      </c>
      <c r="I840" s="7"/>
      <c r="J840" s="7">
        <v>83</v>
      </c>
      <c r="K840" s="8"/>
      <c r="L840" s="7">
        <v>0</v>
      </c>
      <c r="M840" s="7">
        <v>0</v>
      </c>
      <c r="N840" s="7">
        <v>83</v>
      </c>
      <c r="O840" s="6" t="s">
        <v>328</v>
      </c>
      <c r="P840" s="5">
        <v>0</v>
      </c>
      <c r="Q840" s="5">
        <v>0</v>
      </c>
    </row>
    <row r="841" spans="1:17" x14ac:dyDescent="0.35">
      <c r="A841" s="9">
        <v>18724</v>
      </c>
      <c r="B841" s="8" t="s">
        <v>332</v>
      </c>
      <c r="C841" s="8" t="s">
        <v>124</v>
      </c>
      <c r="D841" s="8" t="s">
        <v>761</v>
      </c>
      <c r="E841" s="8" t="s">
        <v>41</v>
      </c>
      <c r="F841" s="7">
        <v>473</v>
      </c>
      <c r="G841" s="7"/>
      <c r="H841" s="7">
        <v>0</v>
      </c>
      <c r="I841" s="7"/>
      <c r="J841" s="7">
        <v>473</v>
      </c>
      <c r="K841" s="8"/>
      <c r="L841" s="7">
        <v>0</v>
      </c>
      <c r="M841" s="7">
        <v>0</v>
      </c>
      <c r="N841" s="7">
        <v>473</v>
      </c>
      <c r="O841" s="6" t="s">
        <v>328</v>
      </c>
      <c r="P841" s="5">
        <v>5.46</v>
      </c>
      <c r="Q841" s="5">
        <v>2582.58</v>
      </c>
    </row>
    <row r="842" spans="1:17" x14ac:dyDescent="0.35">
      <c r="A842" s="9">
        <v>18725</v>
      </c>
      <c r="B842" s="8" t="s">
        <v>332</v>
      </c>
      <c r="C842" s="8" t="s">
        <v>70</v>
      </c>
      <c r="D842" s="8" t="s">
        <v>760</v>
      </c>
      <c r="E842" s="8" t="s">
        <v>113</v>
      </c>
      <c r="F842" s="7">
        <v>189</v>
      </c>
      <c r="G842" s="7"/>
      <c r="H842" s="7">
        <v>-26.089355999999999</v>
      </c>
      <c r="I842" s="7"/>
      <c r="J842" s="7">
        <v>162.91064399999999</v>
      </c>
      <c r="K842" s="8" t="s">
        <v>574</v>
      </c>
      <c r="L842" s="7">
        <v>0</v>
      </c>
      <c r="M842" s="7">
        <v>0</v>
      </c>
      <c r="N842" s="7">
        <v>162.91064399999999</v>
      </c>
      <c r="O842" s="6" t="s">
        <v>328</v>
      </c>
      <c r="P842" s="5">
        <v>3.36</v>
      </c>
      <c r="Q842" s="5">
        <v>547.3797638399999</v>
      </c>
    </row>
    <row r="843" spans="1:17" x14ac:dyDescent="0.35">
      <c r="A843" s="9">
        <v>18726</v>
      </c>
      <c r="B843" s="8" t="s">
        <v>332</v>
      </c>
      <c r="C843" s="8" t="s">
        <v>66</v>
      </c>
      <c r="D843" s="8" t="s">
        <v>210</v>
      </c>
      <c r="E843" s="8" t="s">
        <v>41</v>
      </c>
      <c r="F843" s="7">
        <v>1472</v>
      </c>
      <c r="G843" s="7"/>
      <c r="H843" s="7">
        <v>-70.789733999999996</v>
      </c>
      <c r="I843" s="7"/>
      <c r="J843" s="7">
        <v>1401.210266</v>
      </c>
      <c r="K843" s="8" t="s">
        <v>574</v>
      </c>
      <c r="L843" s="7">
        <v>0</v>
      </c>
      <c r="M843" s="7">
        <v>0</v>
      </c>
      <c r="N843" s="7">
        <v>1401.210266</v>
      </c>
      <c r="O843" s="6" t="s">
        <v>328</v>
      </c>
      <c r="P843" s="5">
        <v>1.44</v>
      </c>
      <c r="Q843" s="5">
        <v>2017.7427830399999</v>
      </c>
    </row>
    <row r="844" spans="1:17" x14ac:dyDescent="0.35">
      <c r="A844" s="9">
        <v>18727</v>
      </c>
      <c r="B844" s="8" t="s">
        <v>332</v>
      </c>
      <c r="C844" s="8" t="s">
        <v>64</v>
      </c>
      <c r="D844" s="8" t="s">
        <v>759</v>
      </c>
      <c r="E844" s="8" t="s">
        <v>41</v>
      </c>
      <c r="F844" s="7">
        <v>0</v>
      </c>
      <c r="G844" s="7"/>
      <c r="H844" s="7">
        <v>0</v>
      </c>
      <c r="I844" s="7"/>
      <c r="J844" s="7">
        <v>0</v>
      </c>
      <c r="K844" s="8"/>
      <c r="L844" s="7">
        <v>0</v>
      </c>
      <c r="M844" s="7">
        <v>0</v>
      </c>
      <c r="N844" s="7">
        <v>0</v>
      </c>
      <c r="O844" s="6" t="s">
        <v>328</v>
      </c>
      <c r="P844" s="5">
        <v>5.7</v>
      </c>
      <c r="Q844" s="5">
        <v>0</v>
      </c>
    </row>
    <row r="845" spans="1:17" x14ac:dyDescent="0.35">
      <c r="A845" s="9">
        <v>18728</v>
      </c>
      <c r="B845" s="8" t="s">
        <v>332</v>
      </c>
      <c r="C845" s="8" t="s">
        <v>70</v>
      </c>
      <c r="D845" s="8" t="s">
        <v>758</v>
      </c>
      <c r="E845" s="8" t="s">
        <v>63</v>
      </c>
      <c r="F845" s="7">
        <v>495</v>
      </c>
      <c r="G845" s="7"/>
      <c r="H845" s="7">
        <v>0</v>
      </c>
      <c r="I845" s="7"/>
      <c r="J845" s="7">
        <v>495</v>
      </c>
      <c r="K845" s="8" t="s">
        <v>574</v>
      </c>
      <c r="L845" s="7">
        <v>0</v>
      </c>
      <c r="M845" s="7">
        <v>0</v>
      </c>
      <c r="N845" s="7">
        <v>495</v>
      </c>
      <c r="O845" s="6" t="s">
        <v>328</v>
      </c>
      <c r="P845" s="5">
        <v>3.36</v>
      </c>
      <c r="Q845" s="5">
        <v>1663.2</v>
      </c>
    </row>
    <row r="846" spans="1:17" x14ac:dyDescent="0.35">
      <c r="A846" s="9">
        <v>18729</v>
      </c>
      <c r="B846" s="8" t="s">
        <v>332</v>
      </c>
      <c r="C846" s="8" t="s">
        <v>39</v>
      </c>
      <c r="D846" s="8" t="s">
        <v>757</v>
      </c>
      <c r="E846" s="8" t="s">
        <v>41</v>
      </c>
      <c r="F846" s="7">
        <v>0</v>
      </c>
      <c r="G846" s="7"/>
      <c r="H846" s="7">
        <v>0</v>
      </c>
      <c r="I846" s="7"/>
      <c r="J846" s="7">
        <v>0</v>
      </c>
      <c r="K846" s="8"/>
      <c r="L846" s="7">
        <v>0</v>
      </c>
      <c r="M846" s="7">
        <v>0</v>
      </c>
      <c r="N846" s="7">
        <v>0</v>
      </c>
      <c r="O846" s="6" t="s">
        <v>328</v>
      </c>
      <c r="P846" s="5">
        <v>0</v>
      </c>
      <c r="Q846" s="5">
        <v>0</v>
      </c>
    </row>
    <row r="847" spans="1:17" x14ac:dyDescent="0.35">
      <c r="A847" s="9">
        <v>18730</v>
      </c>
      <c r="B847" s="8" t="s">
        <v>332</v>
      </c>
      <c r="C847" s="8" t="s">
        <v>39</v>
      </c>
      <c r="D847" s="8" t="s">
        <v>756</v>
      </c>
      <c r="E847" s="8" t="s">
        <v>88</v>
      </c>
      <c r="F847" s="7">
        <v>0</v>
      </c>
      <c r="G847" s="7"/>
      <c r="H847" s="7">
        <v>0</v>
      </c>
      <c r="I847" s="7"/>
      <c r="J847" s="7">
        <v>0</v>
      </c>
      <c r="K847" s="8"/>
      <c r="L847" s="7">
        <v>0</v>
      </c>
      <c r="M847" s="7">
        <v>0</v>
      </c>
      <c r="N847" s="7">
        <v>0</v>
      </c>
      <c r="O847" s="6" t="s">
        <v>328</v>
      </c>
      <c r="P847" s="5">
        <v>9.3699999999999992</v>
      </c>
      <c r="Q847" s="5">
        <v>0</v>
      </c>
    </row>
    <row r="848" spans="1:17" x14ac:dyDescent="0.35">
      <c r="A848" s="9">
        <v>18731</v>
      </c>
      <c r="B848" s="8" t="s">
        <v>332</v>
      </c>
      <c r="C848" s="8" t="s">
        <v>39</v>
      </c>
      <c r="D848" s="8" t="s">
        <v>755</v>
      </c>
      <c r="E848" s="8" t="s">
        <v>41</v>
      </c>
      <c r="F848" s="7">
        <v>987.6</v>
      </c>
      <c r="G848" s="7"/>
      <c r="H848" s="7">
        <v>0</v>
      </c>
      <c r="I848" s="7"/>
      <c r="J848" s="7">
        <v>987.6</v>
      </c>
      <c r="K848" s="8"/>
      <c r="L848" s="7">
        <v>0</v>
      </c>
      <c r="M848" s="7">
        <v>0</v>
      </c>
      <c r="N848" s="7">
        <v>987.6</v>
      </c>
      <c r="O848" s="6" t="s">
        <v>328</v>
      </c>
      <c r="P848" s="5">
        <v>5.7</v>
      </c>
      <c r="Q848" s="5">
        <v>5629.3200000000006</v>
      </c>
    </row>
    <row r="849" spans="1:17" x14ac:dyDescent="0.35">
      <c r="A849" s="9">
        <v>18732</v>
      </c>
      <c r="B849" s="8" t="s">
        <v>332</v>
      </c>
      <c r="C849" s="8" t="s">
        <v>171</v>
      </c>
      <c r="D849" s="8" t="s">
        <v>179</v>
      </c>
      <c r="E849" s="8" t="s">
        <v>88</v>
      </c>
      <c r="F849" s="7">
        <v>893.7</v>
      </c>
      <c r="G849" s="7"/>
      <c r="H849" s="7">
        <v>0</v>
      </c>
      <c r="I849" s="7"/>
      <c r="J849" s="7">
        <v>893.7</v>
      </c>
      <c r="K849" s="8"/>
      <c r="L849" s="7">
        <v>0</v>
      </c>
      <c r="M849" s="7">
        <v>-0.32040000000000102</v>
      </c>
      <c r="N849" s="7">
        <v>893.3796000000001</v>
      </c>
      <c r="O849" s="6" t="s">
        <v>328</v>
      </c>
      <c r="P849" s="5">
        <v>11.56</v>
      </c>
      <c r="Q849" s="5">
        <v>10331.172</v>
      </c>
    </row>
    <row r="850" spans="1:17" x14ac:dyDescent="0.35">
      <c r="A850" s="9">
        <v>18733</v>
      </c>
      <c r="B850" s="8" t="s">
        <v>332</v>
      </c>
      <c r="C850" s="8" t="s">
        <v>70</v>
      </c>
      <c r="D850" s="8" t="s">
        <v>754</v>
      </c>
      <c r="E850" s="8" t="s">
        <v>75</v>
      </c>
      <c r="F850" s="7">
        <v>1041.0999999999999</v>
      </c>
      <c r="G850" s="7"/>
      <c r="H850" s="7">
        <v>-390.89663999999999</v>
      </c>
      <c r="I850" s="7"/>
      <c r="J850" s="7">
        <v>650.20335999999998</v>
      </c>
      <c r="K850" s="8" t="s">
        <v>574</v>
      </c>
      <c r="L850" s="7">
        <v>0</v>
      </c>
      <c r="M850" s="7">
        <v>-576</v>
      </c>
      <c r="N850" s="7">
        <v>74.203359999999975</v>
      </c>
      <c r="O850" s="6" t="s">
        <v>328</v>
      </c>
      <c r="P850" s="5">
        <v>3.36</v>
      </c>
      <c r="Q850" s="5">
        <v>2184.6832895999996</v>
      </c>
    </row>
    <row r="851" spans="1:17" x14ac:dyDescent="0.35">
      <c r="A851" s="9">
        <v>18734</v>
      </c>
      <c r="B851" s="8" t="s">
        <v>332</v>
      </c>
      <c r="C851" s="8" t="s">
        <v>124</v>
      </c>
      <c r="D851" s="8" t="s">
        <v>753</v>
      </c>
      <c r="E851" s="8" t="s">
        <v>752</v>
      </c>
      <c r="F851" s="7">
        <v>538</v>
      </c>
      <c r="G851" s="7"/>
      <c r="H851" s="7">
        <v>0</v>
      </c>
      <c r="I851" s="7"/>
      <c r="J851" s="7">
        <v>538</v>
      </c>
      <c r="K851" s="8"/>
      <c r="L851" s="7">
        <v>0</v>
      </c>
      <c r="M851" s="7">
        <v>0</v>
      </c>
      <c r="N851" s="7">
        <v>538</v>
      </c>
      <c r="O851" s="6" t="s">
        <v>328</v>
      </c>
      <c r="P851" s="5">
        <v>5</v>
      </c>
      <c r="Q851" s="5">
        <v>2690</v>
      </c>
    </row>
    <row r="852" spans="1:17" x14ac:dyDescent="0.35">
      <c r="A852" s="9">
        <v>18735</v>
      </c>
      <c r="B852" s="8" t="s">
        <v>332</v>
      </c>
      <c r="C852" s="8" t="s">
        <v>66</v>
      </c>
      <c r="D852" s="8" t="s">
        <v>751</v>
      </c>
      <c r="E852" s="8" t="s">
        <v>41</v>
      </c>
      <c r="F852" s="7">
        <v>961</v>
      </c>
      <c r="G852" s="7"/>
      <c r="H852" s="7">
        <v>0</v>
      </c>
      <c r="I852" s="7"/>
      <c r="J852" s="7">
        <v>961</v>
      </c>
      <c r="K852" s="8"/>
      <c r="L852" s="7">
        <v>0</v>
      </c>
      <c r="M852" s="7">
        <v>0</v>
      </c>
      <c r="N852" s="7">
        <v>961</v>
      </c>
      <c r="O852" s="6" t="s">
        <v>328</v>
      </c>
      <c r="P852" s="5">
        <v>2.39</v>
      </c>
      <c r="Q852" s="5">
        <v>2296.79</v>
      </c>
    </row>
    <row r="853" spans="1:17" x14ac:dyDescent="0.35">
      <c r="A853" s="9">
        <v>18736</v>
      </c>
      <c r="B853" s="8" t="s">
        <v>332</v>
      </c>
      <c r="C853" s="8" t="s">
        <v>39</v>
      </c>
      <c r="D853" s="8" t="s">
        <v>750</v>
      </c>
      <c r="E853" s="8" t="s">
        <v>41</v>
      </c>
      <c r="F853" s="7">
        <v>0</v>
      </c>
      <c r="G853" s="7"/>
      <c r="H853" s="7">
        <v>0</v>
      </c>
      <c r="I853" s="7"/>
      <c r="J853" s="7">
        <v>0</v>
      </c>
      <c r="K853" s="8"/>
      <c r="L853" s="7">
        <v>0</v>
      </c>
      <c r="M853" s="7">
        <v>0</v>
      </c>
      <c r="N853" s="7">
        <v>0</v>
      </c>
      <c r="O853" s="6" t="s">
        <v>328</v>
      </c>
      <c r="P853" s="5">
        <v>5.04</v>
      </c>
      <c r="Q853" s="5">
        <v>0</v>
      </c>
    </row>
    <row r="854" spans="1:17" x14ac:dyDescent="0.35">
      <c r="A854" s="9">
        <v>18737</v>
      </c>
      <c r="B854" s="8" t="s">
        <v>332</v>
      </c>
      <c r="C854" s="8" t="s">
        <v>229</v>
      </c>
      <c r="D854" s="8" t="s">
        <v>749</v>
      </c>
      <c r="E854" s="8" t="s">
        <v>231</v>
      </c>
      <c r="F854" s="7">
        <v>6995</v>
      </c>
      <c r="G854" s="7">
        <v>2340.5</v>
      </c>
      <c r="H854" s="7">
        <v>-5505.5711760000004</v>
      </c>
      <c r="I854" s="7"/>
      <c r="J854" s="7">
        <v>3829.9288239999996</v>
      </c>
      <c r="K854" s="8" t="s">
        <v>574</v>
      </c>
      <c r="L854" s="7">
        <v>7174.3</v>
      </c>
      <c r="M854" s="7">
        <v>-5824.6413000000002</v>
      </c>
      <c r="N854" s="7">
        <v>5179.5875239999996</v>
      </c>
      <c r="O854" s="6" t="s">
        <v>328</v>
      </c>
      <c r="P854" s="5">
        <v>2.38</v>
      </c>
      <c r="Q854" s="5">
        <v>9115.230601119998</v>
      </c>
    </row>
    <row r="855" spans="1:17" x14ac:dyDescent="0.35">
      <c r="A855" s="9">
        <v>18738</v>
      </c>
      <c r="B855" s="8" t="s">
        <v>332</v>
      </c>
      <c r="C855" s="8" t="s">
        <v>48</v>
      </c>
      <c r="D855" s="8" t="s">
        <v>748</v>
      </c>
      <c r="E855" s="8" t="s">
        <v>88</v>
      </c>
      <c r="F855" s="7">
        <v>30</v>
      </c>
      <c r="G855" s="7"/>
      <c r="H855" s="7">
        <v>0</v>
      </c>
      <c r="I855" s="7"/>
      <c r="J855" s="7">
        <v>30</v>
      </c>
      <c r="K855" s="8"/>
      <c r="L855" s="7">
        <v>0</v>
      </c>
      <c r="M855" s="7">
        <v>0</v>
      </c>
      <c r="N855" s="7">
        <v>30</v>
      </c>
      <c r="O855" s="6" t="s">
        <v>328</v>
      </c>
      <c r="P855" s="5">
        <v>8.1</v>
      </c>
      <c r="Q855" s="5">
        <v>243</v>
      </c>
    </row>
    <row r="856" spans="1:17" x14ac:dyDescent="0.35">
      <c r="A856" s="9">
        <v>18739</v>
      </c>
      <c r="B856" s="8" t="s">
        <v>332</v>
      </c>
      <c r="C856" s="8" t="s">
        <v>70</v>
      </c>
      <c r="D856" s="8" t="s">
        <v>747</v>
      </c>
      <c r="E856" s="8" t="s">
        <v>746</v>
      </c>
      <c r="F856" s="7">
        <v>0</v>
      </c>
      <c r="G856" s="7"/>
      <c r="H856" s="7">
        <v>0</v>
      </c>
      <c r="I856" s="7"/>
      <c r="J856" s="7">
        <v>0</v>
      </c>
      <c r="K856" s="8" t="s">
        <v>574</v>
      </c>
      <c r="L856" s="7">
        <v>0</v>
      </c>
      <c r="M856" s="7">
        <v>0</v>
      </c>
      <c r="N856" s="7">
        <v>0</v>
      </c>
      <c r="O856" s="6" t="s">
        <v>328</v>
      </c>
      <c r="P856" s="5">
        <v>0</v>
      </c>
      <c r="Q856" s="5">
        <v>0</v>
      </c>
    </row>
    <row r="857" spans="1:17" x14ac:dyDescent="0.35">
      <c r="A857" s="9">
        <v>18740</v>
      </c>
      <c r="B857" s="8" t="s">
        <v>332</v>
      </c>
      <c r="C857" s="8" t="s">
        <v>83</v>
      </c>
      <c r="D857" s="8" t="s">
        <v>745</v>
      </c>
      <c r="E857" s="8" t="s">
        <v>46</v>
      </c>
      <c r="F857" s="7">
        <v>901</v>
      </c>
      <c r="G857" s="7"/>
      <c r="H857" s="7">
        <v>0</v>
      </c>
      <c r="I857" s="7"/>
      <c r="J857" s="7">
        <v>901</v>
      </c>
      <c r="K857" s="8"/>
      <c r="L857" s="7">
        <v>0</v>
      </c>
      <c r="M857" s="7">
        <v>0</v>
      </c>
      <c r="N857" s="7">
        <v>901</v>
      </c>
      <c r="O857" s="6" t="s">
        <v>328</v>
      </c>
      <c r="P857" s="5">
        <v>0.95</v>
      </c>
      <c r="Q857" s="5">
        <v>855.94999999999993</v>
      </c>
    </row>
    <row r="858" spans="1:17" x14ac:dyDescent="0.35">
      <c r="A858" s="9">
        <v>18741</v>
      </c>
      <c r="B858" s="8" t="s">
        <v>332</v>
      </c>
      <c r="C858" s="8" t="s">
        <v>99</v>
      </c>
      <c r="D858" s="8" t="s">
        <v>744</v>
      </c>
      <c r="E858" s="8" t="s">
        <v>153</v>
      </c>
      <c r="F858" s="7">
        <v>0</v>
      </c>
      <c r="G858" s="7"/>
      <c r="H858" s="7">
        <v>0</v>
      </c>
      <c r="I858" s="7"/>
      <c r="J858" s="7">
        <v>0</v>
      </c>
      <c r="K858" s="8"/>
      <c r="L858" s="7">
        <v>0</v>
      </c>
      <c r="M858" s="7">
        <v>0</v>
      </c>
      <c r="N858" s="7">
        <v>0</v>
      </c>
      <c r="O858" s="6" t="s">
        <v>328</v>
      </c>
      <c r="P858" s="5">
        <v>0</v>
      </c>
      <c r="Q858" s="5">
        <v>0</v>
      </c>
    </row>
    <row r="859" spans="1:17" x14ac:dyDescent="0.35">
      <c r="A859" s="9">
        <v>18742</v>
      </c>
      <c r="B859" s="8" t="s">
        <v>332</v>
      </c>
      <c r="C859" s="8" t="s">
        <v>99</v>
      </c>
      <c r="D859" s="8" t="s">
        <v>743</v>
      </c>
      <c r="E859" s="8" t="s">
        <v>41</v>
      </c>
      <c r="F859" s="7">
        <v>2689.7</v>
      </c>
      <c r="G859" s="7"/>
      <c r="H859" s="7">
        <v>-106.3121826</v>
      </c>
      <c r="I859" s="7"/>
      <c r="J859" s="7">
        <v>2583.3878173999997</v>
      </c>
      <c r="K859" s="8"/>
      <c r="L859" s="7">
        <v>0</v>
      </c>
      <c r="M859" s="7">
        <v>0</v>
      </c>
      <c r="N859" s="7">
        <v>2583.3878173999997</v>
      </c>
      <c r="O859" s="6" t="s">
        <v>328</v>
      </c>
      <c r="P859" s="5">
        <v>0</v>
      </c>
      <c r="Q859" s="5">
        <v>0</v>
      </c>
    </row>
    <row r="860" spans="1:17" x14ac:dyDescent="0.35">
      <c r="A860" s="9">
        <v>18744</v>
      </c>
      <c r="B860" s="8" t="s">
        <v>332</v>
      </c>
      <c r="C860" s="8" t="s">
        <v>57</v>
      </c>
      <c r="D860" s="8" t="s">
        <v>742</v>
      </c>
      <c r="E860" s="8" t="s">
        <v>41</v>
      </c>
      <c r="F860" s="7">
        <v>711.3</v>
      </c>
      <c r="G860" s="7"/>
      <c r="H860" s="7">
        <v>0</v>
      </c>
      <c r="I860" s="7"/>
      <c r="J860" s="7">
        <v>711.3</v>
      </c>
      <c r="K860" s="8"/>
      <c r="L860" s="7">
        <v>0</v>
      </c>
      <c r="M860" s="7">
        <v>0</v>
      </c>
      <c r="N860" s="7">
        <v>711.3</v>
      </c>
      <c r="O860" s="6" t="s">
        <v>328</v>
      </c>
      <c r="P860" s="5">
        <v>0.95</v>
      </c>
      <c r="Q860" s="5">
        <v>675.7349999999999</v>
      </c>
    </row>
    <row r="861" spans="1:17" x14ac:dyDescent="0.35">
      <c r="A861" s="9">
        <v>18745</v>
      </c>
      <c r="B861" s="8" t="s">
        <v>332</v>
      </c>
      <c r="C861" s="8" t="s">
        <v>57</v>
      </c>
      <c r="D861" s="8" t="s">
        <v>741</v>
      </c>
      <c r="E861" s="8" t="s">
        <v>41</v>
      </c>
      <c r="F861" s="7">
        <v>1137.5999999999999</v>
      </c>
      <c r="G861" s="7"/>
      <c r="H861" s="7">
        <v>0</v>
      </c>
      <c r="I861" s="7"/>
      <c r="J861" s="7">
        <v>1137.5999999999999</v>
      </c>
      <c r="K861" s="8"/>
      <c r="L861" s="7">
        <v>0</v>
      </c>
      <c r="M861" s="7">
        <v>-150</v>
      </c>
      <c r="N861" s="7">
        <v>987.59999999999991</v>
      </c>
      <c r="O861" s="6" t="s">
        <v>328</v>
      </c>
      <c r="P861" s="5">
        <v>0</v>
      </c>
      <c r="Q861" s="5">
        <v>0</v>
      </c>
    </row>
    <row r="862" spans="1:17" x14ac:dyDescent="0.35">
      <c r="A862" s="9">
        <v>18747</v>
      </c>
      <c r="B862" s="8" t="s">
        <v>332</v>
      </c>
      <c r="C862" s="8" t="s">
        <v>66</v>
      </c>
      <c r="D862" s="8" t="s">
        <v>740</v>
      </c>
      <c r="E862" s="8" t="s">
        <v>398</v>
      </c>
      <c r="F862" s="7">
        <v>170</v>
      </c>
      <c r="G862" s="7"/>
      <c r="H862" s="7">
        <v>-7.7138315999999998</v>
      </c>
      <c r="I862" s="7"/>
      <c r="J862" s="7">
        <v>162.28616840000001</v>
      </c>
      <c r="K862" s="8"/>
      <c r="L862" s="7">
        <v>0</v>
      </c>
      <c r="M862" s="7">
        <v>0</v>
      </c>
      <c r="N862" s="7">
        <v>162.28616840000001</v>
      </c>
      <c r="O862" s="6" t="s">
        <v>328</v>
      </c>
      <c r="P862" s="5">
        <v>3.22</v>
      </c>
      <c r="Q862" s="5">
        <v>522.56146224800011</v>
      </c>
    </row>
    <row r="863" spans="1:17" x14ac:dyDescent="0.35">
      <c r="A863" s="9">
        <v>18748</v>
      </c>
      <c r="B863" s="8" t="s">
        <v>332</v>
      </c>
      <c r="C863" s="8" t="s">
        <v>66</v>
      </c>
      <c r="D863" s="8" t="s">
        <v>739</v>
      </c>
      <c r="E863" s="8" t="s">
        <v>69</v>
      </c>
      <c r="F863" s="7">
        <v>917.7</v>
      </c>
      <c r="G863" s="7"/>
      <c r="H863" s="7">
        <v>0</v>
      </c>
      <c r="I863" s="7"/>
      <c r="J863" s="7">
        <v>917.7</v>
      </c>
      <c r="K863" s="8"/>
      <c r="L863" s="7">
        <v>0</v>
      </c>
      <c r="M863" s="7">
        <v>0</v>
      </c>
      <c r="N863" s="7">
        <v>917.7</v>
      </c>
      <c r="O863" s="6" t="s">
        <v>328</v>
      </c>
      <c r="P863" s="5">
        <v>2.69</v>
      </c>
      <c r="Q863" s="5">
        <v>2468.6130000000003</v>
      </c>
    </row>
    <row r="864" spans="1:17" x14ac:dyDescent="0.35">
      <c r="A864" s="9">
        <v>18749</v>
      </c>
      <c r="B864" s="8" t="s">
        <v>332</v>
      </c>
      <c r="C864" s="8" t="s">
        <v>189</v>
      </c>
      <c r="D864" s="8" t="s">
        <v>738</v>
      </c>
      <c r="E864" s="8" t="s">
        <v>46</v>
      </c>
      <c r="F864" s="7">
        <v>1418</v>
      </c>
      <c r="G864" s="7"/>
      <c r="H864" s="7">
        <v>0</v>
      </c>
      <c r="I864" s="7"/>
      <c r="J864" s="7">
        <v>1418</v>
      </c>
      <c r="K864" s="8"/>
      <c r="L864" s="7">
        <v>0</v>
      </c>
      <c r="M864" s="7">
        <v>0</v>
      </c>
      <c r="N864" s="7">
        <v>1418</v>
      </c>
      <c r="O864" s="6" t="s">
        <v>328</v>
      </c>
      <c r="P864" s="5">
        <v>1.86</v>
      </c>
      <c r="Q864" s="5">
        <v>2637.48</v>
      </c>
    </row>
    <row r="865" spans="1:17" x14ac:dyDescent="0.35">
      <c r="A865" s="9">
        <v>18750</v>
      </c>
      <c r="B865" s="8" t="s">
        <v>332</v>
      </c>
      <c r="C865" s="8" t="s">
        <v>158</v>
      </c>
      <c r="D865" s="8" t="s">
        <v>737</v>
      </c>
      <c r="E865" s="8" t="s">
        <v>41</v>
      </c>
      <c r="F865" s="7">
        <v>339.3</v>
      </c>
      <c r="G865" s="7"/>
      <c r="H865" s="7">
        <v>0</v>
      </c>
      <c r="I865" s="7"/>
      <c r="J865" s="7">
        <v>339.3</v>
      </c>
      <c r="K865" s="8"/>
      <c r="L865" s="7">
        <v>0</v>
      </c>
      <c r="M865" s="7">
        <v>0</v>
      </c>
      <c r="N865" s="7">
        <v>339.3</v>
      </c>
      <c r="O865" s="6" t="s">
        <v>328</v>
      </c>
      <c r="P865" s="5">
        <v>1.77</v>
      </c>
      <c r="Q865" s="5">
        <v>600.56100000000004</v>
      </c>
    </row>
    <row r="866" spans="1:17" x14ac:dyDescent="0.35">
      <c r="A866" s="9">
        <v>18751</v>
      </c>
      <c r="B866" s="8" t="s">
        <v>332</v>
      </c>
      <c r="C866" s="8" t="s">
        <v>158</v>
      </c>
      <c r="D866" s="8" t="s">
        <v>736</v>
      </c>
      <c r="E866" s="8" t="s">
        <v>41</v>
      </c>
      <c r="F866" s="7">
        <v>0</v>
      </c>
      <c r="G866" s="7"/>
      <c r="H866" s="7">
        <v>0</v>
      </c>
      <c r="I866" s="7"/>
      <c r="J866" s="7">
        <v>0</v>
      </c>
      <c r="K866" s="8" t="s">
        <v>574</v>
      </c>
      <c r="L866" s="7">
        <v>0</v>
      </c>
      <c r="M866" s="7">
        <v>0</v>
      </c>
      <c r="N866" s="7">
        <v>0</v>
      </c>
      <c r="O866" s="6" t="s">
        <v>328</v>
      </c>
      <c r="P866" s="5">
        <v>1.68</v>
      </c>
      <c r="Q866" s="5">
        <v>0</v>
      </c>
    </row>
    <row r="867" spans="1:17" x14ac:dyDescent="0.35">
      <c r="A867" s="9">
        <v>18752</v>
      </c>
      <c r="B867" s="8" t="s">
        <v>332</v>
      </c>
      <c r="C867" s="8" t="s">
        <v>735</v>
      </c>
      <c r="D867" s="8" t="s">
        <v>734</v>
      </c>
      <c r="E867" s="8" t="s">
        <v>46</v>
      </c>
      <c r="F867" s="7">
        <v>0</v>
      </c>
      <c r="G867" s="7"/>
      <c r="H867" s="7">
        <v>0</v>
      </c>
      <c r="I867" s="7"/>
      <c r="J867" s="7">
        <v>0</v>
      </c>
      <c r="K867" s="8" t="s">
        <v>574</v>
      </c>
      <c r="L867" s="7">
        <v>0</v>
      </c>
      <c r="M867" s="7">
        <v>0</v>
      </c>
      <c r="N867" s="7">
        <v>0</v>
      </c>
      <c r="O867" s="6" t="s">
        <v>328</v>
      </c>
      <c r="P867" s="5">
        <v>1.45</v>
      </c>
      <c r="Q867" s="5">
        <v>0</v>
      </c>
    </row>
    <row r="868" spans="1:17" x14ac:dyDescent="0.35">
      <c r="A868" s="9">
        <v>18753</v>
      </c>
      <c r="B868" s="8" t="s">
        <v>332</v>
      </c>
      <c r="C868" s="8" t="s">
        <v>70</v>
      </c>
      <c r="D868" s="8" t="s">
        <v>733</v>
      </c>
      <c r="E868" s="8" t="s">
        <v>147</v>
      </c>
      <c r="F868" s="7">
        <v>583</v>
      </c>
      <c r="G868" s="7"/>
      <c r="H868" s="7">
        <v>0</v>
      </c>
      <c r="I868" s="7"/>
      <c r="J868" s="7">
        <v>583</v>
      </c>
      <c r="K868" s="8" t="s">
        <v>574</v>
      </c>
      <c r="L868" s="7">
        <v>0</v>
      </c>
      <c r="M868" s="7">
        <v>-143</v>
      </c>
      <c r="N868" s="7">
        <v>440</v>
      </c>
      <c r="O868" s="6" t="s">
        <v>328</v>
      </c>
      <c r="P868" s="5">
        <v>3.36</v>
      </c>
      <c r="Q868" s="5">
        <v>1958.8799999999999</v>
      </c>
    </row>
    <row r="869" spans="1:17" x14ac:dyDescent="0.35">
      <c r="A869" s="9">
        <v>18754</v>
      </c>
      <c r="B869" s="8" t="s">
        <v>332</v>
      </c>
      <c r="C869" s="8" t="s">
        <v>70</v>
      </c>
      <c r="D869" s="8" t="s">
        <v>732</v>
      </c>
      <c r="E869" s="8" t="s">
        <v>731</v>
      </c>
      <c r="F869" s="7">
        <v>0</v>
      </c>
      <c r="G869" s="7"/>
      <c r="H869" s="7">
        <v>0</v>
      </c>
      <c r="I869" s="7"/>
      <c r="J869" s="7">
        <v>0</v>
      </c>
      <c r="K869" s="8" t="s">
        <v>574</v>
      </c>
      <c r="L869" s="7">
        <v>0</v>
      </c>
      <c r="M869" s="7">
        <v>0</v>
      </c>
      <c r="N869" s="7">
        <v>0</v>
      </c>
      <c r="O869" s="6" t="s">
        <v>328</v>
      </c>
      <c r="P869" s="5">
        <v>0</v>
      </c>
      <c r="Q869" s="5">
        <v>0</v>
      </c>
    </row>
    <row r="870" spans="1:17" x14ac:dyDescent="0.35">
      <c r="A870" s="9">
        <v>18755</v>
      </c>
      <c r="B870" s="8" t="s">
        <v>332</v>
      </c>
      <c r="C870" s="8" t="s">
        <v>70</v>
      </c>
      <c r="D870" s="8" t="s">
        <v>730</v>
      </c>
      <c r="E870" s="8" t="s">
        <v>729</v>
      </c>
      <c r="F870" s="7">
        <v>126</v>
      </c>
      <c r="G870" s="7"/>
      <c r="H870" s="7">
        <v>0</v>
      </c>
      <c r="I870" s="7"/>
      <c r="J870" s="7">
        <v>126</v>
      </c>
      <c r="K870" s="8" t="s">
        <v>574</v>
      </c>
      <c r="L870" s="7">
        <v>0</v>
      </c>
      <c r="M870" s="7">
        <v>0</v>
      </c>
      <c r="N870" s="7">
        <v>126</v>
      </c>
      <c r="O870" s="6" t="s">
        <v>328</v>
      </c>
      <c r="P870" s="5">
        <v>3.36</v>
      </c>
      <c r="Q870" s="5">
        <v>423.35999999999996</v>
      </c>
    </row>
    <row r="871" spans="1:17" x14ac:dyDescent="0.35">
      <c r="A871" s="9">
        <v>18756</v>
      </c>
      <c r="B871" s="8" t="s">
        <v>332</v>
      </c>
      <c r="C871" s="8" t="s">
        <v>48</v>
      </c>
      <c r="D871" s="8" t="s">
        <v>728</v>
      </c>
      <c r="E871" s="8" t="s">
        <v>727</v>
      </c>
      <c r="F871" s="7">
        <v>1634</v>
      </c>
      <c r="G871" s="7"/>
      <c r="H871" s="7">
        <v>0</v>
      </c>
      <c r="I871" s="7"/>
      <c r="J871" s="7">
        <v>1634</v>
      </c>
      <c r="K871" s="8" t="s">
        <v>574</v>
      </c>
      <c r="L871" s="7">
        <v>0</v>
      </c>
      <c r="M871" s="7">
        <v>0</v>
      </c>
      <c r="N871" s="7">
        <v>1634</v>
      </c>
      <c r="O871" s="6" t="s">
        <v>328</v>
      </c>
      <c r="P871" s="5">
        <v>7.29</v>
      </c>
      <c r="Q871" s="5">
        <v>11911.86</v>
      </c>
    </row>
    <row r="872" spans="1:17" x14ac:dyDescent="0.35">
      <c r="A872" s="9">
        <v>18757</v>
      </c>
      <c r="B872" s="8" t="s">
        <v>332</v>
      </c>
      <c r="C872" s="8" t="s">
        <v>229</v>
      </c>
      <c r="D872" s="8" t="s">
        <v>726</v>
      </c>
      <c r="E872" s="8" t="s">
        <v>46</v>
      </c>
      <c r="F872" s="7">
        <v>0</v>
      </c>
      <c r="G872" s="7"/>
      <c r="H872" s="7">
        <v>0</v>
      </c>
      <c r="I872" s="7"/>
      <c r="J872" s="7">
        <v>0</v>
      </c>
      <c r="K872" s="8" t="s">
        <v>574</v>
      </c>
      <c r="L872" s="7">
        <v>0</v>
      </c>
      <c r="M872" s="7">
        <v>0</v>
      </c>
      <c r="N872" s="7">
        <v>0</v>
      </c>
      <c r="O872" s="6" t="s">
        <v>328</v>
      </c>
      <c r="P872" s="5">
        <v>1.1000000000000001</v>
      </c>
      <c r="Q872" s="5">
        <v>0</v>
      </c>
    </row>
    <row r="873" spans="1:17" x14ac:dyDescent="0.35">
      <c r="A873" s="9">
        <v>18758</v>
      </c>
      <c r="B873" s="8" t="s">
        <v>332</v>
      </c>
      <c r="C873" s="8" t="s">
        <v>211</v>
      </c>
      <c r="D873" s="8" t="s">
        <v>725</v>
      </c>
      <c r="E873" s="8" t="s">
        <v>46</v>
      </c>
      <c r="F873" s="7">
        <v>3385.4</v>
      </c>
      <c r="G873" s="7"/>
      <c r="H873" s="7">
        <v>-1217.8962180000001</v>
      </c>
      <c r="I873" s="7"/>
      <c r="J873" s="7">
        <v>2167.5037819999998</v>
      </c>
      <c r="K873" s="8"/>
      <c r="L873" s="7">
        <v>0</v>
      </c>
      <c r="M873" s="7">
        <v>-395.55599999999998</v>
      </c>
      <c r="N873" s="7">
        <v>1771.9477819999997</v>
      </c>
      <c r="O873" s="6" t="s">
        <v>328</v>
      </c>
      <c r="P873" s="5">
        <v>3.59</v>
      </c>
      <c r="Q873" s="5">
        <v>7781.3385773799992</v>
      </c>
    </row>
    <row r="874" spans="1:17" x14ac:dyDescent="0.35">
      <c r="A874" s="9">
        <v>18759</v>
      </c>
      <c r="B874" s="8" t="s">
        <v>332</v>
      </c>
      <c r="C874" s="8" t="s">
        <v>57</v>
      </c>
      <c r="D874" s="8" t="s">
        <v>724</v>
      </c>
      <c r="E874" s="8" t="s">
        <v>53</v>
      </c>
      <c r="F874" s="7">
        <v>119</v>
      </c>
      <c r="G874" s="7"/>
      <c r="H874" s="7">
        <v>0</v>
      </c>
      <c r="I874" s="7"/>
      <c r="J874" s="7">
        <v>119</v>
      </c>
      <c r="K874" s="8"/>
      <c r="L874" s="7">
        <v>0</v>
      </c>
      <c r="M874" s="7">
        <v>0</v>
      </c>
      <c r="N874" s="7">
        <v>119</v>
      </c>
      <c r="O874" s="6" t="s">
        <v>328</v>
      </c>
      <c r="P874" s="5">
        <v>1.87</v>
      </c>
      <c r="Q874" s="5">
        <v>222.53</v>
      </c>
    </row>
    <row r="875" spans="1:17" x14ac:dyDescent="0.35">
      <c r="A875" s="9">
        <v>18760</v>
      </c>
      <c r="B875" s="8" t="s">
        <v>332</v>
      </c>
      <c r="C875" s="8" t="s">
        <v>64</v>
      </c>
      <c r="D875" s="8" t="s">
        <v>723</v>
      </c>
      <c r="E875" s="8" t="s">
        <v>41</v>
      </c>
      <c r="F875" s="7">
        <v>0</v>
      </c>
      <c r="G875" s="7"/>
      <c r="H875" s="7">
        <v>0</v>
      </c>
      <c r="I875" s="7"/>
      <c r="J875" s="7">
        <v>0</v>
      </c>
      <c r="K875" s="8" t="s">
        <v>574</v>
      </c>
      <c r="L875" s="7">
        <v>0</v>
      </c>
      <c r="M875" s="7">
        <v>0</v>
      </c>
      <c r="N875" s="7">
        <v>0</v>
      </c>
      <c r="O875" s="6" t="s">
        <v>328</v>
      </c>
      <c r="P875" s="5">
        <v>5.79</v>
      </c>
      <c r="Q875" s="5">
        <v>0</v>
      </c>
    </row>
    <row r="876" spans="1:17" x14ac:dyDescent="0.35">
      <c r="A876" s="9">
        <v>18761</v>
      </c>
      <c r="B876" s="8" t="s">
        <v>332</v>
      </c>
      <c r="C876" s="8" t="s">
        <v>451</v>
      </c>
      <c r="D876" s="8" t="s">
        <v>722</v>
      </c>
      <c r="E876" s="8" t="s">
        <v>721</v>
      </c>
      <c r="F876" s="7">
        <v>19</v>
      </c>
      <c r="G876" s="7"/>
      <c r="H876" s="7">
        <v>0</v>
      </c>
      <c r="I876" s="7"/>
      <c r="J876" s="7">
        <v>19</v>
      </c>
      <c r="K876" s="8" t="s">
        <v>574</v>
      </c>
      <c r="L876" s="7">
        <v>0</v>
      </c>
      <c r="M876" s="7">
        <v>0</v>
      </c>
      <c r="N876" s="7">
        <v>19</v>
      </c>
      <c r="O876" s="6" t="s">
        <v>328</v>
      </c>
      <c r="P876" s="5">
        <v>5.24</v>
      </c>
      <c r="Q876" s="5">
        <v>99.56</v>
      </c>
    </row>
    <row r="877" spans="1:17" x14ac:dyDescent="0.35">
      <c r="A877" s="9">
        <v>18762</v>
      </c>
      <c r="B877" s="8" t="s">
        <v>332</v>
      </c>
      <c r="C877" s="8" t="s">
        <v>66</v>
      </c>
      <c r="D877" s="8" t="s">
        <v>720</v>
      </c>
      <c r="E877" s="8" t="s">
        <v>41</v>
      </c>
      <c r="F877" s="7">
        <v>2033</v>
      </c>
      <c r="G877" s="7"/>
      <c r="H877" s="7">
        <v>0</v>
      </c>
      <c r="I877" s="7"/>
      <c r="J877" s="7">
        <v>2033</v>
      </c>
      <c r="K877" s="8"/>
      <c r="L877" s="7">
        <v>0</v>
      </c>
      <c r="M877" s="7">
        <v>0</v>
      </c>
      <c r="N877" s="7">
        <v>2033</v>
      </c>
      <c r="O877" s="6" t="s">
        <v>328</v>
      </c>
      <c r="P877" s="5">
        <v>2.4</v>
      </c>
      <c r="Q877" s="5">
        <v>4879.2</v>
      </c>
    </row>
    <row r="878" spans="1:17" x14ac:dyDescent="0.35">
      <c r="A878" s="9">
        <v>18763</v>
      </c>
      <c r="B878" s="8" t="s">
        <v>332</v>
      </c>
      <c r="C878" s="8" t="s">
        <v>229</v>
      </c>
      <c r="D878" s="8" t="s">
        <v>719</v>
      </c>
      <c r="E878" s="8" t="s">
        <v>46</v>
      </c>
      <c r="F878" s="7">
        <v>12838.6</v>
      </c>
      <c r="G878" s="7">
        <v>61749</v>
      </c>
      <c r="H878" s="7">
        <v>-53604.213683399998</v>
      </c>
      <c r="I878" s="7"/>
      <c r="J878" s="7">
        <v>20983.386316600008</v>
      </c>
      <c r="K878" s="8" t="s">
        <v>574</v>
      </c>
      <c r="L878" s="7">
        <v>31817</v>
      </c>
      <c r="M878" s="7">
        <v>-45983.071499999998</v>
      </c>
      <c r="N878" s="7">
        <v>6817.3148166000101</v>
      </c>
      <c r="O878" s="6" t="s">
        <v>328</v>
      </c>
      <c r="P878" s="5">
        <v>1.18</v>
      </c>
      <c r="Q878" s="5">
        <v>24760.395853588008</v>
      </c>
    </row>
    <row r="879" spans="1:17" x14ac:dyDescent="0.35">
      <c r="A879" s="9">
        <v>18764</v>
      </c>
      <c r="B879" s="8" t="s">
        <v>332</v>
      </c>
      <c r="C879" s="8" t="s">
        <v>99</v>
      </c>
      <c r="D879" s="8" t="s">
        <v>718</v>
      </c>
      <c r="E879" s="8" t="s">
        <v>153</v>
      </c>
      <c r="F879" s="7">
        <v>183</v>
      </c>
      <c r="G879" s="7"/>
      <c r="H879" s="7">
        <v>0</v>
      </c>
      <c r="I879" s="7"/>
      <c r="J879" s="7">
        <v>183</v>
      </c>
      <c r="K879" s="8"/>
      <c r="L879" s="7">
        <v>0</v>
      </c>
      <c r="M879" s="7">
        <v>0</v>
      </c>
      <c r="N879" s="7">
        <v>183</v>
      </c>
      <c r="O879" s="6" t="s">
        <v>328</v>
      </c>
      <c r="P879" s="5">
        <v>10.15</v>
      </c>
      <c r="Q879" s="5">
        <v>1857.45</v>
      </c>
    </row>
    <row r="880" spans="1:17" x14ac:dyDescent="0.35">
      <c r="A880" s="9">
        <v>18765</v>
      </c>
      <c r="B880" s="8" t="s">
        <v>332</v>
      </c>
      <c r="C880" s="8" t="s">
        <v>124</v>
      </c>
      <c r="D880" s="8" t="s">
        <v>717</v>
      </c>
      <c r="E880" s="8" t="s">
        <v>716</v>
      </c>
      <c r="F880" s="7">
        <v>93</v>
      </c>
      <c r="G880" s="7"/>
      <c r="H880" s="7">
        <v>0</v>
      </c>
      <c r="I880" s="7"/>
      <c r="J880" s="7">
        <v>93</v>
      </c>
      <c r="K880" s="8" t="s">
        <v>574</v>
      </c>
      <c r="L880" s="7">
        <v>0</v>
      </c>
      <c r="M880" s="7">
        <v>0</v>
      </c>
      <c r="N880" s="7">
        <v>93</v>
      </c>
      <c r="O880" s="6" t="s">
        <v>328</v>
      </c>
      <c r="P880" s="5">
        <v>3.8</v>
      </c>
      <c r="Q880" s="5">
        <v>353.4</v>
      </c>
    </row>
    <row r="881" spans="1:17" x14ac:dyDescent="0.35">
      <c r="A881" s="9">
        <v>18766</v>
      </c>
      <c r="B881" s="8" t="s">
        <v>332</v>
      </c>
      <c r="C881" s="8" t="s">
        <v>124</v>
      </c>
      <c r="D881" s="8" t="s">
        <v>715</v>
      </c>
      <c r="E881" s="8" t="s">
        <v>714</v>
      </c>
      <c r="F881" s="7">
        <v>1120</v>
      </c>
      <c r="G881" s="7"/>
      <c r="H881" s="7">
        <v>0</v>
      </c>
      <c r="I881" s="7"/>
      <c r="J881" s="7">
        <v>1120</v>
      </c>
      <c r="K881" s="8"/>
      <c r="L881" s="7">
        <v>0</v>
      </c>
      <c r="M881" s="7">
        <v>0</v>
      </c>
      <c r="N881" s="7">
        <v>1120</v>
      </c>
      <c r="O881" s="6" t="s">
        <v>328</v>
      </c>
      <c r="P881" s="5">
        <v>3.4</v>
      </c>
      <c r="Q881" s="5">
        <v>3808</v>
      </c>
    </row>
    <row r="882" spans="1:17" x14ac:dyDescent="0.35">
      <c r="A882" s="9">
        <v>18767</v>
      </c>
      <c r="B882" s="8" t="s">
        <v>332</v>
      </c>
      <c r="C882" s="8" t="s">
        <v>57</v>
      </c>
      <c r="D882" s="8" t="s">
        <v>713</v>
      </c>
      <c r="E882" s="8" t="s">
        <v>53</v>
      </c>
      <c r="F882" s="7">
        <v>2272.6</v>
      </c>
      <c r="G882" s="7">
        <v>566</v>
      </c>
      <c r="H882" s="7">
        <v>-403.34074199999998</v>
      </c>
      <c r="I882" s="7"/>
      <c r="J882" s="7">
        <v>2435.259258</v>
      </c>
      <c r="K882" s="8"/>
      <c r="L882" s="7">
        <v>0</v>
      </c>
      <c r="M882" s="7">
        <v>-952.72289999999998</v>
      </c>
      <c r="N882" s="7">
        <v>1482.5363580000001</v>
      </c>
      <c r="O882" s="6" t="s">
        <v>328</v>
      </c>
      <c r="P882" s="5">
        <v>2.4</v>
      </c>
      <c r="Q882" s="5">
        <v>5844.6222191999996</v>
      </c>
    </row>
    <row r="883" spans="1:17" x14ac:dyDescent="0.35">
      <c r="A883" s="9">
        <v>18768</v>
      </c>
      <c r="B883" s="8" t="s">
        <v>332</v>
      </c>
      <c r="C883" s="8" t="s">
        <v>189</v>
      </c>
      <c r="D883" s="8" t="s">
        <v>712</v>
      </c>
      <c r="E883" s="8" t="s">
        <v>46</v>
      </c>
      <c r="F883" s="7">
        <v>224</v>
      </c>
      <c r="G883" s="7"/>
      <c r="H883" s="7">
        <v>0</v>
      </c>
      <c r="I883" s="7"/>
      <c r="J883" s="7">
        <v>224</v>
      </c>
      <c r="K883" s="8"/>
      <c r="L883" s="7">
        <v>0</v>
      </c>
      <c r="M883" s="7">
        <v>0</v>
      </c>
      <c r="N883" s="7">
        <v>224</v>
      </c>
      <c r="O883" s="6" t="s">
        <v>328</v>
      </c>
      <c r="P883" s="5">
        <v>2.1</v>
      </c>
      <c r="Q883" s="5">
        <v>470.40000000000003</v>
      </c>
    </row>
    <row r="884" spans="1:17" x14ac:dyDescent="0.35">
      <c r="A884" s="9">
        <v>18770</v>
      </c>
      <c r="B884" s="8" t="s">
        <v>332</v>
      </c>
      <c r="C884" s="8" t="s">
        <v>64</v>
      </c>
      <c r="D884" s="8" t="s">
        <v>65</v>
      </c>
      <c r="E884" s="8" t="s">
        <v>41</v>
      </c>
      <c r="F884" s="7">
        <v>8210.2000000000007</v>
      </c>
      <c r="G884" s="7"/>
      <c r="H884" s="7">
        <v>-4782.3557718000002</v>
      </c>
      <c r="I884" s="7"/>
      <c r="J884" s="7">
        <v>3427.8442282000005</v>
      </c>
      <c r="K884" s="8"/>
      <c r="L884" s="7">
        <v>0</v>
      </c>
      <c r="M884" s="7">
        <v>-4275.3145000000004</v>
      </c>
      <c r="N884" s="7">
        <v>-847.47027179999986</v>
      </c>
      <c r="O884" s="6" t="s">
        <v>328</v>
      </c>
      <c r="P884" s="5">
        <v>8.9700000000000006</v>
      </c>
      <c r="Q884" s="5">
        <v>30747.762726954006</v>
      </c>
    </row>
    <row r="885" spans="1:17" x14ac:dyDescent="0.35">
      <c r="A885" s="9">
        <v>18771</v>
      </c>
      <c r="B885" s="8" t="s">
        <v>332</v>
      </c>
      <c r="C885" s="8" t="s">
        <v>189</v>
      </c>
      <c r="D885" s="8" t="s">
        <v>711</v>
      </c>
      <c r="E885" s="8" t="s">
        <v>46</v>
      </c>
      <c r="F885" s="7">
        <v>2781.7</v>
      </c>
      <c r="G885" s="7">
        <v>8038</v>
      </c>
      <c r="H885" s="7">
        <v>-9228.2647679999991</v>
      </c>
      <c r="I885" s="7"/>
      <c r="J885" s="7">
        <v>1591.4352320000016</v>
      </c>
      <c r="K885" s="8"/>
      <c r="L885" s="7">
        <v>12000</v>
      </c>
      <c r="M885" s="7">
        <v>-90.254700000000298</v>
      </c>
      <c r="N885" s="7">
        <v>13501.180532000002</v>
      </c>
      <c r="O885" s="6" t="s">
        <v>328</v>
      </c>
      <c r="P885" s="5">
        <v>1.87</v>
      </c>
      <c r="Q885" s="5">
        <v>2975.9838838400033</v>
      </c>
    </row>
    <row r="886" spans="1:17" x14ac:dyDescent="0.35">
      <c r="A886" s="9">
        <v>18773</v>
      </c>
      <c r="B886" s="8" t="s">
        <v>332</v>
      </c>
      <c r="C886" s="8" t="s">
        <v>48</v>
      </c>
      <c r="D886" s="8" t="s">
        <v>710</v>
      </c>
      <c r="E886" s="8" t="s">
        <v>709</v>
      </c>
      <c r="F886" s="7">
        <v>1566</v>
      </c>
      <c r="G886" s="7"/>
      <c r="H886" s="7">
        <v>-1158.76233</v>
      </c>
      <c r="I886" s="7"/>
      <c r="J886" s="7">
        <v>407.23766999999998</v>
      </c>
      <c r="K886" s="8" t="s">
        <v>574</v>
      </c>
      <c r="L886" s="7">
        <v>0</v>
      </c>
      <c r="M886" s="7">
        <v>0</v>
      </c>
      <c r="N886" s="7">
        <v>407.23766999999998</v>
      </c>
      <c r="O886" s="6" t="s">
        <v>328</v>
      </c>
      <c r="P886" s="5">
        <v>7.44</v>
      </c>
      <c r="Q886" s="5">
        <v>3029.8482647999999</v>
      </c>
    </row>
    <row r="887" spans="1:17" x14ac:dyDescent="0.35">
      <c r="A887" s="9">
        <v>18774</v>
      </c>
      <c r="B887" s="8" t="s">
        <v>332</v>
      </c>
      <c r="C887" s="8" t="s">
        <v>66</v>
      </c>
      <c r="D887" s="8" t="s">
        <v>156</v>
      </c>
      <c r="E887" s="8" t="s">
        <v>41</v>
      </c>
      <c r="F887" s="7">
        <v>264.10000000000002</v>
      </c>
      <c r="G887" s="7">
        <v>3187</v>
      </c>
      <c r="H887" s="7">
        <v>-2228.1042281999999</v>
      </c>
      <c r="I887" s="7"/>
      <c r="J887" s="7">
        <v>1222.9957718000001</v>
      </c>
      <c r="K887" s="8"/>
      <c r="L887" s="7">
        <v>0</v>
      </c>
      <c r="M887" s="7">
        <v>-927.37469999999996</v>
      </c>
      <c r="N887" s="7">
        <v>295.6210718000001</v>
      </c>
      <c r="O887" s="6" t="s">
        <v>328</v>
      </c>
      <c r="P887" s="5">
        <v>9.44</v>
      </c>
      <c r="Q887" s="5">
        <v>11545.080085792</v>
      </c>
    </row>
    <row r="888" spans="1:17" x14ac:dyDescent="0.35">
      <c r="A888" s="9">
        <v>18775</v>
      </c>
      <c r="B888" s="8" t="s">
        <v>332</v>
      </c>
      <c r="C888" s="8" t="s">
        <v>158</v>
      </c>
      <c r="D888" s="8" t="s">
        <v>708</v>
      </c>
      <c r="E888" s="8" t="s">
        <v>46</v>
      </c>
      <c r="F888" s="7">
        <v>0</v>
      </c>
      <c r="G888" s="7"/>
      <c r="H888" s="7">
        <v>0</v>
      </c>
      <c r="I888" s="7"/>
      <c r="J888" s="7">
        <v>0</v>
      </c>
      <c r="K888" s="8" t="s">
        <v>574</v>
      </c>
      <c r="L888" s="7">
        <v>0</v>
      </c>
      <c r="M888" s="7">
        <v>0</v>
      </c>
      <c r="N888" s="7">
        <v>0</v>
      </c>
      <c r="O888" s="6" t="s">
        <v>328</v>
      </c>
      <c r="P888" s="5">
        <v>1.1499999999999999</v>
      </c>
      <c r="Q888" s="5">
        <v>0</v>
      </c>
    </row>
    <row r="889" spans="1:17" x14ac:dyDescent="0.35">
      <c r="A889" s="9">
        <v>18776</v>
      </c>
      <c r="B889" s="8" t="s">
        <v>332</v>
      </c>
      <c r="C889" s="8" t="s">
        <v>48</v>
      </c>
      <c r="D889" s="8" t="s">
        <v>707</v>
      </c>
      <c r="E889" s="8" t="s">
        <v>706</v>
      </c>
      <c r="F889" s="7">
        <v>1174</v>
      </c>
      <c r="G889" s="7"/>
      <c r="H889" s="7">
        <v>-13.0591008</v>
      </c>
      <c r="I889" s="7"/>
      <c r="J889" s="7">
        <v>1160.9408992000001</v>
      </c>
      <c r="K889" s="8" t="s">
        <v>574</v>
      </c>
      <c r="L889" s="7">
        <v>0</v>
      </c>
      <c r="M889" s="7">
        <v>0</v>
      </c>
      <c r="N889" s="7">
        <v>1160.9408992000001</v>
      </c>
      <c r="O889" s="6" t="s">
        <v>328</v>
      </c>
      <c r="P889" s="5">
        <v>7.45</v>
      </c>
      <c r="Q889" s="5">
        <v>8649.0096990400016</v>
      </c>
    </row>
    <row r="890" spans="1:17" x14ac:dyDescent="0.35">
      <c r="A890" s="9">
        <v>18778</v>
      </c>
      <c r="B890" s="8" t="s">
        <v>332</v>
      </c>
      <c r="C890" s="8" t="s">
        <v>66</v>
      </c>
      <c r="D890" s="8" t="s">
        <v>705</v>
      </c>
      <c r="E890" s="8" t="s">
        <v>41</v>
      </c>
      <c r="F890" s="7">
        <v>679</v>
      </c>
      <c r="G890" s="7"/>
      <c r="H890" s="7">
        <v>0</v>
      </c>
      <c r="I890" s="7"/>
      <c r="J890" s="7">
        <v>679</v>
      </c>
      <c r="K890" s="8"/>
      <c r="L890" s="7">
        <v>0</v>
      </c>
      <c r="M890" s="7">
        <v>0</v>
      </c>
      <c r="N890" s="7">
        <v>679</v>
      </c>
      <c r="O890" s="6" t="s">
        <v>328</v>
      </c>
      <c r="P890" s="5">
        <v>1.83</v>
      </c>
      <c r="Q890" s="5">
        <v>1242.57</v>
      </c>
    </row>
    <row r="891" spans="1:17" x14ac:dyDescent="0.35">
      <c r="A891" s="9">
        <v>18779</v>
      </c>
      <c r="B891" s="8" t="s">
        <v>332</v>
      </c>
      <c r="C891" s="8" t="s">
        <v>66</v>
      </c>
      <c r="D891" s="8" t="s">
        <v>704</v>
      </c>
      <c r="E891" s="8" t="s">
        <v>41</v>
      </c>
      <c r="F891" s="7">
        <v>2921</v>
      </c>
      <c r="G891" s="7"/>
      <c r="H891" s="7">
        <v>0</v>
      </c>
      <c r="I891" s="7"/>
      <c r="J891" s="7">
        <v>2921</v>
      </c>
      <c r="K891" s="8"/>
      <c r="L891" s="7">
        <v>0</v>
      </c>
      <c r="M891" s="7">
        <v>0</v>
      </c>
      <c r="N891" s="7">
        <v>2921</v>
      </c>
      <c r="O891" s="6" t="s">
        <v>328</v>
      </c>
      <c r="P891" s="5">
        <v>2.0699999999999998</v>
      </c>
      <c r="Q891" s="5">
        <v>6046.4699999999993</v>
      </c>
    </row>
    <row r="892" spans="1:17" x14ac:dyDescent="0.35">
      <c r="A892" s="9">
        <v>18780</v>
      </c>
      <c r="B892" s="8" t="s">
        <v>332</v>
      </c>
      <c r="C892" s="8" t="s">
        <v>702</v>
      </c>
      <c r="D892" s="8" t="s">
        <v>703</v>
      </c>
      <c r="E892" s="8" t="s">
        <v>41</v>
      </c>
      <c r="F892" s="7">
        <v>53</v>
      </c>
      <c r="G892" s="7"/>
      <c r="H892" s="7">
        <v>0</v>
      </c>
      <c r="I892" s="7"/>
      <c r="J892" s="7">
        <v>53</v>
      </c>
      <c r="K892" s="8"/>
      <c r="L892" s="7">
        <v>0</v>
      </c>
      <c r="M892" s="7">
        <v>0</v>
      </c>
      <c r="N892" s="7">
        <v>53</v>
      </c>
      <c r="O892" s="6" t="s">
        <v>328</v>
      </c>
      <c r="P892" s="5">
        <v>0</v>
      </c>
      <c r="Q892" s="5">
        <v>0</v>
      </c>
    </row>
    <row r="893" spans="1:17" x14ac:dyDescent="0.35">
      <c r="A893" s="9">
        <v>18781</v>
      </c>
      <c r="B893" s="8" t="s">
        <v>332</v>
      </c>
      <c r="C893" s="8" t="s">
        <v>702</v>
      </c>
      <c r="D893" s="8" t="s">
        <v>701</v>
      </c>
      <c r="E893" s="8" t="s">
        <v>41</v>
      </c>
      <c r="F893" s="7">
        <v>0</v>
      </c>
      <c r="G893" s="7"/>
      <c r="H893" s="7">
        <v>0</v>
      </c>
      <c r="I893" s="7"/>
      <c r="J893" s="7">
        <v>0</v>
      </c>
      <c r="K893" s="8"/>
      <c r="L893" s="7">
        <v>0</v>
      </c>
      <c r="M893" s="7">
        <v>0</v>
      </c>
      <c r="N893" s="7">
        <v>0</v>
      </c>
      <c r="O893" s="6" t="s">
        <v>328</v>
      </c>
      <c r="P893" s="5">
        <v>0</v>
      </c>
      <c r="Q893" s="5">
        <v>0</v>
      </c>
    </row>
    <row r="894" spans="1:17" x14ac:dyDescent="0.35">
      <c r="A894" s="9">
        <v>18782</v>
      </c>
      <c r="B894" s="8" t="s">
        <v>332</v>
      </c>
      <c r="C894" s="8" t="s">
        <v>44</v>
      </c>
      <c r="D894" s="8" t="s">
        <v>700</v>
      </c>
      <c r="E894" s="8" t="s">
        <v>41</v>
      </c>
      <c r="F894" s="7">
        <v>192</v>
      </c>
      <c r="G894" s="7"/>
      <c r="H894" s="7">
        <v>0</v>
      </c>
      <c r="I894" s="7"/>
      <c r="J894" s="7">
        <v>192</v>
      </c>
      <c r="K894" s="8" t="s">
        <v>574</v>
      </c>
      <c r="L894" s="7">
        <v>0</v>
      </c>
      <c r="M894" s="7">
        <v>0</v>
      </c>
      <c r="N894" s="7">
        <v>192</v>
      </c>
      <c r="O894" s="6" t="s">
        <v>328</v>
      </c>
      <c r="P894" s="5">
        <v>3.4</v>
      </c>
      <c r="Q894" s="5">
        <v>652.79999999999995</v>
      </c>
    </row>
    <row r="895" spans="1:17" x14ac:dyDescent="0.35">
      <c r="A895" s="9">
        <v>18783</v>
      </c>
      <c r="B895" s="8" t="s">
        <v>332</v>
      </c>
      <c r="C895" s="8" t="s">
        <v>189</v>
      </c>
      <c r="D895" s="8" t="s">
        <v>699</v>
      </c>
      <c r="E895" s="8" t="s">
        <v>41</v>
      </c>
      <c r="F895" s="7">
        <v>630</v>
      </c>
      <c r="G895" s="7"/>
      <c r="H895" s="7">
        <v>0</v>
      </c>
      <c r="I895" s="7"/>
      <c r="J895" s="7">
        <v>630</v>
      </c>
      <c r="K895" s="8"/>
      <c r="L895" s="7">
        <v>0</v>
      </c>
      <c r="M895" s="7">
        <v>0</v>
      </c>
      <c r="N895" s="7">
        <v>630</v>
      </c>
      <c r="O895" s="6" t="s">
        <v>328</v>
      </c>
      <c r="P895" s="5">
        <v>1.38</v>
      </c>
      <c r="Q895" s="5">
        <v>869.4</v>
      </c>
    </row>
    <row r="896" spans="1:17" x14ac:dyDescent="0.35">
      <c r="A896" s="9">
        <v>18784</v>
      </c>
      <c r="B896" s="8" t="s">
        <v>332</v>
      </c>
      <c r="C896" s="8" t="s">
        <v>61</v>
      </c>
      <c r="D896" s="8" t="s">
        <v>698</v>
      </c>
      <c r="E896" s="8" t="s">
        <v>697</v>
      </c>
      <c r="F896" s="7">
        <v>206</v>
      </c>
      <c r="G896" s="7"/>
      <c r="H896" s="7">
        <v>0</v>
      </c>
      <c r="I896" s="7"/>
      <c r="J896" s="7">
        <v>206</v>
      </c>
      <c r="K896" s="8" t="s">
        <v>574</v>
      </c>
      <c r="L896" s="7">
        <v>0</v>
      </c>
      <c r="M896" s="7">
        <v>0</v>
      </c>
      <c r="N896" s="7">
        <v>206</v>
      </c>
      <c r="O896" s="6" t="s">
        <v>328</v>
      </c>
      <c r="P896" s="5">
        <v>3.46</v>
      </c>
      <c r="Q896" s="5">
        <v>712.76</v>
      </c>
    </row>
    <row r="897" spans="1:17" x14ac:dyDescent="0.35">
      <c r="A897" s="9">
        <v>18785</v>
      </c>
      <c r="B897" s="8" t="s">
        <v>332</v>
      </c>
      <c r="C897" s="8" t="s">
        <v>48</v>
      </c>
      <c r="D897" s="8" t="s">
        <v>696</v>
      </c>
      <c r="E897" s="8" t="s">
        <v>200</v>
      </c>
      <c r="F897" s="7">
        <v>1130</v>
      </c>
      <c r="G897" s="7">
        <v>1188</v>
      </c>
      <c r="H897" s="7">
        <v>-1117.7531280000001</v>
      </c>
      <c r="I897" s="7"/>
      <c r="J897" s="7">
        <v>1200.2468719999999</v>
      </c>
      <c r="K897" s="8" t="s">
        <v>574</v>
      </c>
      <c r="L897" s="7">
        <v>9152</v>
      </c>
      <c r="M897" s="7">
        <v>0</v>
      </c>
      <c r="N897" s="7">
        <v>10352.246872</v>
      </c>
      <c r="O897" s="6" t="s">
        <v>328</v>
      </c>
      <c r="P897" s="5">
        <v>8.1199999999999992</v>
      </c>
      <c r="Q897" s="5">
        <v>9746.0046006399989</v>
      </c>
    </row>
    <row r="898" spans="1:17" x14ac:dyDescent="0.35">
      <c r="A898" s="9">
        <v>18786</v>
      </c>
      <c r="B898" s="8" t="s">
        <v>332</v>
      </c>
      <c r="C898" s="8" t="s">
        <v>451</v>
      </c>
      <c r="D898" s="8" t="s">
        <v>695</v>
      </c>
      <c r="E898" s="8" t="s">
        <v>694</v>
      </c>
      <c r="F898" s="7">
        <v>25</v>
      </c>
      <c r="G898" s="7"/>
      <c r="H898" s="7">
        <v>0</v>
      </c>
      <c r="I898" s="7"/>
      <c r="J898" s="7">
        <v>25</v>
      </c>
      <c r="K898" s="8"/>
      <c r="L898" s="7">
        <v>0</v>
      </c>
      <c r="M898" s="7">
        <v>0</v>
      </c>
      <c r="N898" s="7">
        <v>25</v>
      </c>
      <c r="O898" s="6" t="s">
        <v>328</v>
      </c>
      <c r="P898" s="5">
        <v>0</v>
      </c>
      <c r="Q898" s="5">
        <v>0</v>
      </c>
    </row>
    <row r="899" spans="1:17" x14ac:dyDescent="0.35">
      <c r="A899" s="9">
        <v>18787</v>
      </c>
      <c r="B899" s="8" t="s">
        <v>332</v>
      </c>
      <c r="C899" s="8" t="s">
        <v>70</v>
      </c>
      <c r="D899" s="8" t="s">
        <v>473</v>
      </c>
      <c r="E899" s="8" t="s">
        <v>187</v>
      </c>
      <c r="F899" s="7">
        <v>4175</v>
      </c>
      <c r="G899" s="7"/>
      <c r="H899" s="7">
        <v>0</v>
      </c>
      <c r="I899" s="7"/>
      <c r="J899" s="7">
        <v>4175</v>
      </c>
      <c r="K899" s="8" t="s">
        <v>574</v>
      </c>
      <c r="L899" s="7">
        <v>0</v>
      </c>
      <c r="M899" s="7">
        <v>0</v>
      </c>
      <c r="N899" s="7">
        <v>4175</v>
      </c>
      <c r="O899" s="6" t="s">
        <v>328</v>
      </c>
      <c r="P899" s="5">
        <v>3.36</v>
      </c>
      <c r="Q899" s="5">
        <v>14028</v>
      </c>
    </row>
    <row r="900" spans="1:17" x14ac:dyDescent="0.35">
      <c r="A900" s="9">
        <v>18788</v>
      </c>
      <c r="B900" s="8" t="s">
        <v>332</v>
      </c>
      <c r="C900" s="8" t="s">
        <v>189</v>
      </c>
      <c r="D900" s="8" t="s">
        <v>693</v>
      </c>
      <c r="E900" s="8" t="s">
        <v>46</v>
      </c>
      <c r="F900" s="7">
        <v>1136</v>
      </c>
      <c r="G900" s="7">
        <v>2139</v>
      </c>
      <c r="H900" s="7">
        <v>0</v>
      </c>
      <c r="I900" s="7"/>
      <c r="J900" s="7">
        <v>3275</v>
      </c>
      <c r="K900" s="8"/>
      <c r="L900" s="7">
        <v>0</v>
      </c>
      <c r="M900" s="7">
        <v>-4060</v>
      </c>
      <c r="N900" s="7">
        <v>-785</v>
      </c>
      <c r="O900" s="6" t="s">
        <v>328</v>
      </c>
      <c r="P900" s="5">
        <v>1.75</v>
      </c>
      <c r="Q900" s="5">
        <v>5731.25</v>
      </c>
    </row>
    <row r="901" spans="1:17" x14ac:dyDescent="0.35">
      <c r="A901" s="9">
        <v>18789</v>
      </c>
      <c r="B901" s="8" t="s">
        <v>332</v>
      </c>
      <c r="C901" s="8" t="s">
        <v>451</v>
      </c>
      <c r="D901" s="8" t="s">
        <v>692</v>
      </c>
      <c r="E901" s="8" t="s">
        <v>691</v>
      </c>
      <c r="F901" s="7">
        <v>50</v>
      </c>
      <c r="G901" s="7"/>
      <c r="H901" s="7">
        <v>0</v>
      </c>
      <c r="I901" s="7"/>
      <c r="J901" s="7">
        <v>50</v>
      </c>
      <c r="K901" s="8" t="s">
        <v>574</v>
      </c>
      <c r="L901" s="7">
        <v>0</v>
      </c>
      <c r="M901" s="7">
        <v>0</v>
      </c>
      <c r="N901" s="7">
        <v>50</v>
      </c>
      <c r="O901" s="6" t="s">
        <v>328</v>
      </c>
      <c r="P901" s="5">
        <v>0</v>
      </c>
      <c r="Q901" s="5">
        <v>0</v>
      </c>
    </row>
    <row r="902" spans="1:17" x14ac:dyDescent="0.35">
      <c r="A902" s="9">
        <v>18790</v>
      </c>
      <c r="B902" s="8" t="s">
        <v>332</v>
      </c>
      <c r="C902" s="8" t="s">
        <v>57</v>
      </c>
      <c r="D902" s="8" t="s">
        <v>690</v>
      </c>
      <c r="E902" s="8" t="s">
        <v>41</v>
      </c>
      <c r="F902" s="7">
        <v>3867.8</v>
      </c>
      <c r="G902" s="7"/>
      <c r="H902" s="7">
        <v>0</v>
      </c>
      <c r="I902" s="7"/>
      <c r="J902" s="7">
        <v>3867.8</v>
      </c>
      <c r="K902" s="8"/>
      <c r="L902" s="7">
        <v>0</v>
      </c>
      <c r="M902" s="7">
        <v>0</v>
      </c>
      <c r="N902" s="7">
        <v>3867.8</v>
      </c>
      <c r="O902" s="6" t="s">
        <v>328</v>
      </c>
      <c r="P902" s="5">
        <v>1.95</v>
      </c>
      <c r="Q902" s="5">
        <v>7542.21</v>
      </c>
    </row>
    <row r="903" spans="1:17" x14ac:dyDescent="0.35">
      <c r="A903" s="9">
        <v>18791</v>
      </c>
      <c r="B903" s="8" t="s">
        <v>332</v>
      </c>
      <c r="C903" s="8" t="s">
        <v>66</v>
      </c>
      <c r="D903" s="8" t="s">
        <v>689</v>
      </c>
      <c r="E903" s="8" t="s">
        <v>41</v>
      </c>
      <c r="F903" s="7">
        <v>0</v>
      </c>
      <c r="G903" s="7"/>
      <c r="H903" s="7">
        <v>0</v>
      </c>
      <c r="I903" s="7"/>
      <c r="J903" s="7">
        <v>0</v>
      </c>
      <c r="K903" s="8"/>
      <c r="L903" s="7">
        <v>0</v>
      </c>
      <c r="M903" s="7">
        <v>0</v>
      </c>
      <c r="N903" s="7">
        <v>0</v>
      </c>
      <c r="O903" s="6" t="s">
        <v>328</v>
      </c>
      <c r="P903" s="5">
        <v>1.6</v>
      </c>
      <c r="Q903" s="5">
        <v>0</v>
      </c>
    </row>
    <row r="904" spans="1:17" x14ac:dyDescent="0.35">
      <c r="A904" s="9">
        <v>18792</v>
      </c>
      <c r="B904" s="8" t="s">
        <v>332</v>
      </c>
      <c r="C904" s="8" t="s">
        <v>211</v>
      </c>
      <c r="D904" s="8" t="s">
        <v>688</v>
      </c>
      <c r="E904" s="8" t="s">
        <v>41</v>
      </c>
      <c r="F904" s="7">
        <v>259</v>
      </c>
      <c r="G904" s="7"/>
      <c r="H904" s="7">
        <v>0</v>
      </c>
      <c r="I904" s="7"/>
      <c r="J904" s="7">
        <v>259</v>
      </c>
      <c r="K904" s="8"/>
      <c r="L904" s="7">
        <v>0</v>
      </c>
      <c r="M904" s="7">
        <v>0</v>
      </c>
      <c r="N904" s="7">
        <v>259</v>
      </c>
      <c r="O904" s="6" t="s">
        <v>328</v>
      </c>
      <c r="P904" s="5">
        <v>6.99</v>
      </c>
      <c r="Q904" s="5">
        <v>1810.41</v>
      </c>
    </row>
    <row r="905" spans="1:17" x14ac:dyDescent="0.35">
      <c r="A905" s="9">
        <v>18793</v>
      </c>
      <c r="B905" s="8" t="s">
        <v>332</v>
      </c>
      <c r="C905" s="8" t="s">
        <v>61</v>
      </c>
      <c r="D905" s="8" t="s">
        <v>687</v>
      </c>
      <c r="E905" s="8" t="s">
        <v>686</v>
      </c>
      <c r="F905" s="7">
        <v>0</v>
      </c>
      <c r="G905" s="7"/>
      <c r="H905" s="7">
        <v>0</v>
      </c>
      <c r="I905" s="7"/>
      <c r="J905" s="7">
        <v>0</v>
      </c>
      <c r="K905" s="8"/>
      <c r="L905" s="7">
        <v>0</v>
      </c>
      <c r="M905" s="7">
        <v>0</v>
      </c>
      <c r="N905" s="7">
        <v>0</v>
      </c>
      <c r="O905" s="6" t="s">
        <v>328</v>
      </c>
      <c r="P905" s="5">
        <v>3.9</v>
      </c>
      <c r="Q905" s="5">
        <v>0</v>
      </c>
    </row>
    <row r="906" spans="1:17" x14ac:dyDescent="0.35">
      <c r="A906" s="9">
        <v>18794</v>
      </c>
      <c r="B906" s="8" t="s">
        <v>332</v>
      </c>
      <c r="C906" s="8" t="s">
        <v>44</v>
      </c>
      <c r="D906" s="8" t="s">
        <v>685</v>
      </c>
      <c r="E906" s="8" t="s">
        <v>53</v>
      </c>
      <c r="F906" s="7">
        <v>1551</v>
      </c>
      <c r="G906" s="7"/>
      <c r="H906" s="7">
        <v>-182.76966899999999</v>
      </c>
      <c r="I906" s="7"/>
      <c r="J906" s="7">
        <v>1368.230331</v>
      </c>
      <c r="K906" s="8" t="s">
        <v>574</v>
      </c>
      <c r="L906" s="7">
        <v>0</v>
      </c>
      <c r="M906" s="7">
        <v>-12.552</v>
      </c>
      <c r="N906" s="7">
        <v>1355.6783310000001</v>
      </c>
      <c r="O906" s="6" t="s">
        <v>328</v>
      </c>
      <c r="P906" s="5">
        <v>1.65</v>
      </c>
      <c r="Q906" s="5">
        <v>2257.5800461499998</v>
      </c>
    </row>
    <row r="907" spans="1:17" x14ac:dyDescent="0.35">
      <c r="A907" s="9">
        <v>18795</v>
      </c>
      <c r="B907" s="8" t="s">
        <v>332</v>
      </c>
      <c r="C907" s="8" t="s">
        <v>39</v>
      </c>
      <c r="D907" s="8" t="s">
        <v>188</v>
      </c>
      <c r="E907" s="8" t="s">
        <v>41</v>
      </c>
      <c r="F907" s="7">
        <v>1003</v>
      </c>
      <c r="G907" s="7"/>
      <c r="H907" s="7">
        <v>0</v>
      </c>
      <c r="I907" s="7"/>
      <c r="J907" s="7">
        <v>1003</v>
      </c>
      <c r="K907" s="8"/>
      <c r="L907" s="7">
        <v>0</v>
      </c>
      <c r="M907" s="7">
        <v>0</v>
      </c>
      <c r="N907" s="7">
        <v>1003</v>
      </c>
      <c r="O907" s="6" t="s">
        <v>328</v>
      </c>
      <c r="P907" s="5">
        <v>9.8800000000000008</v>
      </c>
      <c r="Q907" s="5">
        <v>9909.6400000000012</v>
      </c>
    </row>
    <row r="908" spans="1:17" x14ac:dyDescent="0.35">
      <c r="A908" s="9">
        <v>18796</v>
      </c>
      <c r="B908" s="8" t="s">
        <v>332</v>
      </c>
      <c r="C908" s="8" t="s">
        <v>684</v>
      </c>
      <c r="D908" s="8" t="s">
        <v>683</v>
      </c>
      <c r="E908" s="8" t="s">
        <v>46</v>
      </c>
      <c r="F908" s="7">
        <v>252</v>
      </c>
      <c r="G908" s="7"/>
      <c r="H908" s="7">
        <v>0</v>
      </c>
      <c r="I908" s="7"/>
      <c r="J908" s="7">
        <v>252</v>
      </c>
      <c r="K908" s="8"/>
      <c r="L908" s="7">
        <v>0</v>
      </c>
      <c r="M908" s="7">
        <v>0</v>
      </c>
      <c r="N908" s="7">
        <v>252</v>
      </c>
      <c r="O908" s="6" t="s">
        <v>328</v>
      </c>
      <c r="P908" s="5">
        <v>0</v>
      </c>
      <c r="Q908" s="5">
        <v>0</v>
      </c>
    </row>
    <row r="909" spans="1:17" x14ac:dyDescent="0.35">
      <c r="A909" s="9">
        <v>18797</v>
      </c>
      <c r="B909" s="8" t="s">
        <v>332</v>
      </c>
      <c r="C909" s="8" t="s">
        <v>189</v>
      </c>
      <c r="D909" s="8" t="s">
        <v>682</v>
      </c>
      <c r="E909" s="8" t="s">
        <v>46</v>
      </c>
      <c r="F909" s="7">
        <v>0</v>
      </c>
      <c r="G909" s="7"/>
      <c r="H909" s="7">
        <v>0</v>
      </c>
      <c r="I909" s="7"/>
      <c r="J909" s="7">
        <v>0</v>
      </c>
      <c r="K909" s="8"/>
      <c r="L909" s="7">
        <v>0</v>
      </c>
      <c r="M909" s="7">
        <v>0</v>
      </c>
      <c r="N909" s="7">
        <v>0</v>
      </c>
      <c r="O909" s="6" t="s">
        <v>328</v>
      </c>
      <c r="P909" s="5">
        <v>1.82</v>
      </c>
      <c r="Q909" s="5">
        <v>0</v>
      </c>
    </row>
    <row r="910" spans="1:17" x14ac:dyDescent="0.35">
      <c r="A910" s="9">
        <v>18798</v>
      </c>
      <c r="B910" s="8" t="s">
        <v>332</v>
      </c>
      <c r="C910" s="8" t="s">
        <v>139</v>
      </c>
      <c r="D910" s="8" t="s">
        <v>681</v>
      </c>
      <c r="E910" s="8" t="s">
        <v>141</v>
      </c>
      <c r="F910" s="7">
        <v>0</v>
      </c>
      <c r="G910" s="7"/>
      <c r="H910" s="7">
        <v>0</v>
      </c>
      <c r="I910" s="7"/>
      <c r="J910" s="7">
        <v>0</v>
      </c>
      <c r="K910" s="8" t="s">
        <v>574</v>
      </c>
      <c r="L910" s="7">
        <v>0</v>
      </c>
      <c r="M910" s="7">
        <v>0</v>
      </c>
      <c r="N910" s="7">
        <v>0</v>
      </c>
      <c r="O910" s="6" t="s">
        <v>328</v>
      </c>
      <c r="P910" s="5">
        <v>3.9</v>
      </c>
      <c r="Q910" s="5">
        <v>0</v>
      </c>
    </row>
    <row r="911" spans="1:17" x14ac:dyDescent="0.35">
      <c r="A911" s="9">
        <v>18799</v>
      </c>
      <c r="B911" s="8" t="s">
        <v>332</v>
      </c>
      <c r="C911" s="8" t="s">
        <v>57</v>
      </c>
      <c r="D911" s="8" t="s">
        <v>680</v>
      </c>
      <c r="E911" s="8" t="s">
        <v>679</v>
      </c>
      <c r="F911" s="7">
        <v>1110</v>
      </c>
      <c r="G911" s="7"/>
      <c r="H911" s="7">
        <v>0</v>
      </c>
      <c r="I911" s="7"/>
      <c r="J911" s="7">
        <v>1110</v>
      </c>
      <c r="K911" s="8"/>
      <c r="L911" s="7">
        <v>0</v>
      </c>
      <c r="M911" s="7">
        <v>0</v>
      </c>
      <c r="N911" s="7">
        <v>1110</v>
      </c>
      <c r="O911" s="6" t="s">
        <v>328</v>
      </c>
      <c r="P911" s="5">
        <v>5.85</v>
      </c>
      <c r="Q911" s="5">
        <v>6493.5</v>
      </c>
    </row>
    <row r="912" spans="1:17" x14ac:dyDescent="0.35">
      <c r="A912" s="9">
        <v>18800</v>
      </c>
      <c r="B912" s="8" t="s">
        <v>332</v>
      </c>
      <c r="C912" s="8" t="s">
        <v>70</v>
      </c>
      <c r="D912" s="8" t="s">
        <v>678</v>
      </c>
      <c r="E912" s="8" t="s">
        <v>677</v>
      </c>
      <c r="F912" s="7">
        <v>1060</v>
      </c>
      <c r="G912" s="7"/>
      <c r="H912" s="7">
        <v>0</v>
      </c>
      <c r="I912" s="7"/>
      <c r="J912" s="7">
        <v>1060</v>
      </c>
      <c r="K912" s="8" t="s">
        <v>574</v>
      </c>
      <c r="L912" s="7">
        <v>0</v>
      </c>
      <c r="M912" s="7">
        <v>0</v>
      </c>
      <c r="N912" s="7">
        <v>1060</v>
      </c>
      <c r="O912" s="6" t="s">
        <v>328</v>
      </c>
      <c r="P912" s="5">
        <v>8.5500000000000007</v>
      </c>
      <c r="Q912" s="5">
        <v>9063</v>
      </c>
    </row>
    <row r="913" spans="1:17" x14ac:dyDescent="0.35">
      <c r="A913" s="9">
        <v>18801</v>
      </c>
      <c r="B913" s="8" t="s">
        <v>332</v>
      </c>
      <c r="C913" s="8" t="s">
        <v>189</v>
      </c>
      <c r="D913" s="8" t="s">
        <v>676</v>
      </c>
      <c r="E913" s="8" t="s">
        <v>46</v>
      </c>
      <c r="F913" s="7">
        <v>61</v>
      </c>
      <c r="G913" s="7"/>
      <c r="H913" s="7">
        <v>0</v>
      </c>
      <c r="I913" s="7"/>
      <c r="J913" s="7">
        <v>61</v>
      </c>
      <c r="K913" s="8"/>
      <c r="L913" s="7">
        <v>0</v>
      </c>
      <c r="M913" s="7">
        <v>0</v>
      </c>
      <c r="N913" s="7">
        <v>61</v>
      </c>
      <c r="O913" s="6" t="s">
        <v>328</v>
      </c>
      <c r="P913" s="5">
        <v>1.95</v>
      </c>
      <c r="Q913" s="5">
        <v>118.95</v>
      </c>
    </row>
    <row r="914" spans="1:17" x14ac:dyDescent="0.35">
      <c r="A914" s="9">
        <v>18802</v>
      </c>
      <c r="B914" s="8" t="s">
        <v>332</v>
      </c>
      <c r="C914" s="8" t="s">
        <v>61</v>
      </c>
      <c r="D914" s="8" t="s">
        <v>675</v>
      </c>
      <c r="E914" s="8" t="s">
        <v>41</v>
      </c>
      <c r="F914" s="7">
        <v>0</v>
      </c>
      <c r="G914" s="7"/>
      <c r="H914" s="7">
        <v>0</v>
      </c>
      <c r="I914" s="7"/>
      <c r="J914" s="7">
        <v>0</v>
      </c>
      <c r="K914" s="8" t="s">
        <v>574</v>
      </c>
      <c r="L914" s="7">
        <v>0</v>
      </c>
      <c r="M914" s="7">
        <v>0</v>
      </c>
      <c r="N914" s="7">
        <v>0</v>
      </c>
      <c r="O914" s="6" t="s">
        <v>328</v>
      </c>
      <c r="P914" s="5">
        <v>0</v>
      </c>
      <c r="Q914" s="5">
        <v>0</v>
      </c>
    </row>
    <row r="915" spans="1:17" x14ac:dyDescent="0.35">
      <c r="A915" s="9">
        <v>18803</v>
      </c>
      <c r="B915" s="8" t="s">
        <v>332</v>
      </c>
      <c r="C915" s="8" t="s">
        <v>171</v>
      </c>
      <c r="D915" s="8" t="s">
        <v>674</v>
      </c>
      <c r="E915" s="8" t="s">
        <v>41</v>
      </c>
      <c r="F915" s="7">
        <v>162</v>
      </c>
      <c r="G915" s="7"/>
      <c r="H915" s="7">
        <v>0</v>
      </c>
      <c r="I915" s="7"/>
      <c r="J915" s="7">
        <v>162</v>
      </c>
      <c r="K915" s="8"/>
      <c r="L915" s="7">
        <v>0</v>
      </c>
      <c r="M915" s="7">
        <v>0</v>
      </c>
      <c r="N915" s="7">
        <v>162</v>
      </c>
      <c r="O915" s="6" t="s">
        <v>328</v>
      </c>
      <c r="P915" s="5">
        <v>14.92</v>
      </c>
      <c r="Q915" s="5">
        <v>2417.04</v>
      </c>
    </row>
    <row r="916" spans="1:17" x14ac:dyDescent="0.35">
      <c r="A916" s="9">
        <v>18804</v>
      </c>
      <c r="B916" s="8" t="s">
        <v>332</v>
      </c>
      <c r="C916" s="8" t="s">
        <v>39</v>
      </c>
      <c r="D916" s="8" t="s">
        <v>148</v>
      </c>
      <c r="E916" s="8" t="s">
        <v>88</v>
      </c>
      <c r="F916" s="7">
        <v>448</v>
      </c>
      <c r="G916" s="7"/>
      <c r="H916" s="7">
        <v>0</v>
      </c>
      <c r="I916" s="7"/>
      <c r="J916" s="7">
        <v>448</v>
      </c>
      <c r="K916" s="8"/>
      <c r="L916" s="7">
        <v>0</v>
      </c>
      <c r="M916" s="7">
        <v>-0.83219999999999905</v>
      </c>
      <c r="N916" s="7">
        <v>447.1678</v>
      </c>
      <c r="O916" s="6" t="s">
        <v>328</v>
      </c>
      <c r="P916" s="5">
        <v>10.72</v>
      </c>
      <c r="Q916" s="5">
        <v>4802.5600000000004</v>
      </c>
    </row>
    <row r="917" spans="1:17" x14ac:dyDescent="0.35">
      <c r="A917" s="9">
        <v>18805</v>
      </c>
      <c r="B917" s="8" t="s">
        <v>332</v>
      </c>
      <c r="C917" s="8" t="s">
        <v>39</v>
      </c>
      <c r="D917" s="8" t="s">
        <v>673</v>
      </c>
      <c r="E917" s="8" t="s">
        <v>41</v>
      </c>
      <c r="F917" s="7">
        <v>768</v>
      </c>
      <c r="G917" s="7"/>
      <c r="H917" s="7">
        <v>0</v>
      </c>
      <c r="I917" s="7"/>
      <c r="J917" s="7">
        <v>768</v>
      </c>
      <c r="K917" s="8"/>
      <c r="L917" s="7">
        <v>0</v>
      </c>
      <c r="M917" s="7">
        <v>0</v>
      </c>
      <c r="N917" s="7">
        <v>768</v>
      </c>
      <c r="O917" s="6" t="s">
        <v>328</v>
      </c>
      <c r="P917" s="5">
        <v>9.9</v>
      </c>
      <c r="Q917" s="5">
        <v>7603.2000000000007</v>
      </c>
    </row>
    <row r="918" spans="1:17" x14ac:dyDescent="0.35">
      <c r="A918" s="9">
        <v>18806</v>
      </c>
      <c r="B918" s="8" t="s">
        <v>332</v>
      </c>
      <c r="C918" s="8" t="s">
        <v>234</v>
      </c>
      <c r="D918" s="8" t="s">
        <v>672</v>
      </c>
      <c r="E918" s="8" t="s">
        <v>46</v>
      </c>
      <c r="F918" s="7">
        <v>0</v>
      </c>
      <c r="G918" s="7"/>
      <c r="H918" s="7">
        <v>0</v>
      </c>
      <c r="I918" s="7"/>
      <c r="J918" s="7">
        <v>0</v>
      </c>
      <c r="K918" s="8" t="s">
        <v>574</v>
      </c>
      <c r="L918" s="7">
        <v>0</v>
      </c>
      <c r="M918" s="7">
        <v>0</v>
      </c>
      <c r="N918" s="7">
        <v>0</v>
      </c>
      <c r="O918" s="6" t="s">
        <v>328</v>
      </c>
      <c r="P918" s="5">
        <v>1.1299999999999999</v>
      </c>
      <c r="Q918" s="5">
        <v>0</v>
      </c>
    </row>
    <row r="919" spans="1:17" x14ac:dyDescent="0.35">
      <c r="A919" s="9">
        <v>18807</v>
      </c>
      <c r="B919" s="8" t="s">
        <v>332</v>
      </c>
      <c r="C919" s="8" t="s">
        <v>600</v>
      </c>
      <c r="D919" s="8" t="s">
        <v>671</v>
      </c>
      <c r="E919" s="8" t="s">
        <v>670</v>
      </c>
      <c r="F919" s="7">
        <v>96</v>
      </c>
      <c r="G919" s="7"/>
      <c r="H919" s="7">
        <v>0</v>
      </c>
      <c r="I919" s="7"/>
      <c r="J919" s="7">
        <v>96</v>
      </c>
      <c r="K919" s="8"/>
      <c r="L919" s="7">
        <v>0</v>
      </c>
      <c r="M919" s="7">
        <v>0</v>
      </c>
      <c r="N919" s="7">
        <v>96</v>
      </c>
      <c r="O919" s="6" t="s">
        <v>328</v>
      </c>
      <c r="P919" s="5">
        <v>4.25</v>
      </c>
      <c r="Q919" s="5">
        <v>408</v>
      </c>
    </row>
    <row r="920" spans="1:17" x14ac:dyDescent="0.35">
      <c r="A920" s="9">
        <v>18808</v>
      </c>
      <c r="B920" s="8" t="s">
        <v>332</v>
      </c>
      <c r="C920" s="8" t="s">
        <v>39</v>
      </c>
      <c r="D920" s="8" t="s">
        <v>669</v>
      </c>
      <c r="E920" s="8" t="s">
        <v>41</v>
      </c>
      <c r="F920" s="7">
        <v>1381</v>
      </c>
      <c r="G920" s="7"/>
      <c r="H920" s="7">
        <v>0</v>
      </c>
      <c r="I920" s="7"/>
      <c r="J920" s="7">
        <v>1381</v>
      </c>
      <c r="K920" s="8"/>
      <c r="L920" s="7">
        <v>0</v>
      </c>
      <c r="M920" s="7">
        <v>0</v>
      </c>
      <c r="N920" s="7">
        <v>1381</v>
      </c>
      <c r="O920" s="6" t="s">
        <v>328</v>
      </c>
      <c r="P920" s="5">
        <v>5.5</v>
      </c>
      <c r="Q920" s="5">
        <v>7595.5</v>
      </c>
    </row>
    <row r="921" spans="1:17" x14ac:dyDescent="0.35">
      <c r="A921" s="9">
        <v>18809</v>
      </c>
      <c r="B921" s="8" t="s">
        <v>332</v>
      </c>
      <c r="C921" s="8" t="s">
        <v>171</v>
      </c>
      <c r="D921" s="8" t="s">
        <v>668</v>
      </c>
      <c r="E921" s="8" t="s">
        <v>53</v>
      </c>
      <c r="F921" s="7">
        <v>0</v>
      </c>
      <c r="G921" s="7"/>
      <c r="H921" s="7">
        <v>0</v>
      </c>
      <c r="I921" s="7"/>
      <c r="J921" s="7">
        <v>0</v>
      </c>
      <c r="K921" s="8"/>
      <c r="L921" s="7">
        <v>0</v>
      </c>
      <c r="M921" s="7">
        <v>0</v>
      </c>
      <c r="N921" s="7">
        <v>0</v>
      </c>
      <c r="O921" s="6" t="s">
        <v>328</v>
      </c>
      <c r="P921" s="5">
        <v>0</v>
      </c>
      <c r="Q921" s="5">
        <v>0</v>
      </c>
    </row>
    <row r="922" spans="1:17" x14ac:dyDescent="0.35">
      <c r="A922" s="9">
        <v>18810</v>
      </c>
      <c r="B922" s="8" t="s">
        <v>332</v>
      </c>
      <c r="C922" s="8" t="s">
        <v>665</v>
      </c>
      <c r="D922" s="8" t="s">
        <v>667</v>
      </c>
      <c r="E922" s="8" t="s">
        <v>666</v>
      </c>
      <c r="F922" s="7">
        <v>81</v>
      </c>
      <c r="G922" s="7"/>
      <c r="H922" s="7">
        <v>0</v>
      </c>
      <c r="I922" s="7"/>
      <c r="J922" s="7">
        <v>81</v>
      </c>
      <c r="K922" s="8"/>
      <c r="L922" s="7">
        <v>0</v>
      </c>
      <c r="M922" s="7">
        <v>0</v>
      </c>
      <c r="N922" s="7">
        <v>81</v>
      </c>
      <c r="O922" s="6" t="s">
        <v>328</v>
      </c>
      <c r="P922" s="5">
        <v>0</v>
      </c>
      <c r="Q922" s="5">
        <v>0</v>
      </c>
    </row>
    <row r="923" spans="1:17" x14ac:dyDescent="0.35">
      <c r="A923" s="9">
        <v>18811</v>
      </c>
      <c r="B923" s="8" t="s">
        <v>332</v>
      </c>
      <c r="C923" s="8" t="s">
        <v>171</v>
      </c>
      <c r="D923" s="8" t="s">
        <v>664</v>
      </c>
      <c r="E923" s="8" t="s">
        <v>173</v>
      </c>
      <c r="F923" s="7">
        <v>755</v>
      </c>
      <c r="G923" s="7"/>
      <c r="H923" s="7">
        <v>0</v>
      </c>
      <c r="I923" s="7"/>
      <c r="J923" s="7">
        <v>755</v>
      </c>
      <c r="K923" s="8"/>
      <c r="L923" s="7">
        <v>0</v>
      </c>
      <c r="M923" s="7">
        <v>-1.6</v>
      </c>
      <c r="N923" s="7">
        <v>753.4</v>
      </c>
      <c r="O923" s="6" t="s">
        <v>328</v>
      </c>
      <c r="P923" s="5">
        <v>0</v>
      </c>
      <c r="Q923" s="5">
        <v>0</v>
      </c>
    </row>
    <row r="924" spans="1:17" x14ac:dyDescent="0.35">
      <c r="A924" s="9">
        <v>18812</v>
      </c>
      <c r="B924" s="8" t="s">
        <v>332</v>
      </c>
      <c r="C924" s="8" t="s">
        <v>665</v>
      </c>
      <c r="D924" s="8" t="s">
        <v>664</v>
      </c>
      <c r="E924" s="8" t="s">
        <v>173</v>
      </c>
      <c r="F924" s="7">
        <v>84</v>
      </c>
      <c r="G924" s="7"/>
      <c r="H924" s="7">
        <v>0</v>
      </c>
      <c r="I924" s="7"/>
      <c r="J924" s="7">
        <v>84</v>
      </c>
      <c r="K924" s="8"/>
      <c r="L924" s="7">
        <v>0</v>
      </c>
      <c r="M924" s="7">
        <v>0</v>
      </c>
      <c r="N924" s="7">
        <v>84</v>
      </c>
      <c r="O924" s="6" t="s">
        <v>328</v>
      </c>
      <c r="P924" s="5">
        <v>0</v>
      </c>
      <c r="Q924" s="5">
        <v>0</v>
      </c>
    </row>
    <row r="925" spans="1:17" x14ac:dyDescent="0.35">
      <c r="A925" s="9">
        <v>18813</v>
      </c>
      <c r="B925" s="8" t="s">
        <v>332</v>
      </c>
      <c r="C925" s="8" t="s">
        <v>164</v>
      </c>
      <c r="D925" s="8" t="s">
        <v>663</v>
      </c>
      <c r="E925" s="8" t="s">
        <v>166</v>
      </c>
      <c r="F925" s="7">
        <v>723</v>
      </c>
      <c r="G925" s="7"/>
      <c r="H925" s="7">
        <v>0</v>
      </c>
      <c r="I925" s="7"/>
      <c r="J925" s="7">
        <v>723</v>
      </c>
      <c r="K925" s="8"/>
      <c r="L925" s="7">
        <v>0</v>
      </c>
      <c r="M925" s="7">
        <v>-1.6</v>
      </c>
      <c r="N925" s="7">
        <v>721.4</v>
      </c>
      <c r="O925" s="6" t="s">
        <v>328</v>
      </c>
      <c r="P925" s="5">
        <v>11</v>
      </c>
      <c r="Q925" s="5">
        <v>7953</v>
      </c>
    </row>
    <row r="926" spans="1:17" x14ac:dyDescent="0.35">
      <c r="A926" s="9">
        <v>18814</v>
      </c>
      <c r="B926" s="8" t="s">
        <v>332</v>
      </c>
      <c r="C926" s="8" t="s">
        <v>99</v>
      </c>
      <c r="D926" s="8" t="s">
        <v>662</v>
      </c>
      <c r="E926" s="8" t="s">
        <v>41</v>
      </c>
      <c r="F926" s="7">
        <v>244</v>
      </c>
      <c r="G926" s="7"/>
      <c r="H926" s="7">
        <v>0</v>
      </c>
      <c r="I926" s="7"/>
      <c r="J926" s="7">
        <v>244</v>
      </c>
      <c r="K926" s="8"/>
      <c r="L926" s="7">
        <v>0</v>
      </c>
      <c r="M926" s="7">
        <v>0</v>
      </c>
      <c r="N926" s="7">
        <v>244</v>
      </c>
      <c r="O926" s="6" t="s">
        <v>328</v>
      </c>
      <c r="P926" s="5">
        <v>0</v>
      </c>
      <c r="Q926" s="5">
        <v>0</v>
      </c>
    </row>
    <row r="927" spans="1:17" x14ac:dyDescent="0.35">
      <c r="A927" s="9">
        <v>18815</v>
      </c>
      <c r="B927" s="8" t="s">
        <v>332</v>
      </c>
      <c r="C927" s="8" t="s">
        <v>57</v>
      </c>
      <c r="D927" s="8" t="s">
        <v>661</v>
      </c>
      <c r="E927" s="8" t="s">
        <v>41</v>
      </c>
      <c r="F927" s="7">
        <v>768.7</v>
      </c>
      <c r="G927" s="7"/>
      <c r="H927" s="7">
        <v>0</v>
      </c>
      <c r="I927" s="7"/>
      <c r="J927" s="7">
        <v>768.7</v>
      </c>
      <c r="K927" s="8"/>
      <c r="L927" s="7">
        <v>0</v>
      </c>
      <c r="M927" s="7">
        <v>0</v>
      </c>
      <c r="N927" s="7">
        <v>768.7</v>
      </c>
      <c r="O927" s="6" t="s">
        <v>328</v>
      </c>
      <c r="P927" s="5">
        <v>0.95</v>
      </c>
      <c r="Q927" s="5">
        <v>730.26499999999999</v>
      </c>
    </row>
    <row r="928" spans="1:17" x14ac:dyDescent="0.35">
      <c r="A928" s="9">
        <v>18816</v>
      </c>
      <c r="B928" s="8" t="s">
        <v>332</v>
      </c>
      <c r="C928" s="8" t="s">
        <v>660</v>
      </c>
      <c r="D928" s="8" t="s">
        <v>659</v>
      </c>
      <c r="E928" s="8" t="s">
        <v>41</v>
      </c>
      <c r="F928" s="7">
        <v>131</v>
      </c>
      <c r="G928" s="7"/>
      <c r="H928" s="7">
        <v>0</v>
      </c>
      <c r="I928" s="7"/>
      <c r="J928" s="7">
        <v>131</v>
      </c>
      <c r="K928" s="8"/>
      <c r="L928" s="7">
        <v>0</v>
      </c>
      <c r="M928" s="7">
        <v>0</v>
      </c>
      <c r="N928" s="7">
        <v>131</v>
      </c>
      <c r="O928" s="6" t="s">
        <v>328</v>
      </c>
      <c r="P928" s="5">
        <v>0</v>
      </c>
      <c r="Q928" s="5">
        <v>0</v>
      </c>
    </row>
    <row r="929" spans="1:17" x14ac:dyDescent="0.35">
      <c r="A929" s="9">
        <v>18817</v>
      </c>
      <c r="B929" s="8" t="s">
        <v>332</v>
      </c>
      <c r="C929" s="8" t="s">
        <v>57</v>
      </c>
      <c r="D929" s="8" t="s">
        <v>658</v>
      </c>
      <c r="E929" s="8" t="s">
        <v>41</v>
      </c>
      <c r="F929" s="7">
        <v>412.4</v>
      </c>
      <c r="G929" s="7"/>
      <c r="H929" s="7">
        <v>0</v>
      </c>
      <c r="I929" s="7"/>
      <c r="J929" s="7">
        <v>412.4</v>
      </c>
      <c r="K929" s="8"/>
      <c r="L929" s="7">
        <v>0</v>
      </c>
      <c r="M929" s="7">
        <v>-50</v>
      </c>
      <c r="N929" s="7">
        <v>362.4</v>
      </c>
      <c r="O929" s="6" t="s">
        <v>328</v>
      </c>
      <c r="P929" s="5">
        <v>0</v>
      </c>
      <c r="Q929" s="5">
        <v>0</v>
      </c>
    </row>
    <row r="930" spans="1:17" x14ac:dyDescent="0.35">
      <c r="A930" s="9">
        <v>18818</v>
      </c>
      <c r="B930" s="8" t="s">
        <v>332</v>
      </c>
      <c r="C930" s="8" t="s">
        <v>657</v>
      </c>
      <c r="D930" s="8" t="s">
        <v>656</v>
      </c>
      <c r="E930" s="8" t="s">
        <v>655</v>
      </c>
      <c r="F930" s="7">
        <v>163.1</v>
      </c>
      <c r="G930" s="7"/>
      <c r="H930" s="7">
        <v>0</v>
      </c>
      <c r="I930" s="7"/>
      <c r="J930" s="7">
        <v>163.1</v>
      </c>
      <c r="K930" s="8"/>
      <c r="L930" s="7">
        <v>0</v>
      </c>
      <c r="M930" s="7">
        <v>0</v>
      </c>
      <c r="N930" s="7">
        <v>163.1</v>
      </c>
      <c r="O930" s="6" t="s">
        <v>328</v>
      </c>
      <c r="P930" s="5">
        <v>0</v>
      </c>
      <c r="Q930" s="5">
        <v>0</v>
      </c>
    </row>
    <row r="931" spans="1:17" x14ac:dyDescent="0.35">
      <c r="A931" s="9">
        <v>18819</v>
      </c>
      <c r="B931" s="8" t="s">
        <v>332</v>
      </c>
      <c r="C931" s="8" t="s">
        <v>70</v>
      </c>
      <c r="D931" s="8" t="s">
        <v>654</v>
      </c>
      <c r="E931" s="8" t="s">
        <v>653</v>
      </c>
      <c r="F931" s="7">
        <v>525</v>
      </c>
      <c r="G931" s="7"/>
      <c r="H931" s="7">
        <v>-15.981278400000001</v>
      </c>
      <c r="I931" s="7"/>
      <c r="J931" s="7">
        <v>509.01872159999999</v>
      </c>
      <c r="K931" s="8" t="s">
        <v>574</v>
      </c>
      <c r="L931" s="7">
        <v>0</v>
      </c>
      <c r="M931" s="7">
        <v>0</v>
      </c>
      <c r="N931" s="7">
        <v>509.01872159999999</v>
      </c>
      <c r="O931" s="6" t="s">
        <v>328</v>
      </c>
      <c r="P931" s="5">
        <v>3.36</v>
      </c>
      <c r="Q931" s="5">
        <v>1710.3029045759999</v>
      </c>
    </row>
    <row r="932" spans="1:17" x14ac:dyDescent="0.35">
      <c r="A932" s="9">
        <v>18820</v>
      </c>
      <c r="B932" s="8" t="s">
        <v>332</v>
      </c>
      <c r="C932" s="8" t="s">
        <v>652</v>
      </c>
      <c r="D932" s="8" t="s">
        <v>651</v>
      </c>
      <c r="E932" s="8" t="s">
        <v>41</v>
      </c>
      <c r="F932" s="7">
        <v>93</v>
      </c>
      <c r="G932" s="7"/>
      <c r="H932" s="7">
        <v>0</v>
      </c>
      <c r="I932" s="7"/>
      <c r="J932" s="7">
        <v>93</v>
      </c>
      <c r="K932" s="8"/>
      <c r="L932" s="7">
        <v>0</v>
      </c>
      <c r="M932" s="7">
        <v>0</v>
      </c>
      <c r="N932" s="7">
        <v>93</v>
      </c>
      <c r="O932" s="6" t="s">
        <v>328</v>
      </c>
      <c r="P932" s="5">
        <v>0</v>
      </c>
      <c r="Q932" s="5">
        <v>0</v>
      </c>
    </row>
    <row r="933" spans="1:17" x14ac:dyDescent="0.35">
      <c r="A933" s="9">
        <v>18821</v>
      </c>
      <c r="B933" s="8" t="s">
        <v>332</v>
      </c>
      <c r="C933" s="8" t="s">
        <v>70</v>
      </c>
      <c r="D933" s="8" t="s">
        <v>650</v>
      </c>
      <c r="E933" s="8" t="s">
        <v>649</v>
      </c>
      <c r="F933" s="7">
        <v>811</v>
      </c>
      <c r="G933" s="7"/>
      <c r="H933" s="7">
        <v>0</v>
      </c>
      <c r="I933" s="7"/>
      <c r="J933" s="7">
        <v>811</v>
      </c>
      <c r="K933" s="8" t="s">
        <v>574</v>
      </c>
      <c r="L933" s="7">
        <v>0</v>
      </c>
      <c r="M933" s="7">
        <v>0</v>
      </c>
      <c r="N933" s="7">
        <v>811</v>
      </c>
      <c r="O933" s="6" t="s">
        <v>328</v>
      </c>
      <c r="P933" s="5">
        <v>8.5500000000000007</v>
      </c>
      <c r="Q933" s="5">
        <v>6934.05</v>
      </c>
    </row>
    <row r="934" spans="1:17" x14ac:dyDescent="0.35">
      <c r="A934" s="9">
        <v>18822</v>
      </c>
      <c r="B934" s="8" t="s">
        <v>332</v>
      </c>
      <c r="C934" s="8" t="s">
        <v>57</v>
      </c>
      <c r="D934" s="8" t="s">
        <v>648</v>
      </c>
      <c r="E934" s="8" t="s">
        <v>647</v>
      </c>
      <c r="F934" s="7">
        <v>0</v>
      </c>
      <c r="G934" s="7"/>
      <c r="H934" s="7">
        <v>0</v>
      </c>
      <c r="I934" s="7"/>
      <c r="J934" s="7">
        <v>0</v>
      </c>
      <c r="K934" s="8"/>
      <c r="L934" s="7">
        <v>0</v>
      </c>
      <c r="M934" s="7">
        <v>0</v>
      </c>
      <c r="N934" s="7">
        <v>0</v>
      </c>
      <c r="O934" s="6" t="s">
        <v>328</v>
      </c>
      <c r="P934" s="5">
        <v>0</v>
      </c>
      <c r="Q934" s="5">
        <v>0</v>
      </c>
    </row>
    <row r="935" spans="1:17" x14ac:dyDescent="0.35">
      <c r="A935" s="9">
        <v>18823</v>
      </c>
      <c r="B935" s="8" t="s">
        <v>332</v>
      </c>
      <c r="C935" s="8" t="s">
        <v>57</v>
      </c>
      <c r="D935" s="8" t="s">
        <v>646</v>
      </c>
      <c r="E935" s="8" t="s">
        <v>41</v>
      </c>
      <c r="F935" s="7">
        <v>0</v>
      </c>
      <c r="G935" s="7"/>
      <c r="H935" s="7">
        <v>0</v>
      </c>
      <c r="I935" s="7"/>
      <c r="J935" s="7">
        <v>0</v>
      </c>
      <c r="K935" s="8" t="s">
        <v>574</v>
      </c>
      <c r="L935" s="7">
        <v>0</v>
      </c>
      <c r="M935" s="7">
        <v>0</v>
      </c>
      <c r="N935" s="7">
        <v>0</v>
      </c>
      <c r="O935" s="6" t="s">
        <v>328</v>
      </c>
      <c r="P935" s="5">
        <v>1.86</v>
      </c>
      <c r="Q935" s="5">
        <v>0</v>
      </c>
    </row>
    <row r="936" spans="1:17" x14ac:dyDescent="0.35">
      <c r="A936" s="9">
        <v>18824</v>
      </c>
      <c r="B936" s="8" t="s">
        <v>332</v>
      </c>
      <c r="C936" s="8" t="s">
        <v>189</v>
      </c>
      <c r="D936" s="8" t="s">
        <v>645</v>
      </c>
      <c r="E936" s="8" t="s">
        <v>46</v>
      </c>
      <c r="F936" s="7">
        <v>1335</v>
      </c>
      <c r="G936" s="7"/>
      <c r="H936" s="7">
        <v>-316.72471860000002</v>
      </c>
      <c r="I936" s="7"/>
      <c r="J936" s="7">
        <v>1018.2752814</v>
      </c>
      <c r="K936" s="8"/>
      <c r="L936" s="7">
        <v>0</v>
      </c>
      <c r="M936" s="7">
        <v>-3.6900000000000199</v>
      </c>
      <c r="N936" s="7">
        <v>1014.5852814</v>
      </c>
      <c r="O936" s="6" t="s">
        <v>328</v>
      </c>
      <c r="P936" s="5">
        <v>1.75</v>
      </c>
      <c r="Q936" s="5">
        <v>1781.9817424500002</v>
      </c>
    </row>
    <row r="937" spans="1:17" x14ac:dyDescent="0.35">
      <c r="A937" s="9">
        <v>18825</v>
      </c>
      <c r="B937" s="8" t="s">
        <v>332</v>
      </c>
      <c r="C937" s="8" t="s">
        <v>57</v>
      </c>
      <c r="D937" s="8" t="s">
        <v>644</v>
      </c>
      <c r="E937" s="8" t="s">
        <v>41</v>
      </c>
      <c r="F937" s="7">
        <v>0</v>
      </c>
      <c r="G937" s="7"/>
      <c r="H937" s="7">
        <v>0</v>
      </c>
      <c r="I937" s="7"/>
      <c r="J937" s="7">
        <v>0</v>
      </c>
      <c r="K937" s="8" t="s">
        <v>574</v>
      </c>
      <c r="L937" s="7">
        <v>0</v>
      </c>
      <c r="M937" s="7">
        <v>0</v>
      </c>
      <c r="N937" s="7">
        <v>0</v>
      </c>
      <c r="O937" s="6" t="s">
        <v>328</v>
      </c>
      <c r="P937" s="5">
        <v>1.2</v>
      </c>
      <c r="Q937" s="5">
        <v>0</v>
      </c>
    </row>
    <row r="938" spans="1:17" x14ac:dyDescent="0.35">
      <c r="A938" s="9">
        <v>18826</v>
      </c>
      <c r="B938" s="8" t="s">
        <v>332</v>
      </c>
      <c r="C938" s="8" t="s">
        <v>239</v>
      </c>
      <c r="D938" s="8" t="s">
        <v>643</v>
      </c>
      <c r="E938" s="8" t="s">
        <v>41</v>
      </c>
      <c r="F938" s="7">
        <v>3013</v>
      </c>
      <c r="G938" s="7"/>
      <c r="H938" s="7">
        <v>0</v>
      </c>
      <c r="I938" s="7"/>
      <c r="J938" s="7">
        <v>3013</v>
      </c>
      <c r="K938" s="8" t="s">
        <v>574</v>
      </c>
      <c r="L938" s="7">
        <v>0</v>
      </c>
      <c r="M938" s="7">
        <v>0</v>
      </c>
      <c r="N938" s="7">
        <v>3013</v>
      </c>
      <c r="O938" s="6" t="s">
        <v>328</v>
      </c>
      <c r="P938" s="5">
        <v>2.8</v>
      </c>
      <c r="Q938" s="5">
        <v>8436.4</v>
      </c>
    </row>
    <row r="939" spans="1:17" x14ac:dyDescent="0.35">
      <c r="A939" s="9">
        <v>18827</v>
      </c>
      <c r="B939" s="8" t="s">
        <v>332</v>
      </c>
      <c r="C939" s="8" t="s">
        <v>577</v>
      </c>
      <c r="D939" s="8" t="s">
        <v>642</v>
      </c>
      <c r="E939" s="8" t="s">
        <v>41</v>
      </c>
      <c r="F939" s="7">
        <v>0</v>
      </c>
      <c r="G939" s="7"/>
      <c r="H939" s="7">
        <v>0</v>
      </c>
      <c r="I939" s="7"/>
      <c r="J939" s="7">
        <v>0</v>
      </c>
      <c r="K939" s="8" t="s">
        <v>574</v>
      </c>
      <c r="L939" s="7">
        <v>0</v>
      </c>
      <c r="M939" s="7">
        <v>0</v>
      </c>
      <c r="N939" s="7">
        <v>0</v>
      </c>
      <c r="O939" s="6" t="s">
        <v>328</v>
      </c>
      <c r="P939" s="5">
        <v>2.4</v>
      </c>
      <c r="Q939" s="5">
        <v>0</v>
      </c>
    </row>
    <row r="940" spans="1:17" x14ac:dyDescent="0.35">
      <c r="A940" s="9">
        <v>18828</v>
      </c>
      <c r="B940" s="8" t="s">
        <v>332</v>
      </c>
      <c r="C940" s="8" t="s">
        <v>189</v>
      </c>
      <c r="D940" s="8" t="s">
        <v>641</v>
      </c>
      <c r="E940" s="8" t="s">
        <v>46</v>
      </c>
      <c r="F940" s="7">
        <v>1339</v>
      </c>
      <c r="G940" s="7"/>
      <c r="H940" s="7">
        <v>0</v>
      </c>
      <c r="I940" s="7"/>
      <c r="J940" s="7">
        <v>1339</v>
      </c>
      <c r="K940" s="8"/>
      <c r="L940" s="7">
        <v>0</v>
      </c>
      <c r="M940" s="7">
        <v>0</v>
      </c>
      <c r="N940" s="7">
        <v>1339</v>
      </c>
      <c r="O940" s="6" t="s">
        <v>328</v>
      </c>
      <c r="P940" s="5">
        <v>3.11</v>
      </c>
      <c r="Q940" s="5">
        <v>4164.29</v>
      </c>
    </row>
    <row r="941" spans="1:17" x14ac:dyDescent="0.35">
      <c r="A941" s="9">
        <v>18829</v>
      </c>
      <c r="B941" s="8" t="s">
        <v>332</v>
      </c>
      <c r="C941" s="8" t="s">
        <v>189</v>
      </c>
      <c r="D941" s="8" t="s">
        <v>640</v>
      </c>
      <c r="E941" s="8" t="s">
        <v>53</v>
      </c>
      <c r="F941" s="7">
        <v>586</v>
      </c>
      <c r="G941" s="7"/>
      <c r="H941" s="7">
        <v>0</v>
      </c>
      <c r="I941" s="7"/>
      <c r="J941" s="7">
        <v>586</v>
      </c>
      <c r="K941" s="8"/>
      <c r="L941" s="7">
        <v>0</v>
      </c>
      <c r="M941" s="7">
        <v>0</v>
      </c>
      <c r="N941" s="7">
        <v>586</v>
      </c>
      <c r="O941" s="6" t="s">
        <v>328</v>
      </c>
      <c r="P941" s="5">
        <v>2.95</v>
      </c>
      <c r="Q941" s="5">
        <v>1728.7</v>
      </c>
    </row>
    <row r="942" spans="1:17" x14ac:dyDescent="0.35">
      <c r="A942" s="9">
        <v>18830</v>
      </c>
      <c r="B942" s="8" t="s">
        <v>332</v>
      </c>
      <c r="C942" s="8" t="s">
        <v>70</v>
      </c>
      <c r="D942" s="8" t="s">
        <v>639</v>
      </c>
      <c r="E942" s="8" t="s">
        <v>638</v>
      </c>
      <c r="F942" s="7">
        <v>88</v>
      </c>
      <c r="G942" s="7"/>
      <c r="H942" s="7">
        <v>0</v>
      </c>
      <c r="I942" s="7"/>
      <c r="J942" s="7">
        <v>88</v>
      </c>
      <c r="K942" s="8" t="s">
        <v>574</v>
      </c>
      <c r="L942" s="7">
        <v>0</v>
      </c>
      <c r="M942" s="7">
        <v>0</v>
      </c>
      <c r="N942" s="7">
        <v>88</v>
      </c>
      <c r="O942" s="6" t="s">
        <v>328</v>
      </c>
      <c r="P942" s="5">
        <v>9.49</v>
      </c>
      <c r="Q942" s="5">
        <v>835.12</v>
      </c>
    </row>
    <row r="943" spans="1:17" x14ac:dyDescent="0.35">
      <c r="A943" s="9">
        <v>18832</v>
      </c>
      <c r="B943" s="8" t="s">
        <v>332</v>
      </c>
      <c r="C943" s="8" t="s">
        <v>139</v>
      </c>
      <c r="D943" s="8" t="s">
        <v>140</v>
      </c>
      <c r="E943" s="8" t="s">
        <v>141</v>
      </c>
      <c r="F943" s="7">
        <v>1377.7</v>
      </c>
      <c r="G943" s="7"/>
      <c r="H943" s="7">
        <v>-984.009096</v>
      </c>
      <c r="I943" s="7"/>
      <c r="J943" s="7">
        <v>393.69090400000005</v>
      </c>
      <c r="K943" s="8" t="s">
        <v>574</v>
      </c>
      <c r="L943" s="7">
        <v>0</v>
      </c>
      <c r="M943" s="7">
        <v>-106.116</v>
      </c>
      <c r="N943" s="7">
        <v>287.57490400000006</v>
      </c>
      <c r="O943" s="6" t="s">
        <v>328</v>
      </c>
      <c r="P943" s="5">
        <v>3.9</v>
      </c>
      <c r="Q943" s="5">
        <v>1535.3945256000002</v>
      </c>
    </row>
    <row r="944" spans="1:17" x14ac:dyDescent="0.35">
      <c r="A944" s="9">
        <v>18833</v>
      </c>
      <c r="B944" s="8" t="s">
        <v>332</v>
      </c>
      <c r="C944" s="8" t="s">
        <v>637</v>
      </c>
      <c r="D944" s="8" t="s">
        <v>636</v>
      </c>
      <c r="E944" s="8" t="s">
        <v>41</v>
      </c>
      <c r="F944" s="7">
        <v>42</v>
      </c>
      <c r="G944" s="7"/>
      <c r="H944" s="7">
        <v>0</v>
      </c>
      <c r="I944" s="7"/>
      <c r="J944" s="7">
        <v>42</v>
      </c>
      <c r="K944" s="8"/>
      <c r="L944" s="7">
        <v>0</v>
      </c>
      <c r="M944" s="7">
        <v>0</v>
      </c>
      <c r="N944" s="7">
        <v>42</v>
      </c>
      <c r="O944" s="6" t="s">
        <v>328</v>
      </c>
      <c r="P944" s="5">
        <v>5.77</v>
      </c>
      <c r="Q944" s="5">
        <v>242.33999999999997</v>
      </c>
    </row>
    <row r="945" spans="1:17" x14ac:dyDescent="0.35">
      <c r="A945" s="9">
        <v>18834</v>
      </c>
      <c r="B945" s="8" t="s">
        <v>332</v>
      </c>
      <c r="C945" s="8" t="s">
        <v>83</v>
      </c>
      <c r="D945" s="8" t="s">
        <v>635</v>
      </c>
      <c r="E945" s="8" t="s">
        <v>46</v>
      </c>
      <c r="F945" s="7">
        <v>0</v>
      </c>
      <c r="G945" s="7"/>
      <c r="H945" s="7">
        <v>0</v>
      </c>
      <c r="I945" s="7"/>
      <c r="J945" s="7">
        <v>0</v>
      </c>
      <c r="K945" s="8" t="s">
        <v>574</v>
      </c>
      <c r="L945" s="7">
        <v>0</v>
      </c>
      <c r="M945" s="7">
        <v>0</v>
      </c>
      <c r="N945" s="7">
        <v>0</v>
      </c>
      <c r="O945" s="6" t="s">
        <v>328</v>
      </c>
      <c r="P945" s="5">
        <v>1.05</v>
      </c>
      <c r="Q945" s="5">
        <v>0</v>
      </c>
    </row>
    <row r="946" spans="1:17" x14ac:dyDescent="0.35">
      <c r="A946" s="9">
        <v>18835</v>
      </c>
      <c r="B946" s="8" t="s">
        <v>332</v>
      </c>
      <c r="C946" s="8" t="s">
        <v>70</v>
      </c>
      <c r="D946" s="8" t="s">
        <v>634</v>
      </c>
      <c r="E946" s="8" t="s">
        <v>515</v>
      </c>
      <c r="F946" s="7">
        <v>445</v>
      </c>
      <c r="G946" s="7"/>
      <c r="H946" s="7">
        <v>0</v>
      </c>
      <c r="I946" s="7"/>
      <c r="J946" s="7">
        <v>445</v>
      </c>
      <c r="K946" s="8" t="s">
        <v>574</v>
      </c>
      <c r="L946" s="7">
        <v>0</v>
      </c>
      <c r="M946" s="7">
        <v>0</v>
      </c>
      <c r="N946" s="7">
        <v>445</v>
      </c>
      <c r="O946" s="6" t="s">
        <v>328</v>
      </c>
      <c r="P946" s="5">
        <v>6.34</v>
      </c>
      <c r="Q946" s="5">
        <v>2821.2999999999997</v>
      </c>
    </row>
    <row r="947" spans="1:17" x14ac:dyDescent="0.35">
      <c r="A947" s="9">
        <v>18836</v>
      </c>
      <c r="B947" s="8" t="s">
        <v>332</v>
      </c>
      <c r="C947" s="8" t="s">
        <v>70</v>
      </c>
      <c r="D947" s="8" t="s">
        <v>633</v>
      </c>
      <c r="E947" s="8" t="s">
        <v>126</v>
      </c>
      <c r="F947" s="7">
        <v>362</v>
      </c>
      <c r="G947" s="7"/>
      <c r="H947" s="7">
        <v>0</v>
      </c>
      <c r="I947" s="7"/>
      <c r="J947" s="7">
        <v>362</v>
      </c>
      <c r="K947" s="8" t="s">
        <v>574</v>
      </c>
      <c r="L947" s="7">
        <v>0</v>
      </c>
      <c r="M947" s="7">
        <v>0</v>
      </c>
      <c r="N947" s="7">
        <v>362</v>
      </c>
      <c r="O947" s="6" t="s">
        <v>328</v>
      </c>
      <c r="P947" s="5">
        <v>6.27</v>
      </c>
      <c r="Q947" s="5">
        <v>2269.7399999999998</v>
      </c>
    </row>
    <row r="948" spans="1:17" x14ac:dyDescent="0.35">
      <c r="A948" s="9">
        <v>18837</v>
      </c>
      <c r="B948" s="8" t="s">
        <v>332</v>
      </c>
      <c r="C948" s="8" t="s">
        <v>70</v>
      </c>
      <c r="D948" s="8" t="s">
        <v>632</v>
      </c>
      <c r="E948" s="8" t="s">
        <v>627</v>
      </c>
      <c r="F948" s="7">
        <v>0</v>
      </c>
      <c r="G948" s="7"/>
      <c r="H948" s="7">
        <v>0</v>
      </c>
      <c r="I948" s="7"/>
      <c r="J948" s="7">
        <v>0</v>
      </c>
      <c r="K948" s="8" t="s">
        <v>574</v>
      </c>
      <c r="L948" s="7">
        <v>0</v>
      </c>
      <c r="M948" s="7">
        <v>0</v>
      </c>
      <c r="N948" s="7">
        <v>0</v>
      </c>
      <c r="O948" s="6" t="s">
        <v>328</v>
      </c>
      <c r="P948" s="5">
        <v>0</v>
      </c>
      <c r="Q948" s="5">
        <v>0</v>
      </c>
    </row>
    <row r="949" spans="1:17" x14ac:dyDescent="0.35">
      <c r="A949" s="9">
        <v>18838</v>
      </c>
      <c r="B949" s="8" t="s">
        <v>332</v>
      </c>
      <c r="C949" s="8" t="s">
        <v>70</v>
      </c>
      <c r="D949" s="8" t="s">
        <v>631</v>
      </c>
      <c r="E949" s="8" t="s">
        <v>512</v>
      </c>
      <c r="F949" s="7">
        <v>0</v>
      </c>
      <c r="G949" s="7"/>
      <c r="H949" s="7">
        <v>0</v>
      </c>
      <c r="I949" s="7"/>
      <c r="J949" s="7">
        <v>0</v>
      </c>
      <c r="K949" s="8" t="s">
        <v>574</v>
      </c>
      <c r="L949" s="7">
        <v>0</v>
      </c>
      <c r="M949" s="7">
        <v>0</v>
      </c>
      <c r="N949" s="7">
        <v>0</v>
      </c>
      <c r="O949" s="6" t="s">
        <v>328</v>
      </c>
      <c r="P949" s="5">
        <v>0</v>
      </c>
      <c r="Q949" s="5">
        <v>0</v>
      </c>
    </row>
    <row r="950" spans="1:17" x14ac:dyDescent="0.35">
      <c r="A950" s="9">
        <v>18839</v>
      </c>
      <c r="B950" s="8" t="s">
        <v>332</v>
      </c>
      <c r="C950" s="8" t="s">
        <v>70</v>
      </c>
      <c r="D950" s="8" t="s">
        <v>630</v>
      </c>
      <c r="E950" s="8" t="s">
        <v>515</v>
      </c>
      <c r="F950" s="7">
        <v>0</v>
      </c>
      <c r="G950" s="7"/>
      <c r="H950" s="7">
        <v>0</v>
      </c>
      <c r="I950" s="7"/>
      <c r="J950" s="7">
        <v>0</v>
      </c>
      <c r="K950" s="8"/>
      <c r="L950" s="7">
        <v>0</v>
      </c>
      <c r="M950" s="7">
        <v>0</v>
      </c>
      <c r="N950" s="7">
        <v>0</v>
      </c>
      <c r="O950" s="6" t="s">
        <v>328</v>
      </c>
      <c r="P950" s="5">
        <v>0</v>
      </c>
      <c r="Q950" s="5">
        <v>0</v>
      </c>
    </row>
    <row r="951" spans="1:17" x14ac:dyDescent="0.35">
      <c r="A951" s="9">
        <v>18840</v>
      </c>
      <c r="B951" s="8" t="s">
        <v>332</v>
      </c>
      <c r="C951" s="8" t="s">
        <v>70</v>
      </c>
      <c r="D951" s="8" t="s">
        <v>629</v>
      </c>
      <c r="E951" s="8" t="s">
        <v>126</v>
      </c>
      <c r="F951" s="7">
        <v>0</v>
      </c>
      <c r="G951" s="7"/>
      <c r="H951" s="7">
        <v>0</v>
      </c>
      <c r="I951" s="7"/>
      <c r="J951" s="7">
        <v>0</v>
      </c>
      <c r="K951" s="8"/>
      <c r="L951" s="7">
        <v>0</v>
      </c>
      <c r="M951" s="7">
        <v>0</v>
      </c>
      <c r="N951" s="7">
        <v>0</v>
      </c>
      <c r="O951" s="6" t="s">
        <v>328</v>
      </c>
      <c r="P951" s="5">
        <v>0</v>
      </c>
      <c r="Q951" s="5">
        <v>0</v>
      </c>
    </row>
    <row r="952" spans="1:17" x14ac:dyDescent="0.35">
      <c r="A952" s="9">
        <v>18841</v>
      </c>
      <c r="B952" s="8" t="s">
        <v>332</v>
      </c>
      <c r="C952" s="8" t="s">
        <v>70</v>
      </c>
      <c r="D952" s="8" t="s">
        <v>628</v>
      </c>
      <c r="E952" s="8" t="s">
        <v>627</v>
      </c>
      <c r="F952" s="7">
        <v>0</v>
      </c>
      <c r="G952" s="7"/>
      <c r="H952" s="7">
        <v>0</v>
      </c>
      <c r="I952" s="7"/>
      <c r="J952" s="7">
        <v>0</v>
      </c>
      <c r="K952" s="8"/>
      <c r="L952" s="7">
        <v>0</v>
      </c>
      <c r="M952" s="7">
        <v>0</v>
      </c>
      <c r="N952" s="7">
        <v>0</v>
      </c>
      <c r="O952" s="6" t="s">
        <v>328</v>
      </c>
      <c r="P952" s="5">
        <v>0</v>
      </c>
      <c r="Q952" s="5">
        <v>0</v>
      </c>
    </row>
    <row r="953" spans="1:17" x14ac:dyDescent="0.35">
      <c r="A953" s="9">
        <v>18842</v>
      </c>
      <c r="B953" s="8" t="s">
        <v>332</v>
      </c>
      <c r="C953" s="8" t="s">
        <v>70</v>
      </c>
      <c r="D953" s="8" t="s">
        <v>626</v>
      </c>
      <c r="E953" s="8" t="s">
        <v>512</v>
      </c>
      <c r="F953" s="7">
        <v>0</v>
      </c>
      <c r="G953" s="7"/>
      <c r="H953" s="7">
        <v>0</v>
      </c>
      <c r="I953" s="7"/>
      <c r="J953" s="7">
        <v>0</v>
      </c>
      <c r="K953" s="8"/>
      <c r="L953" s="7">
        <v>0</v>
      </c>
      <c r="M953" s="7">
        <v>0</v>
      </c>
      <c r="N953" s="7">
        <v>0</v>
      </c>
      <c r="O953" s="6" t="s">
        <v>328</v>
      </c>
      <c r="P953" s="5">
        <v>0</v>
      </c>
      <c r="Q953" s="5">
        <v>0</v>
      </c>
    </row>
    <row r="954" spans="1:17" x14ac:dyDescent="0.35">
      <c r="A954" s="9">
        <v>18843</v>
      </c>
      <c r="B954" s="8" t="s">
        <v>332</v>
      </c>
      <c r="C954" s="8" t="s">
        <v>624</v>
      </c>
      <c r="D954" s="8" t="s">
        <v>625</v>
      </c>
      <c r="E954" s="8" t="s">
        <v>88</v>
      </c>
      <c r="F954" s="7">
        <v>172</v>
      </c>
      <c r="G954" s="7"/>
      <c r="H954" s="7">
        <v>0</v>
      </c>
      <c r="I954" s="7"/>
      <c r="J954" s="7">
        <v>172</v>
      </c>
      <c r="K954" s="8" t="s">
        <v>574</v>
      </c>
      <c r="L954" s="7">
        <v>0</v>
      </c>
      <c r="M954" s="7">
        <v>0</v>
      </c>
      <c r="N954" s="7">
        <v>172</v>
      </c>
      <c r="O954" s="6" t="s">
        <v>328</v>
      </c>
      <c r="P954" s="5">
        <v>0</v>
      </c>
      <c r="Q954" s="5">
        <v>0</v>
      </c>
    </row>
    <row r="955" spans="1:17" x14ac:dyDescent="0.35">
      <c r="A955" s="9">
        <v>18844</v>
      </c>
      <c r="B955" s="8" t="s">
        <v>332</v>
      </c>
      <c r="C955" s="8" t="s">
        <v>624</v>
      </c>
      <c r="D955" s="8" t="s">
        <v>623</v>
      </c>
      <c r="E955" s="8" t="s">
        <v>88</v>
      </c>
      <c r="F955" s="7">
        <v>0</v>
      </c>
      <c r="G955" s="7"/>
      <c r="H955" s="7">
        <v>0</v>
      </c>
      <c r="I955" s="7"/>
      <c r="J955" s="7">
        <v>0</v>
      </c>
      <c r="K955" s="8" t="s">
        <v>574</v>
      </c>
      <c r="L955" s="7">
        <v>0</v>
      </c>
      <c r="M955" s="7">
        <v>0</v>
      </c>
      <c r="N955" s="7">
        <v>0</v>
      </c>
      <c r="O955" s="6" t="s">
        <v>328</v>
      </c>
      <c r="P955" s="5">
        <v>0</v>
      </c>
      <c r="Q955" s="5">
        <v>0</v>
      </c>
    </row>
    <row r="956" spans="1:17" x14ac:dyDescent="0.35">
      <c r="A956" s="9">
        <v>18845</v>
      </c>
      <c r="B956" s="8" t="s">
        <v>332</v>
      </c>
      <c r="C956" s="8" t="s">
        <v>189</v>
      </c>
      <c r="D956" s="8" t="s">
        <v>622</v>
      </c>
      <c r="E956" s="8" t="s">
        <v>41</v>
      </c>
      <c r="F956" s="7">
        <v>5596.6</v>
      </c>
      <c r="G956" s="7">
        <v>7279</v>
      </c>
      <c r="H956" s="7">
        <v>-6079.5060000000003</v>
      </c>
      <c r="I956" s="7"/>
      <c r="J956" s="7">
        <v>6796.0940000000001</v>
      </c>
      <c r="K956" s="8" t="s">
        <v>574</v>
      </c>
      <c r="L956" s="7">
        <v>8721</v>
      </c>
      <c r="M956" s="7">
        <v>-12899.8</v>
      </c>
      <c r="N956" s="7">
        <v>2617.2940000000017</v>
      </c>
      <c r="O956" s="6" t="s">
        <v>328</v>
      </c>
      <c r="P956" s="5">
        <v>1.2</v>
      </c>
      <c r="Q956" s="5">
        <v>8155.3127999999997</v>
      </c>
    </row>
    <row r="957" spans="1:17" x14ac:dyDescent="0.35">
      <c r="A957" s="9">
        <v>18846</v>
      </c>
      <c r="B957" s="8" t="s">
        <v>332</v>
      </c>
      <c r="C957" s="8" t="s">
        <v>620</v>
      </c>
      <c r="D957" s="8" t="s">
        <v>621</v>
      </c>
      <c r="E957" s="8" t="s">
        <v>53</v>
      </c>
      <c r="F957" s="7">
        <v>66</v>
      </c>
      <c r="G957" s="7"/>
      <c r="H957" s="7">
        <v>0</v>
      </c>
      <c r="I957" s="7"/>
      <c r="J957" s="7">
        <v>66</v>
      </c>
      <c r="K957" s="8"/>
      <c r="L957" s="7">
        <v>0</v>
      </c>
      <c r="M957" s="7">
        <v>0</v>
      </c>
      <c r="N957" s="7">
        <v>66</v>
      </c>
      <c r="O957" s="6" t="s">
        <v>328</v>
      </c>
      <c r="P957" s="5">
        <v>3.4</v>
      </c>
      <c r="Q957" s="5">
        <v>224.4</v>
      </c>
    </row>
    <row r="958" spans="1:17" x14ac:dyDescent="0.35">
      <c r="A958" s="9">
        <v>18847</v>
      </c>
      <c r="B958" s="8" t="s">
        <v>332</v>
      </c>
      <c r="C958" s="8" t="s">
        <v>620</v>
      </c>
      <c r="D958" s="8" t="s">
        <v>619</v>
      </c>
      <c r="E958" s="8" t="s">
        <v>489</v>
      </c>
      <c r="F958" s="7">
        <v>82</v>
      </c>
      <c r="G958" s="7"/>
      <c r="H958" s="7">
        <v>0</v>
      </c>
      <c r="I958" s="7"/>
      <c r="J958" s="7">
        <v>82</v>
      </c>
      <c r="K958" s="8" t="s">
        <v>574</v>
      </c>
      <c r="L958" s="7">
        <v>0</v>
      </c>
      <c r="M958" s="7">
        <v>0</v>
      </c>
      <c r="N958" s="7">
        <v>82</v>
      </c>
      <c r="O958" s="6" t="s">
        <v>328</v>
      </c>
      <c r="P958" s="5">
        <v>3.4</v>
      </c>
      <c r="Q958" s="5">
        <v>278.8</v>
      </c>
    </row>
    <row r="959" spans="1:17" x14ac:dyDescent="0.35">
      <c r="A959" s="9">
        <v>18848</v>
      </c>
      <c r="B959" s="8" t="s">
        <v>332</v>
      </c>
      <c r="C959" s="8" t="s">
        <v>110</v>
      </c>
      <c r="D959" s="8" t="s">
        <v>618</v>
      </c>
      <c r="E959" s="8" t="s">
        <v>41</v>
      </c>
      <c r="F959" s="7">
        <v>541.20000000000005</v>
      </c>
      <c r="G959" s="7"/>
      <c r="H959" s="7">
        <v>0</v>
      </c>
      <c r="I959" s="7"/>
      <c r="J959" s="7">
        <v>541.20000000000005</v>
      </c>
      <c r="K959" s="8"/>
      <c r="L959" s="7">
        <v>0</v>
      </c>
      <c r="M959" s="7">
        <v>0</v>
      </c>
      <c r="N959" s="7">
        <v>541.20000000000005</v>
      </c>
      <c r="O959" s="6" t="s">
        <v>328</v>
      </c>
      <c r="P959" s="5">
        <v>8.68</v>
      </c>
      <c r="Q959" s="5">
        <v>4697.616</v>
      </c>
    </row>
    <row r="960" spans="1:17" x14ac:dyDescent="0.35">
      <c r="A960" s="9">
        <v>18849</v>
      </c>
      <c r="B960" s="8" t="s">
        <v>332</v>
      </c>
      <c r="C960" s="8" t="s">
        <v>451</v>
      </c>
      <c r="D960" s="8" t="s">
        <v>617</v>
      </c>
      <c r="E960" s="8" t="s">
        <v>53</v>
      </c>
      <c r="F960" s="7">
        <v>297</v>
      </c>
      <c r="G960" s="7"/>
      <c r="H960" s="7">
        <v>0</v>
      </c>
      <c r="I960" s="7"/>
      <c r="J960" s="7">
        <v>297</v>
      </c>
      <c r="K960" s="8" t="s">
        <v>574</v>
      </c>
      <c r="L960" s="7">
        <v>0</v>
      </c>
      <c r="M960" s="7">
        <v>0</v>
      </c>
      <c r="N960" s="7">
        <v>297</v>
      </c>
      <c r="O960" s="6" t="s">
        <v>328</v>
      </c>
      <c r="P960" s="5">
        <v>4.97</v>
      </c>
      <c r="Q960" s="5">
        <v>1476.09</v>
      </c>
    </row>
    <row r="961" spans="1:17" x14ac:dyDescent="0.35">
      <c r="A961" s="9">
        <v>18850</v>
      </c>
      <c r="B961" s="8" t="s">
        <v>332</v>
      </c>
      <c r="C961" s="8" t="s">
        <v>39</v>
      </c>
      <c r="D961" s="8" t="s">
        <v>616</v>
      </c>
      <c r="E961" s="8" t="s">
        <v>41</v>
      </c>
      <c r="F961" s="7">
        <v>286</v>
      </c>
      <c r="G961" s="7"/>
      <c r="H961" s="7">
        <v>0</v>
      </c>
      <c r="I961" s="7"/>
      <c r="J961" s="7">
        <v>286</v>
      </c>
      <c r="K961" s="8"/>
      <c r="L961" s="7">
        <v>0</v>
      </c>
      <c r="M961" s="7">
        <v>0</v>
      </c>
      <c r="N961" s="7">
        <v>286</v>
      </c>
      <c r="O961" s="6" t="s">
        <v>328</v>
      </c>
      <c r="P961" s="5">
        <v>35</v>
      </c>
      <c r="Q961" s="5">
        <v>10010</v>
      </c>
    </row>
    <row r="962" spans="1:17" x14ac:dyDescent="0.35">
      <c r="A962" s="9">
        <v>18851</v>
      </c>
      <c r="B962" s="8" t="s">
        <v>332</v>
      </c>
      <c r="C962" s="8" t="s">
        <v>39</v>
      </c>
      <c r="D962" s="8" t="s">
        <v>615</v>
      </c>
      <c r="E962" s="8" t="s">
        <v>228</v>
      </c>
      <c r="F962" s="7">
        <v>0</v>
      </c>
      <c r="G962" s="7"/>
      <c r="H962" s="7">
        <v>-340.17</v>
      </c>
      <c r="I962" s="7"/>
      <c r="J962" s="7">
        <v>-340.17</v>
      </c>
      <c r="K962" s="8"/>
      <c r="L962" s="7">
        <v>0</v>
      </c>
      <c r="M962" s="7">
        <v>0</v>
      </c>
      <c r="N962" s="7">
        <v>-340.17</v>
      </c>
      <c r="O962" s="6" t="s">
        <v>328</v>
      </c>
      <c r="P962" s="5">
        <v>40.909999999999997</v>
      </c>
      <c r="Q962" s="5">
        <v>-13916.3547</v>
      </c>
    </row>
    <row r="963" spans="1:17" x14ac:dyDescent="0.35">
      <c r="A963" s="9">
        <v>18852</v>
      </c>
      <c r="B963" s="8" t="s">
        <v>332</v>
      </c>
      <c r="C963" s="8" t="s">
        <v>64</v>
      </c>
      <c r="D963" s="8" t="s">
        <v>614</v>
      </c>
      <c r="E963" s="8" t="s">
        <v>41</v>
      </c>
      <c r="F963" s="7">
        <v>160</v>
      </c>
      <c r="G963" s="7"/>
      <c r="H963" s="7">
        <v>0</v>
      </c>
      <c r="I963" s="7"/>
      <c r="J963" s="7">
        <v>160</v>
      </c>
      <c r="K963" s="8" t="s">
        <v>574</v>
      </c>
      <c r="L963" s="7">
        <v>0</v>
      </c>
      <c r="M963" s="7">
        <v>0</v>
      </c>
      <c r="N963" s="7">
        <v>160</v>
      </c>
      <c r="O963" s="6" t="s">
        <v>328</v>
      </c>
      <c r="P963" s="5">
        <v>5.39</v>
      </c>
      <c r="Q963" s="5">
        <v>862.4</v>
      </c>
    </row>
    <row r="964" spans="1:17" x14ac:dyDescent="0.35">
      <c r="A964" s="9">
        <v>18853</v>
      </c>
      <c r="B964" s="8" t="s">
        <v>332</v>
      </c>
      <c r="C964" s="8" t="s">
        <v>66</v>
      </c>
      <c r="D964" s="8" t="s">
        <v>613</v>
      </c>
      <c r="E964" s="8" t="s">
        <v>563</v>
      </c>
      <c r="F964" s="7">
        <v>764.4</v>
      </c>
      <c r="G964" s="7"/>
      <c r="H964" s="7">
        <v>0</v>
      </c>
      <c r="I964" s="7"/>
      <c r="J964" s="7">
        <v>764.4</v>
      </c>
      <c r="K964" s="8"/>
      <c r="L964" s="7">
        <v>0</v>
      </c>
      <c r="M964" s="7">
        <v>0</v>
      </c>
      <c r="N964" s="7">
        <v>764.4</v>
      </c>
      <c r="O964" s="6" t="s">
        <v>328</v>
      </c>
      <c r="P964" s="5">
        <v>1.57</v>
      </c>
      <c r="Q964" s="5">
        <v>1200.1079999999999</v>
      </c>
    </row>
    <row r="965" spans="1:17" x14ac:dyDescent="0.35">
      <c r="A965" s="9">
        <v>18854</v>
      </c>
      <c r="B965" s="8" t="s">
        <v>332</v>
      </c>
      <c r="C965" s="8" t="s">
        <v>66</v>
      </c>
      <c r="D965" s="8" t="s">
        <v>612</v>
      </c>
      <c r="E965" s="8" t="s">
        <v>563</v>
      </c>
      <c r="F965" s="7">
        <v>2946.1</v>
      </c>
      <c r="G965" s="7"/>
      <c r="H965" s="7">
        <v>0</v>
      </c>
      <c r="I965" s="7"/>
      <c r="J965" s="7">
        <v>2946.1</v>
      </c>
      <c r="K965" s="8"/>
      <c r="L965" s="7">
        <v>0</v>
      </c>
      <c r="M965" s="7">
        <v>0</v>
      </c>
      <c r="N965" s="7">
        <v>2946.1</v>
      </c>
      <c r="O965" s="6" t="s">
        <v>328</v>
      </c>
      <c r="P965" s="5">
        <v>1.82</v>
      </c>
      <c r="Q965" s="5">
        <v>5361.902</v>
      </c>
    </row>
    <row r="966" spans="1:17" x14ac:dyDescent="0.35">
      <c r="A966" s="9">
        <v>18855</v>
      </c>
      <c r="B966" s="8" t="s">
        <v>332</v>
      </c>
      <c r="C966" s="8" t="s">
        <v>57</v>
      </c>
      <c r="D966" s="8" t="s">
        <v>611</v>
      </c>
      <c r="E966" s="8" t="s">
        <v>41</v>
      </c>
      <c r="F966" s="7">
        <v>0</v>
      </c>
      <c r="G966" s="7"/>
      <c r="H966" s="7">
        <v>0</v>
      </c>
      <c r="I966" s="7"/>
      <c r="J966" s="7">
        <v>0</v>
      </c>
      <c r="K966" s="8" t="s">
        <v>574</v>
      </c>
      <c r="L966" s="7">
        <v>0</v>
      </c>
      <c r="M966" s="7">
        <v>0</v>
      </c>
      <c r="N966" s="7">
        <v>0</v>
      </c>
      <c r="O966" s="6" t="s">
        <v>328</v>
      </c>
      <c r="P966" s="5">
        <v>2.14</v>
      </c>
      <c r="Q966" s="5">
        <v>0</v>
      </c>
    </row>
    <row r="967" spans="1:17" x14ac:dyDescent="0.35">
      <c r="A967" s="9">
        <v>18856</v>
      </c>
      <c r="B967" s="8" t="s">
        <v>332</v>
      </c>
      <c r="C967" s="8" t="s">
        <v>451</v>
      </c>
      <c r="D967" s="8" t="s">
        <v>610</v>
      </c>
      <c r="E967" s="8" t="s">
        <v>41</v>
      </c>
      <c r="F967" s="7">
        <v>0</v>
      </c>
      <c r="G967" s="7"/>
      <c r="H967" s="7">
        <v>0</v>
      </c>
      <c r="I967" s="7"/>
      <c r="J967" s="7">
        <v>0</v>
      </c>
      <c r="K967" s="8" t="s">
        <v>574</v>
      </c>
      <c r="L967" s="7">
        <v>0</v>
      </c>
      <c r="M967" s="7">
        <v>0</v>
      </c>
      <c r="N967" s="7">
        <v>0</v>
      </c>
      <c r="O967" s="6" t="s">
        <v>328</v>
      </c>
      <c r="P967" s="5">
        <v>4.1500000000000004</v>
      </c>
      <c r="Q967" s="5">
        <v>0</v>
      </c>
    </row>
    <row r="968" spans="1:17" x14ac:dyDescent="0.35">
      <c r="A968" s="9">
        <v>18857</v>
      </c>
      <c r="B968" s="8" t="s">
        <v>332</v>
      </c>
      <c r="C968" s="8" t="s">
        <v>57</v>
      </c>
      <c r="D968" s="8" t="s">
        <v>609</v>
      </c>
      <c r="E968" s="8" t="s">
        <v>53</v>
      </c>
      <c r="F968" s="7">
        <v>462</v>
      </c>
      <c r="G968" s="7"/>
      <c r="H968" s="7">
        <v>0</v>
      </c>
      <c r="I968" s="7"/>
      <c r="J968" s="7">
        <v>462</v>
      </c>
      <c r="K968" s="8"/>
      <c r="L968" s="7">
        <v>0</v>
      </c>
      <c r="M968" s="7">
        <v>0</v>
      </c>
      <c r="N968" s="7">
        <v>462</v>
      </c>
      <c r="O968" s="6" t="s">
        <v>328</v>
      </c>
      <c r="P968" s="5">
        <v>2.0499999999999998</v>
      </c>
      <c r="Q968" s="5">
        <v>947.09999999999991</v>
      </c>
    </row>
    <row r="969" spans="1:17" x14ac:dyDescent="0.35">
      <c r="A969" s="9">
        <v>18858</v>
      </c>
      <c r="B969" s="8" t="s">
        <v>332</v>
      </c>
      <c r="C969" s="8" t="s">
        <v>39</v>
      </c>
      <c r="D969" s="8" t="s">
        <v>608</v>
      </c>
      <c r="E969" s="8" t="s">
        <v>41</v>
      </c>
      <c r="F969" s="7">
        <v>171</v>
      </c>
      <c r="G969" s="7"/>
      <c r="H969" s="7">
        <v>0</v>
      </c>
      <c r="I969" s="7"/>
      <c r="J969" s="7">
        <v>171</v>
      </c>
      <c r="K969" s="8"/>
      <c r="L969" s="7">
        <v>0</v>
      </c>
      <c r="M969" s="7">
        <v>0</v>
      </c>
      <c r="N969" s="7">
        <v>171</v>
      </c>
      <c r="O969" s="6" t="s">
        <v>328</v>
      </c>
      <c r="P969" s="5">
        <v>0</v>
      </c>
      <c r="Q969" s="5">
        <v>0</v>
      </c>
    </row>
    <row r="970" spans="1:17" x14ac:dyDescent="0.35">
      <c r="A970" s="9">
        <v>18859</v>
      </c>
      <c r="B970" s="8" t="s">
        <v>332</v>
      </c>
      <c r="C970" s="8" t="s">
        <v>83</v>
      </c>
      <c r="D970" s="8" t="s">
        <v>607</v>
      </c>
      <c r="E970" s="8" t="s">
        <v>46</v>
      </c>
      <c r="F970" s="7">
        <v>0</v>
      </c>
      <c r="G970" s="7"/>
      <c r="H970" s="7">
        <v>0</v>
      </c>
      <c r="I970" s="7"/>
      <c r="J970" s="7">
        <v>0</v>
      </c>
      <c r="K970" s="8" t="s">
        <v>574</v>
      </c>
      <c r="L970" s="7">
        <v>40600</v>
      </c>
      <c r="M970" s="7">
        <v>0</v>
      </c>
      <c r="N970" s="7">
        <v>40600</v>
      </c>
      <c r="O970" s="6" t="s">
        <v>328</v>
      </c>
      <c r="P970" s="5">
        <v>1.05</v>
      </c>
      <c r="Q970" s="5">
        <v>0</v>
      </c>
    </row>
    <row r="971" spans="1:17" x14ac:dyDescent="0.35">
      <c r="A971" s="9">
        <v>18861</v>
      </c>
      <c r="B971" s="8" t="s">
        <v>332</v>
      </c>
      <c r="C971" s="8" t="s">
        <v>176</v>
      </c>
      <c r="D971" s="8" t="s">
        <v>56</v>
      </c>
      <c r="E971" s="8" t="s">
        <v>41</v>
      </c>
      <c r="F971" s="7">
        <v>913</v>
      </c>
      <c r="G971" s="7"/>
      <c r="H971" s="7">
        <v>-32.661929999999998</v>
      </c>
      <c r="I971" s="7"/>
      <c r="J971" s="7">
        <v>880.33807000000002</v>
      </c>
      <c r="K971" s="8"/>
      <c r="L971" s="7">
        <v>0</v>
      </c>
      <c r="M971" s="7">
        <v>0</v>
      </c>
      <c r="N971" s="7">
        <v>880.33807000000002</v>
      </c>
      <c r="O971" s="6" t="s">
        <v>328</v>
      </c>
      <c r="P971" s="5">
        <v>3.49</v>
      </c>
      <c r="Q971" s="5">
        <v>3072.3798643000005</v>
      </c>
    </row>
    <row r="972" spans="1:17" x14ac:dyDescent="0.35">
      <c r="A972" s="9">
        <v>18863</v>
      </c>
      <c r="B972" s="8" t="s">
        <v>332</v>
      </c>
      <c r="C972" s="8" t="s">
        <v>39</v>
      </c>
      <c r="D972" s="8" t="s">
        <v>606</v>
      </c>
      <c r="E972" s="8" t="s">
        <v>41</v>
      </c>
      <c r="F972" s="7">
        <v>0</v>
      </c>
      <c r="G972" s="7"/>
      <c r="H972" s="7">
        <v>0</v>
      </c>
      <c r="I972" s="7"/>
      <c r="J972" s="7">
        <v>0</v>
      </c>
      <c r="K972" s="8"/>
      <c r="L972" s="7">
        <v>0</v>
      </c>
      <c r="M972" s="7">
        <v>0</v>
      </c>
      <c r="N972" s="7">
        <v>0</v>
      </c>
      <c r="O972" s="6" t="s">
        <v>328</v>
      </c>
      <c r="P972" s="5">
        <v>35.31</v>
      </c>
      <c r="Q972" s="5">
        <v>0</v>
      </c>
    </row>
    <row r="973" spans="1:17" x14ac:dyDescent="0.35">
      <c r="A973" s="9">
        <v>18864</v>
      </c>
      <c r="B973" s="8" t="s">
        <v>332</v>
      </c>
      <c r="C973" s="8" t="s">
        <v>39</v>
      </c>
      <c r="D973" s="8" t="s">
        <v>605</v>
      </c>
      <c r="E973" s="8" t="s">
        <v>228</v>
      </c>
      <c r="F973" s="7">
        <v>36</v>
      </c>
      <c r="G973" s="7"/>
      <c r="H973" s="7">
        <v>0</v>
      </c>
      <c r="I973" s="7"/>
      <c r="J973" s="7">
        <v>36</v>
      </c>
      <c r="K973" s="8" t="s">
        <v>574</v>
      </c>
      <c r="L973" s="7">
        <v>0</v>
      </c>
      <c r="M973" s="7">
        <v>0</v>
      </c>
      <c r="N973" s="7">
        <v>36</v>
      </c>
      <c r="O973" s="6" t="s">
        <v>328</v>
      </c>
      <c r="P973" s="5">
        <v>40.79</v>
      </c>
      <c r="Q973" s="5">
        <v>1468.44</v>
      </c>
    </row>
    <row r="974" spans="1:17" x14ac:dyDescent="0.35">
      <c r="A974" s="9">
        <v>18865</v>
      </c>
      <c r="B974" s="8" t="s">
        <v>332</v>
      </c>
      <c r="C974" s="8" t="s">
        <v>57</v>
      </c>
      <c r="D974" s="8" t="s">
        <v>604</v>
      </c>
      <c r="E974" s="8" t="s">
        <v>41</v>
      </c>
      <c r="F974" s="7">
        <v>10117.5</v>
      </c>
      <c r="G974" s="7">
        <v>2721</v>
      </c>
      <c r="H974" s="7">
        <v>-7953.5818656000001</v>
      </c>
      <c r="I974" s="7"/>
      <c r="J974" s="7">
        <v>4884.9181343999999</v>
      </c>
      <c r="K974" s="8" t="s">
        <v>574</v>
      </c>
      <c r="L974" s="7">
        <v>16649</v>
      </c>
      <c r="M974" s="7">
        <v>-263.37920000000003</v>
      </c>
      <c r="N974" s="7">
        <v>21270.5389344</v>
      </c>
      <c r="O974" s="6" t="s">
        <v>328</v>
      </c>
      <c r="P974" s="5">
        <v>1.1200000000000001</v>
      </c>
      <c r="Q974" s="5">
        <v>5471.1083105280004</v>
      </c>
    </row>
    <row r="975" spans="1:17" x14ac:dyDescent="0.35">
      <c r="A975" s="9">
        <v>18866</v>
      </c>
      <c r="B975" s="8" t="s">
        <v>332</v>
      </c>
      <c r="C975" s="8" t="s">
        <v>44</v>
      </c>
      <c r="D975" s="8" t="s">
        <v>603</v>
      </c>
      <c r="E975" s="8" t="s">
        <v>246</v>
      </c>
      <c r="F975" s="7">
        <v>711</v>
      </c>
      <c r="G975" s="7"/>
      <c r="H975" s="7">
        <v>0</v>
      </c>
      <c r="I975" s="7"/>
      <c r="J975" s="7">
        <v>711</v>
      </c>
      <c r="K975" s="8" t="s">
        <v>574</v>
      </c>
      <c r="L975" s="7">
        <v>0</v>
      </c>
      <c r="M975" s="7">
        <v>0</v>
      </c>
      <c r="N975" s="7">
        <v>711</v>
      </c>
      <c r="O975" s="6" t="s">
        <v>328</v>
      </c>
      <c r="P975" s="5">
        <v>0.8</v>
      </c>
      <c r="Q975" s="5">
        <v>568.80000000000007</v>
      </c>
    </row>
    <row r="976" spans="1:17" x14ac:dyDescent="0.35">
      <c r="A976" s="9">
        <v>18867</v>
      </c>
      <c r="B976" s="8" t="s">
        <v>332</v>
      </c>
      <c r="C976" s="8" t="s">
        <v>61</v>
      </c>
      <c r="D976" s="8" t="s">
        <v>602</v>
      </c>
      <c r="E976" s="8" t="s">
        <v>601</v>
      </c>
      <c r="F976" s="7">
        <v>66</v>
      </c>
      <c r="G976" s="7"/>
      <c r="H976" s="7">
        <v>0</v>
      </c>
      <c r="I976" s="7"/>
      <c r="J976" s="7">
        <v>66</v>
      </c>
      <c r="K976" s="8" t="s">
        <v>574</v>
      </c>
      <c r="L976" s="7">
        <v>0</v>
      </c>
      <c r="M976" s="7">
        <v>0</v>
      </c>
      <c r="N976" s="7">
        <v>66</v>
      </c>
      <c r="O976" s="6" t="s">
        <v>328</v>
      </c>
      <c r="P976" s="5">
        <v>3.15</v>
      </c>
      <c r="Q976" s="5">
        <v>207.9</v>
      </c>
    </row>
    <row r="977" spans="1:17" x14ac:dyDescent="0.35">
      <c r="A977" s="9">
        <v>18868</v>
      </c>
      <c r="B977" s="8" t="s">
        <v>332</v>
      </c>
      <c r="C977" s="8" t="s">
        <v>600</v>
      </c>
      <c r="D977" s="8" t="s">
        <v>599</v>
      </c>
      <c r="E977" s="8" t="s">
        <v>598</v>
      </c>
      <c r="F977" s="7">
        <v>1053.2</v>
      </c>
      <c r="G977" s="7"/>
      <c r="H977" s="7">
        <v>-1547.241264</v>
      </c>
      <c r="I977" s="7"/>
      <c r="J977" s="7">
        <v>-494.04126399999996</v>
      </c>
      <c r="K977" s="8" t="s">
        <v>574</v>
      </c>
      <c r="L977" s="7">
        <v>0</v>
      </c>
      <c r="M977" s="7">
        <v>0</v>
      </c>
      <c r="N977" s="7">
        <v>-494.04126399999996</v>
      </c>
      <c r="O977" s="6" t="s">
        <v>328</v>
      </c>
      <c r="P977" s="5">
        <v>3.9</v>
      </c>
      <c r="Q977" s="5">
        <v>-1926.7609295999998</v>
      </c>
    </row>
    <row r="978" spans="1:17" x14ac:dyDescent="0.35">
      <c r="A978" s="9">
        <v>18869</v>
      </c>
      <c r="B978" s="8" t="s">
        <v>332</v>
      </c>
      <c r="C978" s="8" t="s">
        <v>57</v>
      </c>
      <c r="D978" s="8" t="s">
        <v>597</v>
      </c>
      <c r="E978" s="8" t="s">
        <v>53</v>
      </c>
      <c r="F978" s="7">
        <v>5326.5</v>
      </c>
      <c r="G978" s="7"/>
      <c r="H978" s="7">
        <v>-1105.9814303999999</v>
      </c>
      <c r="I978" s="7"/>
      <c r="J978" s="7">
        <v>4220.5185695999999</v>
      </c>
      <c r="K978" s="8"/>
      <c r="L978" s="7">
        <v>0</v>
      </c>
      <c r="M978" s="7">
        <v>-376.94159999999999</v>
      </c>
      <c r="N978" s="7">
        <v>3843.5769695999998</v>
      </c>
      <c r="O978" s="6" t="s">
        <v>328</v>
      </c>
      <c r="P978" s="5">
        <v>2.9</v>
      </c>
      <c r="Q978" s="5">
        <v>12239.50385184</v>
      </c>
    </row>
    <row r="979" spans="1:17" x14ac:dyDescent="0.35">
      <c r="A979" s="9">
        <v>18870</v>
      </c>
      <c r="B979" s="8" t="s">
        <v>332</v>
      </c>
      <c r="C979" s="8" t="s">
        <v>39</v>
      </c>
      <c r="D979" s="8" t="s">
        <v>596</v>
      </c>
      <c r="E979" s="8" t="s">
        <v>41</v>
      </c>
      <c r="F979" s="7">
        <v>561.70000000000005</v>
      </c>
      <c r="G979" s="7"/>
      <c r="H979" s="7">
        <v>-723.9093408</v>
      </c>
      <c r="I979" s="7"/>
      <c r="J979" s="7">
        <v>-162.20934079999995</v>
      </c>
      <c r="K979" s="8"/>
      <c r="L979" s="7">
        <v>14000</v>
      </c>
      <c r="M979" s="7">
        <v>-13323.948</v>
      </c>
      <c r="N979" s="7">
        <v>513.84265919999962</v>
      </c>
      <c r="O979" s="6" t="s">
        <v>328</v>
      </c>
      <c r="P979" s="5">
        <v>9.41</v>
      </c>
      <c r="Q979" s="5">
        <v>-1526.3898969279996</v>
      </c>
    </row>
    <row r="980" spans="1:17" x14ac:dyDescent="0.35">
      <c r="A980" s="9">
        <v>18871</v>
      </c>
      <c r="B980" s="8" t="s">
        <v>332</v>
      </c>
      <c r="C980" s="8" t="s">
        <v>320</v>
      </c>
      <c r="D980" s="8" t="s">
        <v>595</v>
      </c>
      <c r="E980" s="8" t="s">
        <v>246</v>
      </c>
      <c r="F980" s="7">
        <v>0</v>
      </c>
      <c r="G980" s="7"/>
      <c r="H980" s="7">
        <v>0</v>
      </c>
      <c r="I980" s="7"/>
      <c r="J980" s="7">
        <v>0</v>
      </c>
      <c r="K980" s="8"/>
      <c r="L980" s="7">
        <v>0</v>
      </c>
      <c r="M980" s="7">
        <v>0</v>
      </c>
      <c r="N980" s="7">
        <v>0</v>
      </c>
      <c r="O980" s="6" t="s">
        <v>328</v>
      </c>
      <c r="P980" s="5">
        <v>1.2</v>
      </c>
      <c r="Q980" s="5">
        <v>0</v>
      </c>
    </row>
    <row r="981" spans="1:17" x14ac:dyDescent="0.35">
      <c r="A981" s="9">
        <v>18872</v>
      </c>
      <c r="B981" s="8" t="s">
        <v>332</v>
      </c>
      <c r="C981" s="8" t="s">
        <v>66</v>
      </c>
      <c r="D981" s="8" t="s">
        <v>309</v>
      </c>
      <c r="E981" s="8" t="s">
        <v>310</v>
      </c>
      <c r="F981" s="7">
        <v>14403.1</v>
      </c>
      <c r="G981" s="7"/>
      <c r="H981" s="7">
        <v>-2407.3858439999999</v>
      </c>
      <c r="I981" s="7"/>
      <c r="J981" s="7">
        <v>11995.714156</v>
      </c>
      <c r="K981" s="8" t="s">
        <v>574</v>
      </c>
      <c r="L981" s="7">
        <v>0</v>
      </c>
      <c r="M981" s="7">
        <v>-3502.4735999999998</v>
      </c>
      <c r="N981" s="7">
        <v>8493.2405560000007</v>
      </c>
      <c r="O981" s="6" t="s">
        <v>328</v>
      </c>
      <c r="P981" s="5">
        <v>2.06</v>
      </c>
      <c r="Q981" s="5">
        <v>24711.171161360002</v>
      </c>
    </row>
    <row r="982" spans="1:17" x14ac:dyDescent="0.35">
      <c r="A982" s="9">
        <v>18873</v>
      </c>
      <c r="B982" s="8" t="s">
        <v>332</v>
      </c>
      <c r="C982" s="8" t="s">
        <v>243</v>
      </c>
      <c r="D982" s="8" t="s">
        <v>594</v>
      </c>
      <c r="E982" s="8" t="s">
        <v>41</v>
      </c>
      <c r="F982" s="7">
        <v>564.29999999999995</v>
      </c>
      <c r="G982" s="7"/>
      <c r="H982" s="7">
        <v>0</v>
      </c>
      <c r="I982" s="7"/>
      <c r="J982" s="7">
        <v>564.29999999999995</v>
      </c>
      <c r="K982" s="8"/>
      <c r="L982" s="7">
        <v>0</v>
      </c>
      <c r="M982" s="7">
        <v>0</v>
      </c>
      <c r="N982" s="7">
        <v>564.29999999999995</v>
      </c>
      <c r="O982" s="6" t="s">
        <v>328</v>
      </c>
      <c r="P982" s="5">
        <v>3.42</v>
      </c>
      <c r="Q982" s="5">
        <v>1929.9059999999997</v>
      </c>
    </row>
    <row r="983" spans="1:17" x14ac:dyDescent="0.35">
      <c r="A983" s="9">
        <v>18874</v>
      </c>
      <c r="B983" s="8" t="s">
        <v>332</v>
      </c>
      <c r="C983" s="8" t="s">
        <v>66</v>
      </c>
      <c r="D983" s="8" t="s">
        <v>593</v>
      </c>
      <c r="E983" s="8" t="s">
        <v>592</v>
      </c>
      <c r="F983" s="7">
        <v>0</v>
      </c>
      <c r="G983" s="7"/>
      <c r="H983" s="7">
        <v>0</v>
      </c>
      <c r="I983" s="7"/>
      <c r="J983" s="7">
        <v>0</v>
      </c>
      <c r="K983" s="8"/>
      <c r="L983" s="7">
        <v>0</v>
      </c>
      <c r="M983" s="7">
        <v>0</v>
      </c>
      <c r="N983" s="7">
        <v>0</v>
      </c>
      <c r="O983" s="6" t="s">
        <v>328</v>
      </c>
      <c r="P983" s="5">
        <v>1.69</v>
      </c>
      <c r="Q983" s="5">
        <v>0</v>
      </c>
    </row>
    <row r="984" spans="1:17" x14ac:dyDescent="0.35">
      <c r="A984" s="9">
        <v>18875</v>
      </c>
      <c r="B984" s="8" t="s">
        <v>332</v>
      </c>
      <c r="C984" s="8" t="s">
        <v>48</v>
      </c>
      <c r="D984" s="8" t="s">
        <v>591</v>
      </c>
      <c r="E984" s="8" t="s">
        <v>590</v>
      </c>
      <c r="F984" s="7">
        <v>3243.6</v>
      </c>
      <c r="G984" s="7"/>
      <c r="H984" s="7">
        <v>-22.379003999999998</v>
      </c>
      <c r="I984" s="7"/>
      <c r="J984" s="7">
        <v>3221.220996</v>
      </c>
      <c r="K984" s="8"/>
      <c r="L984" s="7">
        <v>0</v>
      </c>
      <c r="M984" s="7">
        <v>0</v>
      </c>
      <c r="N984" s="7">
        <v>3221.220996</v>
      </c>
      <c r="O984" s="6" t="s">
        <v>328</v>
      </c>
      <c r="P984" s="5">
        <v>5.4</v>
      </c>
      <c r="Q984" s="5">
        <v>17394.593378400001</v>
      </c>
    </row>
    <row r="985" spans="1:17" x14ac:dyDescent="0.35">
      <c r="A985" s="9">
        <v>18876</v>
      </c>
      <c r="B985" s="8" t="s">
        <v>332</v>
      </c>
      <c r="C985" s="8" t="s">
        <v>239</v>
      </c>
      <c r="D985" s="8" t="s">
        <v>589</v>
      </c>
      <c r="E985" s="8" t="s">
        <v>41</v>
      </c>
      <c r="F985" s="7">
        <v>973</v>
      </c>
      <c r="G985" s="7"/>
      <c r="H985" s="7">
        <v>0</v>
      </c>
      <c r="I985" s="7"/>
      <c r="J985" s="7">
        <v>973</v>
      </c>
      <c r="K985" s="8" t="s">
        <v>574</v>
      </c>
      <c r="L985" s="7">
        <v>0</v>
      </c>
      <c r="M985" s="7">
        <v>0</v>
      </c>
      <c r="N985" s="7">
        <v>973</v>
      </c>
      <c r="O985" s="6" t="s">
        <v>328</v>
      </c>
      <c r="P985" s="5">
        <v>2.65</v>
      </c>
      <c r="Q985" s="5">
        <v>2578.4499999999998</v>
      </c>
    </row>
    <row r="986" spans="1:17" x14ac:dyDescent="0.35">
      <c r="A986" s="9">
        <v>18877</v>
      </c>
      <c r="B986" s="8" t="s">
        <v>332</v>
      </c>
      <c r="C986" s="8" t="s">
        <v>99</v>
      </c>
      <c r="D986" s="8" t="s">
        <v>588</v>
      </c>
      <c r="E986" s="8" t="s">
        <v>46</v>
      </c>
      <c r="F986" s="7">
        <v>591</v>
      </c>
      <c r="G986" s="7"/>
      <c r="H986" s="7">
        <v>0</v>
      </c>
      <c r="I986" s="7"/>
      <c r="J986" s="7">
        <v>591</v>
      </c>
      <c r="K986" s="8"/>
      <c r="L986" s="7">
        <v>0</v>
      </c>
      <c r="M986" s="7">
        <v>0</v>
      </c>
      <c r="N986" s="7">
        <v>591</v>
      </c>
      <c r="O986" s="6" t="s">
        <v>328</v>
      </c>
      <c r="P986" s="5">
        <v>3.65</v>
      </c>
      <c r="Q986" s="5">
        <v>2157.15</v>
      </c>
    </row>
    <row r="987" spans="1:17" x14ac:dyDescent="0.35">
      <c r="A987" s="9">
        <v>18878</v>
      </c>
      <c r="B987" s="8" t="s">
        <v>332</v>
      </c>
      <c r="C987" s="8" t="s">
        <v>44</v>
      </c>
      <c r="D987" s="8" t="s">
        <v>587</v>
      </c>
      <c r="E987" s="8" t="s">
        <v>69</v>
      </c>
      <c r="F987" s="7">
        <v>2746</v>
      </c>
      <c r="G987" s="7"/>
      <c r="H987" s="7">
        <v>-278.44571999999999</v>
      </c>
      <c r="I987" s="7"/>
      <c r="J987" s="7">
        <v>2467.5542799999998</v>
      </c>
      <c r="K987" s="8"/>
      <c r="L987" s="7">
        <v>0</v>
      </c>
      <c r="M987" s="7">
        <v>0</v>
      </c>
      <c r="N987" s="7">
        <v>2467.5542799999998</v>
      </c>
      <c r="O987" s="6" t="s">
        <v>328</v>
      </c>
      <c r="P987" s="5">
        <v>1.49</v>
      </c>
      <c r="Q987" s="5">
        <v>3676.6558771999998</v>
      </c>
    </row>
    <row r="988" spans="1:17" x14ac:dyDescent="0.35">
      <c r="A988" s="9">
        <v>18879</v>
      </c>
      <c r="B988" s="8" t="s">
        <v>332</v>
      </c>
      <c r="C988" s="8" t="s">
        <v>44</v>
      </c>
      <c r="D988" s="8" t="s">
        <v>353</v>
      </c>
      <c r="E988" s="8" t="s">
        <v>41</v>
      </c>
      <c r="F988" s="7">
        <v>0</v>
      </c>
      <c r="G988" s="7"/>
      <c r="H988" s="7">
        <v>0</v>
      </c>
      <c r="I988" s="7"/>
      <c r="J988" s="7">
        <v>0</v>
      </c>
      <c r="K988" s="8"/>
      <c r="L988" s="7">
        <v>0</v>
      </c>
      <c r="M988" s="7">
        <v>0</v>
      </c>
      <c r="N988" s="7">
        <v>0</v>
      </c>
      <c r="O988" s="6" t="s">
        <v>328</v>
      </c>
      <c r="P988" s="5">
        <v>2.7</v>
      </c>
      <c r="Q988" s="5">
        <v>0</v>
      </c>
    </row>
    <row r="989" spans="1:17" x14ac:dyDescent="0.35">
      <c r="A989" s="9">
        <v>18880</v>
      </c>
      <c r="B989" s="8" t="s">
        <v>332</v>
      </c>
      <c r="C989" s="8" t="s">
        <v>39</v>
      </c>
      <c r="D989" s="8" t="s">
        <v>586</v>
      </c>
      <c r="E989" s="8" t="s">
        <v>53</v>
      </c>
      <c r="F989" s="7">
        <v>77</v>
      </c>
      <c r="G989" s="7"/>
      <c r="H989" s="7">
        <v>0</v>
      </c>
      <c r="I989" s="7"/>
      <c r="J989" s="7">
        <v>77</v>
      </c>
      <c r="K989" s="8"/>
      <c r="L989" s="7">
        <v>0</v>
      </c>
      <c r="M989" s="7">
        <v>0</v>
      </c>
      <c r="N989" s="7">
        <v>77</v>
      </c>
      <c r="O989" s="6" t="s">
        <v>328</v>
      </c>
      <c r="P989" s="5">
        <v>33.03</v>
      </c>
      <c r="Q989" s="5">
        <v>2543.31</v>
      </c>
    </row>
    <row r="990" spans="1:17" x14ac:dyDescent="0.35">
      <c r="A990" s="9">
        <v>18881</v>
      </c>
      <c r="B990" s="8" t="s">
        <v>332</v>
      </c>
      <c r="C990" s="8" t="s">
        <v>39</v>
      </c>
      <c r="D990" s="8" t="s">
        <v>585</v>
      </c>
      <c r="E990" s="8" t="s">
        <v>53</v>
      </c>
      <c r="F990" s="7">
        <v>63</v>
      </c>
      <c r="G990" s="7"/>
      <c r="H990" s="7">
        <v>0</v>
      </c>
      <c r="I990" s="7"/>
      <c r="J990" s="7">
        <v>63</v>
      </c>
      <c r="K990" s="8"/>
      <c r="L990" s="7">
        <v>0</v>
      </c>
      <c r="M990" s="7">
        <v>0</v>
      </c>
      <c r="N990" s="7">
        <v>63</v>
      </c>
      <c r="O990" s="6" t="s">
        <v>328</v>
      </c>
      <c r="P990" s="5">
        <v>32.82</v>
      </c>
      <c r="Q990" s="5">
        <v>2067.66</v>
      </c>
    </row>
    <row r="991" spans="1:17" x14ac:dyDescent="0.35">
      <c r="A991" s="9">
        <v>18882</v>
      </c>
      <c r="B991" s="8" t="s">
        <v>332</v>
      </c>
      <c r="C991" s="8" t="s">
        <v>584</v>
      </c>
      <c r="D991" s="8" t="s">
        <v>353</v>
      </c>
      <c r="E991" s="8" t="s">
        <v>41</v>
      </c>
      <c r="F991" s="7">
        <v>0</v>
      </c>
      <c r="G991" s="7"/>
      <c r="H991" s="7">
        <v>0</v>
      </c>
      <c r="I991" s="7"/>
      <c r="J991" s="7">
        <v>0</v>
      </c>
      <c r="K991" s="8"/>
      <c r="L991" s="7">
        <v>0</v>
      </c>
      <c r="M991" s="7">
        <v>0</v>
      </c>
      <c r="N991" s="7">
        <v>0</v>
      </c>
      <c r="O991" s="6" t="s">
        <v>328</v>
      </c>
      <c r="P991" s="5">
        <v>2.19</v>
      </c>
      <c r="Q991" s="5">
        <v>0</v>
      </c>
    </row>
    <row r="992" spans="1:17" x14ac:dyDescent="0.35">
      <c r="A992" s="9">
        <v>18883</v>
      </c>
      <c r="B992" s="8" t="s">
        <v>332</v>
      </c>
      <c r="C992" s="8" t="s">
        <v>57</v>
      </c>
      <c r="D992" s="8" t="s">
        <v>583</v>
      </c>
      <c r="E992" s="8" t="s">
        <v>41</v>
      </c>
      <c r="F992" s="7">
        <v>1101.2</v>
      </c>
      <c r="G992" s="7"/>
      <c r="H992" s="7">
        <v>-4.3821648</v>
      </c>
      <c r="I992" s="7"/>
      <c r="J992" s="7">
        <v>1096.8178352</v>
      </c>
      <c r="K992" s="8"/>
      <c r="L992" s="7">
        <v>0</v>
      </c>
      <c r="M992" s="7">
        <v>0</v>
      </c>
      <c r="N992" s="7">
        <v>1096.8178352</v>
      </c>
      <c r="O992" s="6" t="s">
        <v>328</v>
      </c>
      <c r="P992" s="5">
        <v>1.2</v>
      </c>
      <c r="Q992" s="5">
        <v>1316.1814022399999</v>
      </c>
    </row>
    <row r="993" spans="1:17" x14ac:dyDescent="0.35">
      <c r="A993" s="9">
        <v>18884</v>
      </c>
      <c r="B993" s="8" t="s">
        <v>332</v>
      </c>
      <c r="C993" s="8" t="s">
        <v>39</v>
      </c>
      <c r="D993" s="8" t="s">
        <v>40</v>
      </c>
      <c r="E993" s="8" t="s">
        <v>41</v>
      </c>
      <c r="F993" s="7">
        <v>372.8</v>
      </c>
      <c r="G993" s="7">
        <v>9075.2999999999993</v>
      </c>
      <c r="H993" s="7">
        <v>-6941.9160000000002</v>
      </c>
      <c r="I993" s="7"/>
      <c r="J993" s="7">
        <v>2506.1839999999984</v>
      </c>
      <c r="K993" s="8"/>
      <c r="L993" s="7">
        <v>36161.300000000003</v>
      </c>
      <c r="M993" s="7">
        <v>-30859.8</v>
      </c>
      <c r="N993" s="7">
        <v>7807.6840000000047</v>
      </c>
      <c r="O993" s="6" t="s">
        <v>328</v>
      </c>
      <c r="P993" s="5">
        <v>7.35</v>
      </c>
      <c r="Q993" s="5">
        <v>18420.452399999987</v>
      </c>
    </row>
    <row r="994" spans="1:17" x14ac:dyDescent="0.35">
      <c r="A994" s="9">
        <v>18885</v>
      </c>
      <c r="B994" s="8" t="s">
        <v>332</v>
      </c>
      <c r="C994" s="8" t="s">
        <v>90</v>
      </c>
      <c r="D994" s="8" t="s">
        <v>582</v>
      </c>
      <c r="E994" s="8" t="s">
        <v>41</v>
      </c>
      <c r="F994" s="7">
        <v>6</v>
      </c>
      <c r="G994" s="7"/>
      <c r="H994" s="7">
        <v>0</v>
      </c>
      <c r="I994" s="7"/>
      <c r="J994" s="7">
        <v>6</v>
      </c>
      <c r="K994" s="8"/>
      <c r="L994" s="7">
        <v>0</v>
      </c>
      <c r="M994" s="7">
        <v>0</v>
      </c>
      <c r="N994" s="7">
        <v>6</v>
      </c>
      <c r="O994" s="6" t="s">
        <v>328</v>
      </c>
      <c r="P994" s="5">
        <v>0</v>
      </c>
      <c r="Q994" s="5">
        <v>0</v>
      </c>
    </row>
    <row r="995" spans="1:17" x14ac:dyDescent="0.35">
      <c r="A995" s="9">
        <v>18886</v>
      </c>
      <c r="B995" s="8" t="s">
        <v>332</v>
      </c>
      <c r="C995" s="8" t="s">
        <v>577</v>
      </c>
      <c r="D995" s="8" t="s">
        <v>581</v>
      </c>
      <c r="E995" s="8" t="s">
        <v>141</v>
      </c>
      <c r="F995" s="7">
        <v>137</v>
      </c>
      <c r="G995" s="7"/>
      <c r="H995" s="7">
        <v>0</v>
      </c>
      <c r="I995" s="7"/>
      <c r="J995" s="7">
        <v>137</v>
      </c>
      <c r="K995" s="8" t="s">
        <v>574</v>
      </c>
      <c r="L995" s="7">
        <v>0</v>
      </c>
      <c r="M995" s="7">
        <v>0</v>
      </c>
      <c r="N995" s="7">
        <v>137</v>
      </c>
      <c r="O995" s="6" t="s">
        <v>328</v>
      </c>
      <c r="P995" s="5">
        <v>3.56</v>
      </c>
      <c r="Q995" s="5">
        <v>487.72</v>
      </c>
    </row>
    <row r="996" spans="1:17" x14ac:dyDescent="0.35">
      <c r="A996" s="9">
        <v>18887</v>
      </c>
      <c r="B996" s="8" t="s">
        <v>332</v>
      </c>
      <c r="C996" s="8" t="s">
        <v>577</v>
      </c>
      <c r="D996" s="8" t="s">
        <v>580</v>
      </c>
      <c r="E996" s="8" t="s">
        <v>310</v>
      </c>
      <c r="F996" s="7">
        <v>3763.5</v>
      </c>
      <c r="G996" s="7"/>
      <c r="H996" s="7">
        <v>0</v>
      </c>
      <c r="I996" s="7"/>
      <c r="J996" s="7">
        <v>3763.5</v>
      </c>
      <c r="K996" s="8" t="s">
        <v>574</v>
      </c>
      <c r="L996" s="7">
        <v>0</v>
      </c>
      <c r="M996" s="7">
        <v>0</v>
      </c>
      <c r="N996" s="7">
        <v>3763.5</v>
      </c>
      <c r="O996" s="6" t="s">
        <v>328</v>
      </c>
      <c r="P996" s="5">
        <v>1.91</v>
      </c>
      <c r="Q996" s="5">
        <v>7188.2849999999999</v>
      </c>
    </row>
    <row r="997" spans="1:17" x14ac:dyDescent="0.35">
      <c r="A997" s="9">
        <v>18888</v>
      </c>
      <c r="B997" s="8" t="s">
        <v>332</v>
      </c>
      <c r="C997" s="8" t="s">
        <v>577</v>
      </c>
      <c r="D997" s="8" t="s">
        <v>579</v>
      </c>
      <c r="E997" s="8" t="s">
        <v>69</v>
      </c>
      <c r="F997" s="7">
        <v>659.2</v>
      </c>
      <c r="G997" s="7"/>
      <c r="H997" s="7">
        <v>-661.29272400000002</v>
      </c>
      <c r="I997" s="7"/>
      <c r="J997" s="7">
        <v>-2.0927239999999756</v>
      </c>
      <c r="K997" s="8" t="s">
        <v>574</v>
      </c>
      <c r="L997" s="7">
        <v>0</v>
      </c>
      <c r="M997" s="7">
        <v>0</v>
      </c>
      <c r="N997" s="7">
        <v>-2.0927239999999756</v>
      </c>
      <c r="O997" s="6" t="s">
        <v>328</v>
      </c>
      <c r="P997" s="5">
        <v>2.56</v>
      </c>
      <c r="Q997" s="5">
        <v>-5.3573734399999378</v>
      </c>
    </row>
    <row r="998" spans="1:17" x14ac:dyDescent="0.35">
      <c r="A998" s="9">
        <v>18889</v>
      </c>
      <c r="B998" s="8" t="s">
        <v>332</v>
      </c>
      <c r="C998" s="8" t="s">
        <v>577</v>
      </c>
      <c r="D998" s="8" t="s">
        <v>578</v>
      </c>
      <c r="E998" s="8" t="s">
        <v>228</v>
      </c>
      <c r="F998" s="7">
        <v>0</v>
      </c>
      <c r="G998" s="7"/>
      <c r="H998" s="7">
        <v>0</v>
      </c>
      <c r="I998" s="7"/>
      <c r="J998" s="7">
        <v>0</v>
      </c>
      <c r="K998" s="8" t="s">
        <v>574</v>
      </c>
      <c r="L998" s="7">
        <v>0</v>
      </c>
      <c r="M998" s="7">
        <v>0</v>
      </c>
      <c r="N998" s="7">
        <v>0</v>
      </c>
      <c r="O998" s="6" t="s">
        <v>328</v>
      </c>
      <c r="P998" s="5">
        <v>0</v>
      </c>
      <c r="Q998" s="5">
        <v>0</v>
      </c>
    </row>
    <row r="999" spans="1:17" x14ac:dyDescent="0.35">
      <c r="A999" s="9">
        <v>18890</v>
      </c>
      <c r="B999" s="8" t="s">
        <v>332</v>
      </c>
      <c r="C999" s="8" t="s">
        <v>577</v>
      </c>
      <c r="D999" s="8" t="s">
        <v>564</v>
      </c>
      <c r="E999" s="8" t="s">
        <v>563</v>
      </c>
      <c r="F999" s="7">
        <v>6118.4</v>
      </c>
      <c r="G999" s="7"/>
      <c r="H999" s="7">
        <v>0</v>
      </c>
      <c r="I999" s="7"/>
      <c r="J999" s="7">
        <v>6118.4</v>
      </c>
      <c r="K999" s="8" t="s">
        <v>574</v>
      </c>
      <c r="L999" s="7">
        <v>0</v>
      </c>
      <c r="M999" s="7">
        <v>0</v>
      </c>
      <c r="N999" s="7">
        <v>6118.4</v>
      </c>
      <c r="O999" s="6" t="s">
        <v>328</v>
      </c>
      <c r="P999" s="5">
        <v>2.56</v>
      </c>
      <c r="Q999" s="5">
        <v>15663.103999999999</v>
      </c>
    </row>
    <row r="1000" spans="1:17" x14ac:dyDescent="0.35">
      <c r="A1000" s="9">
        <v>18891</v>
      </c>
      <c r="B1000" s="8" t="s">
        <v>332</v>
      </c>
      <c r="C1000" s="8" t="s">
        <v>577</v>
      </c>
      <c r="D1000" s="8" t="s">
        <v>576</v>
      </c>
      <c r="E1000" s="8" t="s">
        <v>575</v>
      </c>
      <c r="F1000" s="7">
        <v>2441.4</v>
      </c>
      <c r="G1000" s="7"/>
      <c r="H1000" s="7">
        <v>0</v>
      </c>
      <c r="I1000" s="7"/>
      <c r="J1000" s="7">
        <v>2441.4</v>
      </c>
      <c r="K1000" s="8" t="s">
        <v>574</v>
      </c>
      <c r="L1000" s="7">
        <v>0</v>
      </c>
      <c r="M1000" s="7">
        <v>0</v>
      </c>
      <c r="N1000" s="7">
        <v>2441.4</v>
      </c>
      <c r="O1000" s="6" t="s">
        <v>328</v>
      </c>
      <c r="P1000" s="5">
        <v>2.56</v>
      </c>
      <c r="Q1000" s="5">
        <v>6249.9840000000004</v>
      </c>
    </row>
    <row r="1001" spans="1:17" x14ac:dyDescent="0.35">
      <c r="A1001" s="9">
        <v>18892</v>
      </c>
      <c r="B1001" s="8" t="s">
        <v>332</v>
      </c>
      <c r="C1001" s="8" t="s">
        <v>44</v>
      </c>
      <c r="D1001" s="8" t="s">
        <v>573</v>
      </c>
      <c r="E1001" s="8" t="s">
        <v>572</v>
      </c>
      <c r="F1001" s="7">
        <v>498.8</v>
      </c>
      <c r="G1001" s="7"/>
      <c r="H1001" s="7">
        <v>-775.33504800000003</v>
      </c>
      <c r="I1001" s="7"/>
      <c r="J1001" s="7">
        <v>-276.53504800000002</v>
      </c>
      <c r="K1001" s="8"/>
      <c r="L1001" s="7">
        <v>0</v>
      </c>
      <c r="M1001" s="7">
        <v>0</v>
      </c>
      <c r="N1001" s="7">
        <v>-276.53504800000002</v>
      </c>
      <c r="O1001" s="6" t="s">
        <v>328</v>
      </c>
      <c r="P1001" s="5">
        <v>2.15</v>
      </c>
      <c r="Q1001" s="5">
        <v>-594.55035320000002</v>
      </c>
    </row>
    <row r="1002" spans="1:17" x14ac:dyDescent="0.35">
      <c r="A1002" s="9">
        <v>18893</v>
      </c>
      <c r="B1002" s="8" t="s">
        <v>332</v>
      </c>
      <c r="C1002" s="8" t="s">
        <v>44</v>
      </c>
      <c r="D1002" s="8" t="s">
        <v>571</v>
      </c>
      <c r="E1002" s="8" t="s">
        <v>209</v>
      </c>
      <c r="F1002" s="7">
        <v>588.79999999999995</v>
      </c>
      <c r="G1002" s="7">
        <v>2535.1999999999998</v>
      </c>
      <c r="H1002" s="7">
        <v>-1262.5191371999999</v>
      </c>
      <c r="I1002" s="7"/>
      <c r="J1002" s="7">
        <v>1861.4808628000001</v>
      </c>
      <c r="K1002" s="8"/>
      <c r="L1002" s="7">
        <v>9464.7999999999993</v>
      </c>
      <c r="M1002" s="7">
        <v>-731.34100000000001</v>
      </c>
      <c r="N1002" s="7">
        <v>10594.939862799998</v>
      </c>
      <c r="O1002" s="6" t="s">
        <v>328</v>
      </c>
      <c r="P1002" s="5">
        <v>2.1</v>
      </c>
      <c r="Q1002" s="5">
        <v>3909.1098118800005</v>
      </c>
    </row>
    <row r="1003" spans="1:17" x14ac:dyDescent="0.35">
      <c r="A1003" s="9">
        <v>18894</v>
      </c>
      <c r="B1003" s="8" t="s">
        <v>332</v>
      </c>
      <c r="C1003" s="8" t="s">
        <v>44</v>
      </c>
      <c r="D1003" s="8" t="s">
        <v>570</v>
      </c>
      <c r="E1003" s="8" t="s">
        <v>285</v>
      </c>
      <c r="F1003" s="7">
        <v>4970.1000000000004</v>
      </c>
      <c r="G1003" s="7">
        <v>5070.6000000000004</v>
      </c>
      <c r="H1003" s="7">
        <v>-5185.8665988000002</v>
      </c>
      <c r="I1003" s="7"/>
      <c r="J1003" s="7">
        <v>4854.8334012000005</v>
      </c>
      <c r="K1003" s="8"/>
      <c r="L1003" s="7">
        <v>3000</v>
      </c>
      <c r="M1003" s="7">
        <v>-7141.4723999999997</v>
      </c>
      <c r="N1003" s="7">
        <v>713.36100120000083</v>
      </c>
      <c r="O1003" s="6" t="s">
        <v>328</v>
      </c>
      <c r="P1003" s="5">
        <v>2.15</v>
      </c>
      <c r="Q1003" s="5">
        <v>10437.891812580001</v>
      </c>
    </row>
    <row r="1004" spans="1:17" x14ac:dyDescent="0.35">
      <c r="A1004" s="9">
        <v>18895</v>
      </c>
      <c r="B1004" s="8" t="s">
        <v>332</v>
      </c>
      <c r="C1004" s="8" t="s">
        <v>565</v>
      </c>
      <c r="D1004" s="8" t="s">
        <v>569</v>
      </c>
      <c r="E1004" s="8" t="s">
        <v>568</v>
      </c>
      <c r="F1004" s="7">
        <v>3815.4</v>
      </c>
      <c r="G1004" s="7"/>
      <c r="H1004" s="7">
        <v>0</v>
      </c>
      <c r="I1004" s="7"/>
      <c r="J1004" s="7">
        <v>3815.4</v>
      </c>
      <c r="K1004" s="8"/>
      <c r="L1004" s="7">
        <v>0</v>
      </c>
      <c r="M1004" s="7">
        <v>0</v>
      </c>
      <c r="N1004" s="7">
        <v>3815.4</v>
      </c>
      <c r="O1004" s="6" t="s">
        <v>328</v>
      </c>
      <c r="P1004" s="5">
        <v>1.52</v>
      </c>
      <c r="Q1004" s="5">
        <v>5799.4080000000004</v>
      </c>
    </row>
    <row r="1005" spans="1:17" x14ac:dyDescent="0.35">
      <c r="A1005" s="9">
        <v>18896</v>
      </c>
      <c r="B1005" s="8" t="s">
        <v>332</v>
      </c>
      <c r="C1005" s="8" t="s">
        <v>70</v>
      </c>
      <c r="D1005" s="8" t="s">
        <v>567</v>
      </c>
      <c r="E1005" s="8" t="s">
        <v>566</v>
      </c>
      <c r="F1005" s="7">
        <v>404</v>
      </c>
      <c r="G1005" s="7"/>
      <c r="H1005" s="7">
        <v>0</v>
      </c>
      <c r="I1005" s="7"/>
      <c r="J1005" s="7">
        <v>404</v>
      </c>
      <c r="K1005" s="8"/>
      <c r="L1005" s="7">
        <v>0</v>
      </c>
      <c r="M1005" s="7">
        <v>0</v>
      </c>
      <c r="N1005" s="7">
        <v>404</v>
      </c>
      <c r="O1005" s="6" t="s">
        <v>328</v>
      </c>
      <c r="P1005" s="5">
        <v>3.96</v>
      </c>
      <c r="Q1005" s="5">
        <v>1599.84</v>
      </c>
    </row>
    <row r="1006" spans="1:17" x14ac:dyDescent="0.35">
      <c r="A1006" s="9">
        <v>18897</v>
      </c>
      <c r="B1006" s="8" t="s">
        <v>332</v>
      </c>
      <c r="C1006" s="8" t="s">
        <v>565</v>
      </c>
      <c r="D1006" s="8" t="s">
        <v>564</v>
      </c>
      <c r="E1006" s="8" t="s">
        <v>563</v>
      </c>
      <c r="F1006" s="7">
        <v>120</v>
      </c>
      <c r="G1006" s="7"/>
      <c r="H1006" s="7">
        <v>0</v>
      </c>
      <c r="I1006" s="7"/>
      <c r="J1006" s="7">
        <v>120</v>
      </c>
      <c r="K1006" s="8"/>
      <c r="L1006" s="7">
        <v>0</v>
      </c>
      <c r="M1006" s="7">
        <v>0</v>
      </c>
      <c r="N1006" s="7">
        <v>120</v>
      </c>
      <c r="O1006" s="6" t="s">
        <v>328</v>
      </c>
      <c r="P1006" s="5">
        <v>1.38</v>
      </c>
      <c r="Q1006" s="5">
        <v>165.6</v>
      </c>
    </row>
    <row r="1007" spans="1:17" x14ac:dyDescent="0.35">
      <c r="A1007" s="9">
        <v>18898</v>
      </c>
      <c r="B1007" s="8" t="s">
        <v>332</v>
      </c>
      <c r="C1007" s="8" t="s">
        <v>139</v>
      </c>
      <c r="D1007" s="8" t="s">
        <v>562</v>
      </c>
      <c r="E1007" s="8" t="s">
        <v>561</v>
      </c>
      <c r="F1007" s="7">
        <v>0</v>
      </c>
      <c r="G1007" s="7"/>
      <c r="H1007" s="7">
        <v>0</v>
      </c>
      <c r="I1007" s="7"/>
      <c r="J1007" s="7">
        <v>0</v>
      </c>
      <c r="K1007" s="8"/>
      <c r="L1007" s="7">
        <v>0</v>
      </c>
      <c r="M1007" s="7">
        <v>0</v>
      </c>
      <c r="N1007" s="7">
        <v>0</v>
      </c>
      <c r="O1007" s="6" t="s">
        <v>328</v>
      </c>
      <c r="P1007" s="5">
        <v>3.3</v>
      </c>
      <c r="Q1007" s="5">
        <v>0</v>
      </c>
    </row>
    <row r="1008" spans="1:17" x14ac:dyDescent="0.35">
      <c r="A1008" s="9">
        <v>18899</v>
      </c>
      <c r="B1008" s="8" t="s">
        <v>332</v>
      </c>
      <c r="C1008" s="8" t="s">
        <v>66</v>
      </c>
      <c r="D1008" s="8" t="s">
        <v>560</v>
      </c>
      <c r="E1008" s="8" t="s">
        <v>559</v>
      </c>
      <c r="F1008" s="7">
        <v>371.5</v>
      </c>
      <c r="G1008" s="7"/>
      <c r="H1008" s="7">
        <v>-457.13013599999999</v>
      </c>
      <c r="I1008" s="7"/>
      <c r="J1008" s="7">
        <v>-85.630135999999993</v>
      </c>
      <c r="K1008" s="8"/>
      <c r="L1008" s="7">
        <v>0</v>
      </c>
      <c r="M1008" s="7">
        <v>0</v>
      </c>
      <c r="N1008" s="7">
        <v>-85.630135999999993</v>
      </c>
      <c r="O1008" s="6" t="s">
        <v>328</v>
      </c>
      <c r="P1008" s="5">
        <v>3.78</v>
      </c>
      <c r="Q1008" s="5">
        <v>-323.68191407999996</v>
      </c>
    </row>
    <row r="1009" spans="1:17" x14ac:dyDescent="0.35">
      <c r="A1009" s="9">
        <v>18900</v>
      </c>
      <c r="B1009" s="8" t="s">
        <v>332</v>
      </c>
      <c r="C1009" s="8" t="s">
        <v>66</v>
      </c>
      <c r="D1009" s="8" t="s">
        <v>247</v>
      </c>
      <c r="E1009" s="8" t="s">
        <v>248</v>
      </c>
      <c r="F1009" s="7">
        <v>3574</v>
      </c>
      <c r="G1009" s="7"/>
      <c r="H1009" s="7">
        <v>-387.97077000000002</v>
      </c>
      <c r="I1009" s="7"/>
      <c r="J1009" s="7">
        <v>3186.0292300000001</v>
      </c>
      <c r="K1009" s="8"/>
      <c r="L1009" s="7">
        <v>0</v>
      </c>
      <c r="M1009" s="7">
        <v>-1149.028</v>
      </c>
      <c r="N1009" s="7">
        <v>2037.0012300000001</v>
      </c>
      <c r="O1009" s="6" t="s">
        <v>328</v>
      </c>
      <c r="P1009" s="5">
        <v>3.58</v>
      </c>
      <c r="Q1009" s="5">
        <v>11405.984643400001</v>
      </c>
    </row>
    <row r="1010" spans="1:17" x14ac:dyDescent="0.35">
      <c r="A1010" s="9">
        <v>18901</v>
      </c>
      <c r="B1010" s="8" t="s">
        <v>332</v>
      </c>
      <c r="C1010" s="8" t="s">
        <v>189</v>
      </c>
      <c r="D1010" s="8" t="s">
        <v>558</v>
      </c>
      <c r="E1010" s="8" t="s">
        <v>41</v>
      </c>
      <c r="F1010" s="7">
        <v>0</v>
      </c>
      <c r="G1010" s="7"/>
      <c r="H1010" s="7">
        <v>0</v>
      </c>
      <c r="I1010" s="7"/>
      <c r="J1010" s="7">
        <v>0</v>
      </c>
      <c r="K1010" s="8"/>
      <c r="L1010" s="7">
        <v>0</v>
      </c>
      <c r="M1010" s="7">
        <v>0</v>
      </c>
      <c r="N1010" s="7">
        <v>0</v>
      </c>
      <c r="O1010" s="6" t="s">
        <v>328</v>
      </c>
      <c r="P1010" s="5">
        <v>5.45</v>
      </c>
      <c r="Q1010" s="5">
        <v>0</v>
      </c>
    </row>
    <row r="1011" spans="1:17" x14ac:dyDescent="0.35">
      <c r="A1011" s="9">
        <v>18902</v>
      </c>
      <c r="B1011" s="8" t="s">
        <v>332</v>
      </c>
      <c r="C1011" s="8" t="s">
        <v>211</v>
      </c>
      <c r="D1011" s="8" t="s">
        <v>557</v>
      </c>
      <c r="E1011" s="8" t="s">
        <v>78</v>
      </c>
      <c r="F1011" s="7">
        <v>210</v>
      </c>
      <c r="G1011" s="7"/>
      <c r="H1011" s="7">
        <v>0</v>
      </c>
      <c r="I1011" s="7"/>
      <c r="J1011" s="7">
        <v>210</v>
      </c>
      <c r="K1011" s="8"/>
      <c r="L1011" s="7">
        <v>0</v>
      </c>
      <c r="M1011" s="7">
        <v>0</v>
      </c>
      <c r="N1011" s="7">
        <v>210</v>
      </c>
      <c r="O1011" s="6" t="s">
        <v>328</v>
      </c>
      <c r="P1011" s="5">
        <v>3.68</v>
      </c>
      <c r="Q1011" s="5">
        <v>772.80000000000007</v>
      </c>
    </row>
    <row r="1012" spans="1:17" x14ac:dyDescent="0.35">
      <c r="A1012" s="9">
        <v>18903</v>
      </c>
      <c r="B1012" s="8" t="s">
        <v>332</v>
      </c>
      <c r="C1012" s="8" t="s">
        <v>57</v>
      </c>
      <c r="D1012" s="8" t="s">
        <v>556</v>
      </c>
      <c r="E1012" s="8" t="s">
        <v>41</v>
      </c>
      <c r="F1012" s="7">
        <v>13298.9</v>
      </c>
      <c r="G1012" s="7">
        <v>4250.5</v>
      </c>
      <c r="H1012" s="7">
        <v>-1652.5600176</v>
      </c>
      <c r="I1012" s="7"/>
      <c r="J1012" s="7">
        <v>15896.839982400001</v>
      </c>
      <c r="K1012" s="8"/>
      <c r="L1012" s="7">
        <v>15665.1</v>
      </c>
      <c r="M1012" s="7">
        <v>-35711.212180000002</v>
      </c>
      <c r="N1012" s="7">
        <v>-4149.272197600003</v>
      </c>
      <c r="O1012" s="6" t="s">
        <v>328</v>
      </c>
      <c r="P1012" s="5">
        <v>1.95</v>
      </c>
      <c r="Q1012" s="5">
        <v>30998.837965680003</v>
      </c>
    </row>
    <row r="1013" spans="1:17" x14ac:dyDescent="0.35">
      <c r="A1013" s="9">
        <v>18904</v>
      </c>
      <c r="B1013" s="8" t="s">
        <v>332</v>
      </c>
      <c r="C1013" s="8" t="s">
        <v>189</v>
      </c>
      <c r="D1013" s="8" t="s">
        <v>555</v>
      </c>
      <c r="E1013" s="8" t="s">
        <v>272</v>
      </c>
      <c r="F1013" s="7">
        <v>2112</v>
      </c>
      <c r="G1013" s="7">
        <v>7392</v>
      </c>
      <c r="H1013" s="7">
        <v>-5961.1806960000004</v>
      </c>
      <c r="I1013" s="7"/>
      <c r="J1013" s="7">
        <v>3542.8193039999996</v>
      </c>
      <c r="K1013" s="8"/>
      <c r="L1013" s="7">
        <v>6449</v>
      </c>
      <c r="M1013" s="7">
        <v>-7173.1288000000004</v>
      </c>
      <c r="N1013" s="7">
        <v>2818.6905040000001</v>
      </c>
      <c r="O1013" s="6" t="s">
        <v>328</v>
      </c>
      <c r="P1013" s="5">
        <v>2.54</v>
      </c>
      <c r="Q1013" s="5">
        <v>8998.7610321599986</v>
      </c>
    </row>
    <row r="1014" spans="1:17" x14ac:dyDescent="0.35">
      <c r="A1014" s="9">
        <v>18905</v>
      </c>
      <c r="B1014" s="8" t="s">
        <v>332</v>
      </c>
      <c r="C1014" s="8" t="s">
        <v>451</v>
      </c>
      <c r="D1014" s="8" t="s">
        <v>554</v>
      </c>
      <c r="E1014" s="8" t="s">
        <v>553</v>
      </c>
      <c r="F1014" s="7">
        <v>310</v>
      </c>
      <c r="G1014" s="7"/>
      <c r="H1014" s="7">
        <v>0</v>
      </c>
      <c r="I1014" s="7"/>
      <c r="J1014" s="7">
        <v>310</v>
      </c>
      <c r="K1014" s="8"/>
      <c r="L1014" s="7">
        <v>0</v>
      </c>
      <c r="M1014" s="7">
        <v>0</v>
      </c>
      <c r="N1014" s="7">
        <v>310</v>
      </c>
      <c r="O1014" s="6" t="s">
        <v>328</v>
      </c>
      <c r="P1014" s="5">
        <v>4.08</v>
      </c>
      <c r="Q1014" s="5">
        <v>1264.8</v>
      </c>
    </row>
    <row r="1015" spans="1:17" x14ac:dyDescent="0.35">
      <c r="A1015" s="9">
        <v>18906</v>
      </c>
      <c r="B1015" s="8" t="s">
        <v>332</v>
      </c>
      <c r="C1015" s="8" t="s">
        <v>451</v>
      </c>
      <c r="D1015" s="8" t="s">
        <v>552</v>
      </c>
      <c r="E1015" s="8" t="s">
        <v>551</v>
      </c>
      <c r="F1015" s="7">
        <v>26</v>
      </c>
      <c r="G1015" s="7"/>
      <c r="H1015" s="7">
        <v>0</v>
      </c>
      <c r="I1015" s="7"/>
      <c r="J1015" s="7">
        <v>26</v>
      </c>
      <c r="K1015" s="8"/>
      <c r="L1015" s="7">
        <v>0</v>
      </c>
      <c r="M1015" s="7">
        <v>0</v>
      </c>
      <c r="N1015" s="7">
        <v>26</v>
      </c>
      <c r="O1015" s="6" t="s">
        <v>328</v>
      </c>
      <c r="P1015" s="5">
        <v>0</v>
      </c>
      <c r="Q1015" s="5">
        <v>0</v>
      </c>
    </row>
    <row r="1016" spans="1:17" x14ac:dyDescent="0.35">
      <c r="A1016" s="9">
        <v>18907</v>
      </c>
      <c r="B1016" s="8" t="s">
        <v>332</v>
      </c>
      <c r="C1016" s="8" t="s">
        <v>451</v>
      </c>
      <c r="D1016" s="8" t="s">
        <v>550</v>
      </c>
      <c r="E1016" s="8" t="s">
        <v>549</v>
      </c>
      <c r="F1016" s="7">
        <v>14</v>
      </c>
      <c r="G1016" s="7"/>
      <c r="H1016" s="7">
        <v>0</v>
      </c>
      <c r="I1016" s="7"/>
      <c r="J1016" s="7">
        <v>14</v>
      </c>
      <c r="K1016" s="8"/>
      <c r="L1016" s="7">
        <v>0</v>
      </c>
      <c r="M1016" s="7">
        <v>0</v>
      </c>
      <c r="N1016" s="7">
        <v>14</v>
      </c>
      <c r="O1016" s="6" t="s">
        <v>328</v>
      </c>
      <c r="P1016" s="5">
        <v>0</v>
      </c>
      <c r="Q1016" s="5">
        <v>0</v>
      </c>
    </row>
    <row r="1017" spans="1:17" x14ac:dyDescent="0.35">
      <c r="A1017" s="9">
        <v>18908</v>
      </c>
      <c r="B1017" s="8" t="s">
        <v>332</v>
      </c>
      <c r="C1017" s="8" t="s">
        <v>404</v>
      </c>
      <c r="D1017" s="8" t="s">
        <v>548</v>
      </c>
      <c r="E1017" s="8" t="s">
        <v>547</v>
      </c>
      <c r="F1017" s="7">
        <v>239</v>
      </c>
      <c r="G1017" s="7"/>
      <c r="H1017" s="7">
        <v>0</v>
      </c>
      <c r="I1017" s="7"/>
      <c r="J1017" s="7">
        <v>239</v>
      </c>
      <c r="K1017" s="8"/>
      <c r="L1017" s="7">
        <v>0</v>
      </c>
      <c r="M1017" s="7">
        <v>0</v>
      </c>
      <c r="N1017" s="7">
        <v>239</v>
      </c>
      <c r="O1017" s="6" t="s">
        <v>328</v>
      </c>
      <c r="P1017" s="5">
        <v>0</v>
      </c>
      <c r="Q1017" s="5">
        <v>0</v>
      </c>
    </row>
    <row r="1018" spans="1:17" x14ac:dyDescent="0.35">
      <c r="A1018" s="9">
        <v>18909</v>
      </c>
      <c r="B1018" s="8" t="s">
        <v>332</v>
      </c>
      <c r="C1018" s="8" t="s">
        <v>211</v>
      </c>
      <c r="D1018" s="8" t="s">
        <v>546</v>
      </c>
      <c r="E1018" s="8" t="s">
        <v>545</v>
      </c>
      <c r="F1018" s="7">
        <v>152</v>
      </c>
      <c r="G1018" s="7"/>
      <c r="H1018" s="7">
        <v>0</v>
      </c>
      <c r="I1018" s="7"/>
      <c r="J1018" s="7">
        <v>152</v>
      </c>
      <c r="K1018" s="8"/>
      <c r="L1018" s="7">
        <v>0</v>
      </c>
      <c r="M1018" s="7">
        <v>0</v>
      </c>
      <c r="N1018" s="7">
        <v>152</v>
      </c>
      <c r="O1018" s="6" t="s">
        <v>328</v>
      </c>
      <c r="P1018" s="5">
        <v>4</v>
      </c>
      <c r="Q1018" s="5">
        <v>608</v>
      </c>
    </row>
    <row r="1019" spans="1:17" x14ac:dyDescent="0.35">
      <c r="A1019" s="9">
        <v>18910</v>
      </c>
      <c r="B1019" s="8" t="s">
        <v>332</v>
      </c>
      <c r="C1019" s="8" t="s">
        <v>66</v>
      </c>
      <c r="D1019" s="8" t="s">
        <v>264</v>
      </c>
      <c r="E1019" s="8" t="s">
        <v>265</v>
      </c>
      <c r="F1019" s="7">
        <v>3792</v>
      </c>
      <c r="G1019" s="7"/>
      <c r="H1019" s="7">
        <v>-1462.5959519999999</v>
      </c>
      <c r="I1019" s="7"/>
      <c r="J1019" s="7">
        <v>2329.4040480000003</v>
      </c>
      <c r="K1019" s="8"/>
      <c r="L1019" s="7">
        <v>5000</v>
      </c>
      <c r="M1019" s="7">
        <v>-2510.3807999999999</v>
      </c>
      <c r="N1019" s="7">
        <v>4819.0232480000004</v>
      </c>
      <c r="O1019" s="6" t="s">
        <v>328</v>
      </c>
      <c r="P1019" s="5">
        <v>3.63</v>
      </c>
      <c r="Q1019" s="5">
        <v>8455.7366942400004</v>
      </c>
    </row>
    <row r="1020" spans="1:17" x14ac:dyDescent="0.35">
      <c r="A1020" s="9">
        <v>18911</v>
      </c>
      <c r="B1020" s="8" t="s">
        <v>332</v>
      </c>
      <c r="C1020" s="8" t="s">
        <v>544</v>
      </c>
      <c r="D1020" s="8" t="s">
        <v>543</v>
      </c>
      <c r="E1020" s="8" t="s">
        <v>92</v>
      </c>
      <c r="F1020" s="7">
        <v>220</v>
      </c>
      <c r="G1020" s="7"/>
      <c r="H1020" s="7">
        <v>0</v>
      </c>
      <c r="I1020" s="7"/>
      <c r="J1020" s="7">
        <v>220</v>
      </c>
      <c r="K1020" s="8"/>
      <c r="L1020" s="7">
        <v>0</v>
      </c>
      <c r="M1020" s="7">
        <v>0</v>
      </c>
      <c r="N1020" s="7">
        <v>220</v>
      </c>
      <c r="O1020" s="6" t="s">
        <v>328</v>
      </c>
      <c r="P1020" s="5">
        <v>0</v>
      </c>
      <c r="Q1020" s="5">
        <v>0</v>
      </c>
    </row>
    <row r="1021" spans="1:17" x14ac:dyDescent="0.35">
      <c r="A1021" s="9">
        <v>18912</v>
      </c>
      <c r="B1021" s="8" t="s">
        <v>332</v>
      </c>
      <c r="C1021" s="8" t="s">
        <v>70</v>
      </c>
      <c r="D1021" s="8" t="s">
        <v>542</v>
      </c>
      <c r="E1021" s="8" t="s">
        <v>541</v>
      </c>
      <c r="F1021" s="7">
        <v>3723</v>
      </c>
      <c r="G1021" s="7"/>
      <c r="H1021" s="7">
        <v>0</v>
      </c>
      <c r="I1021" s="7"/>
      <c r="J1021" s="7">
        <v>3723</v>
      </c>
      <c r="K1021" s="8" t="s">
        <v>441</v>
      </c>
      <c r="L1021" s="7">
        <v>0</v>
      </c>
      <c r="M1021" s="7">
        <v>0</v>
      </c>
      <c r="N1021" s="7">
        <v>3723</v>
      </c>
      <c r="O1021" s="6" t="s">
        <v>328</v>
      </c>
      <c r="P1021" s="5">
        <v>3.36</v>
      </c>
      <c r="Q1021" s="5">
        <v>12509.279999999999</v>
      </c>
    </row>
    <row r="1022" spans="1:17" x14ac:dyDescent="0.35">
      <c r="A1022" s="9">
        <v>18913</v>
      </c>
      <c r="B1022" s="8" t="s">
        <v>332</v>
      </c>
      <c r="C1022" s="8" t="s">
        <v>48</v>
      </c>
      <c r="D1022" s="8" t="s">
        <v>540</v>
      </c>
      <c r="E1022" s="8" t="s">
        <v>539</v>
      </c>
      <c r="F1022" s="7">
        <v>2137</v>
      </c>
      <c r="G1022" s="7"/>
      <c r="H1022" s="7">
        <v>0</v>
      </c>
      <c r="I1022" s="7"/>
      <c r="J1022" s="7">
        <v>2137</v>
      </c>
      <c r="K1022" s="8"/>
      <c r="L1022" s="7">
        <v>0</v>
      </c>
      <c r="M1022" s="7">
        <v>0</v>
      </c>
      <c r="N1022" s="7">
        <v>2137</v>
      </c>
      <c r="O1022" s="6" t="s">
        <v>328</v>
      </c>
      <c r="P1022" s="5">
        <v>8.7200000000000006</v>
      </c>
      <c r="Q1022" s="5">
        <v>18634.640000000003</v>
      </c>
    </row>
    <row r="1023" spans="1:17" x14ac:dyDescent="0.35">
      <c r="A1023" s="9">
        <v>18914</v>
      </c>
      <c r="B1023" s="8" t="s">
        <v>332</v>
      </c>
      <c r="C1023" s="8" t="s">
        <v>66</v>
      </c>
      <c r="D1023" s="8" t="s">
        <v>538</v>
      </c>
      <c r="E1023" s="8" t="s">
        <v>41</v>
      </c>
      <c r="F1023" s="7">
        <v>22</v>
      </c>
      <c r="G1023" s="7"/>
      <c r="H1023" s="7">
        <v>0</v>
      </c>
      <c r="I1023" s="7"/>
      <c r="J1023" s="7">
        <v>22</v>
      </c>
      <c r="K1023" s="8"/>
      <c r="L1023" s="7">
        <v>0</v>
      </c>
      <c r="M1023" s="7">
        <v>0</v>
      </c>
      <c r="N1023" s="7">
        <v>22</v>
      </c>
      <c r="O1023" s="6" t="s">
        <v>328</v>
      </c>
      <c r="P1023" s="5">
        <v>4.2300000000000004</v>
      </c>
      <c r="Q1023" s="5">
        <v>93.06</v>
      </c>
    </row>
    <row r="1024" spans="1:17" x14ac:dyDescent="0.35">
      <c r="A1024" s="9">
        <v>18915</v>
      </c>
      <c r="B1024" s="8" t="s">
        <v>332</v>
      </c>
      <c r="C1024" s="8" t="s">
        <v>44</v>
      </c>
      <c r="D1024" s="8" t="s">
        <v>537</v>
      </c>
      <c r="E1024" s="8" t="s">
        <v>41</v>
      </c>
      <c r="F1024" s="7">
        <v>728</v>
      </c>
      <c r="G1024" s="7"/>
      <c r="H1024" s="7">
        <v>0</v>
      </c>
      <c r="I1024" s="7"/>
      <c r="J1024" s="7">
        <v>728</v>
      </c>
      <c r="K1024" s="8" t="s">
        <v>536</v>
      </c>
      <c r="L1024" s="7">
        <v>0</v>
      </c>
      <c r="M1024" s="7">
        <v>0</v>
      </c>
      <c r="N1024" s="7">
        <v>728</v>
      </c>
      <c r="O1024" s="6" t="s">
        <v>328</v>
      </c>
      <c r="P1024" s="5">
        <v>1.17</v>
      </c>
      <c r="Q1024" s="5">
        <v>851.76</v>
      </c>
    </row>
    <row r="1025" spans="1:17" x14ac:dyDescent="0.35">
      <c r="A1025" s="9">
        <v>18916</v>
      </c>
      <c r="B1025" s="8" t="s">
        <v>332</v>
      </c>
      <c r="C1025" s="8" t="s">
        <v>39</v>
      </c>
      <c r="D1025" s="8" t="s">
        <v>535</v>
      </c>
      <c r="E1025" s="8" t="s">
        <v>41</v>
      </c>
      <c r="F1025" s="7">
        <v>51</v>
      </c>
      <c r="G1025" s="7"/>
      <c r="H1025" s="7">
        <v>0</v>
      </c>
      <c r="I1025" s="7"/>
      <c r="J1025" s="7">
        <v>51</v>
      </c>
      <c r="K1025" s="8"/>
      <c r="L1025" s="7">
        <v>0</v>
      </c>
      <c r="M1025" s="7">
        <v>0</v>
      </c>
      <c r="N1025" s="7">
        <v>51</v>
      </c>
      <c r="O1025" s="6" t="s">
        <v>328</v>
      </c>
      <c r="P1025" s="5">
        <v>0</v>
      </c>
      <c r="Q1025" s="5">
        <v>0</v>
      </c>
    </row>
    <row r="1026" spans="1:17" x14ac:dyDescent="0.35">
      <c r="A1026" s="9">
        <v>18917</v>
      </c>
      <c r="B1026" s="8" t="s">
        <v>332</v>
      </c>
      <c r="C1026" s="8" t="s">
        <v>39</v>
      </c>
      <c r="D1026" s="8" t="s">
        <v>534</v>
      </c>
      <c r="E1026" s="8" t="s">
        <v>41</v>
      </c>
      <c r="F1026" s="7">
        <v>53</v>
      </c>
      <c r="G1026" s="7"/>
      <c r="H1026" s="7">
        <v>0</v>
      </c>
      <c r="I1026" s="7"/>
      <c r="J1026" s="7">
        <v>53</v>
      </c>
      <c r="K1026" s="8"/>
      <c r="L1026" s="7">
        <v>0</v>
      </c>
      <c r="M1026" s="7">
        <v>0</v>
      </c>
      <c r="N1026" s="7">
        <v>53</v>
      </c>
      <c r="O1026" s="6" t="s">
        <v>328</v>
      </c>
      <c r="P1026" s="5">
        <v>0</v>
      </c>
      <c r="Q1026" s="5">
        <v>0</v>
      </c>
    </row>
    <row r="1027" spans="1:17" x14ac:dyDescent="0.35">
      <c r="A1027" s="9">
        <v>18918</v>
      </c>
      <c r="B1027" s="8" t="s">
        <v>332</v>
      </c>
      <c r="C1027" s="8" t="s">
        <v>239</v>
      </c>
      <c r="D1027" s="8" t="s">
        <v>533</v>
      </c>
      <c r="E1027" s="8" t="s">
        <v>41</v>
      </c>
      <c r="F1027" s="7">
        <v>0</v>
      </c>
      <c r="G1027" s="7"/>
      <c r="H1027" s="7">
        <v>0</v>
      </c>
      <c r="I1027" s="7"/>
      <c r="J1027" s="7">
        <v>0</v>
      </c>
      <c r="K1027" s="8"/>
      <c r="L1027" s="7">
        <v>0</v>
      </c>
      <c r="M1027" s="7">
        <v>0</v>
      </c>
      <c r="N1027" s="7">
        <v>0</v>
      </c>
      <c r="O1027" s="6" t="s">
        <v>328</v>
      </c>
      <c r="P1027" s="5">
        <v>2.75</v>
      </c>
      <c r="Q1027" s="5">
        <v>0</v>
      </c>
    </row>
    <row r="1028" spans="1:17" x14ac:dyDescent="0.35">
      <c r="A1028" s="9">
        <v>18919</v>
      </c>
      <c r="B1028" s="8" t="s">
        <v>332</v>
      </c>
      <c r="C1028" s="8" t="s">
        <v>66</v>
      </c>
      <c r="D1028" s="8" t="s">
        <v>532</v>
      </c>
      <c r="E1028" s="8" t="s">
        <v>41</v>
      </c>
      <c r="F1028" s="7">
        <v>180</v>
      </c>
      <c r="G1028" s="7"/>
      <c r="H1028" s="7">
        <v>0</v>
      </c>
      <c r="I1028" s="7"/>
      <c r="J1028" s="7">
        <v>180</v>
      </c>
      <c r="K1028" s="8"/>
      <c r="L1028" s="7">
        <v>0</v>
      </c>
      <c r="M1028" s="7">
        <v>0</v>
      </c>
      <c r="N1028" s="7">
        <v>180</v>
      </c>
      <c r="O1028" s="6" t="s">
        <v>328</v>
      </c>
      <c r="P1028" s="5">
        <v>8.08</v>
      </c>
      <c r="Q1028" s="5">
        <v>1454.4</v>
      </c>
    </row>
    <row r="1029" spans="1:17" x14ac:dyDescent="0.35">
      <c r="A1029" s="9">
        <v>18920</v>
      </c>
      <c r="B1029" s="8" t="s">
        <v>332</v>
      </c>
      <c r="C1029" s="8" t="s">
        <v>531</v>
      </c>
      <c r="D1029" s="8" t="s">
        <v>530</v>
      </c>
      <c r="E1029" s="8" t="s">
        <v>41</v>
      </c>
      <c r="F1029" s="7">
        <v>0</v>
      </c>
      <c r="G1029" s="7"/>
      <c r="H1029" s="7">
        <v>0</v>
      </c>
      <c r="I1029" s="7"/>
      <c r="J1029" s="7">
        <v>0</v>
      </c>
      <c r="K1029" s="8"/>
      <c r="L1029" s="7">
        <v>0</v>
      </c>
      <c r="M1029" s="7">
        <v>0</v>
      </c>
      <c r="N1029" s="7">
        <v>0</v>
      </c>
      <c r="O1029" s="6" t="s">
        <v>328</v>
      </c>
      <c r="P1029" s="5">
        <v>0</v>
      </c>
      <c r="Q1029" s="5">
        <v>0</v>
      </c>
    </row>
    <row r="1030" spans="1:17" x14ac:dyDescent="0.35">
      <c r="A1030" s="9">
        <v>18921</v>
      </c>
      <c r="B1030" s="8" t="s">
        <v>332</v>
      </c>
      <c r="C1030" s="8" t="s">
        <v>451</v>
      </c>
      <c r="D1030" s="8" t="s">
        <v>529</v>
      </c>
      <c r="E1030" s="8" t="s">
        <v>528</v>
      </c>
      <c r="F1030" s="7">
        <v>13</v>
      </c>
      <c r="G1030" s="7"/>
      <c r="H1030" s="7">
        <v>0</v>
      </c>
      <c r="I1030" s="7"/>
      <c r="J1030" s="7">
        <v>13</v>
      </c>
      <c r="K1030" s="8"/>
      <c r="L1030" s="7">
        <v>0</v>
      </c>
      <c r="M1030" s="7">
        <v>0</v>
      </c>
      <c r="N1030" s="7">
        <v>13</v>
      </c>
      <c r="O1030" s="6" t="s">
        <v>328</v>
      </c>
      <c r="P1030" s="5">
        <v>0</v>
      </c>
      <c r="Q1030" s="5">
        <v>0</v>
      </c>
    </row>
    <row r="1031" spans="1:17" x14ac:dyDescent="0.35">
      <c r="A1031" s="9">
        <v>18922</v>
      </c>
      <c r="B1031" s="8" t="s">
        <v>332</v>
      </c>
      <c r="C1031" s="8" t="s">
        <v>451</v>
      </c>
      <c r="D1031" s="8" t="s">
        <v>527</v>
      </c>
      <c r="E1031" s="8" t="s">
        <v>526</v>
      </c>
      <c r="F1031" s="7">
        <v>28</v>
      </c>
      <c r="G1031" s="7"/>
      <c r="H1031" s="7">
        <v>0</v>
      </c>
      <c r="I1031" s="7"/>
      <c r="J1031" s="7">
        <v>28</v>
      </c>
      <c r="K1031" s="8"/>
      <c r="L1031" s="7">
        <v>0</v>
      </c>
      <c r="M1031" s="7">
        <v>0</v>
      </c>
      <c r="N1031" s="7">
        <v>28</v>
      </c>
      <c r="O1031" s="6" t="s">
        <v>328</v>
      </c>
      <c r="P1031" s="5">
        <v>0</v>
      </c>
      <c r="Q1031" s="5">
        <v>0</v>
      </c>
    </row>
    <row r="1032" spans="1:17" x14ac:dyDescent="0.35">
      <c r="A1032" s="9">
        <v>18923</v>
      </c>
      <c r="B1032" s="8" t="s">
        <v>332</v>
      </c>
      <c r="C1032" s="8" t="s">
        <v>451</v>
      </c>
      <c r="D1032" s="8" t="s">
        <v>525</v>
      </c>
      <c r="E1032" s="8" t="s">
        <v>41</v>
      </c>
      <c r="F1032" s="7">
        <v>965.7</v>
      </c>
      <c r="G1032" s="7"/>
      <c r="H1032" s="7">
        <v>0</v>
      </c>
      <c r="I1032" s="7"/>
      <c r="J1032" s="7">
        <v>965.7</v>
      </c>
      <c r="K1032" s="8"/>
      <c r="L1032" s="7">
        <v>0</v>
      </c>
      <c r="M1032" s="7">
        <v>0</v>
      </c>
      <c r="N1032" s="7">
        <v>965.7</v>
      </c>
      <c r="O1032" s="6" t="s">
        <v>328</v>
      </c>
      <c r="P1032" s="5">
        <v>3.82</v>
      </c>
      <c r="Q1032" s="5">
        <v>3688.9740000000002</v>
      </c>
    </row>
    <row r="1033" spans="1:17" x14ac:dyDescent="0.35">
      <c r="A1033" s="9">
        <v>18924</v>
      </c>
      <c r="B1033" s="8" t="s">
        <v>332</v>
      </c>
      <c r="C1033" s="8" t="s">
        <v>521</v>
      </c>
      <c r="D1033" s="8" t="s">
        <v>524</v>
      </c>
      <c r="E1033" s="8" t="s">
        <v>523</v>
      </c>
      <c r="F1033" s="7">
        <v>308.2</v>
      </c>
      <c r="G1033" s="7"/>
      <c r="H1033" s="7">
        <v>0</v>
      </c>
      <c r="I1033" s="7"/>
      <c r="J1033" s="7">
        <v>308.2</v>
      </c>
      <c r="K1033" s="8"/>
      <c r="L1033" s="7">
        <v>0</v>
      </c>
      <c r="M1033" s="7">
        <v>0</v>
      </c>
      <c r="N1033" s="7">
        <v>308.2</v>
      </c>
      <c r="O1033" s="6" t="s">
        <v>328</v>
      </c>
      <c r="P1033" s="5">
        <v>22.79</v>
      </c>
      <c r="Q1033" s="5">
        <v>7023.8779999999997</v>
      </c>
    </row>
    <row r="1034" spans="1:17" x14ac:dyDescent="0.35">
      <c r="A1034" s="9">
        <v>18925</v>
      </c>
      <c r="B1034" s="8" t="s">
        <v>332</v>
      </c>
      <c r="C1034" s="8" t="s">
        <v>39</v>
      </c>
      <c r="D1034" s="8" t="s">
        <v>522</v>
      </c>
      <c r="E1034" s="8" t="s">
        <v>41</v>
      </c>
      <c r="F1034" s="7">
        <v>0</v>
      </c>
      <c r="G1034" s="7"/>
      <c r="H1034" s="7">
        <v>0</v>
      </c>
      <c r="I1034" s="7"/>
      <c r="J1034" s="7">
        <v>0</v>
      </c>
      <c r="K1034" s="8"/>
      <c r="L1034" s="7">
        <v>0</v>
      </c>
      <c r="M1034" s="7">
        <v>0</v>
      </c>
      <c r="N1034" s="7">
        <v>0</v>
      </c>
      <c r="O1034" s="6" t="s">
        <v>328</v>
      </c>
      <c r="P1034" s="5">
        <v>0</v>
      </c>
      <c r="Q1034" s="5">
        <v>0</v>
      </c>
    </row>
    <row r="1035" spans="1:17" x14ac:dyDescent="0.35">
      <c r="A1035" s="9">
        <v>18926</v>
      </c>
      <c r="B1035" s="8" t="s">
        <v>332</v>
      </c>
      <c r="C1035" s="8" t="s">
        <v>521</v>
      </c>
      <c r="D1035" s="8" t="s">
        <v>520</v>
      </c>
      <c r="E1035" s="8" t="s">
        <v>41</v>
      </c>
      <c r="F1035" s="7">
        <v>302.2</v>
      </c>
      <c r="G1035" s="7"/>
      <c r="H1035" s="7">
        <v>0</v>
      </c>
      <c r="I1035" s="7"/>
      <c r="J1035" s="7">
        <v>302.2</v>
      </c>
      <c r="K1035" s="8"/>
      <c r="L1035" s="7">
        <v>0</v>
      </c>
      <c r="M1035" s="7">
        <v>0</v>
      </c>
      <c r="N1035" s="7">
        <v>302.2</v>
      </c>
      <c r="O1035" s="6" t="s">
        <v>328</v>
      </c>
      <c r="P1035" s="5">
        <v>16.75</v>
      </c>
      <c r="Q1035" s="5">
        <v>5061.8499999999995</v>
      </c>
    </row>
    <row r="1036" spans="1:17" x14ac:dyDescent="0.35">
      <c r="A1036" s="9">
        <v>18927</v>
      </c>
      <c r="B1036" s="8" t="s">
        <v>332</v>
      </c>
      <c r="C1036" s="8" t="s">
        <v>44</v>
      </c>
      <c r="D1036" s="8" t="s">
        <v>519</v>
      </c>
      <c r="E1036" s="8" t="s">
        <v>46</v>
      </c>
      <c r="F1036" s="7">
        <v>11528.6</v>
      </c>
      <c r="G1036" s="7"/>
      <c r="H1036" s="7">
        <v>-10464.01476</v>
      </c>
      <c r="I1036" s="7"/>
      <c r="J1036" s="7">
        <v>1064.5852400000003</v>
      </c>
      <c r="K1036" s="8"/>
      <c r="L1036" s="7">
        <v>41006.400000000001</v>
      </c>
      <c r="M1036" s="7">
        <v>-12468.981599999999</v>
      </c>
      <c r="N1036" s="7">
        <v>29602.003640000003</v>
      </c>
      <c r="O1036" s="6" t="s">
        <v>328</v>
      </c>
      <c r="P1036" s="5">
        <v>1.5</v>
      </c>
      <c r="Q1036" s="5">
        <v>1596.8778600000005</v>
      </c>
    </row>
    <row r="1037" spans="1:17" x14ac:dyDescent="0.35">
      <c r="A1037" s="9">
        <v>18928</v>
      </c>
      <c r="B1037" s="8" t="s">
        <v>332</v>
      </c>
      <c r="C1037" s="8" t="s">
        <v>99</v>
      </c>
      <c r="D1037" s="8" t="s">
        <v>518</v>
      </c>
      <c r="E1037" s="8" t="s">
        <v>153</v>
      </c>
      <c r="F1037" s="7">
        <v>2296.3000000000002</v>
      </c>
      <c r="G1037" s="7"/>
      <c r="H1037" s="7">
        <v>-305.714808</v>
      </c>
      <c r="I1037" s="7"/>
      <c r="J1037" s="7">
        <v>1990.5851920000002</v>
      </c>
      <c r="K1037" s="8"/>
      <c r="L1037" s="7">
        <v>0</v>
      </c>
      <c r="M1037" s="7">
        <v>0</v>
      </c>
      <c r="N1037" s="7">
        <v>1990.5851920000002</v>
      </c>
      <c r="O1037" s="6" t="s">
        <v>328</v>
      </c>
      <c r="P1037" s="5">
        <v>3.36</v>
      </c>
      <c r="Q1037" s="5">
        <v>6688.3662451200007</v>
      </c>
    </row>
    <row r="1038" spans="1:17" x14ac:dyDescent="0.35">
      <c r="A1038" s="9">
        <v>18929</v>
      </c>
      <c r="B1038" s="8" t="s">
        <v>332</v>
      </c>
      <c r="C1038" s="8" t="s">
        <v>99</v>
      </c>
      <c r="D1038" s="8" t="s">
        <v>517</v>
      </c>
      <c r="E1038" s="8" t="s">
        <v>78</v>
      </c>
      <c r="F1038" s="7">
        <v>1128</v>
      </c>
      <c r="G1038" s="7">
        <v>1681</v>
      </c>
      <c r="H1038" s="7">
        <v>-2015.8054878</v>
      </c>
      <c r="I1038" s="7"/>
      <c r="J1038" s="7">
        <v>793.19451219999996</v>
      </c>
      <c r="K1038" s="8"/>
      <c r="L1038" s="7">
        <v>3200</v>
      </c>
      <c r="M1038" s="7">
        <v>-2079.5389</v>
      </c>
      <c r="N1038" s="7">
        <v>1913.6556121999997</v>
      </c>
      <c r="O1038" s="6" t="s">
        <v>328</v>
      </c>
      <c r="P1038" s="5">
        <v>3.24</v>
      </c>
      <c r="Q1038" s="5">
        <v>2569.9502195280002</v>
      </c>
    </row>
    <row r="1039" spans="1:17" x14ac:dyDescent="0.35">
      <c r="A1039" s="9">
        <v>18930</v>
      </c>
      <c r="B1039" s="8" t="s">
        <v>332</v>
      </c>
      <c r="C1039" s="8" t="s">
        <v>70</v>
      </c>
      <c r="D1039" s="8" t="s">
        <v>516</v>
      </c>
      <c r="E1039" s="8" t="s">
        <v>515</v>
      </c>
      <c r="F1039" s="7">
        <v>558</v>
      </c>
      <c r="G1039" s="7"/>
      <c r="H1039" s="7">
        <v>0</v>
      </c>
      <c r="I1039" s="7"/>
      <c r="J1039" s="7">
        <v>558</v>
      </c>
      <c r="K1039" s="8"/>
      <c r="L1039" s="7">
        <v>0</v>
      </c>
      <c r="M1039" s="7">
        <v>0</v>
      </c>
      <c r="N1039" s="7">
        <v>558</v>
      </c>
      <c r="O1039" s="6" t="s">
        <v>328</v>
      </c>
      <c r="P1039" s="5">
        <v>6.44</v>
      </c>
      <c r="Q1039" s="5">
        <v>3593.5200000000004</v>
      </c>
    </row>
    <row r="1040" spans="1:17" x14ac:dyDescent="0.35">
      <c r="A1040" s="9">
        <v>18931</v>
      </c>
      <c r="B1040" s="8" t="s">
        <v>332</v>
      </c>
      <c r="C1040" s="8" t="s">
        <v>70</v>
      </c>
      <c r="D1040" s="8" t="s">
        <v>514</v>
      </c>
      <c r="E1040" s="8" t="s">
        <v>126</v>
      </c>
      <c r="F1040" s="7">
        <v>961</v>
      </c>
      <c r="G1040" s="7"/>
      <c r="H1040" s="7">
        <v>0</v>
      </c>
      <c r="I1040" s="7"/>
      <c r="J1040" s="7">
        <v>961</v>
      </c>
      <c r="K1040" s="8"/>
      <c r="L1040" s="7">
        <v>0</v>
      </c>
      <c r="M1040" s="7">
        <v>0</v>
      </c>
      <c r="N1040" s="7">
        <v>961</v>
      </c>
      <c r="O1040" s="6" t="s">
        <v>328</v>
      </c>
      <c r="P1040" s="5">
        <v>6.37</v>
      </c>
      <c r="Q1040" s="5">
        <v>6121.57</v>
      </c>
    </row>
    <row r="1041" spans="1:17" x14ac:dyDescent="0.35">
      <c r="A1041" s="9">
        <v>18932</v>
      </c>
      <c r="B1041" s="8" t="s">
        <v>332</v>
      </c>
      <c r="C1041" s="8" t="s">
        <v>70</v>
      </c>
      <c r="D1041" s="8" t="s">
        <v>513</v>
      </c>
      <c r="E1041" s="8" t="s">
        <v>512</v>
      </c>
      <c r="F1041" s="7">
        <v>0</v>
      </c>
      <c r="G1041" s="7"/>
      <c r="H1041" s="7">
        <v>0</v>
      </c>
      <c r="I1041" s="7"/>
      <c r="J1041" s="7">
        <v>0</v>
      </c>
      <c r="K1041" s="8"/>
      <c r="L1041" s="7">
        <v>0</v>
      </c>
      <c r="M1041" s="7">
        <v>0</v>
      </c>
      <c r="N1041" s="7">
        <v>0</v>
      </c>
      <c r="O1041" s="6" t="s">
        <v>328</v>
      </c>
      <c r="P1041" s="5">
        <v>0</v>
      </c>
      <c r="Q1041" s="5">
        <v>0</v>
      </c>
    </row>
    <row r="1042" spans="1:17" x14ac:dyDescent="0.35">
      <c r="A1042" s="9">
        <v>18933</v>
      </c>
      <c r="B1042" s="8" t="s">
        <v>332</v>
      </c>
      <c r="C1042" s="8" t="s">
        <v>66</v>
      </c>
      <c r="D1042" s="8" t="s">
        <v>511</v>
      </c>
      <c r="E1042" s="8" t="s">
        <v>41</v>
      </c>
      <c r="F1042" s="7">
        <v>4931.2</v>
      </c>
      <c r="G1042" s="7"/>
      <c r="H1042" s="7">
        <v>0</v>
      </c>
      <c r="I1042" s="7"/>
      <c r="J1042" s="7">
        <v>4931.2</v>
      </c>
      <c r="K1042" s="8"/>
      <c r="L1042" s="7">
        <v>0</v>
      </c>
      <c r="M1042" s="7">
        <v>0</v>
      </c>
      <c r="N1042" s="7">
        <v>4931.2</v>
      </c>
      <c r="O1042" s="6" t="s">
        <v>328</v>
      </c>
      <c r="P1042" s="5">
        <v>1.34</v>
      </c>
      <c r="Q1042" s="5">
        <v>6607.808</v>
      </c>
    </row>
    <row r="1043" spans="1:17" x14ac:dyDescent="0.35">
      <c r="A1043" s="9">
        <v>18934</v>
      </c>
      <c r="B1043" s="8" t="s">
        <v>332</v>
      </c>
      <c r="C1043" s="8" t="s">
        <v>57</v>
      </c>
      <c r="D1043" s="8" t="s">
        <v>510</v>
      </c>
      <c r="E1043" s="8" t="s">
        <v>46</v>
      </c>
      <c r="F1043" s="7">
        <v>0</v>
      </c>
      <c r="G1043" s="7"/>
      <c r="H1043" s="7">
        <v>0</v>
      </c>
      <c r="I1043" s="7"/>
      <c r="J1043" s="7">
        <v>0</v>
      </c>
      <c r="K1043" s="8"/>
      <c r="L1043" s="7">
        <v>0</v>
      </c>
      <c r="M1043" s="7">
        <v>0</v>
      </c>
      <c r="N1043" s="7">
        <v>0</v>
      </c>
      <c r="O1043" s="6" t="s">
        <v>328</v>
      </c>
      <c r="P1043" s="5">
        <v>1.8</v>
      </c>
      <c r="Q1043" s="5">
        <v>0</v>
      </c>
    </row>
    <row r="1044" spans="1:17" x14ac:dyDescent="0.35">
      <c r="A1044" s="9">
        <v>18935</v>
      </c>
      <c r="B1044" s="8" t="s">
        <v>332</v>
      </c>
      <c r="C1044" s="8" t="s">
        <v>70</v>
      </c>
      <c r="D1044" s="8" t="s">
        <v>509</v>
      </c>
      <c r="E1044" s="8" t="s">
        <v>508</v>
      </c>
      <c r="F1044" s="7">
        <v>1841</v>
      </c>
      <c r="G1044" s="7"/>
      <c r="H1044" s="7">
        <v>-262.51678800000002</v>
      </c>
      <c r="I1044" s="7"/>
      <c r="J1044" s="7">
        <v>1578.4832120000001</v>
      </c>
      <c r="K1044" s="8"/>
      <c r="L1044" s="7">
        <v>0</v>
      </c>
      <c r="M1044" s="7">
        <v>0</v>
      </c>
      <c r="N1044" s="7">
        <v>1578.4832120000001</v>
      </c>
      <c r="O1044" s="6" t="s">
        <v>328</v>
      </c>
      <c r="P1044" s="5">
        <v>3.36</v>
      </c>
      <c r="Q1044" s="5">
        <v>5303.7035923200001</v>
      </c>
    </row>
    <row r="1045" spans="1:17" x14ac:dyDescent="0.35">
      <c r="A1045" s="9">
        <v>18936</v>
      </c>
      <c r="B1045" s="8" t="s">
        <v>332</v>
      </c>
      <c r="C1045" s="8" t="s">
        <v>239</v>
      </c>
      <c r="D1045" s="8" t="s">
        <v>507</v>
      </c>
      <c r="E1045" s="8" t="s">
        <v>41</v>
      </c>
      <c r="F1045" s="7">
        <v>40</v>
      </c>
      <c r="G1045" s="7"/>
      <c r="H1045" s="7">
        <v>0</v>
      </c>
      <c r="I1045" s="7"/>
      <c r="J1045" s="7">
        <v>40</v>
      </c>
      <c r="K1045" s="8"/>
      <c r="L1045" s="7">
        <v>0</v>
      </c>
      <c r="M1045" s="7">
        <v>0</v>
      </c>
      <c r="N1045" s="7">
        <v>40</v>
      </c>
      <c r="O1045" s="6" t="s">
        <v>328</v>
      </c>
      <c r="P1045" s="5">
        <v>0</v>
      </c>
      <c r="Q1045" s="5">
        <v>0</v>
      </c>
    </row>
    <row r="1046" spans="1:17" x14ac:dyDescent="0.35">
      <c r="A1046" s="9">
        <v>18937</v>
      </c>
      <c r="B1046" s="8" t="s">
        <v>332</v>
      </c>
      <c r="C1046" s="8" t="s">
        <v>451</v>
      </c>
      <c r="D1046" s="8" t="s">
        <v>506</v>
      </c>
      <c r="E1046" s="8" t="s">
        <v>463</v>
      </c>
      <c r="F1046" s="7">
        <v>294.2</v>
      </c>
      <c r="G1046" s="7"/>
      <c r="H1046" s="7">
        <v>0</v>
      </c>
      <c r="I1046" s="7"/>
      <c r="J1046" s="7">
        <v>294.2</v>
      </c>
      <c r="K1046" s="8"/>
      <c r="L1046" s="7">
        <v>0</v>
      </c>
      <c r="M1046" s="7">
        <v>0</v>
      </c>
      <c r="N1046" s="7">
        <v>294.2</v>
      </c>
      <c r="O1046" s="6" t="s">
        <v>328</v>
      </c>
      <c r="P1046" s="5">
        <v>4.25</v>
      </c>
      <c r="Q1046" s="5">
        <v>1250.3499999999999</v>
      </c>
    </row>
    <row r="1047" spans="1:17" x14ac:dyDescent="0.35">
      <c r="A1047" s="9">
        <v>18938</v>
      </c>
      <c r="B1047" s="8" t="s">
        <v>332</v>
      </c>
      <c r="C1047" s="8" t="s">
        <v>451</v>
      </c>
      <c r="D1047" s="8" t="s">
        <v>505</v>
      </c>
      <c r="E1047" s="8" t="s">
        <v>504</v>
      </c>
      <c r="F1047" s="7">
        <v>218</v>
      </c>
      <c r="G1047" s="7"/>
      <c r="H1047" s="7">
        <v>0</v>
      </c>
      <c r="I1047" s="7"/>
      <c r="J1047" s="7">
        <v>218</v>
      </c>
      <c r="K1047" s="8"/>
      <c r="L1047" s="7">
        <v>0</v>
      </c>
      <c r="M1047" s="7">
        <v>0</v>
      </c>
      <c r="N1047" s="7">
        <v>218</v>
      </c>
      <c r="O1047" s="6" t="s">
        <v>328</v>
      </c>
      <c r="P1047" s="5">
        <v>4.25</v>
      </c>
      <c r="Q1047" s="5">
        <v>926.5</v>
      </c>
    </row>
    <row r="1048" spans="1:17" x14ac:dyDescent="0.35">
      <c r="A1048" s="9">
        <v>18939</v>
      </c>
      <c r="B1048" s="8" t="s">
        <v>332</v>
      </c>
      <c r="C1048" s="8" t="s">
        <v>451</v>
      </c>
      <c r="D1048" s="8" t="s">
        <v>503</v>
      </c>
      <c r="E1048" s="8" t="s">
        <v>175</v>
      </c>
      <c r="F1048" s="7">
        <v>502.2</v>
      </c>
      <c r="G1048" s="7"/>
      <c r="H1048" s="7">
        <v>0</v>
      </c>
      <c r="I1048" s="7"/>
      <c r="J1048" s="7">
        <v>502.2</v>
      </c>
      <c r="K1048" s="8"/>
      <c r="L1048" s="7">
        <v>0</v>
      </c>
      <c r="M1048" s="7">
        <v>0</v>
      </c>
      <c r="N1048" s="7">
        <v>502.2</v>
      </c>
      <c r="O1048" s="6" t="s">
        <v>328</v>
      </c>
      <c r="P1048" s="5">
        <v>4.25</v>
      </c>
      <c r="Q1048" s="5">
        <v>2134.35</v>
      </c>
    </row>
    <row r="1049" spans="1:17" x14ac:dyDescent="0.35">
      <c r="A1049" s="9">
        <v>18940</v>
      </c>
      <c r="B1049" s="8" t="s">
        <v>332</v>
      </c>
      <c r="C1049" s="8" t="s">
        <v>451</v>
      </c>
      <c r="D1049" s="8" t="s">
        <v>502</v>
      </c>
      <c r="E1049" s="8" t="s">
        <v>501</v>
      </c>
      <c r="F1049" s="7">
        <v>133</v>
      </c>
      <c r="G1049" s="7"/>
      <c r="H1049" s="7">
        <v>0</v>
      </c>
      <c r="I1049" s="7"/>
      <c r="J1049" s="7">
        <v>133</v>
      </c>
      <c r="K1049" s="8"/>
      <c r="L1049" s="7">
        <v>0</v>
      </c>
      <c r="M1049" s="7">
        <v>0</v>
      </c>
      <c r="N1049" s="7">
        <v>133</v>
      </c>
      <c r="O1049" s="6" t="s">
        <v>328</v>
      </c>
      <c r="P1049" s="5">
        <v>4.25</v>
      </c>
      <c r="Q1049" s="5">
        <v>565.25</v>
      </c>
    </row>
    <row r="1050" spans="1:17" x14ac:dyDescent="0.35">
      <c r="A1050" s="9">
        <v>18941</v>
      </c>
      <c r="B1050" s="8" t="s">
        <v>332</v>
      </c>
      <c r="C1050" s="8" t="s">
        <v>451</v>
      </c>
      <c r="D1050" s="8" t="s">
        <v>500</v>
      </c>
      <c r="E1050" s="8" t="s">
        <v>499</v>
      </c>
      <c r="F1050" s="7">
        <v>140</v>
      </c>
      <c r="G1050" s="7"/>
      <c r="H1050" s="7">
        <v>0</v>
      </c>
      <c r="I1050" s="7"/>
      <c r="J1050" s="7">
        <v>140</v>
      </c>
      <c r="K1050" s="8"/>
      <c r="L1050" s="7">
        <v>0</v>
      </c>
      <c r="M1050" s="7">
        <v>0</v>
      </c>
      <c r="N1050" s="7">
        <v>140</v>
      </c>
      <c r="O1050" s="6" t="s">
        <v>328</v>
      </c>
      <c r="P1050" s="5">
        <v>4.25</v>
      </c>
      <c r="Q1050" s="5">
        <v>595</v>
      </c>
    </row>
    <row r="1051" spans="1:17" x14ac:dyDescent="0.35">
      <c r="A1051" s="9">
        <v>18942</v>
      </c>
      <c r="B1051" s="8" t="s">
        <v>332</v>
      </c>
      <c r="C1051" s="8" t="s">
        <v>39</v>
      </c>
      <c r="D1051" s="8" t="s">
        <v>498</v>
      </c>
      <c r="E1051" s="8" t="s">
        <v>41</v>
      </c>
      <c r="F1051" s="7">
        <v>0</v>
      </c>
      <c r="G1051" s="7"/>
      <c r="H1051" s="7">
        <v>0</v>
      </c>
      <c r="I1051" s="7"/>
      <c r="J1051" s="7">
        <v>0</v>
      </c>
      <c r="K1051" s="8"/>
      <c r="L1051" s="7">
        <v>0</v>
      </c>
      <c r="M1051" s="7">
        <v>0</v>
      </c>
      <c r="N1051" s="7">
        <v>0</v>
      </c>
      <c r="O1051" s="6" t="s">
        <v>328</v>
      </c>
      <c r="P1051" s="5">
        <v>8.23</v>
      </c>
      <c r="Q1051" s="5">
        <v>0</v>
      </c>
    </row>
    <row r="1052" spans="1:17" x14ac:dyDescent="0.35">
      <c r="A1052" s="9">
        <v>18943</v>
      </c>
      <c r="B1052" s="8" t="s">
        <v>332</v>
      </c>
      <c r="C1052" s="8" t="s">
        <v>96</v>
      </c>
      <c r="D1052" s="8" t="s">
        <v>497</v>
      </c>
      <c r="E1052" s="8" t="s">
        <v>78</v>
      </c>
      <c r="F1052" s="7">
        <v>94</v>
      </c>
      <c r="G1052" s="7"/>
      <c r="H1052" s="7">
        <v>0</v>
      </c>
      <c r="I1052" s="7"/>
      <c r="J1052" s="7">
        <v>94</v>
      </c>
      <c r="K1052" s="8"/>
      <c r="L1052" s="7">
        <v>0</v>
      </c>
      <c r="M1052" s="7">
        <v>0</v>
      </c>
      <c r="N1052" s="7">
        <v>94</v>
      </c>
      <c r="O1052" s="6" t="s">
        <v>328</v>
      </c>
      <c r="P1052" s="5">
        <v>0</v>
      </c>
      <c r="Q1052" s="5">
        <v>0</v>
      </c>
    </row>
    <row r="1053" spans="1:17" x14ac:dyDescent="0.35">
      <c r="A1053" s="9">
        <v>18944</v>
      </c>
      <c r="B1053" s="8" t="s">
        <v>332</v>
      </c>
      <c r="C1053" s="8" t="s">
        <v>57</v>
      </c>
      <c r="D1053" s="8" t="s">
        <v>496</v>
      </c>
      <c r="E1053" s="8" t="s">
        <v>41</v>
      </c>
      <c r="F1053" s="7">
        <v>0</v>
      </c>
      <c r="G1053" s="7"/>
      <c r="H1053" s="7">
        <v>0</v>
      </c>
      <c r="I1053" s="7"/>
      <c r="J1053" s="7">
        <v>0</v>
      </c>
      <c r="K1053" s="8"/>
      <c r="L1053" s="7">
        <v>0</v>
      </c>
      <c r="M1053" s="7">
        <v>0</v>
      </c>
      <c r="N1053" s="7">
        <v>0</v>
      </c>
      <c r="O1053" s="6" t="s">
        <v>328</v>
      </c>
      <c r="P1053" s="5">
        <v>0</v>
      </c>
      <c r="Q1053" s="5">
        <v>0</v>
      </c>
    </row>
    <row r="1054" spans="1:17" x14ac:dyDescent="0.35">
      <c r="A1054" s="9">
        <v>18945</v>
      </c>
      <c r="B1054" s="8" t="s">
        <v>332</v>
      </c>
      <c r="C1054" s="8" t="s">
        <v>79</v>
      </c>
      <c r="D1054" s="8" t="s">
        <v>495</v>
      </c>
      <c r="E1054" s="8" t="s">
        <v>489</v>
      </c>
      <c r="F1054" s="7">
        <v>178.5</v>
      </c>
      <c r="G1054" s="7"/>
      <c r="H1054" s="7">
        <v>0</v>
      </c>
      <c r="I1054" s="7"/>
      <c r="J1054" s="7">
        <v>178.5</v>
      </c>
      <c r="K1054" s="8"/>
      <c r="L1054" s="7">
        <v>0</v>
      </c>
      <c r="M1054" s="7">
        <v>0</v>
      </c>
      <c r="N1054" s="7">
        <v>178.5</v>
      </c>
      <c r="O1054" s="6" t="s">
        <v>328</v>
      </c>
      <c r="P1054" s="5">
        <v>3.75</v>
      </c>
      <c r="Q1054" s="5">
        <v>669.375</v>
      </c>
    </row>
    <row r="1055" spans="1:17" x14ac:dyDescent="0.35">
      <c r="A1055" s="9">
        <v>18946</v>
      </c>
      <c r="B1055" s="8" t="s">
        <v>332</v>
      </c>
      <c r="C1055" s="8" t="s">
        <v>79</v>
      </c>
      <c r="D1055" s="8" t="s">
        <v>494</v>
      </c>
      <c r="E1055" s="8" t="s">
        <v>491</v>
      </c>
      <c r="F1055" s="7">
        <v>259.10000000000002</v>
      </c>
      <c r="G1055" s="7"/>
      <c r="H1055" s="7">
        <v>0</v>
      </c>
      <c r="I1055" s="7"/>
      <c r="J1055" s="7">
        <v>259.10000000000002</v>
      </c>
      <c r="K1055" s="8"/>
      <c r="L1055" s="7">
        <v>0</v>
      </c>
      <c r="M1055" s="7">
        <v>0</v>
      </c>
      <c r="N1055" s="7">
        <v>259.10000000000002</v>
      </c>
      <c r="O1055" s="6" t="s">
        <v>328</v>
      </c>
      <c r="P1055" s="5">
        <v>3.75</v>
      </c>
      <c r="Q1055" s="5">
        <v>971.62500000000011</v>
      </c>
    </row>
    <row r="1056" spans="1:17" x14ac:dyDescent="0.35">
      <c r="A1056" s="9">
        <v>18947</v>
      </c>
      <c r="B1056" s="8" t="s">
        <v>332</v>
      </c>
      <c r="C1056" s="8" t="s">
        <v>79</v>
      </c>
      <c r="D1056" s="8" t="s">
        <v>493</v>
      </c>
      <c r="E1056" s="8" t="s">
        <v>489</v>
      </c>
      <c r="F1056" s="7">
        <v>275.2</v>
      </c>
      <c r="G1056" s="7"/>
      <c r="H1056" s="7">
        <v>0</v>
      </c>
      <c r="I1056" s="7"/>
      <c r="J1056" s="7">
        <v>275.2</v>
      </c>
      <c r="K1056" s="8"/>
      <c r="L1056" s="7">
        <v>0</v>
      </c>
      <c r="M1056" s="7">
        <v>0</v>
      </c>
      <c r="N1056" s="7">
        <v>275.2</v>
      </c>
      <c r="O1056" s="6" t="s">
        <v>328</v>
      </c>
      <c r="P1056" s="5">
        <v>3.75</v>
      </c>
      <c r="Q1056" s="5">
        <v>1032</v>
      </c>
    </row>
    <row r="1057" spans="1:17" x14ac:dyDescent="0.35">
      <c r="A1057" s="9">
        <v>18948</v>
      </c>
      <c r="B1057" s="8" t="s">
        <v>332</v>
      </c>
      <c r="C1057" s="8" t="s">
        <v>79</v>
      </c>
      <c r="D1057" s="8" t="s">
        <v>492</v>
      </c>
      <c r="E1057" s="8" t="s">
        <v>491</v>
      </c>
      <c r="F1057" s="7">
        <v>232.6</v>
      </c>
      <c r="G1057" s="7"/>
      <c r="H1057" s="7">
        <v>0</v>
      </c>
      <c r="I1057" s="7"/>
      <c r="J1057" s="7">
        <v>232.6</v>
      </c>
      <c r="K1057" s="8"/>
      <c r="L1057" s="7">
        <v>0</v>
      </c>
      <c r="M1057" s="7">
        <v>0</v>
      </c>
      <c r="N1057" s="7">
        <v>232.6</v>
      </c>
      <c r="O1057" s="6" t="s">
        <v>328</v>
      </c>
      <c r="P1057" s="5">
        <v>3.75</v>
      </c>
      <c r="Q1057" s="5">
        <v>872.25</v>
      </c>
    </row>
    <row r="1058" spans="1:17" x14ac:dyDescent="0.35">
      <c r="A1058" s="9">
        <v>18949</v>
      </c>
      <c r="B1058" s="8" t="s">
        <v>332</v>
      </c>
      <c r="C1058" s="8" t="s">
        <v>486</v>
      </c>
      <c r="D1058" s="8" t="s">
        <v>490</v>
      </c>
      <c r="E1058" s="8" t="s">
        <v>489</v>
      </c>
      <c r="F1058" s="7">
        <v>217</v>
      </c>
      <c r="G1058" s="7"/>
      <c r="H1058" s="7">
        <v>0</v>
      </c>
      <c r="I1058" s="7"/>
      <c r="J1058" s="7">
        <v>217</v>
      </c>
      <c r="K1058" s="8"/>
      <c r="L1058" s="7">
        <v>0</v>
      </c>
      <c r="M1058" s="7">
        <v>0</v>
      </c>
      <c r="N1058" s="7">
        <v>217</v>
      </c>
      <c r="O1058" s="6" t="s">
        <v>328</v>
      </c>
      <c r="P1058" s="5">
        <v>3.2</v>
      </c>
      <c r="Q1058" s="5">
        <v>694.40000000000009</v>
      </c>
    </row>
    <row r="1059" spans="1:17" x14ac:dyDescent="0.35">
      <c r="A1059" s="9">
        <v>18950</v>
      </c>
      <c r="B1059" s="8" t="s">
        <v>332</v>
      </c>
      <c r="C1059" s="8" t="s">
        <v>486</v>
      </c>
      <c r="D1059" s="8" t="s">
        <v>488</v>
      </c>
      <c r="E1059" s="8" t="s">
        <v>487</v>
      </c>
      <c r="F1059" s="7">
        <v>219.8</v>
      </c>
      <c r="G1059" s="7"/>
      <c r="H1059" s="7">
        <v>0</v>
      </c>
      <c r="I1059" s="7"/>
      <c r="J1059" s="7">
        <v>219.8</v>
      </c>
      <c r="K1059" s="8"/>
      <c r="L1059" s="7">
        <v>0</v>
      </c>
      <c r="M1059" s="7">
        <v>0</v>
      </c>
      <c r="N1059" s="7">
        <v>219.8</v>
      </c>
      <c r="O1059" s="6" t="s">
        <v>328</v>
      </c>
      <c r="P1059" s="5">
        <v>3.2</v>
      </c>
      <c r="Q1059" s="5">
        <v>703.36000000000013</v>
      </c>
    </row>
    <row r="1060" spans="1:17" x14ac:dyDescent="0.35">
      <c r="A1060" s="9">
        <v>18951</v>
      </c>
      <c r="B1060" s="8" t="s">
        <v>332</v>
      </c>
      <c r="C1060" s="8" t="s">
        <v>486</v>
      </c>
      <c r="D1060" s="8" t="s">
        <v>485</v>
      </c>
      <c r="E1060" s="8" t="s">
        <v>484</v>
      </c>
      <c r="F1060" s="7">
        <v>236</v>
      </c>
      <c r="G1060" s="7"/>
      <c r="H1060" s="7">
        <v>0</v>
      </c>
      <c r="I1060" s="7"/>
      <c r="J1060" s="7">
        <v>236</v>
      </c>
      <c r="K1060" s="8"/>
      <c r="L1060" s="7">
        <v>0</v>
      </c>
      <c r="M1060" s="7">
        <v>0</v>
      </c>
      <c r="N1060" s="7">
        <v>236</v>
      </c>
      <c r="O1060" s="6" t="s">
        <v>328</v>
      </c>
      <c r="P1060" s="5">
        <v>3.2</v>
      </c>
      <c r="Q1060" s="5">
        <v>755.2</v>
      </c>
    </row>
    <row r="1061" spans="1:17" x14ac:dyDescent="0.35">
      <c r="A1061" s="9">
        <v>18952</v>
      </c>
      <c r="B1061" s="8" t="s">
        <v>332</v>
      </c>
      <c r="C1061" s="8" t="s">
        <v>42</v>
      </c>
      <c r="D1061" s="8" t="s">
        <v>483</v>
      </c>
      <c r="E1061" s="8" t="s">
        <v>41</v>
      </c>
      <c r="F1061" s="7">
        <v>0</v>
      </c>
      <c r="G1061" s="7"/>
      <c r="H1061" s="7">
        <v>0</v>
      </c>
      <c r="I1061" s="7"/>
      <c r="J1061" s="7">
        <v>0</v>
      </c>
      <c r="K1061" s="8"/>
      <c r="L1061" s="7">
        <v>0</v>
      </c>
      <c r="M1061" s="7">
        <v>0</v>
      </c>
      <c r="N1061" s="7">
        <v>0</v>
      </c>
      <c r="O1061" s="6" t="s">
        <v>328</v>
      </c>
      <c r="P1061" s="5">
        <v>6.3</v>
      </c>
      <c r="Q1061" s="5">
        <v>0</v>
      </c>
    </row>
    <row r="1062" spans="1:17" x14ac:dyDescent="0.35">
      <c r="A1062" s="9">
        <v>18953</v>
      </c>
      <c r="B1062" s="8" t="s">
        <v>332</v>
      </c>
      <c r="C1062" s="8" t="s">
        <v>70</v>
      </c>
      <c r="D1062" s="8" t="s">
        <v>482</v>
      </c>
      <c r="E1062" s="8" t="s">
        <v>481</v>
      </c>
      <c r="F1062" s="7">
        <v>8</v>
      </c>
      <c r="G1062" s="7"/>
      <c r="H1062" s="7">
        <v>0</v>
      </c>
      <c r="I1062" s="7"/>
      <c r="J1062" s="7">
        <v>8</v>
      </c>
      <c r="K1062" s="8"/>
      <c r="L1062" s="7">
        <v>0</v>
      </c>
      <c r="M1062" s="7">
        <v>0</v>
      </c>
      <c r="N1062" s="7">
        <v>8</v>
      </c>
      <c r="O1062" s="6" t="s">
        <v>328</v>
      </c>
      <c r="P1062" s="5">
        <v>0</v>
      </c>
      <c r="Q1062" s="5">
        <v>0</v>
      </c>
    </row>
    <row r="1063" spans="1:17" x14ac:dyDescent="0.35">
      <c r="A1063" s="9">
        <v>18954</v>
      </c>
      <c r="B1063" s="8" t="s">
        <v>332</v>
      </c>
      <c r="C1063" s="8" t="s">
        <v>124</v>
      </c>
      <c r="D1063" s="8" t="s">
        <v>480</v>
      </c>
      <c r="E1063" s="8" t="s">
        <v>268</v>
      </c>
      <c r="F1063" s="7">
        <v>3456.4</v>
      </c>
      <c r="G1063" s="7">
        <v>3885</v>
      </c>
      <c r="H1063" s="7">
        <v>-5177.5117380000002</v>
      </c>
      <c r="I1063" s="7"/>
      <c r="J1063" s="7">
        <v>2163.8882619999995</v>
      </c>
      <c r="K1063" s="8"/>
      <c r="L1063" s="7">
        <v>6072</v>
      </c>
      <c r="M1063" s="7">
        <v>-3418.7222999999999</v>
      </c>
      <c r="N1063" s="7">
        <v>4817.1659620000009</v>
      </c>
      <c r="O1063" s="6" t="s">
        <v>328</v>
      </c>
      <c r="P1063" s="5">
        <v>2.95</v>
      </c>
      <c r="Q1063" s="5">
        <v>6383.4703728999984</v>
      </c>
    </row>
    <row r="1064" spans="1:17" x14ac:dyDescent="0.35">
      <c r="A1064" s="9">
        <v>18955</v>
      </c>
      <c r="B1064" s="8" t="s">
        <v>332</v>
      </c>
      <c r="C1064" s="8" t="s">
        <v>108</v>
      </c>
      <c r="D1064" s="8" t="s">
        <v>479</v>
      </c>
      <c r="E1064" s="8" t="s">
        <v>394</v>
      </c>
      <c r="F1064" s="7">
        <v>245</v>
      </c>
      <c r="G1064" s="7">
        <v>371.1</v>
      </c>
      <c r="H1064" s="7">
        <v>-179.66739000000001</v>
      </c>
      <c r="I1064" s="7">
        <v>-245</v>
      </c>
      <c r="J1064" s="7">
        <v>191.43261000000001</v>
      </c>
      <c r="K1064" s="8"/>
      <c r="L1064" s="7">
        <v>0</v>
      </c>
      <c r="M1064" s="7">
        <v>0</v>
      </c>
      <c r="N1064" s="7">
        <v>191.43261000000001</v>
      </c>
      <c r="O1064" s="6" t="s">
        <v>328</v>
      </c>
      <c r="P1064" s="5">
        <v>4.79</v>
      </c>
      <c r="Q1064" s="5">
        <v>916.96220190000008</v>
      </c>
    </row>
    <row r="1065" spans="1:17" x14ac:dyDescent="0.35">
      <c r="A1065" s="9">
        <v>18956</v>
      </c>
      <c r="B1065" s="8" t="s">
        <v>332</v>
      </c>
      <c r="C1065" s="8" t="s">
        <v>108</v>
      </c>
      <c r="D1065" s="8" t="s">
        <v>478</v>
      </c>
      <c r="E1065" s="8" t="s">
        <v>396</v>
      </c>
      <c r="F1065" s="7">
        <v>254</v>
      </c>
      <c r="G1065" s="7">
        <v>256.8</v>
      </c>
      <c r="H1065" s="7">
        <v>-184.88775000000001</v>
      </c>
      <c r="I1065" s="7">
        <v>-254</v>
      </c>
      <c r="J1065" s="7">
        <v>71.912249999999972</v>
      </c>
      <c r="K1065" s="8"/>
      <c r="L1065" s="7">
        <v>0</v>
      </c>
      <c r="M1065" s="7">
        <v>0</v>
      </c>
      <c r="N1065" s="7">
        <v>71.912249999999972</v>
      </c>
      <c r="O1065" s="6" t="s">
        <v>328</v>
      </c>
      <c r="P1065" s="5">
        <v>4.29</v>
      </c>
      <c r="Q1065" s="5">
        <v>308.5035524999999</v>
      </c>
    </row>
    <row r="1066" spans="1:17" x14ac:dyDescent="0.35">
      <c r="A1066" s="9">
        <v>18957</v>
      </c>
      <c r="B1066" s="8" t="s">
        <v>332</v>
      </c>
      <c r="C1066" s="8" t="s">
        <v>108</v>
      </c>
      <c r="D1066" s="8" t="s">
        <v>477</v>
      </c>
      <c r="E1066" s="8" t="s">
        <v>476</v>
      </c>
      <c r="F1066" s="7">
        <v>0</v>
      </c>
      <c r="G1066" s="7"/>
      <c r="H1066" s="7">
        <v>0</v>
      </c>
      <c r="I1066" s="7"/>
      <c r="J1066" s="7">
        <v>0</v>
      </c>
      <c r="K1066" s="8"/>
      <c r="L1066" s="7">
        <v>0</v>
      </c>
      <c r="M1066" s="7">
        <v>0</v>
      </c>
      <c r="N1066" s="7">
        <v>0</v>
      </c>
      <c r="O1066" s="6" t="s">
        <v>328</v>
      </c>
      <c r="P1066" s="5">
        <v>4.29</v>
      </c>
      <c r="Q1066" s="5">
        <v>0</v>
      </c>
    </row>
    <row r="1067" spans="1:17" x14ac:dyDescent="0.35">
      <c r="A1067" s="9">
        <v>18958</v>
      </c>
      <c r="B1067" s="8" t="s">
        <v>332</v>
      </c>
      <c r="C1067" s="8" t="s">
        <v>108</v>
      </c>
      <c r="D1067" s="8" t="s">
        <v>475</v>
      </c>
      <c r="E1067" s="8" t="s">
        <v>392</v>
      </c>
      <c r="F1067" s="7">
        <v>104</v>
      </c>
      <c r="G1067" s="7">
        <v>315.60000000000002</v>
      </c>
      <c r="H1067" s="7">
        <v>-209.461488</v>
      </c>
      <c r="I1067" s="7">
        <v>-104</v>
      </c>
      <c r="J1067" s="7">
        <v>106.13851200000002</v>
      </c>
      <c r="K1067" s="8"/>
      <c r="L1067" s="7">
        <v>0</v>
      </c>
      <c r="M1067" s="7">
        <v>0</v>
      </c>
      <c r="N1067" s="7">
        <v>106.13851200000002</v>
      </c>
      <c r="O1067" s="6" t="s">
        <v>328</v>
      </c>
      <c r="P1067" s="5">
        <v>4.8</v>
      </c>
      <c r="Q1067" s="5">
        <v>509.46485760000007</v>
      </c>
    </row>
    <row r="1068" spans="1:17" x14ac:dyDescent="0.35">
      <c r="A1068" s="9">
        <v>18959</v>
      </c>
      <c r="B1068" s="8" t="s">
        <v>332</v>
      </c>
      <c r="C1068" s="8" t="s">
        <v>108</v>
      </c>
      <c r="D1068" s="8" t="s">
        <v>474</v>
      </c>
      <c r="E1068" s="8" t="s">
        <v>390</v>
      </c>
      <c r="F1068" s="7">
        <v>157</v>
      </c>
      <c r="G1068" s="7">
        <v>296.89999999999998</v>
      </c>
      <c r="H1068" s="7">
        <v>-203.08771200000001</v>
      </c>
      <c r="I1068" s="7">
        <v>-157</v>
      </c>
      <c r="J1068" s="7">
        <v>93.812287999999967</v>
      </c>
      <c r="K1068" s="8"/>
      <c r="L1068" s="7">
        <v>0</v>
      </c>
      <c r="M1068" s="7">
        <v>0</v>
      </c>
      <c r="N1068" s="7">
        <v>93.812287999999967</v>
      </c>
      <c r="O1068" s="6" t="s">
        <v>328</v>
      </c>
      <c r="P1068" s="5">
        <v>4.29</v>
      </c>
      <c r="Q1068" s="5">
        <v>402.45471551999987</v>
      </c>
    </row>
    <row r="1069" spans="1:17" x14ac:dyDescent="0.35">
      <c r="A1069" s="9">
        <v>18960</v>
      </c>
      <c r="B1069" s="8" t="s">
        <v>332</v>
      </c>
      <c r="C1069" s="8" t="s">
        <v>70</v>
      </c>
      <c r="D1069" s="8" t="s">
        <v>372</v>
      </c>
      <c r="E1069" s="8" t="s">
        <v>53</v>
      </c>
      <c r="F1069" s="7">
        <v>281</v>
      </c>
      <c r="G1069" s="7"/>
      <c r="H1069" s="7">
        <v>0</v>
      </c>
      <c r="I1069" s="7"/>
      <c r="J1069" s="7">
        <v>281</v>
      </c>
      <c r="K1069" s="8"/>
      <c r="L1069" s="7">
        <v>0</v>
      </c>
      <c r="M1069" s="7">
        <v>0</v>
      </c>
      <c r="N1069" s="7">
        <v>281</v>
      </c>
      <c r="O1069" s="6" t="s">
        <v>328</v>
      </c>
      <c r="P1069" s="5">
        <v>6.91</v>
      </c>
      <c r="Q1069" s="5">
        <v>1941.71</v>
      </c>
    </row>
    <row r="1070" spans="1:17" x14ac:dyDescent="0.35">
      <c r="A1070" s="9">
        <v>18961</v>
      </c>
      <c r="B1070" s="8" t="s">
        <v>332</v>
      </c>
      <c r="C1070" s="8" t="s">
        <v>124</v>
      </c>
      <c r="D1070" s="8" t="s">
        <v>473</v>
      </c>
      <c r="E1070" s="8" t="s">
        <v>187</v>
      </c>
      <c r="F1070" s="7">
        <v>713.1</v>
      </c>
      <c r="G1070" s="7">
        <v>4543</v>
      </c>
      <c r="H1070" s="7">
        <v>-3203.2972908000002</v>
      </c>
      <c r="I1070" s="7"/>
      <c r="J1070" s="7">
        <v>2052.8027092000002</v>
      </c>
      <c r="K1070" s="8"/>
      <c r="L1070" s="7">
        <v>3000</v>
      </c>
      <c r="M1070" s="7">
        <v>-4606.6823999999997</v>
      </c>
      <c r="N1070" s="7">
        <v>446.12030920000052</v>
      </c>
      <c r="O1070" s="6" t="s">
        <v>328</v>
      </c>
      <c r="P1070" s="5">
        <v>2.4500000000000002</v>
      </c>
      <c r="Q1070" s="5">
        <v>5029.3666375400007</v>
      </c>
    </row>
    <row r="1071" spans="1:17" x14ac:dyDescent="0.35">
      <c r="A1071" s="9">
        <v>18962</v>
      </c>
      <c r="B1071" s="8" t="s">
        <v>332</v>
      </c>
      <c r="C1071" s="8" t="s">
        <v>158</v>
      </c>
      <c r="D1071" s="8" t="s">
        <v>472</v>
      </c>
      <c r="E1071" s="8" t="s">
        <v>41</v>
      </c>
      <c r="F1071" s="7">
        <v>1491</v>
      </c>
      <c r="G1071" s="7"/>
      <c r="H1071" s="7">
        <v>-854.66755739999996</v>
      </c>
      <c r="I1071" s="7"/>
      <c r="J1071" s="7">
        <v>636.33244260000004</v>
      </c>
      <c r="K1071" s="8"/>
      <c r="L1071" s="7">
        <v>0</v>
      </c>
      <c r="M1071" s="7">
        <v>-20.961200000000002</v>
      </c>
      <c r="N1071" s="7">
        <v>615.37124260000007</v>
      </c>
      <c r="O1071" s="6" t="s">
        <v>328</v>
      </c>
      <c r="P1071" s="5">
        <v>1.1499999999999999</v>
      </c>
      <c r="Q1071" s="5">
        <v>731.78230898999993</v>
      </c>
    </row>
    <row r="1072" spans="1:17" x14ac:dyDescent="0.35">
      <c r="A1072" s="9">
        <v>18963</v>
      </c>
      <c r="B1072" s="8" t="s">
        <v>332</v>
      </c>
      <c r="C1072" s="8" t="s">
        <v>70</v>
      </c>
      <c r="D1072" s="8" t="s">
        <v>471</v>
      </c>
      <c r="E1072" s="8" t="s">
        <v>470</v>
      </c>
      <c r="F1072" s="7">
        <v>0</v>
      </c>
      <c r="G1072" s="7"/>
      <c r="H1072" s="7">
        <v>0</v>
      </c>
      <c r="I1072" s="7"/>
      <c r="J1072" s="7">
        <v>0</v>
      </c>
      <c r="K1072" s="8"/>
      <c r="L1072" s="7">
        <v>0</v>
      </c>
      <c r="M1072" s="7">
        <v>0</v>
      </c>
      <c r="N1072" s="7">
        <v>0</v>
      </c>
      <c r="O1072" s="6" t="s">
        <v>328</v>
      </c>
      <c r="P1072" s="5">
        <v>0</v>
      </c>
      <c r="Q1072" s="5">
        <v>0</v>
      </c>
    </row>
    <row r="1073" spans="1:17" x14ac:dyDescent="0.35">
      <c r="A1073" s="9">
        <v>18964</v>
      </c>
      <c r="B1073" s="8" t="s">
        <v>332</v>
      </c>
      <c r="C1073" s="8" t="s">
        <v>39</v>
      </c>
      <c r="D1073" s="8" t="s">
        <v>469</v>
      </c>
      <c r="E1073" s="8" t="s">
        <v>53</v>
      </c>
      <c r="F1073" s="7">
        <v>101.4</v>
      </c>
      <c r="G1073" s="7"/>
      <c r="H1073" s="7">
        <v>0</v>
      </c>
      <c r="I1073" s="7"/>
      <c r="J1073" s="7">
        <v>101.4</v>
      </c>
      <c r="K1073" s="8"/>
      <c r="L1073" s="7">
        <v>0</v>
      </c>
      <c r="M1073" s="7">
        <v>0</v>
      </c>
      <c r="N1073" s="7">
        <v>101.4</v>
      </c>
      <c r="O1073" s="6" t="s">
        <v>328</v>
      </c>
      <c r="P1073" s="5">
        <v>0</v>
      </c>
      <c r="Q1073" s="5">
        <v>0</v>
      </c>
    </row>
    <row r="1074" spans="1:17" x14ac:dyDescent="0.35">
      <c r="A1074" s="9">
        <v>18965</v>
      </c>
      <c r="B1074" s="8" t="s">
        <v>332</v>
      </c>
      <c r="C1074" s="8" t="s">
        <v>39</v>
      </c>
      <c r="D1074" s="8" t="s">
        <v>468</v>
      </c>
      <c r="E1074" s="8" t="s">
        <v>41</v>
      </c>
      <c r="F1074" s="7">
        <v>101.4</v>
      </c>
      <c r="G1074" s="7"/>
      <c r="H1074" s="7">
        <v>0</v>
      </c>
      <c r="I1074" s="7"/>
      <c r="J1074" s="7">
        <v>101.4</v>
      </c>
      <c r="K1074" s="8"/>
      <c r="L1074" s="7">
        <v>0</v>
      </c>
      <c r="M1074" s="7">
        <v>0</v>
      </c>
      <c r="N1074" s="7">
        <v>101.4</v>
      </c>
      <c r="O1074" s="6" t="s">
        <v>328</v>
      </c>
      <c r="P1074" s="5">
        <v>0</v>
      </c>
      <c r="Q1074" s="5">
        <v>0</v>
      </c>
    </row>
    <row r="1075" spans="1:17" x14ac:dyDescent="0.35">
      <c r="A1075" s="9">
        <v>18966</v>
      </c>
      <c r="B1075" s="8" t="s">
        <v>332</v>
      </c>
      <c r="C1075" s="8" t="s">
        <v>105</v>
      </c>
      <c r="D1075" s="8" t="s">
        <v>467</v>
      </c>
      <c r="E1075" s="8" t="s">
        <v>92</v>
      </c>
      <c r="F1075" s="7">
        <v>57.8</v>
      </c>
      <c r="G1075" s="7">
        <v>110.2</v>
      </c>
      <c r="H1075" s="7">
        <v>0</v>
      </c>
      <c r="I1075" s="7"/>
      <c r="J1075" s="7">
        <v>168</v>
      </c>
      <c r="K1075" s="8"/>
      <c r="L1075" s="7">
        <v>250</v>
      </c>
      <c r="M1075" s="7">
        <v>-416</v>
      </c>
      <c r="N1075" s="7">
        <v>2</v>
      </c>
      <c r="O1075" s="6" t="s">
        <v>328</v>
      </c>
      <c r="P1075" s="5">
        <v>11.7</v>
      </c>
      <c r="Q1075" s="5">
        <v>1965.6</v>
      </c>
    </row>
    <row r="1076" spans="1:17" x14ac:dyDescent="0.35">
      <c r="A1076" s="9">
        <v>18967</v>
      </c>
      <c r="B1076" s="8" t="s">
        <v>332</v>
      </c>
      <c r="C1076" s="8" t="s">
        <v>39</v>
      </c>
      <c r="D1076" s="8" t="s">
        <v>466</v>
      </c>
      <c r="E1076" s="8" t="s">
        <v>46</v>
      </c>
      <c r="F1076" s="7">
        <v>402.1</v>
      </c>
      <c r="G1076" s="7"/>
      <c r="H1076" s="7">
        <v>0</v>
      </c>
      <c r="I1076" s="7"/>
      <c r="J1076" s="7">
        <v>402.1</v>
      </c>
      <c r="K1076" s="8"/>
      <c r="L1076" s="7">
        <v>0</v>
      </c>
      <c r="M1076" s="7">
        <v>0</v>
      </c>
      <c r="N1076" s="7">
        <v>402.1</v>
      </c>
      <c r="O1076" s="6" t="s">
        <v>328</v>
      </c>
      <c r="P1076" s="5">
        <v>3.28</v>
      </c>
      <c r="Q1076" s="5">
        <v>1318.8879999999999</v>
      </c>
    </row>
    <row r="1077" spans="1:17" x14ac:dyDescent="0.35">
      <c r="A1077" s="9">
        <v>18968</v>
      </c>
      <c r="B1077" s="8" t="s">
        <v>332</v>
      </c>
      <c r="C1077" s="8" t="s">
        <v>451</v>
      </c>
      <c r="D1077" s="8" t="s">
        <v>465</v>
      </c>
      <c r="E1077" s="8" t="s">
        <v>41</v>
      </c>
      <c r="F1077" s="7">
        <v>85</v>
      </c>
      <c r="G1077" s="7"/>
      <c r="H1077" s="7">
        <v>0</v>
      </c>
      <c r="I1077" s="7"/>
      <c r="J1077" s="7">
        <v>85</v>
      </c>
      <c r="K1077" s="8"/>
      <c r="L1077" s="7">
        <v>0</v>
      </c>
      <c r="M1077" s="7">
        <v>0</v>
      </c>
      <c r="N1077" s="7">
        <v>85</v>
      </c>
      <c r="O1077" s="6" t="s">
        <v>328</v>
      </c>
      <c r="P1077" s="5">
        <v>0</v>
      </c>
      <c r="Q1077" s="5">
        <v>0</v>
      </c>
    </row>
    <row r="1078" spans="1:17" x14ac:dyDescent="0.35">
      <c r="A1078" s="9">
        <v>18969</v>
      </c>
      <c r="B1078" s="8" t="s">
        <v>332</v>
      </c>
      <c r="C1078" s="8" t="s">
        <v>124</v>
      </c>
      <c r="D1078" s="8" t="s">
        <v>464</v>
      </c>
      <c r="E1078" s="8" t="s">
        <v>463</v>
      </c>
      <c r="F1078" s="7">
        <v>115</v>
      </c>
      <c r="G1078" s="7"/>
      <c r="H1078" s="7">
        <v>0</v>
      </c>
      <c r="I1078" s="7"/>
      <c r="J1078" s="7">
        <v>115</v>
      </c>
      <c r="K1078" s="8"/>
      <c r="L1078" s="7">
        <v>0</v>
      </c>
      <c r="M1078" s="7">
        <v>0</v>
      </c>
      <c r="N1078" s="7">
        <v>115</v>
      </c>
      <c r="O1078" s="6" t="s">
        <v>328</v>
      </c>
      <c r="P1078" s="5">
        <v>3.5</v>
      </c>
      <c r="Q1078" s="5">
        <v>402.5</v>
      </c>
    </row>
    <row r="1079" spans="1:17" x14ac:dyDescent="0.35">
      <c r="A1079" s="9">
        <v>18970</v>
      </c>
      <c r="B1079" s="8" t="s">
        <v>332</v>
      </c>
      <c r="C1079" s="8" t="s">
        <v>66</v>
      </c>
      <c r="D1079" s="8" t="s">
        <v>462</v>
      </c>
      <c r="E1079" s="8" t="s">
        <v>41</v>
      </c>
      <c r="F1079" s="7">
        <v>5518</v>
      </c>
      <c r="G1079" s="7"/>
      <c r="H1079" s="7">
        <v>-1777.849647</v>
      </c>
      <c r="I1079" s="7"/>
      <c r="J1079" s="7">
        <v>3740.150353</v>
      </c>
      <c r="K1079" s="8"/>
      <c r="L1079" s="7">
        <v>0</v>
      </c>
      <c r="M1079" s="7">
        <v>0</v>
      </c>
      <c r="N1079" s="7">
        <v>3740.150353</v>
      </c>
      <c r="O1079" s="6" t="s">
        <v>328</v>
      </c>
      <c r="P1079" s="5">
        <v>7.25</v>
      </c>
      <c r="Q1079" s="5">
        <v>27116.09005925</v>
      </c>
    </row>
    <row r="1080" spans="1:17" x14ac:dyDescent="0.35">
      <c r="A1080" s="9">
        <v>18971</v>
      </c>
      <c r="B1080" s="8" t="s">
        <v>332</v>
      </c>
      <c r="C1080" s="8" t="s">
        <v>461</v>
      </c>
      <c r="D1080" s="8" t="s">
        <v>460</v>
      </c>
      <c r="E1080" s="8" t="s">
        <v>41</v>
      </c>
      <c r="F1080" s="7">
        <v>0</v>
      </c>
      <c r="G1080" s="7"/>
      <c r="H1080" s="7">
        <v>0</v>
      </c>
      <c r="I1080" s="7"/>
      <c r="J1080" s="7">
        <v>0</v>
      </c>
      <c r="K1080" s="8"/>
      <c r="L1080" s="7">
        <v>0</v>
      </c>
      <c r="M1080" s="7">
        <v>0</v>
      </c>
      <c r="N1080" s="7">
        <v>0</v>
      </c>
      <c r="O1080" s="6" t="s">
        <v>328</v>
      </c>
      <c r="P1080" s="5">
        <v>0</v>
      </c>
      <c r="Q1080" s="5">
        <v>0</v>
      </c>
    </row>
    <row r="1081" spans="1:17" x14ac:dyDescent="0.35">
      <c r="A1081" s="9">
        <v>18972</v>
      </c>
      <c r="B1081" s="8" t="s">
        <v>332</v>
      </c>
      <c r="C1081" s="8" t="s">
        <v>39</v>
      </c>
      <c r="D1081" s="8" t="s">
        <v>459</v>
      </c>
      <c r="E1081" s="8" t="s">
        <v>41</v>
      </c>
      <c r="F1081" s="7">
        <v>4782.2</v>
      </c>
      <c r="G1081" s="7"/>
      <c r="H1081" s="7">
        <v>0</v>
      </c>
      <c r="I1081" s="7"/>
      <c r="J1081" s="7">
        <v>4782.2</v>
      </c>
      <c r="K1081" s="8"/>
      <c r="L1081" s="7">
        <v>0</v>
      </c>
      <c r="M1081" s="7">
        <v>0</v>
      </c>
      <c r="N1081" s="7">
        <v>4782.2</v>
      </c>
      <c r="O1081" s="6" t="s">
        <v>328</v>
      </c>
      <c r="P1081" s="5">
        <v>4.45</v>
      </c>
      <c r="Q1081" s="5">
        <v>21280.79</v>
      </c>
    </row>
    <row r="1082" spans="1:17" x14ac:dyDescent="0.35">
      <c r="A1082" s="9">
        <v>18973</v>
      </c>
      <c r="B1082" s="8" t="s">
        <v>332</v>
      </c>
      <c r="C1082" s="8" t="s">
        <v>48</v>
      </c>
      <c r="D1082" s="8" t="s">
        <v>458</v>
      </c>
      <c r="E1082" s="8" t="s">
        <v>50</v>
      </c>
      <c r="F1082" s="7">
        <v>1293.2</v>
      </c>
      <c r="G1082" s="7"/>
      <c r="H1082" s="7">
        <v>0</v>
      </c>
      <c r="I1082" s="7"/>
      <c r="J1082" s="7">
        <v>1293.2</v>
      </c>
      <c r="K1082" s="8"/>
      <c r="L1082" s="7">
        <v>0</v>
      </c>
      <c r="M1082" s="7">
        <v>-2205.5</v>
      </c>
      <c r="N1082" s="7">
        <v>-912.3</v>
      </c>
      <c r="O1082" s="6" t="s">
        <v>328</v>
      </c>
      <c r="P1082" s="5">
        <v>7.4</v>
      </c>
      <c r="Q1082" s="5">
        <v>9569.68</v>
      </c>
    </row>
    <row r="1083" spans="1:17" x14ac:dyDescent="0.35">
      <c r="A1083" s="9">
        <v>18974</v>
      </c>
      <c r="B1083" s="8" t="s">
        <v>332</v>
      </c>
      <c r="C1083" s="8" t="s">
        <v>110</v>
      </c>
      <c r="D1083" s="8" t="s">
        <v>457</v>
      </c>
      <c r="E1083" s="8" t="s">
        <v>41</v>
      </c>
      <c r="F1083" s="7">
        <v>524.70000000000005</v>
      </c>
      <c r="G1083" s="7">
        <v>53.6</v>
      </c>
      <c r="H1083" s="7">
        <v>-26.59956</v>
      </c>
      <c r="I1083" s="7">
        <v>-27</v>
      </c>
      <c r="J1083" s="7">
        <v>524.70044000000007</v>
      </c>
      <c r="K1083" s="8"/>
      <c r="L1083" s="7">
        <v>0</v>
      </c>
      <c r="M1083" s="7">
        <v>-12.78246</v>
      </c>
      <c r="N1083" s="7">
        <v>511.91798000000006</v>
      </c>
      <c r="O1083" s="6" t="s">
        <v>328</v>
      </c>
      <c r="P1083" s="5">
        <v>0</v>
      </c>
      <c r="Q1083" s="5">
        <v>0</v>
      </c>
    </row>
    <row r="1084" spans="1:17" x14ac:dyDescent="0.35">
      <c r="A1084" s="9">
        <v>18975</v>
      </c>
      <c r="B1084" s="8" t="s">
        <v>332</v>
      </c>
      <c r="C1084" s="8" t="s">
        <v>243</v>
      </c>
      <c r="D1084" s="8" t="s">
        <v>456</v>
      </c>
      <c r="E1084" s="8" t="s">
        <v>41</v>
      </c>
      <c r="F1084" s="7">
        <v>682.6</v>
      </c>
      <c r="G1084" s="7"/>
      <c r="H1084" s="7">
        <v>0</v>
      </c>
      <c r="I1084" s="7"/>
      <c r="J1084" s="7">
        <v>682.6</v>
      </c>
      <c r="K1084" s="8"/>
      <c r="L1084" s="7">
        <v>0</v>
      </c>
      <c r="M1084" s="7">
        <v>0</v>
      </c>
      <c r="N1084" s="7">
        <v>682.6</v>
      </c>
      <c r="O1084" s="6" t="s">
        <v>328</v>
      </c>
      <c r="P1084" s="5">
        <v>3.8</v>
      </c>
      <c r="Q1084" s="5">
        <v>2593.88</v>
      </c>
    </row>
    <row r="1085" spans="1:17" x14ac:dyDescent="0.35">
      <c r="A1085" s="9">
        <v>18976</v>
      </c>
      <c r="B1085" s="8" t="s">
        <v>332</v>
      </c>
      <c r="C1085" s="8" t="s">
        <v>39</v>
      </c>
      <c r="D1085" s="8" t="s">
        <v>455</v>
      </c>
      <c r="E1085" s="8" t="s">
        <v>228</v>
      </c>
      <c r="F1085" s="7">
        <v>180.6</v>
      </c>
      <c r="G1085" s="7"/>
      <c r="H1085" s="7">
        <v>0</v>
      </c>
      <c r="I1085" s="7"/>
      <c r="J1085" s="7">
        <v>180.6</v>
      </c>
      <c r="K1085" s="8"/>
      <c r="L1085" s="7">
        <v>0</v>
      </c>
      <c r="M1085" s="7">
        <v>0</v>
      </c>
      <c r="N1085" s="7">
        <v>180.6</v>
      </c>
      <c r="O1085" s="6" t="s">
        <v>328</v>
      </c>
      <c r="P1085" s="5">
        <v>9.6</v>
      </c>
      <c r="Q1085" s="5">
        <v>1733.76</v>
      </c>
    </row>
    <row r="1086" spans="1:17" x14ac:dyDescent="0.35">
      <c r="A1086" s="9">
        <v>18978</v>
      </c>
      <c r="B1086" s="8" t="s">
        <v>332</v>
      </c>
      <c r="C1086" s="8" t="s">
        <v>66</v>
      </c>
      <c r="D1086" s="8" t="s">
        <v>454</v>
      </c>
      <c r="E1086" s="8" t="s">
        <v>41</v>
      </c>
      <c r="F1086" s="7">
        <v>869</v>
      </c>
      <c r="G1086" s="7"/>
      <c r="H1086" s="7">
        <v>0</v>
      </c>
      <c r="I1086" s="7"/>
      <c r="J1086" s="7">
        <v>869</v>
      </c>
      <c r="K1086" s="8"/>
      <c r="L1086" s="7">
        <v>0</v>
      </c>
      <c r="M1086" s="7">
        <v>0</v>
      </c>
      <c r="N1086" s="7">
        <v>869</v>
      </c>
      <c r="O1086" s="6" t="s">
        <v>328</v>
      </c>
      <c r="P1086" s="5">
        <v>1.31</v>
      </c>
      <c r="Q1086" s="5">
        <v>1138.3900000000001</v>
      </c>
    </row>
    <row r="1087" spans="1:17" x14ac:dyDescent="0.35">
      <c r="A1087" s="9">
        <v>18979</v>
      </c>
      <c r="B1087" s="8" t="s">
        <v>332</v>
      </c>
      <c r="C1087" s="8" t="s">
        <v>189</v>
      </c>
      <c r="D1087" s="8" t="s">
        <v>453</v>
      </c>
      <c r="E1087" s="8" t="s">
        <v>41</v>
      </c>
      <c r="F1087" s="7">
        <v>0</v>
      </c>
      <c r="G1087" s="7"/>
      <c r="H1087" s="7">
        <v>0</v>
      </c>
      <c r="I1087" s="7"/>
      <c r="J1087" s="7">
        <v>0</v>
      </c>
      <c r="K1087" s="8"/>
      <c r="L1087" s="7">
        <v>0</v>
      </c>
      <c r="M1087" s="7">
        <v>0</v>
      </c>
      <c r="N1087" s="7">
        <v>0</v>
      </c>
      <c r="O1087" s="6" t="s">
        <v>328</v>
      </c>
      <c r="P1087" s="5">
        <v>0</v>
      </c>
      <c r="Q1087" s="5">
        <v>0</v>
      </c>
    </row>
    <row r="1088" spans="1:17" x14ac:dyDescent="0.35">
      <c r="A1088" s="9">
        <v>18980</v>
      </c>
      <c r="B1088" s="8" t="s">
        <v>332</v>
      </c>
      <c r="C1088" s="8" t="s">
        <v>189</v>
      </c>
      <c r="D1088" s="8" t="s">
        <v>452</v>
      </c>
      <c r="E1088" s="8" t="s">
        <v>41</v>
      </c>
      <c r="F1088" s="7">
        <v>0</v>
      </c>
      <c r="G1088" s="7"/>
      <c r="H1088" s="7">
        <v>0</v>
      </c>
      <c r="I1088" s="7"/>
      <c r="J1088" s="7">
        <v>0</v>
      </c>
      <c r="K1088" s="8"/>
      <c r="L1088" s="7">
        <v>0</v>
      </c>
      <c r="M1088" s="7">
        <v>0</v>
      </c>
      <c r="N1088" s="7">
        <v>0</v>
      </c>
      <c r="O1088" s="6" t="s">
        <v>328</v>
      </c>
      <c r="P1088" s="5">
        <v>0</v>
      </c>
      <c r="Q1088" s="5">
        <v>0</v>
      </c>
    </row>
    <row r="1089" spans="1:17" x14ac:dyDescent="0.35">
      <c r="A1089" s="9">
        <v>18981</v>
      </c>
      <c r="B1089" s="8" t="s">
        <v>332</v>
      </c>
      <c r="C1089" s="8" t="s">
        <v>451</v>
      </c>
      <c r="D1089" s="8" t="s">
        <v>450</v>
      </c>
      <c r="E1089" s="8" t="s">
        <v>53</v>
      </c>
      <c r="F1089" s="7">
        <v>637</v>
      </c>
      <c r="G1089" s="7"/>
      <c r="H1089" s="7">
        <v>0</v>
      </c>
      <c r="I1089" s="7"/>
      <c r="J1089" s="7">
        <v>637</v>
      </c>
      <c r="K1089" s="8"/>
      <c r="L1089" s="7">
        <v>0</v>
      </c>
      <c r="M1089" s="7">
        <v>0</v>
      </c>
      <c r="N1089" s="7">
        <v>637</v>
      </c>
      <c r="O1089" s="6" t="s">
        <v>328</v>
      </c>
      <c r="P1089" s="5">
        <v>4.05</v>
      </c>
      <c r="Q1089" s="5">
        <v>2579.85</v>
      </c>
    </row>
    <row r="1090" spans="1:17" x14ac:dyDescent="0.35">
      <c r="A1090" s="9">
        <v>18982</v>
      </c>
      <c r="B1090" s="8" t="s">
        <v>332</v>
      </c>
      <c r="C1090" s="8" t="s">
        <v>83</v>
      </c>
      <c r="D1090" s="8" t="s">
        <v>449</v>
      </c>
      <c r="E1090" s="8" t="s">
        <v>46</v>
      </c>
      <c r="F1090" s="7">
        <v>9303.7999999999993</v>
      </c>
      <c r="G1090" s="7"/>
      <c r="H1090" s="7">
        <v>0</v>
      </c>
      <c r="I1090" s="7"/>
      <c r="J1090" s="7">
        <v>9303.7999999999993</v>
      </c>
      <c r="K1090" s="8"/>
      <c r="L1090" s="7">
        <v>0</v>
      </c>
      <c r="M1090" s="7">
        <v>0</v>
      </c>
      <c r="N1090" s="7">
        <v>9303.7999999999993</v>
      </c>
      <c r="O1090" s="6" t="s">
        <v>328</v>
      </c>
      <c r="P1090" s="5">
        <v>2.12</v>
      </c>
      <c r="Q1090" s="5">
        <v>19724.056</v>
      </c>
    </row>
    <row r="1091" spans="1:17" x14ac:dyDescent="0.35">
      <c r="A1091" s="9">
        <v>18983</v>
      </c>
      <c r="B1091" s="8" t="s">
        <v>332</v>
      </c>
      <c r="C1091" s="8" t="s">
        <v>83</v>
      </c>
      <c r="D1091" s="8" t="s">
        <v>448</v>
      </c>
      <c r="E1091" s="8" t="s">
        <v>46</v>
      </c>
      <c r="F1091" s="7">
        <v>7350.5</v>
      </c>
      <c r="G1091" s="7"/>
      <c r="H1091" s="7">
        <v>0</v>
      </c>
      <c r="I1091" s="7"/>
      <c r="J1091" s="7">
        <v>7350.5</v>
      </c>
      <c r="K1091" s="8"/>
      <c r="L1091" s="7">
        <v>0</v>
      </c>
      <c r="M1091" s="7">
        <v>0</v>
      </c>
      <c r="N1091" s="7">
        <v>7350.5</v>
      </c>
      <c r="O1091" s="6" t="s">
        <v>328</v>
      </c>
      <c r="P1091" s="5">
        <v>3.23</v>
      </c>
      <c r="Q1091" s="5">
        <v>23742.115000000002</v>
      </c>
    </row>
    <row r="1092" spans="1:17" x14ac:dyDescent="0.35">
      <c r="A1092" s="9">
        <v>18984</v>
      </c>
      <c r="B1092" s="8" t="s">
        <v>332</v>
      </c>
      <c r="C1092" s="8" t="s">
        <v>66</v>
      </c>
      <c r="D1092" s="8" t="s">
        <v>447</v>
      </c>
      <c r="E1092" s="8" t="s">
        <v>41</v>
      </c>
      <c r="F1092" s="7">
        <v>1925.5</v>
      </c>
      <c r="G1092" s="7"/>
      <c r="H1092" s="7">
        <v>0</v>
      </c>
      <c r="I1092" s="7"/>
      <c r="J1092" s="7">
        <v>1925.5</v>
      </c>
      <c r="K1092" s="8"/>
      <c r="L1092" s="7">
        <v>0</v>
      </c>
      <c r="M1092" s="7">
        <v>0</v>
      </c>
      <c r="N1092" s="7">
        <v>1925.5</v>
      </c>
      <c r="O1092" s="6" t="s">
        <v>328</v>
      </c>
      <c r="P1092" s="5">
        <v>1.37</v>
      </c>
      <c r="Q1092" s="5">
        <v>2637.9350000000004</v>
      </c>
    </row>
    <row r="1093" spans="1:17" x14ac:dyDescent="0.35">
      <c r="A1093" s="9">
        <v>18985</v>
      </c>
      <c r="B1093" s="8" t="s">
        <v>332</v>
      </c>
      <c r="C1093" s="8" t="s">
        <v>124</v>
      </c>
      <c r="D1093" s="8" t="s">
        <v>446</v>
      </c>
      <c r="E1093" s="8" t="s">
        <v>445</v>
      </c>
      <c r="F1093" s="7">
        <v>0</v>
      </c>
      <c r="G1093" s="7"/>
      <c r="H1093" s="7">
        <v>0</v>
      </c>
      <c r="I1093" s="7"/>
      <c r="J1093" s="7">
        <v>0</v>
      </c>
      <c r="K1093" s="8"/>
      <c r="L1093" s="7">
        <v>0</v>
      </c>
      <c r="M1093" s="7">
        <v>0</v>
      </c>
      <c r="N1093" s="7">
        <v>0</v>
      </c>
      <c r="O1093" s="6" t="s">
        <v>328</v>
      </c>
      <c r="P1093" s="5">
        <v>0</v>
      </c>
      <c r="Q1093" s="5">
        <v>0</v>
      </c>
    </row>
    <row r="1094" spans="1:17" x14ac:dyDescent="0.35">
      <c r="A1094" s="9">
        <v>18986</v>
      </c>
      <c r="B1094" s="8" t="s">
        <v>332</v>
      </c>
      <c r="C1094" s="8" t="s">
        <v>86</v>
      </c>
      <c r="D1094" s="8" t="s">
        <v>444</v>
      </c>
      <c r="E1094" s="8" t="s">
        <v>88</v>
      </c>
      <c r="F1094" s="7">
        <v>0</v>
      </c>
      <c r="G1094" s="7"/>
      <c r="H1094" s="7">
        <v>0</v>
      </c>
      <c r="I1094" s="7"/>
      <c r="J1094" s="7">
        <v>0</v>
      </c>
      <c r="K1094" s="8"/>
      <c r="L1094" s="7">
        <v>0</v>
      </c>
      <c r="M1094" s="7">
        <v>0</v>
      </c>
      <c r="N1094" s="7">
        <v>0</v>
      </c>
      <c r="O1094" s="6" t="s">
        <v>328</v>
      </c>
      <c r="P1094" s="5">
        <v>44.85</v>
      </c>
      <c r="Q1094" s="5">
        <v>0</v>
      </c>
    </row>
    <row r="1095" spans="1:17" x14ac:dyDescent="0.35">
      <c r="A1095" s="9">
        <v>18987</v>
      </c>
      <c r="B1095" s="8" t="s">
        <v>332</v>
      </c>
      <c r="C1095" s="8" t="s">
        <v>44</v>
      </c>
      <c r="D1095" s="8" t="s">
        <v>443</v>
      </c>
      <c r="E1095" s="8" t="s">
        <v>46</v>
      </c>
      <c r="F1095" s="7">
        <v>9251.2999999999993</v>
      </c>
      <c r="G1095" s="7"/>
      <c r="H1095" s="7">
        <v>-4527.0074519999998</v>
      </c>
      <c r="I1095" s="7"/>
      <c r="J1095" s="7">
        <v>4724.2925479999994</v>
      </c>
      <c r="K1095" s="8"/>
      <c r="L1095" s="7">
        <v>40000</v>
      </c>
      <c r="M1095" s="7">
        <v>-2344.3649</v>
      </c>
      <c r="N1095" s="7">
        <v>42379.927647999997</v>
      </c>
      <c r="O1095" s="6" t="s">
        <v>328</v>
      </c>
      <c r="P1095" s="5">
        <v>1.0900000000000001</v>
      </c>
      <c r="Q1095" s="5">
        <v>5149.4788773199998</v>
      </c>
    </row>
    <row r="1096" spans="1:17" x14ac:dyDescent="0.35">
      <c r="A1096" s="9">
        <v>18988</v>
      </c>
      <c r="B1096" s="8" t="s">
        <v>332</v>
      </c>
      <c r="C1096" s="8" t="s">
        <v>124</v>
      </c>
      <c r="D1096" s="8" t="s">
        <v>442</v>
      </c>
      <c r="E1096" s="8" t="s">
        <v>298</v>
      </c>
      <c r="F1096" s="7">
        <v>6339</v>
      </c>
      <c r="G1096" s="7"/>
      <c r="H1096" s="7">
        <v>0</v>
      </c>
      <c r="I1096" s="7"/>
      <c r="J1096" s="7">
        <v>6339</v>
      </c>
      <c r="K1096" s="8" t="s">
        <v>441</v>
      </c>
      <c r="L1096" s="7">
        <v>2507</v>
      </c>
      <c r="M1096" s="7">
        <v>0</v>
      </c>
      <c r="N1096" s="7">
        <v>8846</v>
      </c>
      <c r="O1096" s="6" t="s">
        <v>328</v>
      </c>
      <c r="P1096" s="5">
        <v>3.55</v>
      </c>
      <c r="Q1096" s="5">
        <v>22503.449999999997</v>
      </c>
    </row>
    <row r="1097" spans="1:17" x14ac:dyDescent="0.35">
      <c r="A1097" s="9">
        <v>18989</v>
      </c>
      <c r="B1097" s="8" t="s">
        <v>332</v>
      </c>
      <c r="C1097" s="8" t="s">
        <v>57</v>
      </c>
      <c r="D1097" s="8" t="s">
        <v>440</v>
      </c>
      <c r="E1097" s="8" t="s">
        <v>439</v>
      </c>
      <c r="F1097" s="7">
        <v>0</v>
      </c>
      <c r="G1097" s="7"/>
      <c r="H1097" s="7">
        <v>0</v>
      </c>
      <c r="I1097" s="7"/>
      <c r="J1097" s="7">
        <v>0</v>
      </c>
      <c r="K1097" s="8"/>
      <c r="L1097" s="7">
        <v>0</v>
      </c>
      <c r="M1097" s="7">
        <v>0</v>
      </c>
      <c r="N1097" s="7">
        <v>0</v>
      </c>
      <c r="O1097" s="6" t="s">
        <v>328</v>
      </c>
      <c r="P1097" s="5">
        <v>0</v>
      </c>
      <c r="Q1097" s="5">
        <v>0</v>
      </c>
    </row>
    <row r="1098" spans="1:17" x14ac:dyDescent="0.35">
      <c r="A1098" s="9">
        <v>18990</v>
      </c>
      <c r="B1098" s="8" t="s">
        <v>332</v>
      </c>
      <c r="C1098" s="8" t="s">
        <v>66</v>
      </c>
      <c r="D1098" s="8" t="s">
        <v>438</v>
      </c>
      <c r="E1098" s="8" t="s">
        <v>398</v>
      </c>
      <c r="F1098" s="7">
        <v>541</v>
      </c>
      <c r="G1098" s="7"/>
      <c r="H1098" s="7">
        <v>-692.84305800000004</v>
      </c>
      <c r="I1098" s="7"/>
      <c r="J1098" s="7">
        <v>-151.84305800000004</v>
      </c>
      <c r="K1098" s="8"/>
      <c r="L1098" s="7">
        <v>0</v>
      </c>
      <c r="M1098" s="7">
        <v>0</v>
      </c>
      <c r="N1098" s="7">
        <v>-151.84305800000004</v>
      </c>
      <c r="O1098" s="6" t="s">
        <v>328</v>
      </c>
      <c r="P1098" s="5">
        <v>1.75</v>
      </c>
      <c r="Q1098" s="5">
        <v>-265.7253515000001</v>
      </c>
    </row>
    <row r="1099" spans="1:17" x14ac:dyDescent="0.35">
      <c r="A1099" s="9">
        <v>18991</v>
      </c>
      <c r="B1099" s="8" t="s">
        <v>332</v>
      </c>
      <c r="C1099" s="8" t="s">
        <v>243</v>
      </c>
      <c r="D1099" s="8" t="s">
        <v>244</v>
      </c>
      <c r="E1099" s="8" t="s">
        <v>41</v>
      </c>
      <c r="F1099" s="7">
        <v>2382.1999999999998</v>
      </c>
      <c r="G1099" s="7"/>
      <c r="H1099" s="7">
        <v>0</v>
      </c>
      <c r="I1099" s="7"/>
      <c r="J1099" s="7">
        <v>2382.1999999999998</v>
      </c>
      <c r="K1099" s="8"/>
      <c r="L1099" s="7">
        <v>2268</v>
      </c>
      <c r="M1099" s="7">
        <v>0</v>
      </c>
      <c r="N1099" s="7">
        <v>4650.2</v>
      </c>
      <c r="O1099" s="6" t="s">
        <v>328</v>
      </c>
      <c r="P1099" s="5">
        <v>3.52</v>
      </c>
      <c r="Q1099" s="5">
        <v>8385.3439999999991</v>
      </c>
    </row>
    <row r="1100" spans="1:17" x14ac:dyDescent="0.35">
      <c r="A1100" s="9">
        <v>18992</v>
      </c>
      <c r="B1100" s="8" t="s">
        <v>332</v>
      </c>
      <c r="C1100" s="8" t="s">
        <v>66</v>
      </c>
      <c r="D1100" s="8" t="s">
        <v>122</v>
      </c>
      <c r="E1100" s="8" t="s">
        <v>41</v>
      </c>
      <c r="F1100" s="7">
        <v>3150.8</v>
      </c>
      <c r="G1100" s="7"/>
      <c r="H1100" s="7">
        <v>-2949.636</v>
      </c>
      <c r="I1100" s="7"/>
      <c r="J1100" s="7">
        <v>201.16400000000021</v>
      </c>
      <c r="K1100" s="8"/>
      <c r="L1100" s="7">
        <v>0</v>
      </c>
      <c r="M1100" s="7">
        <v>0</v>
      </c>
      <c r="N1100" s="7">
        <v>201.16400000000021</v>
      </c>
      <c r="O1100" s="6" t="s">
        <v>328</v>
      </c>
      <c r="P1100" s="5">
        <v>4.6100000000000003</v>
      </c>
      <c r="Q1100" s="5">
        <v>927.36604000000102</v>
      </c>
    </row>
    <row r="1101" spans="1:17" x14ac:dyDescent="0.35">
      <c r="A1101" s="9">
        <v>18993</v>
      </c>
      <c r="B1101" s="8" t="s">
        <v>332</v>
      </c>
      <c r="C1101" s="8" t="s">
        <v>44</v>
      </c>
      <c r="D1101" s="8" t="s">
        <v>437</v>
      </c>
      <c r="E1101" s="8" t="s">
        <v>53</v>
      </c>
      <c r="F1101" s="7">
        <v>3167</v>
      </c>
      <c r="G1101" s="7">
        <v>2165</v>
      </c>
      <c r="H1101" s="7">
        <v>-1963.6919640000001</v>
      </c>
      <c r="I1101" s="7"/>
      <c r="J1101" s="7">
        <v>3368.3080359999999</v>
      </c>
      <c r="K1101" s="8"/>
      <c r="L1101" s="7">
        <v>34539.199999999997</v>
      </c>
      <c r="M1101" s="7">
        <v>-2037.3213000000001</v>
      </c>
      <c r="N1101" s="7">
        <v>35870.186735999996</v>
      </c>
      <c r="O1101" s="6" t="s">
        <v>328</v>
      </c>
      <c r="P1101" s="5">
        <v>1.75</v>
      </c>
      <c r="Q1101" s="5">
        <v>5894.5390630000002</v>
      </c>
    </row>
    <row r="1102" spans="1:17" x14ac:dyDescent="0.35">
      <c r="A1102" s="9">
        <v>18994</v>
      </c>
      <c r="B1102" s="8" t="s">
        <v>332</v>
      </c>
      <c r="C1102" s="8" t="s">
        <v>79</v>
      </c>
      <c r="D1102" s="8" t="s">
        <v>436</v>
      </c>
      <c r="E1102" s="8" t="s">
        <v>435</v>
      </c>
      <c r="F1102" s="7">
        <v>0</v>
      </c>
      <c r="G1102" s="7"/>
      <c r="H1102" s="7">
        <v>0</v>
      </c>
      <c r="I1102" s="7"/>
      <c r="J1102" s="7">
        <v>0</v>
      </c>
      <c r="K1102" s="8"/>
      <c r="L1102" s="7">
        <v>0</v>
      </c>
      <c r="M1102" s="7">
        <v>0</v>
      </c>
      <c r="N1102" s="7">
        <v>0</v>
      </c>
      <c r="O1102" s="6" t="s">
        <v>328</v>
      </c>
      <c r="P1102" s="5">
        <v>0</v>
      </c>
      <c r="Q1102" s="5">
        <v>0</v>
      </c>
    </row>
    <row r="1103" spans="1:17" x14ac:dyDescent="0.35">
      <c r="A1103" s="9">
        <v>18995</v>
      </c>
      <c r="B1103" s="8" t="s">
        <v>332</v>
      </c>
      <c r="C1103" s="8" t="s">
        <v>79</v>
      </c>
      <c r="D1103" s="8" t="s">
        <v>434</v>
      </c>
      <c r="E1103" s="8" t="s">
        <v>433</v>
      </c>
      <c r="F1103" s="7">
        <v>250.3</v>
      </c>
      <c r="G1103" s="7"/>
      <c r="H1103" s="7">
        <v>0</v>
      </c>
      <c r="I1103" s="7"/>
      <c r="J1103" s="7">
        <v>250.3</v>
      </c>
      <c r="K1103" s="8"/>
      <c r="L1103" s="7">
        <v>0</v>
      </c>
      <c r="M1103" s="7">
        <v>0</v>
      </c>
      <c r="N1103" s="7">
        <v>250.3</v>
      </c>
      <c r="O1103" s="6" t="s">
        <v>328</v>
      </c>
      <c r="P1103" s="5">
        <v>2.75</v>
      </c>
      <c r="Q1103" s="5">
        <v>688.32500000000005</v>
      </c>
    </row>
    <row r="1104" spans="1:17" x14ac:dyDescent="0.35">
      <c r="A1104" s="9">
        <v>18996</v>
      </c>
      <c r="B1104" s="8" t="s">
        <v>332</v>
      </c>
      <c r="C1104" s="8" t="s">
        <v>79</v>
      </c>
      <c r="D1104" s="8" t="s">
        <v>432</v>
      </c>
      <c r="E1104" s="8" t="s">
        <v>163</v>
      </c>
      <c r="F1104" s="7">
        <v>0</v>
      </c>
      <c r="G1104" s="7"/>
      <c r="H1104" s="7">
        <v>0</v>
      </c>
      <c r="I1104" s="7"/>
      <c r="J1104" s="7">
        <v>0</v>
      </c>
      <c r="K1104" s="8"/>
      <c r="L1104" s="7">
        <v>0</v>
      </c>
      <c r="M1104" s="7">
        <v>0</v>
      </c>
      <c r="N1104" s="7">
        <v>0</v>
      </c>
      <c r="O1104" s="6" t="s">
        <v>328</v>
      </c>
      <c r="P1104" s="5">
        <v>0</v>
      </c>
      <c r="Q1104" s="5">
        <v>0</v>
      </c>
    </row>
    <row r="1105" spans="1:17" x14ac:dyDescent="0.35">
      <c r="A1105" s="9">
        <v>18997</v>
      </c>
      <c r="B1105" s="8" t="s">
        <v>332</v>
      </c>
      <c r="C1105" s="8" t="s">
        <v>79</v>
      </c>
      <c r="D1105" s="8" t="s">
        <v>431</v>
      </c>
      <c r="E1105" s="8" t="s">
        <v>430</v>
      </c>
      <c r="F1105" s="7">
        <v>281.5</v>
      </c>
      <c r="G1105" s="7"/>
      <c r="H1105" s="7">
        <v>0</v>
      </c>
      <c r="I1105" s="7"/>
      <c r="J1105" s="7">
        <v>281.5</v>
      </c>
      <c r="K1105" s="8"/>
      <c r="L1105" s="7">
        <v>0</v>
      </c>
      <c r="M1105" s="7">
        <v>0</v>
      </c>
      <c r="N1105" s="7">
        <v>281.5</v>
      </c>
      <c r="O1105" s="6" t="s">
        <v>328</v>
      </c>
      <c r="P1105" s="5">
        <v>2.75</v>
      </c>
      <c r="Q1105" s="5">
        <v>774.125</v>
      </c>
    </row>
    <row r="1106" spans="1:17" x14ac:dyDescent="0.35">
      <c r="A1106" s="9">
        <v>18998</v>
      </c>
      <c r="B1106" s="8" t="s">
        <v>332</v>
      </c>
      <c r="C1106" s="8" t="s">
        <v>44</v>
      </c>
      <c r="D1106" s="8" t="s">
        <v>294</v>
      </c>
      <c r="E1106" s="8" t="s">
        <v>295</v>
      </c>
      <c r="F1106" s="7">
        <v>5824.8</v>
      </c>
      <c r="G1106" s="7"/>
      <c r="H1106" s="7">
        <v>0</v>
      </c>
      <c r="I1106" s="7"/>
      <c r="J1106" s="7">
        <v>5824.8</v>
      </c>
      <c r="K1106" s="8"/>
      <c r="L1106" s="7">
        <v>7517.4</v>
      </c>
      <c r="M1106" s="7">
        <v>0</v>
      </c>
      <c r="N1106" s="7">
        <v>13342.2</v>
      </c>
      <c r="O1106" s="6" t="s">
        <v>328</v>
      </c>
      <c r="P1106" s="5">
        <v>1.58</v>
      </c>
      <c r="Q1106" s="5">
        <v>9203.1840000000011</v>
      </c>
    </row>
    <row r="1107" spans="1:17" x14ac:dyDescent="0.35">
      <c r="A1107" s="9">
        <v>18999</v>
      </c>
      <c r="B1107" s="8" t="s">
        <v>332</v>
      </c>
      <c r="C1107" s="8" t="s">
        <v>44</v>
      </c>
      <c r="D1107" s="8" t="s">
        <v>429</v>
      </c>
      <c r="E1107" s="8" t="s">
        <v>53</v>
      </c>
      <c r="F1107" s="7">
        <v>100</v>
      </c>
      <c r="G1107" s="7"/>
      <c r="H1107" s="7">
        <v>0</v>
      </c>
      <c r="I1107" s="7"/>
      <c r="J1107" s="7">
        <v>100</v>
      </c>
      <c r="K1107" s="8"/>
      <c r="L1107" s="7">
        <v>0</v>
      </c>
      <c r="M1107" s="7">
        <v>0</v>
      </c>
      <c r="N1107" s="7">
        <v>100</v>
      </c>
      <c r="O1107" s="6" t="s">
        <v>328</v>
      </c>
      <c r="P1107" s="5">
        <v>14.38</v>
      </c>
      <c r="Q1107" s="5">
        <v>1438</v>
      </c>
    </row>
    <row r="1108" spans="1:17" x14ac:dyDescent="0.35">
      <c r="A1108" s="9">
        <v>19000</v>
      </c>
      <c r="B1108" s="8" t="s">
        <v>332</v>
      </c>
      <c r="C1108" s="8" t="s">
        <v>44</v>
      </c>
      <c r="D1108" s="8" t="s">
        <v>399</v>
      </c>
      <c r="E1108" s="8" t="s">
        <v>398</v>
      </c>
      <c r="F1108" s="7">
        <v>5568.8</v>
      </c>
      <c r="G1108" s="7"/>
      <c r="H1108" s="7">
        <v>0</v>
      </c>
      <c r="I1108" s="7"/>
      <c r="J1108" s="7">
        <v>5568.8</v>
      </c>
      <c r="K1108" s="8"/>
      <c r="L1108" s="7">
        <v>0</v>
      </c>
      <c r="M1108" s="7">
        <v>0</v>
      </c>
      <c r="N1108" s="7">
        <v>5568.8</v>
      </c>
      <c r="O1108" s="6" t="s">
        <v>328</v>
      </c>
      <c r="P1108" s="5">
        <v>1.69</v>
      </c>
      <c r="Q1108" s="5">
        <v>9411.2720000000008</v>
      </c>
    </row>
    <row r="1109" spans="1:17" x14ac:dyDescent="0.35">
      <c r="A1109" s="9">
        <v>19001</v>
      </c>
      <c r="B1109" s="8" t="s">
        <v>332</v>
      </c>
      <c r="C1109" s="8" t="s">
        <v>79</v>
      </c>
      <c r="D1109" s="8" t="s">
        <v>428</v>
      </c>
      <c r="E1109" s="8" t="s">
        <v>163</v>
      </c>
      <c r="F1109" s="7">
        <v>111.5</v>
      </c>
      <c r="G1109" s="7"/>
      <c r="H1109" s="7">
        <v>0</v>
      </c>
      <c r="I1109" s="7"/>
      <c r="J1109" s="7">
        <v>111.5</v>
      </c>
      <c r="K1109" s="8"/>
      <c r="L1109" s="7">
        <v>0</v>
      </c>
      <c r="M1109" s="7">
        <v>0</v>
      </c>
      <c r="N1109" s="7">
        <v>111.5</v>
      </c>
      <c r="O1109" s="6" t="s">
        <v>328</v>
      </c>
      <c r="P1109" s="5">
        <v>2.75</v>
      </c>
      <c r="Q1109" s="5">
        <v>306.625</v>
      </c>
    </row>
    <row r="1110" spans="1:17" x14ac:dyDescent="0.35">
      <c r="A1110" s="9">
        <v>19002</v>
      </c>
      <c r="B1110" s="8" t="s">
        <v>332</v>
      </c>
      <c r="C1110" s="8" t="s">
        <v>79</v>
      </c>
      <c r="D1110" s="8" t="s">
        <v>427</v>
      </c>
      <c r="E1110" s="8" t="s">
        <v>163</v>
      </c>
      <c r="F1110" s="7">
        <v>156.30000000000001</v>
      </c>
      <c r="G1110" s="7"/>
      <c r="H1110" s="7">
        <v>0</v>
      </c>
      <c r="I1110" s="7"/>
      <c r="J1110" s="7">
        <v>156.30000000000001</v>
      </c>
      <c r="K1110" s="8"/>
      <c r="L1110" s="7">
        <v>0</v>
      </c>
      <c r="M1110" s="7">
        <v>0</v>
      </c>
      <c r="N1110" s="7">
        <v>156.30000000000001</v>
      </c>
      <c r="O1110" s="6" t="s">
        <v>328</v>
      </c>
      <c r="P1110" s="5">
        <v>2.75</v>
      </c>
      <c r="Q1110" s="5">
        <v>429.82500000000005</v>
      </c>
    </row>
    <row r="1111" spans="1:17" x14ac:dyDescent="0.35">
      <c r="A1111" s="9">
        <v>19003</v>
      </c>
      <c r="B1111" s="8" t="s">
        <v>332</v>
      </c>
      <c r="C1111" s="8" t="s">
        <v>304</v>
      </c>
      <c r="D1111" s="8" t="s">
        <v>426</v>
      </c>
      <c r="E1111" s="8" t="s">
        <v>46</v>
      </c>
      <c r="F1111" s="7">
        <v>48508</v>
      </c>
      <c r="G1111" s="7"/>
      <c r="H1111" s="7">
        <v>-33387.093063599998</v>
      </c>
      <c r="I1111" s="7"/>
      <c r="J1111" s="7">
        <v>15120.906936400002</v>
      </c>
      <c r="K1111" s="8"/>
      <c r="L1111" s="7">
        <v>0</v>
      </c>
      <c r="M1111" s="7">
        <v>-59390.174800000001</v>
      </c>
      <c r="N1111" s="7">
        <v>-44269.267863599998</v>
      </c>
      <c r="O1111" s="6" t="s">
        <v>328</v>
      </c>
      <c r="P1111" s="5">
        <v>1.06</v>
      </c>
      <c r="Q1111" s="5">
        <v>16028.161352584004</v>
      </c>
    </row>
    <row r="1112" spans="1:17" x14ac:dyDescent="0.35">
      <c r="A1112" s="9">
        <v>19004</v>
      </c>
      <c r="B1112" s="8" t="s">
        <v>332</v>
      </c>
      <c r="C1112" s="8" t="s">
        <v>66</v>
      </c>
      <c r="D1112" s="8" t="s">
        <v>308</v>
      </c>
      <c r="E1112" s="8" t="s">
        <v>241</v>
      </c>
      <c r="F1112" s="7">
        <v>2867.7</v>
      </c>
      <c r="G1112" s="7">
        <v>5133</v>
      </c>
      <c r="H1112" s="7">
        <v>-3862.0505819999998</v>
      </c>
      <c r="I1112" s="7"/>
      <c r="J1112" s="7">
        <v>4138.649418</v>
      </c>
      <c r="K1112" s="8"/>
      <c r="L1112" s="7">
        <v>14867</v>
      </c>
      <c r="M1112" s="7">
        <v>0</v>
      </c>
      <c r="N1112" s="7">
        <v>19005.649418000001</v>
      </c>
      <c r="O1112" s="6" t="s">
        <v>328</v>
      </c>
      <c r="P1112" s="5">
        <v>3.56</v>
      </c>
      <c r="Q1112" s="5">
        <v>14733.591928080001</v>
      </c>
    </row>
    <row r="1113" spans="1:17" x14ac:dyDescent="0.35">
      <c r="A1113" s="9">
        <v>19005</v>
      </c>
      <c r="B1113" s="8" t="s">
        <v>332</v>
      </c>
      <c r="C1113" s="8" t="s">
        <v>425</v>
      </c>
      <c r="D1113" s="8" t="s">
        <v>424</v>
      </c>
      <c r="E1113" s="8" t="s">
        <v>41</v>
      </c>
      <c r="F1113" s="7">
        <v>15</v>
      </c>
      <c r="G1113" s="7"/>
      <c r="H1113" s="7">
        <v>0</v>
      </c>
      <c r="I1113" s="7"/>
      <c r="J1113" s="7">
        <v>15</v>
      </c>
      <c r="K1113" s="8"/>
      <c r="L1113" s="7">
        <v>0</v>
      </c>
      <c r="M1113" s="7">
        <v>0</v>
      </c>
      <c r="N1113" s="7">
        <v>15</v>
      </c>
      <c r="O1113" s="6" t="s">
        <v>328</v>
      </c>
      <c r="P1113" s="5">
        <v>0</v>
      </c>
      <c r="Q1113" s="5">
        <v>0</v>
      </c>
    </row>
    <row r="1114" spans="1:17" x14ac:dyDescent="0.35">
      <c r="A1114" s="9">
        <v>19006</v>
      </c>
      <c r="B1114" s="8" t="s">
        <v>332</v>
      </c>
      <c r="C1114" s="8" t="s">
        <v>66</v>
      </c>
      <c r="D1114" s="8" t="s">
        <v>423</v>
      </c>
      <c r="E1114" s="8" t="s">
        <v>422</v>
      </c>
      <c r="F1114" s="7">
        <v>5163.5</v>
      </c>
      <c r="G1114" s="7"/>
      <c r="H1114" s="7">
        <v>0</v>
      </c>
      <c r="I1114" s="7"/>
      <c r="J1114" s="7">
        <v>5163.5</v>
      </c>
      <c r="K1114" s="8"/>
      <c r="L1114" s="7">
        <v>0</v>
      </c>
      <c r="M1114" s="7">
        <v>0</v>
      </c>
      <c r="N1114" s="7">
        <v>5163.5</v>
      </c>
      <c r="O1114" s="6" t="s">
        <v>328</v>
      </c>
      <c r="P1114" s="5">
        <v>1.41</v>
      </c>
      <c r="Q1114" s="5">
        <v>7280.5349999999999</v>
      </c>
    </row>
    <row r="1115" spans="1:17" x14ac:dyDescent="0.35">
      <c r="A1115" s="9">
        <v>19007</v>
      </c>
      <c r="B1115" s="8" t="s">
        <v>332</v>
      </c>
      <c r="C1115" s="8" t="s">
        <v>66</v>
      </c>
      <c r="D1115" s="8" t="s">
        <v>421</v>
      </c>
      <c r="E1115" s="8" t="s">
        <v>41</v>
      </c>
      <c r="F1115" s="7">
        <v>1230.0999999999999</v>
      </c>
      <c r="G1115" s="7"/>
      <c r="H1115" s="7">
        <v>0</v>
      </c>
      <c r="I1115" s="7"/>
      <c r="J1115" s="7">
        <v>1230.0999999999999</v>
      </c>
      <c r="K1115" s="8"/>
      <c r="L1115" s="7">
        <v>0</v>
      </c>
      <c r="M1115" s="7">
        <v>0</v>
      </c>
      <c r="N1115" s="7">
        <v>1230.0999999999999</v>
      </c>
      <c r="O1115" s="6" t="s">
        <v>328</v>
      </c>
      <c r="P1115" s="5">
        <v>1.9</v>
      </c>
      <c r="Q1115" s="5">
        <v>2337.1899999999996</v>
      </c>
    </row>
    <row r="1116" spans="1:17" x14ac:dyDescent="0.35">
      <c r="A1116" s="9">
        <v>19008</v>
      </c>
      <c r="B1116" s="8" t="s">
        <v>332</v>
      </c>
      <c r="C1116" s="8" t="s">
        <v>57</v>
      </c>
      <c r="D1116" s="8" t="s">
        <v>420</v>
      </c>
      <c r="E1116" s="8" t="s">
        <v>46</v>
      </c>
      <c r="F1116" s="7">
        <v>956.6</v>
      </c>
      <c r="G1116" s="7"/>
      <c r="H1116" s="7">
        <v>0</v>
      </c>
      <c r="I1116" s="7"/>
      <c r="J1116" s="7">
        <v>956.6</v>
      </c>
      <c r="K1116" s="8"/>
      <c r="L1116" s="7">
        <v>0</v>
      </c>
      <c r="M1116" s="7">
        <v>0</v>
      </c>
      <c r="N1116" s="7">
        <v>956.6</v>
      </c>
      <c r="O1116" s="6" t="s">
        <v>328</v>
      </c>
      <c r="P1116" s="5">
        <v>0</v>
      </c>
      <c r="Q1116" s="5">
        <v>0</v>
      </c>
    </row>
    <row r="1117" spans="1:17" x14ac:dyDescent="0.35">
      <c r="A1117" s="9">
        <v>19009</v>
      </c>
      <c r="B1117" s="8" t="s">
        <v>332</v>
      </c>
      <c r="C1117" s="8" t="s">
        <v>44</v>
      </c>
      <c r="D1117" s="8" t="s">
        <v>82</v>
      </c>
      <c r="E1117" s="8" t="s">
        <v>41</v>
      </c>
      <c r="F1117" s="7">
        <v>0</v>
      </c>
      <c r="G1117" s="7"/>
      <c r="H1117" s="7">
        <v>0</v>
      </c>
      <c r="I1117" s="7"/>
      <c r="J1117" s="7">
        <v>0</v>
      </c>
      <c r="K1117" s="8"/>
      <c r="L1117" s="7">
        <v>8000</v>
      </c>
      <c r="M1117" s="7">
        <v>0</v>
      </c>
      <c r="N1117" s="7">
        <v>8000</v>
      </c>
      <c r="O1117" s="6" t="s">
        <v>328</v>
      </c>
      <c r="P1117" s="5">
        <v>0</v>
      </c>
      <c r="Q1117" s="5">
        <v>0</v>
      </c>
    </row>
    <row r="1118" spans="1:17" x14ac:dyDescent="0.35">
      <c r="A1118" s="9">
        <v>19010</v>
      </c>
      <c r="B1118" s="8" t="s">
        <v>332</v>
      </c>
      <c r="C1118" s="8" t="s">
        <v>39</v>
      </c>
      <c r="D1118" s="8" t="s">
        <v>419</v>
      </c>
      <c r="E1118" s="8" t="s">
        <v>41</v>
      </c>
      <c r="F1118" s="7">
        <v>0</v>
      </c>
      <c r="G1118" s="7"/>
      <c r="H1118" s="7">
        <v>0</v>
      </c>
      <c r="I1118" s="7"/>
      <c r="J1118" s="7">
        <v>0</v>
      </c>
      <c r="K1118" s="8"/>
      <c r="L1118" s="7">
        <v>0</v>
      </c>
      <c r="M1118" s="7">
        <v>0</v>
      </c>
      <c r="N1118" s="7">
        <v>0</v>
      </c>
      <c r="O1118" s="6" t="s">
        <v>328</v>
      </c>
      <c r="P1118" s="5">
        <v>0</v>
      </c>
      <c r="Q1118" s="5">
        <v>0</v>
      </c>
    </row>
    <row r="1119" spans="1:17" x14ac:dyDescent="0.35">
      <c r="A1119" s="9">
        <v>19011</v>
      </c>
      <c r="B1119" s="8" t="s">
        <v>332</v>
      </c>
      <c r="C1119" s="8" t="s">
        <v>304</v>
      </c>
      <c r="D1119" s="8" t="s">
        <v>418</v>
      </c>
      <c r="E1119" s="8" t="s">
        <v>46</v>
      </c>
      <c r="F1119" s="7">
        <v>0</v>
      </c>
      <c r="G1119" s="7"/>
      <c r="H1119" s="7">
        <v>0</v>
      </c>
      <c r="I1119" s="7"/>
      <c r="J1119" s="7">
        <v>0</v>
      </c>
      <c r="K1119" s="8" t="s">
        <v>417</v>
      </c>
      <c r="L1119" s="7">
        <v>0</v>
      </c>
      <c r="M1119" s="7">
        <v>0</v>
      </c>
      <c r="N1119" s="7">
        <v>0</v>
      </c>
      <c r="O1119" s="6" t="s">
        <v>328</v>
      </c>
      <c r="P1119" s="5">
        <v>1.05</v>
      </c>
      <c r="Q1119" s="5">
        <v>0</v>
      </c>
    </row>
    <row r="1120" spans="1:17" x14ac:dyDescent="0.35">
      <c r="A1120" s="9">
        <v>19012</v>
      </c>
      <c r="B1120" s="8" t="s">
        <v>332</v>
      </c>
      <c r="C1120" s="8" t="s">
        <v>39</v>
      </c>
      <c r="D1120" s="8" t="s">
        <v>82</v>
      </c>
      <c r="E1120" s="8" t="s">
        <v>41</v>
      </c>
      <c r="F1120" s="7">
        <v>0</v>
      </c>
      <c r="G1120" s="7"/>
      <c r="H1120" s="7">
        <v>0</v>
      </c>
      <c r="I1120" s="7"/>
      <c r="J1120" s="7">
        <v>0</v>
      </c>
      <c r="K1120" s="8"/>
      <c r="L1120" s="7">
        <v>0</v>
      </c>
      <c r="M1120" s="7">
        <v>0</v>
      </c>
      <c r="N1120" s="7">
        <v>0</v>
      </c>
      <c r="O1120" s="6" t="s">
        <v>328</v>
      </c>
      <c r="P1120" s="5">
        <v>0</v>
      </c>
      <c r="Q1120" s="5">
        <v>0</v>
      </c>
    </row>
    <row r="1121" spans="1:17" x14ac:dyDescent="0.35">
      <c r="A1121" s="9">
        <v>19013</v>
      </c>
      <c r="B1121" s="8" t="s">
        <v>332</v>
      </c>
      <c r="C1121" s="8" t="s">
        <v>79</v>
      </c>
      <c r="D1121" s="8" t="s">
        <v>416</v>
      </c>
      <c r="E1121" s="8" t="s">
        <v>415</v>
      </c>
      <c r="F1121" s="7">
        <v>209.3</v>
      </c>
      <c r="G1121" s="7"/>
      <c r="H1121" s="7">
        <v>0</v>
      </c>
      <c r="I1121" s="7"/>
      <c r="J1121" s="7">
        <v>209.3</v>
      </c>
      <c r="K1121" s="8"/>
      <c r="L1121" s="7">
        <v>0</v>
      </c>
      <c r="M1121" s="7">
        <v>0</v>
      </c>
      <c r="N1121" s="7">
        <v>209.3</v>
      </c>
      <c r="O1121" s="6" t="s">
        <v>328</v>
      </c>
      <c r="P1121" s="5">
        <v>2.75</v>
      </c>
      <c r="Q1121" s="5">
        <v>575.57500000000005</v>
      </c>
    </row>
    <row r="1122" spans="1:17" x14ac:dyDescent="0.35">
      <c r="A1122" s="9">
        <v>19014</v>
      </c>
      <c r="B1122" s="8" t="s">
        <v>332</v>
      </c>
      <c r="C1122" s="8" t="s">
        <v>86</v>
      </c>
      <c r="D1122" s="8" t="s">
        <v>414</v>
      </c>
      <c r="E1122" s="8" t="s">
        <v>53</v>
      </c>
      <c r="F1122" s="7">
        <v>28.2</v>
      </c>
      <c r="G1122" s="7"/>
      <c r="H1122" s="7">
        <v>0</v>
      </c>
      <c r="I1122" s="7"/>
      <c r="J1122" s="7">
        <v>28.2</v>
      </c>
      <c r="K1122" s="8"/>
      <c r="L1122" s="7">
        <v>0</v>
      </c>
      <c r="M1122" s="7">
        <v>0</v>
      </c>
      <c r="N1122" s="7">
        <v>28.2</v>
      </c>
      <c r="O1122" s="6" t="s">
        <v>328</v>
      </c>
      <c r="P1122" s="5">
        <v>0</v>
      </c>
      <c r="Q1122" s="5">
        <v>0</v>
      </c>
    </row>
    <row r="1123" spans="1:17" x14ac:dyDescent="0.35">
      <c r="A1123" s="9">
        <v>19015</v>
      </c>
      <c r="B1123" s="8" t="s">
        <v>332</v>
      </c>
      <c r="C1123" s="8" t="s">
        <v>66</v>
      </c>
      <c r="D1123" s="8" t="s">
        <v>413</v>
      </c>
      <c r="E1123" s="8" t="s">
        <v>41</v>
      </c>
      <c r="F1123" s="7">
        <v>8898</v>
      </c>
      <c r="G1123" s="7"/>
      <c r="H1123" s="7">
        <v>0</v>
      </c>
      <c r="I1123" s="7"/>
      <c r="J1123" s="7">
        <v>8898</v>
      </c>
      <c r="K1123" s="8"/>
      <c r="L1123" s="7">
        <v>0</v>
      </c>
      <c r="M1123" s="7">
        <v>0</v>
      </c>
      <c r="N1123" s="7">
        <v>8898</v>
      </c>
      <c r="O1123" s="6" t="s">
        <v>328</v>
      </c>
      <c r="P1123" s="5">
        <v>6.26</v>
      </c>
      <c r="Q1123" s="5">
        <v>55701.479999999996</v>
      </c>
    </row>
    <row r="1124" spans="1:17" x14ac:dyDescent="0.35">
      <c r="A1124" s="9">
        <v>19019</v>
      </c>
      <c r="B1124" s="8" t="s">
        <v>332</v>
      </c>
      <c r="C1124" s="8" t="s">
        <v>66</v>
      </c>
      <c r="D1124" s="8" t="s">
        <v>157</v>
      </c>
      <c r="E1124" s="8" t="s">
        <v>41</v>
      </c>
      <c r="F1124" s="7">
        <v>598</v>
      </c>
      <c r="G1124" s="7"/>
      <c r="H1124" s="7">
        <v>-29.862335999999999</v>
      </c>
      <c r="I1124" s="7"/>
      <c r="J1124" s="7">
        <v>568.13766399999997</v>
      </c>
      <c r="K1124" s="8"/>
      <c r="L1124" s="7">
        <v>0</v>
      </c>
      <c r="M1124" s="7">
        <v>0</v>
      </c>
      <c r="N1124" s="7">
        <v>568.13766399999997</v>
      </c>
      <c r="O1124" s="6" t="s">
        <v>328</v>
      </c>
      <c r="P1124" s="5">
        <v>0</v>
      </c>
      <c r="Q1124" s="5">
        <v>0</v>
      </c>
    </row>
    <row r="1125" spans="1:17" x14ac:dyDescent="0.35">
      <c r="A1125" s="9">
        <v>19020</v>
      </c>
      <c r="B1125" s="8" t="s">
        <v>332</v>
      </c>
      <c r="C1125" s="8" t="s">
        <v>61</v>
      </c>
      <c r="D1125" s="8" t="s">
        <v>62</v>
      </c>
      <c r="E1125" s="8" t="s">
        <v>63</v>
      </c>
      <c r="F1125" s="7">
        <v>4239.6000000000004</v>
      </c>
      <c r="G1125" s="7"/>
      <c r="H1125" s="7">
        <v>-2630.7554399999999</v>
      </c>
      <c r="I1125" s="7"/>
      <c r="J1125" s="7">
        <v>1608.8445600000005</v>
      </c>
      <c r="K1125" s="8"/>
      <c r="L1125" s="7">
        <v>0</v>
      </c>
      <c r="M1125" s="7">
        <v>-4472.0879999999997</v>
      </c>
      <c r="N1125" s="7">
        <v>-2863.2434399999993</v>
      </c>
      <c r="O1125" s="6" t="s">
        <v>328</v>
      </c>
      <c r="P1125" s="5">
        <v>3.65</v>
      </c>
      <c r="Q1125" s="5">
        <v>5872.2826440000017</v>
      </c>
    </row>
    <row r="1126" spans="1:17" x14ac:dyDescent="0.35">
      <c r="A1126" s="9">
        <v>19021</v>
      </c>
      <c r="B1126" s="8" t="s">
        <v>332</v>
      </c>
      <c r="C1126" s="8" t="s">
        <v>66</v>
      </c>
      <c r="D1126" s="8" t="s">
        <v>412</v>
      </c>
      <c r="E1126" s="8" t="s">
        <v>398</v>
      </c>
      <c r="F1126" s="7">
        <v>3519</v>
      </c>
      <c r="G1126" s="7"/>
      <c r="H1126" s="7">
        <v>0</v>
      </c>
      <c r="I1126" s="7"/>
      <c r="J1126" s="7">
        <v>3519</v>
      </c>
      <c r="K1126" s="8"/>
      <c r="L1126" s="7">
        <v>0</v>
      </c>
      <c r="M1126" s="7">
        <v>0</v>
      </c>
      <c r="N1126" s="7">
        <v>3519</v>
      </c>
      <c r="O1126" s="6" t="s">
        <v>328</v>
      </c>
      <c r="P1126" s="5">
        <v>2.4</v>
      </c>
      <c r="Q1126" s="5">
        <v>8445.6</v>
      </c>
    </row>
    <row r="1127" spans="1:17" x14ac:dyDescent="0.35">
      <c r="A1127" s="9">
        <v>19022</v>
      </c>
      <c r="B1127" s="8" t="s">
        <v>332</v>
      </c>
      <c r="C1127" s="8" t="s">
        <v>48</v>
      </c>
      <c r="D1127" s="8" t="s">
        <v>411</v>
      </c>
      <c r="E1127" s="8" t="s">
        <v>41</v>
      </c>
      <c r="F1127" s="7">
        <v>24</v>
      </c>
      <c r="G1127" s="7"/>
      <c r="H1127" s="7">
        <v>0</v>
      </c>
      <c r="I1127" s="7"/>
      <c r="J1127" s="7">
        <v>24</v>
      </c>
      <c r="K1127" s="8"/>
      <c r="L1127" s="7">
        <v>0</v>
      </c>
      <c r="M1127" s="7">
        <v>0</v>
      </c>
      <c r="N1127" s="7">
        <v>24</v>
      </c>
      <c r="O1127" s="6" t="s">
        <v>328</v>
      </c>
      <c r="P1127" s="5">
        <v>6.4</v>
      </c>
      <c r="Q1127" s="5">
        <v>153.60000000000002</v>
      </c>
    </row>
    <row r="1128" spans="1:17" x14ac:dyDescent="0.35">
      <c r="A1128" s="9">
        <v>19023</v>
      </c>
      <c r="B1128" s="8" t="s">
        <v>332</v>
      </c>
      <c r="C1128" s="8" t="s">
        <v>44</v>
      </c>
      <c r="D1128" s="8" t="s">
        <v>410</v>
      </c>
      <c r="E1128" s="8" t="s">
        <v>277</v>
      </c>
      <c r="F1128" s="7">
        <v>0</v>
      </c>
      <c r="G1128" s="7"/>
      <c r="H1128" s="7">
        <v>0</v>
      </c>
      <c r="I1128" s="7"/>
      <c r="J1128" s="7">
        <v>0</v>
      </c>
      <c r="K1128" s="8"/>
      <c r="L1128" s="7">
        <v>0</v>
      </c>
      <c r="M1128" s="7">
        <v>0</v>
      </c>
      <c r="N1128" s="7">
        <v>0</v>
      </c>
      <c r="O1128" s="6" t="s">
        <v>328</v>
      </c>
      <c r="P1128" s="5">
        <v>0</v>
      </c>
      <c r="Q1128" s="5">
        <v>0</v>
      </c>
    </row>
    <row r="1129" spans="1:17" x14ac:dyDescent="0.35">
      <c r="A1129" s="9">
        <v>19024</v>
      </c>
      <c r="B1129" s="8" t="s">
        <v>332</v>
      </c>
      <c r="C1129" s="8" t="s">
        <v>44</v>
      </c>
      <c r="D1129" s="8" t="s">
        <v>409</v>
      </c>
      <c r="E1129" s="8" t="s">
        <v>187</v>
      </c>
      <c r="F1129" s="7">
        <v>0</v>
      </c>
      <c r="G1129" s="7"/>
      <c r="H1129" s="7">
        <v>0</v>
      </c>
      <c r="I1129" s="7"/>
      <c r="J1129" s="7">
        <v>0</v>
      </c>
      <c r="K1129" s="8"/>
      <c r="L1129" s="7">
        <v>0</v>
      </c>
      <c r="M1129" s="7">
        <v>0</v>
      </c>
      <c r="N1129" s="7">
        <v>0</v>
      </c>
      <c r="O1129" s="6" t="s">
        <v>328</v>
      </c>
      <c r="P1129" s="5">
        <v>0</v>
      </c>
      <c r="Q1129" s="5">
        <v>0</v>
      </c>
    </row>
    <row r="1130" spans="1:17" x14ac:dyDescent="0.35">
      <c r="A1130" s="9">
        <v>19025</v>
      </c>
      <c r="B1130" s="8" t="s">
        <v>332</v>
      </c>
      <c r="C1130" s="8" t="s">
        <v>44</v>
      </c>
      <c r="D1130" s="8" t="s">
        <v>408</v>
      </c>
      <c r="E1130" s="8" t="s">
        <v>75</v>
      </c>
      <c r="F1130" s="7">
        <v>0</v>
      </c>
      <c r="G1130" s="7"/>
      <c r="H1130" s="7">
        <v>0</v>
      </c>
      <c r="I1130" s="7"/>
      <c r="J1130" s="7">
        <v>0</v>
      </c>
      <c r="K1130" s="8"/>
      <c r="L1130" s="7">
        <v>7000</v>
      </c>
      <c r="M1130" s="7">
        <v>0</v>
      </c>
      <c r="N1130" s="7">
        <v>7000</v>
      </c>
      <c r="O1130" s="6" t="s">
        <v>328</v>
      </c>
      <c r="P1130" s="5">
        <v>0</v>
      </c>
      <c r="Q1130" s="5">
        <v>0</v>
      </c>
    </row>
    <row r="1131" spans="1:17" x14ac:dyDescent="0.35">
      <c r="A1131" s="9">
        <v>19027</v>
      </c>
      <c r="B1131" s="8" t="s">
        <v>332</v>
      </c>
      <c r="C1131" s="8" t="s">
        <v>108</v>
      </c>
      <c r="D1131" s="8" t="s">
        <v>407</v>
      </c>
      <c r="E1131" s="8" t="s">
        <v>46</v>
      </c>
      <c r="F1131" s="7">
        <v>627.5</v>
      </c>
      <c r="G1131" s="7"/>
      <c r="H1131" s="7">
        <v>0</v>
      </c>
      <c r="I1131" s="7"/>
      <c r="J1131" s="7">
        <v>627.5</v>
      </c>
      <c r="K1131" s="8"/>
      <c r="L1131" s="7">
        <v>0</v>
      </c>
      <c r="M1131" s="7">
        <v>0</v>
      </c>
      <c r="N1131" s="7">
        <v>627.5</v>
      </c>
      <c r="O1131" s="6" t="s">
        <v>328</v>
      </c>
      <c r="P1131" s="5">
        <v>4.37</v>
      </c>
      <c r="Q1131" s="5">
        <v>2742.1750000000002</v>
      </c>
    </row>
    <row r="1132" spans="1:17" x14ac:dyDescent="0.35">
      <c r="A1132" s="9">
        <v>19028</v>
      </c>
      <c r="B1132" s="8" t="s">
        <v>332</v>
      </c>
      <c r="C1132" s="8" t="s">
        <v>404</v>
      </c>
      <c r="D1132" s="8" t="s">
        <v>406</v>
      </c>
      <c r="E1132" s="8" t="s">
        <v>53</v>
      </c>
      <c r="F1132" s="7">
        <v>0</v>
      </c>
      <c r="G1132" s="7"/>
      <c r="H1132" s="7">
        <v>0</v>
      </c>
      <c r="I1132" s="7"/>
      <c r="J1132" s="7">
        <v>0</v>
      </c>
      <c r="K1132" s="8" t="s">
        <v>405</v>
      </c>
      <c r="L1132" s="7">
        <v>0</v>
      </c>
      <c r="M1132" s="7">
        <v>0</v>
      </c>
      <c r="N1132" s="7">
        <v>0</v>
      </c>
      <c r="O1132" s="6" t="s">
        <v>328</v>
      </c>
      <c r="P1132" s="5">
        <v>10.35</v>
      </c>
      <c r="Q1132" s="5">
        <v>0</v>
      </c>
    </row>
    <row r="1133" spans="1:17" x14ac:dyDescent="0.35">
      <c r="A1133" s="9">
        <v>19029</v>
      </c>
      <c r="B1133" s="8" t="s">
        <v>332</v>
      </c>
      <c r="C1133" s="8" t="s">
        <v>404</v>
      </c>
      <c r="D1133" s="8" t="s">
        <v>403</v>
      </c>
      <c r="E1133" s="8" t="s">
        <v>41</v>
      </c>
      <c r="F1133" s="7">
        <v>59.1</v>
      </c>
      <c r="G1133" s="7"/>
      <c r="H1133" s="7">
        <v>0</v>
      </c>
      <c r="I1133" s="7"/>
      <c r="J1133" s="7">
        <v>59.1</v>
      </c>
      <c r="K1133" s="8" t="s">
        <v>402</v>
      </c>
      <c r="L1133" s="7">
        <v>0</v>
      </c>
      <c r="M1133" s="7">
        <v>0</v>
      </c>
      <c r="N1133" s="7">
        <v>59.1</v>
      </c>
      <c r="O1133" s="6" t="s">
        <v>328</v>
      </c>
      <c r="P1133" s="5">
        <v>9.4700000000000006</v>
      </c>
      <c r="Q1133" s="5">
        <v>559.67700000000002</v>
      </c>
    </row>
    <row r="1134" spans="1:17" x14ac:dyDescent="0.35">
      <c r="A1134" s="9">
        <v>19030</v>
      </c>
      <c r="B1134" s="8" t="s">
        <v>332</v>
      </c>
      <c r="C1134" s="8" t="s">
        <v>239</v>
      </c>
      <c r="D1134" s="8" t="s">
        <v>255</v>
      </c>
      <c r="E1134" s="8" t="s">
        <v>41</v>
      </c>
      <c r="F1134" s="7">
        <v>4000.8</v>
      </c>
      <c r="G1134" s="7"/>
      <c r="H1134" s="7">
        <v>-615.35375999999997</v>
      </c>
      <c r="I1134" s="7"/>
      <c r="J1134" s="7">
        <v>3385.4462400000002</v>
      </c>
      <c r="K1134" s="8"/>
      <c r="L1134" s="7">
        <v>0</v>
      </c>
      <c r="M1134" s="7">
        <v>-2433.4470000000001</v>
      </c>
      <c r="N1134" s="7">
        <v>951.9992400000001</v>
      </c>
      <c r="O1134" s="6" t="s">
        <v>328</v>
      </c>
      <c r="P1134" s="5">
        <v>1.35</v>
      </c>
      <c r="Q1134" s="5">
        <v>4570.3524240000006</v>
      </c>
    </row>
    <row r="1135" spans="1:17" x14ac:dyDescent="0.35">
      <c r="A1135" s="9">
        <v>19031</v>
      </c>
      <c r="B1135" s="8" t="s">
        <v>332</v>
      </c>
      <c r="C1135" s="8" t="s">
        <v>39</v>
      </c>
      <c r="D1135" s="8" t="s">
        <v>107</v>
      </c>
      <c r="E1135" s="8" t="s">
        <v>53</v>
      </c>
      <c r="F1135" s="7">
        <v>230</v>
      </c>
      <c r="G1135" s="7"/>
      <c r="H1135" s="7">
        <v>-119.420784</v>
      </c>
      <c r="I1135" s="7"/>
      <c r="J1135" s="7">
        <v>110.579216</v>
      </c>
      <c r="K1135" s="8"/>
      <c r="L1135" s="7">
        <v>0</v>
      </c>
      <c r="M1135" s="7">
        <v>-6.3756000000000004</v>
      </c>
      <c r="N1135" s="7">
        <v>104.203616</v>
      </c>
      <c r="O1135" s="6" t="s">
        <v>328</v>
      </c>
      <c r="P1135" s="5">
        <v>12.58</v>
      </c>
      <c r="Q1135" s="5">
        <v>1391.0865372800001</v>
      </c>
    </row>
    <row r="1136" spans="1:17" x14ac:dyDescent="0.35">
      <c r="A1136" s="9">
        <v>19032</v>
      </c>
      <c r="B1136" s="8" t="s">
        <v>332</v>
      </c>
      <c r="C1136" s="8" t="s">
        <v>39</v>
      </c>
      <c r="D1136" s="8" t="s">
        <v>401</v>
      </c>
      <c r="E1136" s="8" t="s">
        <v>41</v>
      </c>
      <c r="F1136" s="7">
        <v>382.9</v>
      </c>
      <c r="G1136" s="7"/>
      <c r="H1136" s="7">
        <v>0</v>
      </c>
      <c r="I1136" s="7"/>
      <c r="J1136" s="7">
        <v>382.9</v>
      </c>
      <c r="K1136" s="8"/>
      <c r="L1136" s="7">
        <v>0</v>
      </c>
      <c r="M1136" s="7">
        <v>0</v>
      </c>
      <c r="N1136" s="7">
        <v>382.9</v>
      </c>
      <c r="O1136" s="6" t="s">
        <v>328</v>
      </c>
      <c r="P1136" s="5">
        <v>11.53</v>
      </c>
      <c r="Q1136" s="5">
        <v>4414.8369999999995</v>
      </c>
    </row>
    <row r="1137" spans="1:17" x14ac:dyDescent="0.35">
      <c r="A1137" s="9">
        <v>19033</v>
      </c>
      <c r="B1137" s="8" t="s">
        <v>332</v>
      </c>
      <c r="C1137" s="8" t="s">
        <v>48</v>
      </c>
      <c r="D1137" s="8" t="s">
        <v>400</v>
      </c>
      <c r="E1137" s="8" t="s">
        <v>53</v>
      </c>
      <c r="F1137" s="7">
        <v>64</v>
      </c>
      <c r="G1137" s="7">
        <v>1080</v>
      </c>
      <c r="H1137" s="7">
        <v>-28.9327896</v>
      </c>
      <c r="I1137" s="7"/>
      <c r="J1137" s="7">
        <v>1115.0672104</v>
      </c>
      <c r="K1137" s="8"/>
      <c r="L1137" s="7">
        <v>1920</v>
      </c>
      <c r="M1137" s="7">
        <v>-28.7133</v>
      </c>
      <c r="N1137" s="7">
        <v>3006.3539104000001</v>
      </c>
      <c r="O1137" s="6" t="s">
        <v>328</v>
      </c>
      <c r="P1137" s="5">
        <v>5.81</v>
      </c>
      <c r="Q1137" s="5">
        <v>6478.5404924239992</v>
      </c>
    </row>
    <row r="1138" spans="1:17" x14ac:dyDescent="0.35">
      <c r="A1138" s="9">
        <v>19034</v>
      </c>
      <c r="B1138" s="8" t="s">
        <v>332</v>
      </c>
      <c r="C1138" s="8" t="s">
        <v>239</v>
      </c>
      <c r="D1138" s="8" t="s">
        <v>399</v>
      </c>
      <c r="E1138" s="8" t="s">
        <v>398</v>
      </c>
      <c r="F1138" s="7">
        <v>6503.5</v>
      </c>
      <c r="G1138" s="7"/>
      <c r="H1138" s="7">
        <v>0</v>
      </c>
      <c r="I1138" s="7"/>
      <c r="J1138" s="7">
        <v>6503.5</v>
      </c>
      <c r="K1138" s="8"/>
      <c r="L1138" s="7">
        <v>0</v>
      </c>
      <c r="M1138" s="7">
        <v>0</v>
      </c>
      <c r="N1138" s="7">
        <v>6503.5</v>
      </c>
      <c r="O1138" s="6" t="s">
        <v>328</v>
      </c>
      <c r="P1138" s="5">
        <v>1.65</v>
      </c>
      <c r="Q1138" s="5">
        <v>10730.775</v>
      </c>
    </row>
    <row r="1139" spans="1:17" x14ac:dyDescent="0.35">
      <c r="A1139" s="9">
        <v>19035</v>
      </c>
      <c r="B1139" s="8" t="s">
        <v>332</v>
      </c>
      <c r="C1139" s="8" t="s">
        <v>211</v>
      </c>
      <c r="D1139" s="8" t="s">
        <v>397</v>
      </c>
      <c r="E1139" s="8" t="s">
        <v>396</v>
      </c>
      <c r="F1139" s="7">
        <v>0</v>
      </c>
      <c r="G1139" s="7"/>
      <c r="H1139" s="7">
        <v>0</v>
      </c>
      <c r="I1139" s="7"/>
      <c r="J1139" s="7">
        <v>0</v>
      </c>
      <c r="K1139" s="8"/>
      <c r="L1139" s="7">
        <v>0</v>
      </c>
      <c r="M1139" s="7">
        <v>0</v>
      </c>
      <c r="N1139" s="7">
        <v>0</v>
      </c>
      <c r="O1139" s="6" t="s">
        <v>328</v>
      </c>
      <c r="P1139" s="5">
        <v>0</v>
      </c>
      <c r="Q1139" s="5">
        <v>0</v>
      </c>
    </row>
    <row r="1140" spans="1:17" x14ac:dyDescent="0.35">
      <c r="A1140" s="9">
        <v>19036</v>
      </c>
      <c r="B1140" s="8" t="s">
        <v>332</v>
      </c>
      <c r="C1140" s="8" t="s">
        <v>211</v>
      </c>
      <c r="D1140" s="8" t="s">
        <v>395</v>
      </c>
      <c r="E1140" s="8" t="s">
        <v>394</v>
      </c>
      <c r="F1140" s="7">
        <v>0</v>
      </c>
      <c r="G1140" s="7"/>
      <c r="H1140" s="7">
        <v>0</v>
      </c>
      <c r="I1140" s="7"/>
      <c r="J1140" s="7">
        <v>0</v>
      </c>
      <c r="K1140" s="8"/>
      <c r="L1140" s="7">
        <v>0</v>
      </c>
      <c r="M1140" s="7">
        <v>0</v>
      </c>
      <c r="N1140" s="7">
        <v>0</v>
      </c>
      <c r="O1140" s="6" t="s">
        <v>328</v>
      </c>
      <c r="P1140" s="5">
        <v>0</v>
      </c>
      <c r="Q1140" s="5">
        <v>0</v>
      </c>
    </row>
    <row r="1141" spans="1:17" x14ac:dyDescent="0.35">
      <c r="A1141" s="9">
        <v>19037</v>
      </c>
      <c r="B1141" s="8" t="s">
        <v>332</v>
      </c>
      <c r="C1141" s="8" t="s">
        <v>211</v>
      </c>
      <c r="D1141" s="8" t="s">
        <v>393</v>
      </c>
      <c r="E1141" s="8" t="s">
        <v>392</v>
      </c>
      <c r="F1141" s="7">
        <v>0</v>
      </c>
      <c r="G1141" s="7"/>
      <c r="H1141" s="7">
        <v>0</v>
      </c>
      <c r="I1141" s="7"/>
      <c r="J1141" s="7">
        <v>0</v>
      </c>
      <c r="K1141" s="8"/>
      <c r="L1141" s="7">
        <v>0</v>
      </c>
      <c r="M1141" s="7">
        <v>0</v>
      </c>
      <c r="N1141" s="7">
        <v>0</v>
      </c>
      <c r="O1141" s="6" t="s">
        <v>328</v>
      </c>
      <c r="P1141" s="5">
        <v>0</v>
      </c>
      <c r="Q1141" s="5">
        <v>0</v>
      </c>
    </row>
    <row r="1142" spans="1:17" x14ac:dyDescent="0.35">
      <c r="A1142" s="9">
        <v>19038</v>
      </c>
      <c r="B1142" s="8" t="s">
        <v>332</v>
      </c>
      <c r="C1142" s="8" t="s">
        <v>211</v>
      </c>
      <c r="D1142" s="8" t="s">
        <v>391</v>
      </c>
      <c r="E1142" s="8" t="s">
        <v>390</v>
      </c>
      <c r="F1142" s="7">
        <v>0</v>
      </c>
      <c r="G1142" s="7"/>
      <c r="H1142" s="7">
        <v>0</v>
      </c>
      <c r="I1142" s="7"/>
      <c r="J1142" s="7">
        <v>0</v>
      </c>
      <c r="K1142" s="8"/>
      <c r="L1142" s="7">
        <v>0</v>
      </c>
      <c r="M1142" s="7">
        <v>0</v>
      </c>
      <c r="N1142" s="7">
        <v>0</v>
      </c>
      <c r="O1142" s="6" t="s">
        <v>328</v>
      </c>
      <c r="P1142" s="5">
        <v>0</v>
      </c>
      <c r="Q1142" s="5">
        <v>0</v>
      </c>
    </row>
    <row r="1143" spans="1:17" x14ac:dyDescent="0.35">
      <c r="A1143" s="9">
        <v>19039</v>
      </c>
      <c r="B1143" s="8" t="s">
        <v>332</v>
      </c>
      <c r="C1143" s="8" t="s">
        <v>39</v>
      </c>
      <c r="D1143" s="8" t="s">
        <v>389</v>
      </c>
      <c r="E1143" s="8" t="s">
        <v>388</v>
      </c>
      <c r="F1143" s="7">
        <v>216.7</v>
      </c>
      <c r="G1143" s="7"/>
      <c r="H1143" s="7">
        <v>0</v>
      </c>
      <c r="I1143" s="7"/>
      <c r="J1143" s="7">
        <v>216.7</v>
      </c>
      <c r="K1143" s="8"/>
      <c r="L1143" s="7">
        <v>0</v>
      </c>
      <c r="M1143" s="7">
        <v>0</v>
      </c>
      <c r="N1143" s="7">
        <v>216.7</v>
      </c>
      <c r="O1143" s="6" t="s">
        <v>328</v>
      </c>
      <c r="P1143" s="5">
        <v>0</v>
      </c>
      <c r="Q1143" s="5">
        <v>0</v>
      </c>
    </row>
    <row r="1144" spans="1:17" x14ac:dyDescent="0.35">
      <c r="A1144" s="9">
        <v>19040</v>
      </c>
      <c r="B1144" s="8" t="s">
        <v>332</v>
      </c>
      <c r="C1144" s="8" t="s">
        <v>239</v>
      </c>
      <c r="D1144" s="8" t="s">
        <v>387</v>
      </c>
      <c r="E1144" s="8" t="s">
        <v>41</v>
      </c>
      <c r="F1144" s="7">
        <v>0</v>
      </c>
      <c r="G1144" s="7"/>
      <c r="H1144" s="7">
        <v>0</v>
      </c>
      <c r="I1144" s="7"/>
      <c r="J1144" s="7">
        <v>0</v>
      </c>
      <c r="K1144" s="8"/>
      <c r="L1144" s="7">
        <v>0</v>
      </c>
      <c r="M1144" s="7">
        <v>0</v>
      </c>
      <c r="N1144" s="7">
        <v>0</v>
      </c>
      <c r="O1144" s="6" t="s">
        <v>328</v>
      </c>
      <c r="P1144" s="5">
        <v>2.4</v>
      </c>
      <c r="Q1144" s="5">
        <v>0</v>
      </c>
    </row>
    <row r="1145" spans="1:17" x14ac:dyDescent="0.35">
      <c r="A1145" s="9">
        <v>19041</v>
      </c>
      <c r="B1145" s="8" t="s">
        <v>332</v>
      </c>
      <c r="C1145" s="8" t="s">
        <v>90</v>
      </c>
      <c r="D1145" s="8" t="s">
        <v>386</v>
      </c>
      <c r="E1145" s="8" t="s">
        <v>98</v>
      </c>
      <c r="F1145" s="7">
        <v>30</v>
      </c>
      <c r="G1145" s="7"/>
      <c r="H1145" s="7">
        <v>0</v>
      </c>
      <c r="I1145" s="7"/>
      <c r="J1145" s="7">
        <v>30</v>
      </c>
      <c r="K1145" s="8"/>
      <c r="L1145" s="7">
        <v>0</v>
      </c>
      <c r="M1145" s="7">
        <v>0</v>
      </c>
      <c r="N1145" s="7">
        <v>30</v>
      </c>
      <c r="O1145" s="6" t="s">
        <v>328</v>
      </c>
      <c r="P1145" s="5">
        <v>0</v>
      </c>
      <c r="Q1145" s="5">
        <v>0</v>
      </c>
    </row>
    <row r="1146" spans="1:17" x14ac:dyDescent="0.35">
      <c r="A1146" s="9">
        <v>19042</v>
      </c>
      <c r="B1146" s="8" t="s">
        <v>332</v>
      </c>
      <c r="C1146" s="8" t="s">
        <v>39</v>
      </c>
      <c r="D1146" s="8" t="s">
        <v>385</v>
      </c>
      <c r="E1146" s="8" t="s">
        <v>41</v>
      </c>
      <c r="F1146" s="7">
        <v>1338.9</v>
      </c>
      <c r="G1146" s="7"/>
      <c r="H1146" s="7">
        <v>0</v>
      </c>
      <c r="I1146" s="7"/>
      <c r="J1146" s="7">
        <v>1338.9</v>
      </c>
      <c r="K1146" s="8"/>
      <c r="L1146" s="7">
        <v>0</v>
      </c>
      <c r="M1146" s="7">
        <v>0</v>
      </c>
      <c r="N1146" s="7">
        <v>1338.9</v>
      </c>
      <c r="O1146" s="6" t="s">
        <v>328</v>
      </c>
      <c r="P1146" s="5">
        <v>0</v>
      </c>
      <c r="Q1146" s="5">
        <v>0</v>
      </c>
    </row>
    <row r="1147" spans="1:17" x14ac:dyDescent="0.35">
      <c r="A1147" s="9">
        <v>19043</v>
      </c>
      <c r="B1147" s="8" t="s">
        <v>332</v>
      </c>
      <c r="C1147" s="8" t="s">
        <v>39</v>
      </c>
      <c r="D1147" s="8" t="s">
        <v>384</v>
      </c>
      <c r="E1147" s="8" t="s">
        <v>41</v>
      </c>
      <c r="F1147" s="7">
        <v>0</v>
      </c>
      <c r="G1147" s="7"/>
      <c r="H1147" s="7">
        <v>0</v>
      </c>
      <c r="I1147" s="7"/>
      <c r="J1147" s="7">
        <v>0</v>
      </c>
      <c r="K1147" s="8"/>
      <c r="L1147" s="7">
        <v>0</v>
      </c>
      <c r="M1147" s="7">
        <v>0</v>
      </c>
      <c r="N1147" s="7">
        <v>0</v>
      </c>
      <c r="O1147" s="6" t="s">
        <v>328</v>
      </c>
      <c r="P1147" s="5">
        <v>7</v>
      </c>
      <c r="Q1147" s="5">
        <v>0</v>
      </c>
    </row>
    <row r="1148" spans="1:17" x14ac:dyDescent="0.35">
      <c r="A1148" s="9">
        <v>19044</v>
      </c>
      <c r="B1148" s="8" t="s">
        <v>332</v>
      </c>
      <c r="C1148" s="8" t="s">
        <v>48</v>
      </c>
      <c r="D1148" s="8" t="s">
        <v>383</v>
      </c>
      <c r="E1148" s="8" t="s">
        <v>41</v>
      </c>
      <c r="F1148" s="7">
        <v>158.4</v>
      </c>
      <c r="G1148" s="7"/>
      <c r="H1148" s="7">
        <v>0</v>
      </c>
      <c r="I1148" s="7"/>
      <c r="J1148" s="7">
        <v>158.4</v>
      </c>
      <c r="K1148" s="8"/>
      <c r="L1148" s="7">
        <v>0</v>
      </c>
      <c r="M1148" s="7">
        <v>0</v>
      </c>
      <c r="N1148" s="7">
        <v>158.4</v>
      </c>
      <c r="O1148" s="6" t="s">
        <v>328</v>
      </c>
      <c r="P1148" s="5">
        <v>5.15</v>
      </c>
      <c r="Q1148" s="5">
        <v>815.7600000000001</v>
      </c>
    </row>
    <row r="1149" spans="1:17" x14ac:dyDescent="0.35">
      <c r="A1149" s="9">
        <v>19045</v>
      </c>
      <c r="B1149" s="8" t="s">
        <v>332</v>
      </c>
      <c r="C1149" s="8" t="s">
        <v>55</v>
      </c>
      <c r="D1149" s="8" t="s">
        <v>56</v>
      </c>
      <c r="E1149" s="8" t="s">
        <v>41</v>
      </c>
      <c r="F1149" s="7">
        <v>14319</v>
      </c>
      <c r="G1149" s="7"/>
      <c r="H1149" s="7">
        <v>-14848.65</v>
      </c>
      <c r="I1149" s="7"/>
      <c r="J1149" s="7">
        <v>-529.64999999999964</v>
      </c>
      <c r="K1149" s="8"/>
      <c r="L1149" s="7">
        <v>0</v>
      </c>
      <c r="M1149" s="7">
        <v>-62.899999999999601</v>
      </c>
      <c r="N1149" s="7">
        <v>-592.54999999999927</v>
      </c>
      <c r="O1149" s="6" t="s">
        <v>328</v>
      </c>
      <c r="P1149" s="5">
        <v>1.87</v>
      </c>
      <c r="Q1149" s="5">
        <v>-990.44549999999936</v>
      </c>
    </row>
    <row r="1150" spans="1:17" x14ac:dyDescent="0.35">
      <c r="A1150" s="9">
        <v>19046</v>
      </c>
      <c r="B1150" s="8" t="s">
        <v>332</v>
      </c>
      <c r="C1150" s="8" t="s">
        <v>239</v>
      </c>
      <c r="D1150" s="8" t="s">
        <v>240</v>
      </c>
      <c r="E1150" s="8" t="s">
        <v>241</v>
      </c>
      <c r="F1150" s="7">
        <v>0</v>
      </c>
      <c r="G1150" s="7">
        <v>31195.3</v>
      </c>
      <c r="H1150" s="7">
        <v>-24426.672972</v>
      </c>
      <c r="I1150" s="7"/>
      <c r="J1150" s="7">
        <v>6768.627027999999</v>
      </c>
      <c r="K1150" s="8"/>
      <c r="L1150" s="7">
        <v>51639.7</v>
      </c>
      <c r="M1150" s="7">
        <v>-18679.105899999999</v>
      </c>
      <c r="N1150" s="7">
        <v>39729.221128000005</v>
      </c>
      <c r="O1150" s="6" t="s">
        <v>328</v>
      </c>
      <c r="P1150" s="5">
        <v>1.5</v>
      </c>
      <c r="Q1150" s="5">
        <v>10152.940541999998</v>
      </c>
    </row>
    <row r="1151" spans="1:17" x14ac:dyDescent="0.35">
      <c r="A1151" s="9">
        <v>19047</v>
      </c>
      <c r="B1151" s="8" t="s">
        <v>332</v>
      </c>
      <c r="C1151" s="8" t="s">
        <v>55</v>
      </c>
      <c r="D1151" s="8" t="s">
        <v>204</v>
      </c>
      <c r="E1151" s="8" t="s">
        <v>41</v>
      </c>
      <c r="F1151" s="7">
        <v>0</v>
      </c>
      <c r="G1151" s="7"/>
      <c r="H1151" s="7">
        <v>0</v>
      </c>
      <c r="I1151" s="7"/>
      <c r="J1151" s="7">
        <v>0</v>
      </c>
      <c r="K1151" s="8"/>
      <c r="L1151" s="7">
        <v>0</v>
      </c>
      <c r="M1151" s="7">
        <v>0</v>
      </c>
      <c r="N1151" s="7">
        <v>0</v>
      </c>
      <c r="O1151" s="6" t="s">
        <v>328</v>
      </c>
      <c r="P1151" s="5">
        <v>0</v>
      </c>
      <c r="Q1151" s="5">
        <v>0</v>
      </c>
    </row>
    <row r="1152" spans="1:17" x14ac:dyDescent="0.35">
      <c r="A1152" s="9">
        <v>19048</v>
      </c>
      <c r="B1152" s="8" t="s">
        <v>332</v>
      </c>
      <c r="C1152" s="8" t="s">
        <v>171</v>
      </c>
      <c r="D1152" s="8" t="s">
        <v>382</v>
      </c>
      <c r="E1152" s="8" t="s">
        <v>41</v>
      </c>
      <c r="F1152" s="7">
        <v>0</v>
      </c>
      <c r="G1152" s="7"/>
      <c r="H1152" s="7">
        <v>0</v>
      </c>
      <c r="I1152" s="7"/>
      <c r="J1152" s="7">
        <v>0</v>
      </c>
      <c r="K1152" s="8"/>
      <c r="L1152" s="7">
        <v>0</v>
      </c>
      <c r="M1152" s="7">
        <v>0</v>
      </c>
      <c r="N1152" s="7">
        <v>0</v>
      </c>
      <c r="O1152" s="6" t="s">
        <v>328</v>
      </c>
      <c r="P1152" s="5">
        <v>0</v>
      </c>
      <c r="Q1152" s="5">
        <v>0</v>
      </c>
    </row>
    <row r="1153" spans="1:17" x14ac:dyDescent="0.35">
      <c r="A1153" s="9">
        <v>19049</v>
      </c>
      <c r="B1153" s="8" t="s">
        <v>332</v>
      </c>
      <c r="C1153" s="8" t="s">
        <v>83</v>
      </c>
      <c r="D1153" s="8" t="s">
        <v>364</v>
      </c>
      <c r="E1153" s="8" t="s">
        <v>78</v>
      </c>
      <c r="F1153" s="7">
        <v>5280.2</v>
      </c>
      <c r="G1153" s="7"/>
      <c r="H1153" s="7">
        <v>-753.75388799999996</v>
      </c>
      <c r="I1153" s="7"/>
      <c r="J1153" s="7">
        <v>4526.4461119999996</v>
      </c>
      <c r="K1153" s="8"/>
      <c r="L1153" s="7">
        <v>0</v>
      </c>
      <c r="M1153" s="7">
        <v>0</v>
      </c>
      <c r="N1153" s="7">
        <v>4526.4461119999996</v>
      </c>
      <c r="O1153" s="6" t="s">
        <v>328</v>
      </c>
      <c r="P1153" s="5">
        <v>1.66</v>
      </c>
      <c r="Q1153" s="5">
        <v>7513.9005459199989</v>
      </c>
    </row>
    <row r="1154" spans="1:17" x14ac:dyDescent="0.35">
      <c r="A1154" s="9">
        <v>19050</v>
      </c>
      <c r="B1154" s="8" t="s">
        <v>332</v>
      </c>
      <c r="C1154" s="8" t="s">
        <v>66</v>
      </c>
      <c r="D1154" s="8" t="s">
        <v>381</v>
      </c>
      <c r="E1154" s="8" t="s">
        <v>41</v>
      </c>
      <c r="F1154" s="7">
        <v>578.1</v>
      </c>
      <c r="G1154" s="7"/>
      <c r="H1154" s="7">
        <v>-480.9504</v>
      </c>
      <c r="I1154" s="7"/>
      <c r="J1154" s="7">
        <v>97.149600000000021</v>
      </c>
      <c r="K1154" s="8"/>
      <c r="L1154" s="7">
        <v>0</v>
      </c>
      <c r="M1154" s="7">
        <v>0</v>
      </c>
      <c r="N1154" s="7">
        <v>97.149600000000021</v>
      </c>
      <c r="O1154" s="6" t="s">
        <v>328</v>
      </c>
      <c r="P1154" s="5">
        <v>1.1499999999999999</v>
      </c>
      <c r="Q1154" s="5">
        <v>111.72204000000002</v>
      </c>
    </row>
    <row r="1155" spans="1:17" x14ac:dyDescent="0.35">
      <c r="A1155" s="9">
        <v>19051</v>
      </c>
      <c r="B1155" s="8" t="s">
        <v>332</v>
      </c>
      <c r="C1155" s="8" t="s">
        <v>79</v>
      </c>
      <c r="D1155" s="8" t="s">
        <v>380</v>
      </c>
      <c r="E1155" s="8" t="s">
        <v>379</v>
      </c>
      <c r="F1155" s="7">
        <v>634</v>
      </c>
      <c r="G1155" s="7"/>
      <c r="H1155" s="7">
        <v>0</v>
      </c>
      <c r="I1155" s="7"/>
      <c r="J1155" s="7">
        <v>634</v>
      </c>
      <c r="K1155" s="8"/>
      <c r="L1155" s="7">
        <v>0</v>
      </c>
      <c r="M1155" s="7">
        <v>0</v>
      </c>
      <c r="N1155" s="7">
        <v>634</v>
      </c>
      <c r="O1155" s="6" t="s">
        <v>328</v>
      </c>
      <c r="P1155" s="5">
        <v>0</v>
      </c>
      <c r="Q1155" s="5">
        <v>0</v>
      </c>
    </row>
    <row r="1156" spans="1:17" x14ac:dyDescent="0.35">
      <c r="A1156" s="9">
        <v>19052</v>
      </c>
      <c r="B1156" s="8" t="s">
        <v>332</v>
      </c>
      <c r="C1156" s="8" t="s">
        <v>369</v>
      </c>
      <c r="D1156" s="8" t="s">
        <v>378</v>
      </c>
      <c r="E1156" s="8" t="s">
        <v>41</v>
      </c>
      <c r="F1156" s="7">
        <v>265.2</v>
      </c>
      <c r="G1156" s="7"/>
      <c r="H1156" s="7">
        <v>0</v>
      </c>
      <c r="I1156" s="7"/>
      <c r="J1156" s="7">
        <v>265.2</v>
      </c>
      <c r="K1156" s="8"/>
      <c r="L1156" s="7">
        <v>0</v>
      </c>
      <c r="M1156" s="7">
        <v>0</v>
      </c>
      <c r="N1156" s="7">
        <v>265.2</v>
      </c>
      <c r="O1156" s="6" t="s">
        <v>328</v>
      </c>
      <c r="P1156" s="5">
        <v>8.75</v>
      </c>
      <c r="Q1156" s="5">
        <v>2320.5</v>
      </c>
    </row>
    <row r="1157" spans="1:17" x14ac:dyDescent="0.35">
      <c r="A1157" s="9">
        <v>19053</v>
      </c>
      <c r="B1157" s="8" t="s">
        <v>332</v>
      </c>
      <c r="C1157" s="8" t="s">
        <v>363</v>
      </c>
      <c r="D1157" s="8" t="s">
        <v>377</v>
      </c>
      <c r="E1157" s="8" t="s">
        <v>53</v>
      </c>
      <c r="F1157" s="7">
        <v>2275</v>
      </c>
      <c r="G1157" s="7"/>
      <c r="H1157" s="7">
        <v>0</v>
      </c>
      <c r="I1157" s="7"/>
      <c r="J1157" s="7">
        <v>2275</v>
      </c>
      <c r="K1157" s="8"/>
      <c r="L1157" s="7">
        <v>0</v>
      </c>
      <c r="M1157" s="7">
        <v>0</v>
      </c>
      <c r="N1157" s="7">
        <v>2275</v>
      </c>
      <c r="O1157" s="6" t="s">
        <v>328</v>
      </c>
      <c r="P1157" s="5">
        <v>1.93</v>
      </c>
      <c r="Q1157" s="5">
        <v>4390.75</v>
      </c>
    </row>
    <row r="1158" spans="1:17" x14ac:dyDescent="0.35">
      <c r="A1158" s="9">
        <v>19054</v>
      </c>
      <c r="B1158" s="8" t="s">
        <v>332</v>
      </c>
      <c r="C1158" s="8" t="s">
        <v>39</v>
      </c>
      <c r="D1158" s="8" t="s">
        <v>204</v>
      </c>
      <c r="E1158" s="8" t="s">
        <v>41</v>
      </c>
      <c r="F1158" s="7">
        <v>0</v>
      </c>
      <c r="G1158" s="7">
        <v>7473.6</v>
      </c>
      <c r="H1158" s="7">
        <v>-5052.4616759999999</v>
      </c>
      <c r="I1158" s="7"/>
      <c r="J1158" s="7">
        <v>2421.1383240000005</v>
      </c>
      <c r="K1158" s="8"/>
      <c r="L1158" s="7">
        <v>2526.4</v>
      </c>
      <c r="M1158" s="7">
        <v>-1212.2793999999999</v>
      </c>
      <c r="N1158" s="7">
        <v>3735.2589240000011</v>
      </c>
      <c r="O1158" s="6" t="s">
        <v>328</v>
      </c>
      <c r="P1158" s="5">
        <v>8.73</v>
      </c>
      <c r="Q1158" s="5">
        <v>21136.537568520005</v>
      </c>
    </row>
    <row r="1159" spans="1:17" x14ac:dyDescent="0.35">
      <c r="A1159" s="9">
        <v>19055</v>
      </c>
      <c r="B1159" s="8" t="s">
        <v>332</v>
      </c>
      <c r="C1159" s="8" t="s">
        <v>376</v>
      </c>
      <c r="D1159" s="8" t="s">
        <v>375</v>
      </c>
      <c r="E1159" s="8" t="s">
        <v>41</v>
      </c>
      <c r="F1159" s="7">
        <v>0</v>
      </c>
      <c r="G1159" s="7"/>
      <c r="H1159" s="7">
        <v>0</v>
      </c>
      <c r="I1159" s="7"/>
      <c r="J1159" s="7">
        <v>0</v>
      </c>
      <c r="K1159" s="8"/>
      <c r="L1159" s="7">
        <v>0</v>
      </c>
      <c r="M1159" s="7">
        <v>0</v>
      </c>
      <c r="N1159" s="7">
        <v>0</v>
      </c>
      <c r="O1159" s="6" t="s">
        <v>328</v>
      </c>
      <c r="P1159" s="5">
        <v>0</v>
      </c>
      <c r="Q1159" s="5">
        <v>0</v>
      </c>
    </row>
    <row r="1160" spans="1:17" x14ac:dyDescent="0.35">
      <c r="A1160" s="9">
        <v>19056</v>
      </c>
      <c r="B1160" s="8" t="s">
        <v>332</v>
      </c>
      <c r="C1160" s="8" t="s">
        <v>239</v>
      </c>
      <c r="D1160" s="8" t="s">
        <v>374</v>
      </c>
      <c r="E1160" s="8" t="s">
        <v>41</v>
      </c>
      <c r="F1160" s="7">
        <v>150</v>
      </c>
      <c r="G1160" s="7"/>
      <c r="H1160" s="7">
        <v>0</v>
      </c>
      <c r="I1160" s="7"/>
      <c r="J1160" s="7">
        <v>150</v>
      </c>
      <c r="K1160" s="8"/>
      <c r="L1160" s="7">
        <v>0</v>
      </c>
      <c r="M1160" s="7">
        <v>0</v>
      </c>
      <c r="N1160" s="7">
        <v>150</v>
      </c>
      <c r="O1160" s="6" t="s">
        <v>328</v>
      </c>
      <c r="P1160" s="5">
        <v>0</v>
      </c>
      <c r="Q1160" s="5">
        <v>0</v>
      </c>
    </row>
    <row r="1161" spans="1:17" x14ac:dyDescent="0.35">
      <c r="A1161" s="9">
        <v>19057</v>
      </c>
      <c r="B1161" s="8" t="s">
        <v>332</v>
      </c>
      <c r="C1161" s="8" t="s">
        <v>39</v>
      </c>
      <c r="D1161" s="8" t="s">
        <v>312</v>
      </c>
      <c r="E1161" s="8" t="s">
        <v>41</v>
      </c>
      <c r="F1161" s="7">
        <v>11521.4</v>
      </c>
      <c r="G1161" s="7">
        <v>4804.7</v>
      </c>
      <c r="H1161" s="7">
        <v>-832.42200000000003</v>
      </c>
      <c r="I1161" s="7"/>
      <c r="J1161" s="7">
        <v>15493.677999999998</v>
      </c>
      <c r="K1161" s="8"/>
      <c r="L1161" s="7">
        <v>8632</v>
      </c>
      <c r="M1161" s="7">
        <v>-3950.52</v>
      </c>
      <c r="N1161" s="7">
        <v>20175.157999999999</v>
      </c>
      <c r="O1161" s="6" t="s">
        <v>328</v>
      </c>
      <c r="P1161" s="5">
        <v>9.6300000000000008</v>
      </c>
      <c r="Q1161" s="5">
        <v>149204.11914</v>
      </c>
    </row>
    <row r="1162" spans="1:17" x14ac:dyDescent="0.35">
      <c r="A1162" s="9">
        <v>19058</v>
      </c>
      <c r="B1162" s="8" t="s">
        <v>332</v>
      </c>
      <c r="C1162" s="8" t="s">
        <v>189</v>
      </c>
      <c r="D1162" s="8" t="s">
        <v>373</v>
      </c>
      <c r="E1162" s="8" t="s">
        <v>46</v>
      </c>
      <c r="F1162" s="7">
        <v>296</v>
      </c>
      <c r="G1162" s="7"/>
      <c r="H1162" s="7">
        <v>0</v>
      </c>
      <c r="I1162" s="7"/>
      <c r="J1162" s="7">
        <v>296</v>
      </c>
      <c r="K1162" s="8"/>
      <c r="L1162" s="7">
        <v>0</v>
      </c>
      <c r="M1162" s="7">
        <v>0</v>
      </c>
      <c r="N1162" s="7">
        <v>296</v>
      </c>
      <c r="O1162" s="6" t="s">
        <v>328</v>
      </c>
      <c r="P1162" s="5">
        <v>2.75</v>
      </c>
      <c r="Q1162" s="5">
        <v>814</v>
      </c>
    </row>
    <row r="1163" spans="1:17" x14ac:dyDescent="0.35">
      <c r="A1163" s="9">
        <v>19059</v>
      </c>
      <c r="B1163" s="8" t="s">
        <v>332</v>
      </c>
      <c r="C1163" s="8" t="s">
        <v>66</v>
      </c>
      <c r="D1163" s="8" t="s">
        <v>317</v>
      </c>
      <c r="E1163" s="8" t="s">
        <v>41</v>
      </c>
      <c r="F1163" s="7">
        <v>11202.4</v>
      </c>
      <c r="G1163" s="7">
        <v>6804</v>
      </c>
      <c r="H1163" s="7">
        <v>0</v>
      </c>
      <c r="I1163" s="7"/>
      <c r="J1163" s="7">
        <v>18006.400000000001</v>
      </c>
      <c r="K1163" s="8"/>
      <c r="L1163" s="7">
        <v>2371</v>
      </c>
      <c r="M1163" s="7">
        <v>0</v>
      </c>
      <c r="N1163" s="7">
        <v>20377.400000000001</v>
      </c>
      <c r="O1163" s="6" t="s">
        <v>328</v>
      </c>
      <c r="P1163" s="5">
        <v>2.97</v>
      </c>
      <c r="Q1163" s="5">
        <v>53479.008000000009</v>
      </c>
    </row>
    <row r="1164" spans="1:17" x14ac:dyDescent="0.35">
      <c r="A1164" s="9">
        <v>19060</v>
      </c>
      <c r="B1164" s="8" t="s">
        <v>332</v>
      </c>
      <c r="C1164" s="8" t="s">
        <v>239</v>
      </c>
      <c r="D1164" s="8" t="s">
        <v>372</v>
      </c>
      <c r="E1164" s="8" t="s">
        <v>53</v>
      </c>
      <c r="F1164" s="7">
        <v>1097.0999999999999</v>
      </c>
      <c r="G1164" s="7"/>
      <c r="H1164" s="7">
        <v>0</v>
      </c>
      <c r="I1164" s="7"/>
      <c r="J1164" s="7">
        <v>1097.0999999999999</v>
      </c>
      <c r="K1164" s="8"/>
      <c r="L1164" s="7">
        <v>0</v>
      </c>
      <c r="M1164" s="7">
        <v>0</v>
      </c>
      <c r="N1164" s="7">
        <v>1097.0999999999999</v>
      </c>
      <c r="O1164" s="6" t="s">
        <v>328</v>
      </c>
      <c r="P1164" s="5">
        <v>1.45</v>
      </c>
      <c r="Q1164" s="5">
        <v>1590.7949999999998</v>
      </c>
    </row>
    <row r="1165" spans="1:17" x14ac:dyDescent="0.35">
      <c r="A1165" s="9">
        <v>19061</v>
      </c>
      <c r="B1165" s="8" t="s">
        <v>332</v>
      </c>
      <c r="C1165" s="8" t="s">
        <v>108</v>
      </c>
      <c r="D1165" s="8" t="s">
        <v>371</v>
      </c>
      <c r="E1165" s="8" t="s">
        <v>46</v>
      </c>
      <c r="F1165" s="7">
        <v>0</v>
      </c>
      <c r="G1165" s="7"/>
      <c r="H1165" s="7">
        <v>0</v>
      </c>
      <c r="I1165" s="7"/>
      <c r="J1165" s="7">
        <v>0</v>
      </c>
      <c r="K1165" s="8"/>
      <c r="L1165" s="7">
        <v>0</v>
      </c>
      <c r="M1165" s="7">
        <v>0</v>
      </c>
      <c r="N1165" s="7">
        <v>0</v>
      </c>
      <c r="O1165" s="6" t="s">
        <v>328</v>
      </c>
      <c r="P1165" s="5">
        <v>0</v>
      </c>
      <c r="Q1165" s="5">
        <v>0</v>
      </c>
    </row>
    <row r="1166" spans="1:17" x14ac:dyDescent="0.35">
      <c r="A1166" s="9">
        <v>19062</v>
      </c>
      <c r="B1166" s="8" t="s">
        <v>332</v>
      </c>
      <c r="C1166" s="8" t="s">
        <v>66</v>
      </c>
      <c r="D1166" s="8" t="s">
        <v>161</v>
      </c>
      <c r="E1166" s="8" t="s">
        <v>41</v>
      </c>
      <c r="F1166" s="7">
        <v>1942.8</v>
      </c>
      <c r="G1166" s="7"/>
      <c r="H1166" s="7">
        <v>-88.253460000000004</v>
      </c>
      <c r="I1166" s="7"/>
      <c r="J1166" s="7">
        <v>1854.54654</v>
      </c>
      <c r="K1166" s="8"/>
      <c r="L1166" s="7">
        <v>0</v>
      </c>
      <c r="M1166" s="7">
        <v>-1204.5311999999999</v>
      </c>
      <c r="N1166" s="7">
        <v>650.01534000000015</v>
      </c>
      <c r="O1166" s="6" t="s">
        <v>328</v>
      </c>
      <c r="P1166" s="5">
        <v>5.13</v>
      </c>
      <c r="Q1166" s="5">
        <v>9513.8237501999993</v>
      </c>
    </row>
    <row r="1167" spans="1:17" x14ac:dyDescent="0.35">
      <c r="A1167" s="9">
        <v>19063</v>
      </c>
      <c r="B1167" s="8" t="s">
        <v>332</v>
      </c>
      <c r="C1167" s="8" t="s">
        <v>369</v>
      </c>
      <c r="D1167" s="8" t="s">
        <v>370</v>
      </c>
      <c r="E1167" s="8" t="s">
        <v>41</v>
      </c>
      <c r="F1167" s="7">
        <v>720.1</v>
      </c>
      <c r="G1167" s="7"/>
      <c r="H1167" s="7">
        <v>0</v>
      </c>
      <c r="I1167" s="7"/>
      <c r="J1167" s="7">
        <v>720.1</v>
      </c>
      <c r="K1167" s="8"/>
      <c r="L1167" s="7">
        <v>0</v>
      </c>
      <c r="M1167" s="7">
        <v>0</v>
      </c>
      <c r="N1167" s="7">
        <v>720.1</v>
      </c>
      <c r="O1167" s="6" t="s">
        <v>328</v>
      </c>
      <c r="P1167" s="5">
        <v>25.09</v>
      </c>
      <c r="Q1167" s="5">
        <v>18067.309000000001</v>
      </c>
    </row>
    <row r="1168" spans="1:17" x14ac:dyDescent="0.35">
      <c r="A1168" s="9">
        <v>19064</v>
      </c>
      <c r="B1168" s="8" t="s">
        <v>332</v>
      </c>
      <c r="C1168" s="8" t="s">
        <v>369</v>
      </c>
      <c r="D1168" s="8" t="s">
        <v>368</v>
      </c>
      <c r="E1168" s="8" t="s">
        <v>41</v>
      </c>
      <c r="F1168" s="7">
        <v>722.1</v>
      </c>
      <c r="G1168" s="7"/>
      <c r="H1168" s="7">
        <v>0</v>
      </c>
      <c r="I1168" s="7"/>
      <c r="J1168" s="7">
        <v>722.1</v>
      </c>
      <c r="K1168" s="8"/>
      <c r="L1168" s="7">
        <v>0</v>
      </c>
      <c r="M1168" s="7">
        <v>0</v>
      </c>
      <c r="N1168" s="7">
        <v>722.1</v>
      </c>
      <c r="O1168" s="6" t="s">
        <v>328</v>
      </c>
      <c r="P1168" s="5">
        <v>25.09</v>
      </c>
      <c r="Q1168" s="5">
        <v>18117.489000000001</v>
      </c>
    </row>
    <row r="1169" spans="1:17" x14ac:dyDescent="0.35">
      <c r="A1169" s="9">
        <v>19065</v>
      </c>
      <c r="B1169" s="8" t="s">
        <v>332</v>
      </c>
      <c r="C1169" s="8" t="s">
        <v>70</v>
      </c>
      <c r="D1169" s="8" t="s">
        <v>367</v>
      </c>
      <c r="E1169" s="8" t="s">
        <v>63</v>
      </c>
      <c r="F1169" s="7">
        <v>343</v>
      </c>
      <c r="G1169" s="7"/>
      <c r="H1169" s="7">
        <v>0</v>
      </c>
      <c r="I1169" s="7"/>
      <c r="J1169" s="7">
        <v>343</v>
      </c>
      <c r="K1169" s="8" t="s">
        <v>366</v>
      </c>
      <c r="L1169" s="7">
        <v>0</v>
      </c>
      <c r="M1169" s="7">
        <v>0</v>
      </c>
      <c r="N1169" s="7">
        <v>343</v>
      </c>
      <c r="O1169" s="6" t="s">
        <v>328</v>
      </c>
      <c r="P1169" s="5">
        <v>5.62</v>
      </c>
      <c r="Q1169" s="5">
        <v>1927.66</v>
      </c>
    </row>
    <row r="1170" spans="1:17" x14ac:dyDescent="0.35">
      <c r="A1170" s="9">
        <v>19066</v>
      </c>
      <c r="B1170" s="8" t="s">
        <v>332</v>
      </c>
      <c r="C1170" s="8" t="s">
        <v>57</v>
      </c>
      <c r="D1170" s="8" t="s">
        <v>365</v>
      </c>
      <c r="E1170" s="8" t="s">
        <v>41</v>
      </c>
      <c r="F1170" s="7">
        <v>4749.7</v>
      </c>
      <c r="G1170" s="7"/>
      <c r="H1170" s="7">
        <v>-5403.6805199999999</v>
      </c>
      <c r="I1170" s="7">
        <v>1134</v>
      </c>
      <c r="J1170" s="7">
        <v>480.01947999999993</v>
      </c>
      <c r="K1170" s="8"/>
      <c r="L1170" s="7">
        <v>0</v>
      </c>
      <c r="M1170" s="7">
        <v>-0.71199999999999997</v>
      </c>
      <c r="N1170" s="7">
        <v>479.30747999999994</v>
      </c>
      <c r="O1170" s="6" t="s">
        <v>328</v>
      </c>
      <c r="P1170" s="5">
        <v>1.65</v>
      </c>
      <c r="Q1170" s="5">
        <v>792.03214199999979</v>
      </c>
    </row>
    <row r="1171" spans="1:17" x14ac:dyDescent="0.35">
      <c r="A1171" s="9">
        <v>19067</v>
      </c>
      <c r="B1171" s="8" t="s">
        <v>332</v>
      </c>
      <c r="C1171" s="8" t="s">
        <v>76</v>
      </c>
      <c r="D1171" s="8" t="s">
        <v>364</v>
      </c>
      <c r="E1171" s="8" t="s">
        <v>78</v>
      </c>
      <c r="F1171" s="7">
        <v>0</v>
      </c>
      <c r="G1171" s="7"/>
      <c r="H1171" s="7">
        <v>0</v>
      </c>
      <c r="I1171" s="7"/>
      <c r="J1171" s="7">
        <v>0</v>
      </c>
      <c r="K1171" s="8"/>
      <c r="L1171" s="7">
        <v>44000</v>
      </c>
      <c r="M1171" s="7">
        <v>0</v>
      </c>
      <c r="N1171" s="7">
        <v>44000</v>
      </c>
      <c r="O1171" s="6" t="s">
        <v>328</v>
      </c>
      <c r="P1171" s="5">
        <v>0</v>
      </c>
      <c r="Q1171" s="5">
        <v>0</v>
      </c>
    </row>
    <row r="1172" spans="1:17" x14ac:dyDescent="0.35">
      <c r="A1172" s="9">
        <v>19068</v>
      </c>
      <c r="B1172" s="8" t="s">
        <v>332</v>
      </c>
      <c r="C1172" s="8" t="s">
        <v>363</v>
      </c>
      <c r="D1172" s="8" t="s">
        <v>362</v>
      </c>
      <c r="E1172" s="8" t="s">
        <v>41</v>
      </c>
      <c r="F1172" s="7">
        <v>1359.7</v>
      </c>
      <c r="G1172" s="7">
        <v>1358.3</v>
      </c>
      <c r="H1172" s="7">
        <v>-1213.6710720000001</v>
      </c>
      <c r="I1172" s="7"/>
      <c r="J1172" s="7">
        <v>1504.3289279999999</v>
      </c>
      <c r="K1172" s="8"/>
      <c r="L1172" s="7">
        <v>0</v>
      </c>
      <c r="M1172" s="7">
        <v>0</v>
      </c>
      <c r="N1172" s="7">
        <v>1504.3289279999999</v>
      </c>
      <c r="O1172" s="6" t="s">
        <v>328</v>
      </c>
      <c r="P1172" s="5">
        <v>2.09</v>
      </c>
      <c r="Q1172" s="5">
        <v>3144.0474595199994</v>
      </c>
    </row>
    <row r="1173" spans="1:17" x14ac:dyDescent="0.35">
      <c r="A1173" s="9">
        <v>19069</v>
      </c>
      <c r="B1173" s="8" t="s">
        <v>332</v>
      </c>
      <c r="C1173" s="8" t="s">
        <v>42</v>
      </c>
      <c r="D1173" s="8" t="s">
        <v>89</v>
      </c>
      <c r="E1173" s="8" t="s">
        <v>41</v>
      </c>
      <c r="F1173" s="7">
        <v>0</v>
      </c>
      <c r="G1173" s="7">
        <v>2105.3000000000002</v>
      </c>
      <c r="H1173" s="7">
        <v>-1370.88</v>
      </c>
      <c r="I1173" s="7"/>
      <c r="J1173" s="7">
        <v>734.42000000000007</v>
      </c>
      <c r="K1173" s="8"/>
      <c r="L1173" s="7">
        <v>0</v>
      </c>
      <c r="M1173" s="7">
        <v>-728</v>
      </c>
      <c r="N1173" s="7">
        <v>6.4200000000000728</v>
      </c>
      <c r="O1173" s="6" t="s">
        <v>328</v>
      </c>
      <c r="P1173" s="5">
        <v>42.1</v>
      </c>
      <c r="Q1173" s="5">
        <v>30919.082000000006</v>
      </c>
    </row>
    <row r="1174" spans="1:17" x14ac:dyDescent="0.35">
      <c r="A1174" s="9">
        <v>19070</v>
      </c>
      <c r="B1174" s="8" t="s">
        <v>332</v>
      </c>
      <c r="C1174" s="8" t="s">
        <v>42</v>
      </c>
      <c r="D1174" s="8" t="s">
        <v>101</v>
      </c>
      <c r="E1174" s="8" t="s">
        <v>41</v>
      </c>
      <c r="F1174" s="7">
        <v>0</v>
      </c>
      <c r="G1174" s="7">
        <v>2164.6999999999998</v>
      </c>
      <c r="H1174" s="7">
        <v>-1370.88</v>
      </c>
      <c r="I1174" s="7"/>
      <c r="J1174" s="7">
        <v>793.81999999999971</v>
      </c>
      <c r="K1174" s="8"/>
      <c r="L1174" s="7">
        <v>0</v>
      </c>
      <c r="M1174" s="7">
        <v>-728</v>
      </c>
      <c r="N1174" s="7">
        <v>65.819999999999709</v>
      </c>
      <c r="O1174" s="6" t="s">
        <v>328</v>
      </c>
      <c r="P1174" s="5">
        <v>42.1</v>
      </c>
      <c r="Q1174" s="5">
        <v>33419.821999999986</v>
      </c>
    </row>
    <row r="1175" spans="1:17" x14ac:dyDescent="0.35">
      <c r="A1175" s="9">
        <v>19071</v>
      </c>
      <c r="B1175" s="8" t="s">
        <v>332</v>
      </c>
      <c r="C1175" s="8" t="s">
        <v>79</v>
      </c>
      <c r="D1175" s="8" t="s">
        <v>361</v>
      </c>
      <c r="E1175" s="8" t="s">
        <v>53</v>
      </c>
      <c r="F1175" s="7">
        <v>0</v>
      </c>
      <c r="G1175" s="7"/>
      <c r="H1175" s="7">
        <v>0</v>
      </c>
      <c r="I1175" s="7"/>
      <c r="J1175" s="7">
        <v>0</v>
      </c>
      <c r="K1175" s="8"/>
      <c r="L1175" s="7">
        <v>168</v>
      </c>
      <c r="M1175" s="7">
        <v>0</v>
      </c>
      <c r="N1175" s="7">
        <v>168</v>
      </c>
      <c r="O1175" s="6" t="s">
        <v>328</v>
      </c>
      <c r="P1175" s="5">
        <v>0</v>
      </c>
      <c r="Q1175" s="5">
        <v>0</v>
      </c>
    </row>
    <row r="1176" spans="1:17" x14ac:dyDescent="0.35">
      <c r="A1176" s="9">
        <v>19072</v>
      </c>
      <c r="B1176" s="8" t="s">
        <v>332</v>
      </c>
      <c r="C1176" s="8" t="s">
        <v>360</v>
      </c>
      <c r="D1176" s="8" t="s">
        <v>359</v>
      </c>
      <c r="E1176" s="8" t="s">
        <v>41</v>
      </c>
      <c r="F1176" s="7">
        <v>392.2</v>
      </c>
      <c r="G1176" s="7">
        <v>382</v>
      </c>
      <c r="H1176" s="7">
        <v>-277.33800000000002</v>
      </c>
      <c r="I1176" s="7"/>
      <c r="J1176" s="7">
        <v>496.86200000000002</v>
      </c>
      <c r="K1176" s="8"/>
      <c r="L1176" s="7">
        <v>0</v>
      </c>
      <c r="M1176" s="7">
        <v>0</v>
      </c>
      <c r="N1176" s="7">
        <v>496.86200000000002</v>
      </c>
      <c r="O1176" s="6" t="s">
        <v>328</v>
      </c>
      <c r="P1176" s="5">
        <v>0.01</v>
      </c>
      <c r="Q1176" s="5">
        <v>4.9686200000000005</v>
      </c>
    </row>
    <row r="1177" spans="1:17" x14ac:dyDescent="0.35">
      <c r="A1177" s="9">
        <v>19073</v>
      </c>
      <c r="B1177" s="8" t="s">
        <v>332</v>
      </c>
      <c r="C1177" s="8" t="s">
        <v>70</v>
      </c>
      <c r="D1177" s="8" t="s">
        <v>358</v>
      </c>
      <c r="E1177" s="8" t="s">
        <v>141</v>
      </c>
      <c r="F1177" s="7">
        <v>0</v>
      </c>
      <c r="G1177" s="7">
        <v>495</v>
      </c>
      <c r="H1177" s="7">
        <v>-15.7307664</v>
      </c>
      <c r="I1177" s="7"/>
      <c r="J1177" s="7">
        <v>479.26923360000001</v>
      </c>
      <c r="K1177" s="8" t="s">
        <v>357</v>
      </c>
      <c r="L1177" s="7">
        <v>0</v>
      </c>
      <c r="M1177" s="7">
        <v>0</v>
      </c>
      <c r="N1177" s="7">
        <v>479.26923360000001</v>
      </c>
      <c r="O1177" s="6" t="s">
        <v>328</v>
      </c>
      <c r="P1177" s="5">
        <v>5.99</v>
      </c>
      <c r="Q1177" s="5">
        <v>2870.822709264</v>
      </c>
    </row>
    <row r="1178" spans="1:17" x14ac:dyDescent="0.35">
      <c r="A1178" s="9">
        <v>19074</v>
      </c>
      <c r="B1178" s="8" t="s">
        <v>332</v>
      </c>
      <c r="C1178" s="8" t="s">
        <v>42</v>
      </c>
      <c r="D1178" s="8" t="s">
        <v>356</v>
      </c>
      <c r="E1178" s="8" t="s">
        <v>53</v>
      </c>
      <c r="F1178" s="7">
        <v>0</v>
      </c>
      <c r="G1178" s="7"/>
      <c r="H1178" s="7">
        <v>0</v>
      </c>
      <c r="I1178" s="7"/>
      <c r="J1178" s="7">
        <v>0</v>
      </c>
      <c r="K1178" s="8"/>
      <c r="L1178" s="7">
        <v>0</v>
      </c>
      <c r="M1178" s="7">
        <v>0</v>
      </c>
      <c r="N1178" s="7">
        <v>0</v>
      </c>
      <c r="O1178" s="6" t="s">
        <v>328</v>
      </c>
      <c r="P1178" s="5">
        <v>0</v>
      </c>
      <c r="Q1178" s="5">
        <v>0</v>
      </c>
    </row>
    <row r="1179" spans="1:17" x14ac:dyDescent="0.35">
      <c r="A1179" s="9">
        <v>19075</v>
      </c>
      <c r="B1179" s="8" t="s">
        <v>332</v>
      </c>
      <c r="C1179" s="8" t="s">
        <v>42</v>
      </c>
      <c r="D1179" s="8" t="s">
        <v>355</v>
      </c>
      <c r="E1179" s="8" t="s">
        <v>53</v>
      </c>
      <c r="F1179" s="7">
        <v>0</v>
      </c>
      <c r="G1179" s="7"/>
      <c r="H1179" s="7">
        <v>0</v>
      </c>
      <c r="I1179" s="7"/>
      <c r="J1179" s="7">
        <v>0</v>
      </c>
      <c r="K1179" s="8"/>
      <c r="L1179" s="7">
        <v>0</v>
      </c>
      <c r="M1179" s="7">
        <v>0</v>
      </c>
      <c r="N1179" s="7">
        <v>0</v>
      </c>
      <c r="O1179" s="6" t="s">
        <v>328</v>
      </c>
      <c r="P1179" s="5">
        <v>0</v>
      </c>
      <c r="Q1179" s="5">
        <v>0</v>
      </c>
    </row>
    <row r="1180" spans="1:17" x14ac:dyDescent="0.35">
      <c r="A1180" s="9">
        <v>19076</v>
      </c>
      <c r="B1180" s="8" t="s">
        <v>332</v>
      </c>
      <c r="C1180" s="8" t="s">
        <v>266</v>
      </c>
      <c r="D1180" s="8" t="s">
        <v>56</v>
      </c>
      <c r="E1180" s="8" t="s">
        <v>41</v>
      </c>
      <c r="F1180" s="7">
        <v>0</v>
      </c>
      <c r="G1180" s="7">
        <v>11550</v>
      </c>
      <c r="H1180" s="7">
        <v>-8343.8040000000001</v>
      </c>
      <c r="I1180" s="7"/>
      <c r="J1180" s="7">
        <v>3206.1959999999999</v>
      </c>
      <c r="K1180" s="8"/>
      <c r="L1180" s="7">
        <v>8000</v>
      </c>
      <c r="M1180" s="7">
        <v>-31.400000000000102</v>
      </c>
      <c r="N1180" s="7">
        <v>11174.796</v>
      </c>
      <c r="O1180" s="6" t="s">
        <v>328</v>
      </c>
      <c r="P1180" s="5">
        <v>2.4</v>
      </c>
      <c r="Q1180" s="5">
        <v>7694.8703999999998</v>
      </c>
    </row>
    <row r="1181" spans="1:17" x14ac:dyDescent="0.35">
      <c r="A1181" s="9">
        <v>19077</v>
      </c>
      <c r="B1181" s="8" t="s">
        <v>332</v>
      </c>
      <c r="C1181" s="8" t="s">
        <v>108</v>
      </c>
      <c r="D1181" s="8" t="s">
        <v>354</v>
      </c>
      <c r="E1181" s="8" t="s">
        <v>41</v>
      </c>
      <c r="F1181" s="7">
        <v>1507.8</v>
      </c>
      <c r="G1181" s="7">
        <v>5051</v>
      </c>
      <c r="H1181" s="7">
        <v>-363.13448399999999</v>
      </c>
      <c r="I1181" s="7"/>
      <c r="J1181" s="7">
        <v>6195.665516</v>
      </c>
      <c r="K1181" s="8"/>
      <c r="L1181" s="7">
        <v>0</v>
      </c>
      <c r="M1181" s="7">
        <v>0</v>
      </c>
      <c r="N1181" s="7">
        <v>6195.665516</v>
      </c>
      <c r="O1181" s="6" t="s">
        <v>328</v>
      </c>
      <c r="P1181" s="5">
        <v>1.0900000000000001</v>
      </c>
      <c r="Q1181" s="5">
        <v>6753.2754124400008</v>
      </c>
    </row>
    <row r="1182" spans="1:17" x14ac:dyDescent="0.35">
      <c r="A1182" s="9">
        <v>19078</v>
      </c>
      <c r="B1182" s="8" t="s">
        <v>332</v>
      </c>
      <c r="C1182" s="8" t="s">
        <v>266</v>
      </c>
      <c r="D1182" s="8" t="s">
        <v>353</v>
      </c>
      <c r="E1182" s="8" t="s">
        <v>41</v>
      </c>
      <c r="F1182" s="7">
        <v>595.79999999999995</v>
      </c>
      <c r="G1182" s="7">
        <v>595.79999999999995</v>
      </c>
      <c r="H1182" s="7">
        <v>-914.02200000000005</v>
      </c>
      <c r="I1182" s="7"/>
      <c r="J1182" s="7">
        <v>277.57799999999986</v>
      </c>
      <c r="K1182" s="8"/>
      <c r="L1182" s="7">
        <v>0</v>
      </c>
      <c r="M1182" s="7">
        <v>0</v>
      </c>
      <c r="N1182" s="7">
        <v>277.57799999999986</v>
      </c>
      <c r="O1182" s="6" t="s">
        <v>328</v>
      </c>
      <c r="P1182" s="5">
        <v>1.88</v>
      </c>
      <c r="Q1182" s="5">
        <v>521.84663999999975</v>
      </c>
    </row>
    <row r="1183" spans="1:17" x14ac:dyDescent="0.35">
      <c r="A1183" s="9">
        <v>19079</v>
      </c>
      <c r="B1183" s="8" t="s">
        <v>332</v>
      </c>
      <c r="C1183" s="8" t="s">
        <v>44</v>
      </c>
      <c r="D1183" s="8" t="s">
        <v>352</v>
      </c>
      <c r="E1183" s="8" t="s">
        <v>46</v>
      </c>
      <c r="F1183" s="7">
        <v>363.6</v>
      </c>
      <c r="G1183" s="7"/>
      <c r="H1183" s="7">
        <v>0</v>
      </c>
      <c r="I1183" s="7"/>
      <c r="J1183" s="7">
        <v>363.6</v>
      </c>
      <c r="K1183" s="8"/>
      <c r="L1183" s="7">
        <v>0</v>
      </c>
      <c r="M1183" s="7">
        <v>0</v>
      </c>
      <c r="N1183" s="7">
        <v>363.6</v>
      </c>
      <c r="O1183" s="6" t="s">
        <v>328</v>
      </c>
      <c r="P1183" s="5">
        <v>0</v>
      </c>
      <c r="Q1183" s="5">
        <v>0</v>
      </c>
    </row>
    <row r="1184" spans="1:17" x14ac:dyDescent="0.35">
      <c r="A1184" s="9">
        <v>19080</v>
      </c>
      <c r="B1184" s="8" t="s">
        <v>332</v>
      </c>
      <c r="C1184" s="8" t="s">
        <v>44</v>
      </c>
      <c r="D1184" s="8" t="s">
        <v>351</v>
      </c>
      <c r="E1184" s="8" t="s">
        <v>46</v>
      </c>
      <c r="F1184" s="7">
        <v>369</v>
      </c>
      <c r="G1184" s="7"/>
      <c r="H1184" s="7">
        <v>0</v>
      </c>
      <c r="I1184" s="7"/>
      <c r="J1184" s="7">
        <v>369</v>
      </c>
      <c r="K1184" s="8"/>
      <c r="L1184" s="7">
        <v>0</v>
      </c>
      <c r="M1184" s="7">
        <v>0</v>
      </c>
      <c r="N1184" s="7">
        <v>369</v>
      </c>
      <c r="O1184" s="6" t="s">
        <v>328</v>
      </c>
      <c r="P1184" s="5">
        <v>0</v>
      </c>
      <c r="Q1184" s="5">
        <v>0</v>
      </c>
    </row>
    <row r="1185" spans="1:17" x14ac:dyDescent="0.35">
      <c r="A1185" s="9">
        <v>19081</v>
      </c>
      <c r="B1185" s="8" t="s">
        <v>332</v>
      </c>
      <c r="C1185" s="8" t="s">
        <v>51</v>
      </c>
      <c r="D1185" s="8" t="s">
        <v>54</v>
      </c>
      <c r="E1185" s="8" t="s">
        <v>53</v>
      </c>
      <c r="F1185" s="7">
        <v>0</v>
      </c>
      <c r="G1185" s="7"/>
      <c r="H1185" s="7">
        <v>0</v>
      </c>
      <c r="I1185" s="7"/>
      <c r="J1185" s="7">
        <v>0</v>
      </c>
      <c r="K1185" s="8"/>
      <c r="L1185" s="7">
        <v>700</v>
      </c>
      <c r="M1185" s="7">
        <v>-744</v>
      </c>
      <c r="N1185" s="7">
        <v>-44</v>
      </c>
      <c r="O1185" s="6" t="s">
        <v>328</v>
      </c>
      <c r="P1185" s="5">
        <v>0</v>
      </c>
      <c r="Q1185" s="5">
        <v>0</v>
      </c>
    </row>
    <row r="1186" spans="1:17" x14ac:dyDescent="0.35">
      <c r="A1186" s="9">
        <v>19082</v>
      </c>
      <c r="B1186" s="8" t="s">
        <v>332</v>
      </c>
      <c r="C1186" s="8" t="s">
        <v>51</v>
      </c>
      <c r="D1186" s="8" t="s">
        <v>52</v>
      </c>
      <c r="E1186" s="8" t="s">
        <v>53</v>
      </c>
      <c r="F1186" s="7">
        <v>0</v>
      </c>
      <c r="G1186" s="7"/>
      <c r="H1186" s="7">
        <v>0</v>
      </c>
      <c r="I1186" s="7"/>
      <c r="J1186" s="7">
        <v>0</v>
      </c>
      <c r="K1186" s="8"/>
      <c r="L1186" s="7">
        <v>700</v>
      </c>
      <c r="M1186" s="7">
        <v>-744</v>
      </c>
      <c r="N1186" s="7">
        <v>-44</v>
      </c>
      <c r="O1186" s="6" t="s">
        <v>328</v>
      </c>
      <c r="P1186" s="5">
        <v>0</v>
      </c>
      <c r="Q1186" s="5">
        <v>0</v>
      </c>
    </row>
    <row r="1187" spans="1:17" x14ac:dyDescent="0.35">
      <c r="A1187" s="9">
        <v>19083</v>
      </c>
      <c r="B1187" s="8" t="s">
        <v>332</v>
      </c>
      <c r="C1187" s="8" t="s">
        <v>350</v>
      </c>
      <c r="D1187" s="8" t="s">
        <v>349</v>
      </c>
      <c r="E1187" s="8" t="s">
        <v>41</v>
      </c>
      <c r="F1187" s="7">
        <v>0</v>
      </c>
      <c r="G1187" s="7">
        <v>845</v>
      </c>
      <c r="H1187" s="7">
        <v>0</v>
      </c>
      <c r="I1187" s="7"/>
      <c r="J1187" s="7">
        <v>845</v>
      </c>
      <c r="K1187" s="8" t="s">
        <v>348</v>
      </c>
      <c r="L1187" s="7">
        <v>0</v>
      </c>
      <c r="M1187" s="7">
        <v>0</v>
      </c>
      <c r="N1187" s="7">
        <v>845</v>
      </c>
      <c r="O1187" s="6" t="s">
        <v>328</v>
      </c>
      <c r="P1187" s="5">
        <v>0</v>
      </c>
      <c r="Q1187" s="5">
        <v>0</v>
      </c>
    </row>
    <row r="1188" spans="1:17" x14ac:dyDescent="0.35">
      <c r="A1188" s="9">
        <v>19084</v>
      </c>
      <c r="B1188" s="8" t="s">
        <v>332</v>
      </c>
      <c r="C1188" s="8" t="s">
        <v>345</v>
      </c>
      <c r="D1188" s="8" t="s">
        <v>347</v>
      </c>
      <c r="E1188" s="8" t="s">
        <v>53</v>
      </c>
      <c r="F1188" s="7">
        <v>0</v>
      </c>
      <c r="G1188" s="7"/>
      <c r="H1188" s="7">
        <v>0</v>
      </c>
      <c r="I1188" s="7"/>
      <c r="J1188" s="7">
        <v>0</v>
      </c>
      <c r="K1188" s="8" t="s">
        <v>342</v>
      </c>
      <c r="L1188" s="7">
        <v>0</v>
      </c>
      <c r="M1188" s="7">
        <v>0</v>
      </c>
      <c r="N1188" s="7">
        <v>0</v>
      </c>
      <c r="O1188" s="6" t="s">
        <v>328</v>
      </c>
      <c r="P1188" s="5">
        <v>0</v>
      </c>
      <c r="Q1188" s="5">
        <v>0</v>
      </c>
    </row>
    <row r="1189" spans="1:17" x14ac:dyDescent="0.35">
      <c r="A1189" s="9">
        <v>19085</v>
      </c>
      <c r="B1189" s="8" t="s">
        <v>332</v>
      </c>
      <c r="C1189" s="8" t="s">
        <v>345</v>
      </c>
      <c r="D1189" s="8" t="s">
        <v>346</v>
      </c>
      <c r="E1189" s="8" t="s">
        <v>53</v>
      </c>
      <c r="F1189" s="7">
        <v>0</v>
      </c>
      <c r="G1189" s="7"/>
      <c r="H1189" s="7">
        <v>0</v>
      </c>
      <c r="I1189" s="7"/>
      <c r="J1189" s="7">
        <v>0</v>
      </c>
      <c r="K1189" s="8" t="s">
        <v>342</v>
      </c>
      <c r="L1189" s="7">
        <v>0</v>
      </c>
      <c r="M1189" s="7">
        <v>0</v>
      </c>
      <c r="N1189" s="7">
        <v>0</v>
      </c>
      <c r="O1189" s="6" t="s">
        <v>328</v>
      </c>
      <c r="P1189" s="5">
        <v>0</v>
      </c>
      <c r="Q1189" s="5">
        <v>0</v>
      </c>
    </row>
    <row r="1190" spans="1:17" x14ac:dyDescent="0.35">
      <c r="A1190" s="9">
        <v>19086</v>
      </c>
      <c r="B1190" s="8" t="s">
        <v>332</v>
      </c>
      <c r="C1190" s="8" t="s">
        <v>345</v>
      </c>
      <c r="D1190" s="8" t="s">
        <v>344</v>
      </c>
      <c r="E1190" s="8" t="s">
        <v>343</v>
      </c>
      <c r="F1190" s="7">
        <v>0</v>
      </c>
      <c r="G1190" s="7"/>
      <c r="H1190" s="7">
        <v>0</v>
      </c>
      <c r="I1190" s="7"/>
      <c r="J1190" s="7">
        <v>0</v>
      </c>
      <c r="K1190" s="8" t="s">
        <v>342</v>
      </c>
      <c r="L1190" s="7">
        <v>0</v>
      </c>
      <c r="M1190" s="7">
        <v>0</v>
      </c>
      <c r="N1190" s="7">
        <v>0</v>
      </c>
      <c r="O1190" s="6" t="s">
        <v>328</v>
      </c>
      <c r="P1190" s="5">
        <v>0</v>
      </c>
      <c r="Q1190" s="5">
        <v>0</v>
      </c>
    </row>
    <row r="1191" spans="1:17" x14ac:dyDescent="0.35">
      <c r="A1191" s="9">
        <v>19087</v>
      </c>
      <c r="B1191" s="8" t="s">
        <v>332</v>
      </c>
      <c r="C1191" s="8" t="s">
        <v>39</v>
      </c>
      <c r="D1191" s="8" t="s">
        <v>341</v>
      </c>
      <c r="E1191" s="8" t="s">
        <v>41</v>
      </c>
      <c r="F1191" s="7">
        <v>0</v>
      </c>
      <c r="G1191" s="7"/>
      <c r="H1191" s="7">
        <v>0</v>
      </c>
      <c r="I1191" s="7"/>
      <c r="J1191" s="7">
        <v>0</v>
      </c>
      <c r="K1191" s="8"/>
      <c r="L1191" s="7">
        <v>270</v>
      </c>
      <c r="M1191" s="7">
        <v>0</v>
      </c>
      <c r="N1191" s="7">
        <v>270</v>
      </c>
      <c r="O1191" s="6" t="s">
        <v>328</v>
      </c>
      <c r="P1191" s="5">
        <v>0</v>
      </c>
      <c r="Q1191" s="5">
        <v>0</v>
      </c>
    </row>
    <row r="1192" spans="1:17" x14ac:dyDescent="0.35">
      <c r="A1192" s="9">
        <v>19088</v>
      </c>
      <c r="B1192" s="8" t="s">
        <v>332</v>
      </c>
      <c r="C1192" s="8" t="s">
        <v>57</v>
      </c>
      <c r="D1192" s="8" t="s">
        <v>340</v>
      </c>
      <c r="E1192" s="8" t="s">
        <v>53</v>
      </c>
      <c r="F1192" s="7">
        <v>0</v>
      </c>
      <c r="G1192" s="7"/>
      <c r="H1192" s="7">
        <v>0</v>
      </c>
      <c r="I1192" s="7"/>
      <c r="J1192" s="7">
        <v>0</v>
      </c>
      <c r="K1192" s="8"/>
      <c r="L1192" s="7">
        <v>0</v>
      </c>
      <c r="M1192" s="7">
        <v>0</v>
      </c>
      <c r="N1192" s="7">
        <v>0</v>
      </c>
      <c r="O1192" s="6" t="s">
        <v>328</v>
      </c>
      <c r="P1192" s="5">
        <v>0</v>
      </c>
      <c r="Q1192" s="5">
        <v>0</v>
      </c>
    </row>
    <row r="1193" spans="1:17" x14ac:dyDescent="0.35">
      <c r="A1193" s="9">
        <v>19089</v>
      </c>
      <c r="B1193" s="8" t="s">
        <v>332</v>
      </c>
      <c r="C1193" s="8" t="s">
        <v>42</v>
      </c>
      <c r="D1193" s="8" t="s">
        <v>43</v>
      </c>
      <c r="E1193" s="8" t="s">
        <v>41</v>
      </c>
      <c r="F1193" s="7">
        <v>0</v>
      </c>
      <c r="G1193" s="7"/>
      <c r="H1193" s="7">
        <v>0</v>
      </c>
      <c r="I1193" s="7"/>
      <c r="J1193" s="7">
        <v>0</v>
      </c>
      <c r="K1193" s="8"/>
      <c r="L1193" s="7">
        <v>9000</v>
      </c>
      <c r="M1193" s="7">
        <v>-5395.5</v>
      </c>
      <c r="N1193" s="7">
        <v>3604.5</v>
      </c>
      <c r="O1193" s="6" t="s">
        <v>328</v>
      </c>
      <c r="P1193" s="5">
        <v>0</v>
      </c>
      <c r="Q1193" s="5">
        <v>0</v>
      </c>
    </row>
    <row r="1194" spans="1:17" x14ac:dyDescent="0.35">
      <c r="A1194" s="9">
        <v>19090</v>
      </c>
      <c r="B1194" s="8" t="s">
        <v>332</v>
      </c>
      <c r="C1194" s="8" t="s">
        <v>339</v>
      </c>
      <c r="D1194" s="8" t="s">
        <v>338</v>
      </c>
      <c r="E1194" s="8" t="s">
        <v>41</v>
      </c>
      <c r="F1194" s="7">
        <v>0</v>
      </c>
      <c r="G1194" s="7"/>
      <c r="H1194" s="7">
        <v>0</v>
      </c>
      <c r="I1194" s="7"/>
      <c r="J1194" s="7">
        <v>0</v>
      </c>
      <c r="K1194" s="8"/>
      <c r="L1194" s="7">
        <v>0</v>
      </c>
      <c r="M1194" s="7">
        <v>0</v>
      </c>
      <c r="N1194" s="7">
        <v>0</v>
      </c>
      <c r="O1194" s="6" t="s">
        <v>328</v>
      </c>
      <c r="P1194" s="5">
        <v>0</v>
      </c>
      <c r="Q1194" s="5">
        <v>0</v>
      </c>
    </row>
    <row r="1195" spans="1:17" x14ac:dyDescent="0.35">
      <c r="A1195" s="9">
        <v>19091</v>
      </c>
      <c r="B1195" s="8" t="s">
        <v>332</v>
      </c>
      <c r="C1195" s="8" t="s">
        <v>306</v>
      </c>
      <c r="D1195" s="8" t="s">
        <v>337</v>
      </c>
      <c r="E1195" s="8" t="s">
        <v>41</v>
      </c>
      <c r="F1195" s="7">
        <v>0</v>
      </c>
      <c r="G1195" s="7"/>
      <c r="H1195" s="7">
        <v>0</v>
      </c>
      <c r="I1195" s="7"/>
      <c r="J1195" s="7">
        <v>0</v>
      </c>
      <c r="K1195" s="8"/>
      <c r="L1195" s="7">
        <v>40000</v>
      </c>
      <c r="M1195" s="7">
        <v>0</v>
      </c>
      <c r="N1195" s="7">
        <v>40000</v>
      </c>
      <c r="O1195" s="6" t="s">
        <v>328</v>
      </c>
      <c r="P1195" s="5">
        <v>0</v>
      </c>
      <c r="Q1195" s="5">
        <v>0</v>
      </c>
    </row>
    <row r="1196" spans="1:17" x14ac:dyDescent="0.35">
      <c r="A1196" s="9">
        <v>19092</v>
      </c>
      <c r="B1196" s="8" t="s">
        <v>332</v>
      </c>
      <c r="C1196" s="8" t="s">
        <v>266</v>
      </c>
      <c r="D1196" s="8" t="s">
        <v>336</v>
      </c>
      <c r="E1196" s="8" t="s">
        <v>41</v>
      </c>
      <c r="F1196" s="7">
        <v>0</v>
      </c>
      <c r="G1196" s="7"/>
      <c r="H1196" s="7">
        <v>0</v>
      </c>
      <c r="I1196" s="7"/>
      <c r="J1196" s="7">
        <v>0</v>
      </c>
      <c r="K1196" s="8"/>
      <c r="L1196" s="7">
        <v>0</v>
      </c>
      <c r="M1196" s="7">
        <v>0</v>
      </c>
      <c r="N1196" s="7">
        <v>0</v>
      </c>
      <c r="O1196" s="6" t="s">
        <v>328</v>
      </c>
      <c r="P1196" s="5">
        <v>0</v>
      </c>
      <c r="Q1196" s="5">
        <v>0</v>
      </c>
    </row>
    <row r="1197" spans="1:17" x14ac:dyDescent="0.35">
      <c r="A1197" s="9">
        <v>19093</v>
      </c>
      <c r="B1197" s="8" t="s">
        <v>332</v>
      </c>
      <c r="C1197" s="8" t="s">
        <v>110</v>
      </c>
      <c r="D1197" s="8" t="s">
        <v>335</v>
      </c>
      <c r="E1197" s="8" t="s">
        <v>41</v>
      </c>
      <c r="F1197" s="7">
        <v>0</v>
      </c>
      <c r="G1197" s="7">
        <v>189.5</v>
      </c>
      <c r="H1197" s="7">
        <v>-16.979134200000001</v>
      </c>
      <c r="I1197" s="7"/>
      <c r="J1197" s="7">
        <v>172.5208658</v>
      </c>
      <c r="K1197" s="8"/>
      <c r="L1197" s="7">
        <v>0</v>
      </c>
      <c r="M1197" s="7">
        <v>-11.287789999999999</v>
      </c>
      <c r="N1197" s="7">
        <v>161.23307579999999</v>
      </c>
      <c r="O1197" s="6" t="s">
        <v>328</v>
      </c>
      <c r="P1197" s="5">
        <v>0</v>
      </c>
      <c r="Q1197" s="5">
        <v>0</v>
      </c>
    </row>
    <row r="1198" spans="1:17" x14ac:dyDescent="0.35">
      <c r="A1198" s="9">
        <v>19094</v>
      </c>
      <c r="B1198" s="8" t="s">
        <v>332</v>
      </c>
      <c r="C1198" s="8" t="s">
        <v>42</v>
      </c>
      <c r="D1198" s="8" t="s">
        <v>122</v>
      </c>
      <c r="E1198" s="8" t="s">
        <v>41</v>
      </c>
      <c r="F1198" s="7"/>
      <c r="G1198" s="7"/>
      <c r="H1198" s="7">
        <v>0</v>
      </c>
      <c r="I1198" s="7"/>
      <c r="J1198" s="7">
        <v>0</v>
      </c>
      <c r="K1198" s="8"/>
      <c r="L1198" s="7">
        <v>0</v>
      </c>
      <c r="M1198" s="7">
        <v>0</v>
      </c>
      <c r="N1198" s="7">
        <v>0</v>
      </c>
      <c r="O1198" s="6" t="s">
        <v>333</v>
      </c>
      <c r="P1198" s="5">
        <v>0</v>
      </c>
      <c r="Q1198" s="5">
        <v>0</v>
      </c>
    </row>
    <row r="1199" spans="1:17" x14ac:dyDescent="0.35">
      <c r="A1199" s="9">
        <v>19095</v>
      </c>
      <c r="B1199" s="8" t="s">
        <v>332</v>
      </c>
      <c r="C1199" s="8" t="s">
        <v>57</v>
      </c>
      <c r="D1199" s="8" t="s">
        <v>334</v>
      </c>
      <c r="E1199" s="8" t="s">
        <v>41</v>
      </c>
      <c r="F1199" s="7"/>
      <c r="G1199" s="7">
        <v>8741</v>
      </c>
      <c r="H1199" s="7">
        <v>-3025.0250160000001</v>
      </c>
      <c r="I1199" s="7"/>
      <c r="J1199" s="7">
        <v>5715.9749840000004</v>
      </c>
      <c r="K1199" s="8"/>
      <c r="L1199" s="7">
        <v>0</v>
      </c>
      <c r="M1199" s="7">
        <v>-8357.4673999999995</v>
      </c>
      <c r="N1199" s="7">
        <v>-2641.4924159999991</v>
      </c>
      <c r="O1199" s="6" t="s">
        <v>333</v>
      </c>
      <c r="P1199" s="5">
        <v>1.85</v>
      </c>
      <c r="Q1199" s="5">
        <v>10574.553720400001</v>
      </c>
    </row>
    <row r="1200" spans="1:17" x14ac:dyDescent="0.35">
      <c r="A1200" s="9">
        <v>99999</v>
      </c>
      <c r="B1200" s="8" t="s">
        <v>332</v>
      </c>
      <c r="C1200" s="8" t="s">
        <v>331</v>
      </c>
      <c r="D1200" s="8" t="s">
        <v>330</v>
      </c>
      <c r="E1200" s="8" t="s">
        <v>329</v>
      </c>
      <c r="F1200" s="7">
        <v>0</v>
      </c>
      <c r="G1200" s="7"/>
      <c r="H1200" s="7">
        <v>0</v>
      </c>
      <c r="I1200" s="7"/>
      <c r="J1200" s="7">
        <v>0</v>
      </c>
      <c r="K1200" s="8"/>
      <c r="L1200" s="7">
        <v>0</v>
      </c>
      <c r="M1200" s="7">
        <v>0</v>
      </c>
      <c r="N1200" s="7">
        <v>0</v>
      </c>
      <c r="O1200" s="6" t="s">
        <v>328</v>
      </c>
      <c r="P1200" s="5">
        <v>0</v>
      </c>
      <c r="Q1200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Yarn Demand Report</vt:lpstr>
      <vt:lpstr>inventory</vt:lpstr>
      <vt:lpstr>inventory!_FilterDatabase</vt:lpstr>
      <vt:lpstr>inventory!Print_Titles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Sytz</dc:creator>
  <cp:lastModifiedBy>Parker Sytz</cp:lastModifiedBy>
  <dcterms:created xsi:type="dcterms:W3CDTF">2025-09-02T08:46:35Z</dcterms:created>
  <dcterms:modified xsi:type="dcterms:W3CDTF">2025-09-02T15:33:34Z</dcterms:modified>
</cp:coreProperties>
</file>