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nielptacek/Desktop/mrtva_doba_VU/"/>
    </mc:Choice>
  </mc:AlternateContent>
  <xr:revisionPtr revIDLastSave="0" documentId="13_ncr:1_{E2BB34A6-3CBE-D74E-9EC3-0491A0D51ECD}" xr6:coauthVersionLast="47" xr6:coauthVersionMax="47" xr10:uidLastSave="{00000000-0000-0000-0000-000000000000}"/>
  <bookViews>
    <workbookView xWindow="0" yWindow="500" windowWidth="33600" windowHeight="20500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2" l="1"/>
  <c r="U41" i="2"/>
  <c r="K41" i="2"/>
  <c r="L41" i="2"/>
  <c r="M41" i="2"/>
  <c r="N41" i="2"/>
  <c r="O41" i="2"/>
  <c r="P41" i="2"/>
  <c r="Q41" i="2"/>
  <c r="R41" i="2"/>
  <c r="S41" i="2"/>
  <c r="J41" i="2"/>
  <c r="K38" i="2"/>
  <c r="L38" i="2"/>
  <c r="M38" i="2"/>
  <c r="N38" i="2"/>
  <c r="O38" i="2"/>
  <c r="P38" i="2"/>
  <c r="Q38" i="2"/>
  <c r="R38" i="2"/>
  <c r="S38" i="2"/>
  <c r="J38" i="2"/>
  <c r="Q30" i="2"/>
  <c r="Q31" i="2"/>
  <c r="Q22" i="2" l="1"/>
  <c r="Q23" i="2" l="1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<sst xmlns="http://schemas.openxmlformats.org/spreadsheetml/2006/main" count="32" uniqueCount="31">
  <si>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</si>
  <si>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</si>
  <si>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</si>
  <si>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</si>
  <si>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</si>
  <si>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</si>
  <si>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</si>
  <si>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</si>
  <si>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</si>
  <si>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</si>
  <si>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</si>
  <si>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</si>
  <si>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</si>
  <si>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</si>
  <si>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</si>
  <si>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</si>
  <si>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</si>
  <si>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</si>
  <si>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</si>
  <si>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</si>
  <si>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</si>
  <si>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</si>
  <si>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</si>
  <si>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</si>
  <si>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</si>
  <si>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</si>
  <si>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</si>
  <si>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</si>
  <si>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</si>
  <si>
    <t>viz obrazky v galerii - 4,2 %</t>
  </si>
  <si>
    <t>nastaveno na 131J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</si>
</sst>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152.58790779523042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5.0736708829581865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31" totalsRowShown="0" headerRowDxfId="21" dataDxfId="19" headerRowBorderDxfId="20" tableBorderDxfId="18" totalsRowBorderDxfId="17">
  <autoFilter ref="A6:Q31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topLeftCell="A52" zoomScale="90" zoomScaleNormal="90" workbookViewId="0">
      <selection activeCell="A60" sqref="A60"/>
    </sheetView>
  </sheetViews>
  <sheetFormatPr baseColWidth="10" defaultColWidth="11.5" defaultRowHeight="16" x14ac:dyDescent="0.2"/>
  <cols>
    <col min="1" max="1" width="15" bestFit="1" customWidth="1"/>
    <col min="2" max="2" width="15.6640625" bestFit="1" customWidth="1"/>
    <col min="3" max="3" width="12.1640625" bestFit="1" customWidth="1"/>
    <col min="7" max="7" width="24.1640625" bestFit="1" customWidth="1"/>
    <col min="8" max="8" width="21.5" bestFit="1" customWidth="1"/>
  </cols>
  <sheetData>
    <row r="1" spans="1:8" x14ac:dyDescent="0.2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 x14ac:dyDescent="0.2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 x14ac:dyDescent="0.2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 x14ac:dyDescent="0.2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 x14ac:dyDescent="0.2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 x14ac:dyDescent="0.2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 x14ac:dyDescent="0.2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 x14ac:dyDescent="0.2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 x14ac:dyDescent="0.2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 x14ac:dyDescent="0.2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3"/>
      <c r="E10" s="12">
        <f t="shared" si="1"/>
        <v>9</v>
      </c>
    </row>
    <row r="11" spans="1:8" x14ac:dyDescent="0.2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8" t="s">
        <v>24</v>
      </c>
    </row>
    <row r="12" spans="1:8" x14ac:dyDescent="0.2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3"/>
      <c r="E12" s="12">
        <f t="shared" si="1"/>
        <v>11.142361111109494</v>
      </c>
    </row>
    <row r="13" spans="1:8" x14ac:dyDescent="0.2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 x14ac:dyDescent="0.2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3"/>
      <c r="E14" s="12">
        <f t="shared" si="1"/>
        <v>13.022222222221899</v>
      </c>
    </row>
    <row r="15" spans="1:8" x14ac:dyDescent="0.2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 x14ac:dyDescent="0.2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15.006944444445253</v>
      </c>
    </row>
    <row r="17" spans="1:5" x14ac:dyDescent="0.2">
      <c r="A17" s="4">
        <v>45496.621527777781</v>
      </c>
      <c r="B17" s="5">
        <f t="shared" si="0"/>
        <v>191.50476842302041</v>
      </c>
      <c r="C17" s="5">
        <f t="shared" si="2"/>
        <v>17.412896732966203</v>
      </c>
      <c r="D17" s="3"/>
      <c r="E17" s="12">
        <f t="shared" si="1"/>
        <v>16</v>
      </c>
    </row>
    <row r="18" spans="1:5" x14ac:dyDescent="0.2">
      <c r="A18" s="4">
        <v>45497.614583333336</v>
      </c>
      <c r="B18" s="5">
        <f t="shared" si="0"/>
        <v>175.75404907019745</v>
      </c>
      <c r="C18" s="5">
        <f t="shared" si="2"/>
        <v>15.750719352822955</v>
      </c>
      <c r="D18" s="3"/>
      <c r="E18" s="12">
        <f t="shared" si="1"/>
        <v>17.169444444443798</v>
      </c>
    </row>
    <row r="19" spans="1:5" x14ac:dyDescent="0.2">
      <c r="A19" s="4">
        <v>45498.78402777778</v>
      </c>
      <c r="B19" s="5">
        <f t="shared" si="0"/>
        <v>158.85845874629027</v>
      </c>
      <c r="C19" s="5">
        <f t="shared" si="2"/>
        <v>16.895590323907186</v>
      </c>
      <c r="D19" s="3"/>
      <c r="E19" s="12">
        <f t="shared" si="1"/>
        <v>17.635416666664241</v>
      </c>
    </row>
    <row r="20" spans="1:5" x14ac:dyDescent="0.2">
      <c r="A20" s="4">
        <v>45499.25</v>
      </c>
      <c r="B20" s="5">
        <f t="shared" si="0"/>
        <v>152.58790779523042</v>
      </c>
      <c r="C20" s="5">
        <f t="shared" si="2"/>
        <v>6.2705509510598461</v>
      </c>
      <c r="D20" s="6"/>
      <c r="E20" s="12">
        <f t="shared" si="1"/>
        <v>18.635416666664241</v>
      </c>
    </row>
    <row r="21" spans="1:5" x14ac:dyDescent="0.2">
      <c r="A21" s="4">
        <v>45500.25</v>
      </c>
      <c r="B21" s="5">
        <f t="shared" si="0"/>
        <v>139.95396474416719</v>
      </c>
      <c r="C21" s="5">
        <f t="shared" si="2"/>
        <v>12.633943051063227</v>
      </c>
      <c r="D21" s="3"/>
      <c r="E21" s="12">
        <f t="shared" si="1"/>
        <v>20</v>
      </c>
    </row>
    <row r="22" spans="1:5" x14ac:dyDescent="0.2">
      <c r="A22" s="4">
        <v>45501.614583333336</v>
      </c>
      <c r="B22" s="5">
        <f t="shared" si="0"/>
        <v>124.3843355355359</v>
      </c>
      <c r="C22" s="5">
        <f t="shared" si="2"/>
        <v>15.569629208631298</v>
      </c>
      <c r="D22" s="3"/>
      <c r="E22" s="12">
        <f t="shared" si="1"/>
        <v>20.59375</v>
      </c>
    </row>
    <row r="23" spans="1:5" x14ac:dyDescent="0.2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3"/>
      <c r="E23" s="12">
        <f t="shared" si="1"/>
        <v>22.21875</v>
      </c>
    </row>
    <row r="24" spans="1:5" x14ac:dyDescent="0.2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 x14ac:dyDescent="0.2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 x14ac:dyDescent="0.2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 x14ac:dyDescent="0.2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 x14ac:dyDescent="0.2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 x14ac:dyDescent="0.2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 x14ac:dyDescent="0.2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 x14ac:dyDescent="0.2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 x14ac:dyDescent="0.2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 x14ac:dyDescent="0.2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 x14ac:dyDescent="0.2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 x14ac:dyDescent="0.2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 x14ac:dyDescent="0.2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35.061111111106584</v>
      </c>
    </row>
    <row r="37" spans="1:5" x14ac:dyDescent="0.2">
      <c r="A37" s="4">
        <v>45516.675694444442</v>
      </c>
      <c r="B37" s="5">
        <f t="shared" si="3"/>
        <v>33.841391146416889</v>
      </c>
      <c r="C37" s="5">
        <f t="shared" si="2"/>
        <v>3.25032435346602</v>
      </c>
      <c r="D37" s="3"/>
      <c r="E37" s="12">
        <f t="shared" si="1"/>
        <v>36</v>
      </c>
    </row>
    <row r="38" spans="1:5" x14ac:dyDescent="0.2">
      <c r="A38" s="4">
        <v>45517.614583333336</v>
      </c>
      <c r="B38" s="5">
        <f t="shared" si="3"/>
        <v>31.203771979726337</v>
      </c>
      <c r="C38" s="5">
        <f t="shared" si="2"/>
        <v>2.637619166690552</v>
      </c>
      <c r="D38" s="6"/>
      <c r="E38" s="12">
        <f t="shared" si="1"/>
        <v>37</v>
      </c>
    </row>
    <row r="39" spans="1:5" x14ac:dyDescent="0.2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38.024305555554747</v>
      </c>
    </row>
    <row r="40" spans="1:5" x14ac:dyDescent="0.2">
      <c r="A40" s="4">
        <v>45519.638888888891</v>
      </c>
      <c r="B40" s="5">
        <f t="shared" si="3"/>
        <v>26.195395775064554</v>
      </c>
      <c r="C40" s="5">
        <f t="shared" si="2"/>
        <v>2.4247725373301066</v>
      </c>
      <c r="D40" s="3"/>
      <c r="E40" s="12">
        <f t="shared" si="1"/>
        <v>39</v>
      </c>
    </row>
    <row r="41" spans="1:5" x14ac:dyDescent="0.2">
      <c r="A41" s="4">
        <v>45520.614583333336</v>
      </c>
      <c r="B41" s="5">
        <f t="shared" si="3"/>
        <v>24.076999243784549</v>
      </c>
      <c r="C41" s="5">
        <f t="shared" si="2"/>
        <v>2.1183965312800055</v>
      </c>
      <c r="D41" s="3"/>
      <c r="E41" s="12">
        <f t="shared" si="1"/>
        <v>40</v>
      </c>
    </row>
    <row r="42" spans="1:5" x14ac:dyDescent="0.2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 x14ac:dyDescent="0.2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42.059027777773736</v>
      </c>
    </row>
    <row r="44" spans="1:5" x14ac:dyDescent="0.2">
      <c r="A44" s="4">
        <v>45523.673611111109</v>
      </c>
      <c r="B44" s="5">
        <f t="shared" si="3"/>
        <v>18.483406721558197</v>
      </c>
      <c r="C44" s="5">
        <f t="shared" si="2"/>
        <v>1.7716066752060513</v>
      </c>
      <c r="D44" s="3"/>
      <c r="E44" s="12">
        <f t="shared" si="1"/>
        <v>43</v>
      </c>
    </row>
    <row r="45" spans="1:5" x14ac:dyDescent="0.2">
      <c r="A45" s="4">
        <v>45524.614583333336</v>
      </c>
      <c r="B45" s="5">
        <f t="shared" si="3"/>
        <v>17.039730057266535</v>
      </c>
      <c r="C45" s="5">
        <f t="shared" si="2"/>
        <v>1.4436766642916616</v>
      </c>
      <c r="D45" s="6"/>
      <c r="E45" s="12">
        <f t="shared" si="1"/>
        <v>44</v>
      </c>
    </row>
    <row r="46" spans="1:5" x14ac:dyDescent="0.2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 x14ac:dyDescent="0.2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 x14ac:dyDescent="0.2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 x14ac:dyDescent="0.2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 x14ac:dyDescent="0.2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48.987499999995634</v>
      </c>
    </row>
    <row r="51" spans="1:5" x14ac:dyDescent="0.2">
      <c r="A51" s="4">
        <v>45530.602083333331</v>
      </c>
      <c r="B51" s="5">
        <f t="shared" si="3"/>
        <v>10.155993722154363</v>
      </c>
      <c r="C51" s="5">
        <f t="shared" si="2"/>
        <v>0.90484728166478057</v>
      </c>
      <c r="D51" s="3"/>
      <c r="E51" s="12">
        <f t="shared" si="1"/>
        <v>50</v>
      </c>
    </row>
    <row r="52" spans="1:5" x14ac:dyDescent="0.2">
      <c r="A52" s="4">
        <v>45531.614583333336</v>
      </c>
      <c r="B52" s="5">
        <f t="shared" si="3"/>
        <v>9.3050417306330697</v>
      </c>
      <c r="C52" s="5">
        <f t="shared" si="2"/>
        <v>0.85095199152129375</v>
      </c>
      <c r="D52" s="6"/>
      <c r="E52" s="12">
        <f t="shared" si="1"/>
        <v>51</v>
      </c>
    </row>
    <row r="53" spans="1:5" x14ac:dyDescent="0.2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 x14ac:dyDescent="0.2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 x14ac:dyDescent="0.2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 x14ac:dyDescent="0.2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 x14ac:dyDescent="0.2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 x14ac:dyDescent="0.2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57.017361111109494</v>
      </c>
    </row>
    <row r="59" spans="1:5" x14ac:dyDescent="0.2">
      <c r="A59" s="4">
        <v>45538.631944444445</v>
      </c>
      <c r="B59" s="5">
        <f t="shared" si="3"/>
        <v>5.0736708829581865</v>
      </c>
      <c r="C59" s="5">
        <f t="shared" si="2"/>
        <v>0.4663174752836321</v>
      </c>
      <c r="D59" s="6"/>
      <c r="E59" s="12">
        <f t="shared" si="1"/>
        <v>58</v>
      </c>
    </row>
    <row r="60" spans="1:5" x14ac:dyDescent="0.2">
      <c r="A60" s="4">
        <v>45539.614583333336</v>
      </c>
      <c r="B60" s="5">
        <f t="shared" si="3"/>
        <v>4.6605699189475844</v>
      </c>
      <c r="C60" s="5">
        <f t="shared" si="2"/>
        <v>0.41310096401060203</v>
      </c>
      <c r="D60" s="3"/>
      <c r="E60" s="12">
        <f t="shared" si="1"/>
        <v>59</v>
      </c>
    </row>
    <row r="61" spans="1:5" x14ac:dyDescent="0.2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 x14ac:dyDescent="0.2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 x14ac:dyDescent="0.2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 x14ac:dyDescent="0.2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 x14ac:dyDescent="0.2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 x14ac:dyDescent="0.2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 x14ac:dyDescent="0.2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 x14ac:dyDescent="0.2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 x14ac:dyDescent="0.2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 x14ac:dyDescent="0.2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 x14ac:dyDescent="0.2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 x14ac:dyDescent="0.2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 x14ac:dyDescent="0.2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 x14ac:dyDescent="0.2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 x14ac:dyDescent="0.2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 x14ac:dyDescent="0.2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 x14ac:dyDescent="0.2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 x14ac:dyDescent="0.2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 x14ac:dyDescent="0.2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 x14ac:dyDescent="0.2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 x14ac:dyDescent="0.2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 x14ac:dyDescent="0.2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 x14ac:dyDescent="0.2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 x14ac:dyDescent="0.2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 x14ac:dyDescent="0.2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 x14ac:dyDescent="0.2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 x14ac:dyDescent="0.2">
      <c r="A87" s="2"/>
      <c r="C87" s="8"/>
    </row>
    <row r="88" spans="1:5" x14ac:dyDescent="0.2">
      <c r="A88" s="2"/>
    </row>
    <row r="89" spans="1:5" x14ac:dyDescent="0.2">
      <c r="A89" s="2"/>
    </row>
    <row r="90" spans="1:5" x14ac:dyDescent="0.2">
      <c r="A90" s="2"/>
    </row>
    <row r="91" spans="1:5" x14ac:dyDescent="0.2">
      <c r="A91" s="2"/>
    </row>
    <row r="92" spans="1:5" x14ac:dyDescent="0.2">
      <c r="A92" s="2"/>
    </row>
    <row r="93" spans="1:5" x14ac:dyDescent="0.2">
      <c r="A93" s="2"/>
    </row>
    <row r="94" spans="1:5" x14ac:dyDescent="0.2">
      <c r="A94" s="2"/>
    </row>
    <row r="95" spans="1:5" x14ac:dyDescent="0.2">
      <c r="A95" s="2"/>
    </row>
    <row r="96" spans="1:5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U42"/>
  <sheetViews>
    <sheetView tabSelected="1" zoomScaleNormal="100" workbookViewId="0">
      <selection activeCell="U42" sqref="U42"/>
    </sheetView>
  </sheetViews>
  <sheetFormatPr baseColWidth="10" defaultColWidth="11.5" defaultRowHeight="16" x14ac:dyDescent="0.2"/>
  <cols>
    <col min="1" max="1" width="17" customWidth="1"/>
    <col min="2" max="16" width="10.6640625" customWidth="1"/>
    <col min="17" max="17" width="16" bestFit="1" customWidth="1"/>
  </cols>
  <sheetData>
    <row r="2" spans="1:17" x14ac:dyDescent="0.2">
      <c r="A2" s="38" t="s">
        <v>25</v>
      </c>
      <c r="B2" s="29"/>
      <c r="C2" s="29"/>
      <c r="D2" s="29"/>
      <c r="E2" s="29"/>
      <c r="F2" s="29"/>
      <c r="H2" s="39" t="s">
        <v>26</v>
      </c>
      <c r="J2" t="s">
        <v>29</v>
      </c>
    </row>
    <row r="4" spans="1:17" ht="17" thickBot="1" x14ac:dyDescent="0.25">
      <c r="D4" t="s">
        <v>30</v>
      </c>
    </row>
    <row r="5" spans="1:17" ht="23" thickBot="1" x14ac:dyDescent="0.35">
      <c r="B5" s="40" t="s">
        <v>23</v>
      </c>
      <c r="C5" s="41"/>
      <c r="D5" s="41"/>
      <c r="E5" s="41"/>
      <c r="F5" s="42"/>
      <c r="G5" s="43" t="s">
        <v>22</v>
      </c>
      <c r="H5" s="44"/>
      <c r="I5" s="44"/>
      <c r="J5" s="44"/>
      <c r="K5" s="44"/>
      <c r="L5" s="44"/>
      <c r="M5" s="44"/>
      <c r="N5" s="44"/>
      <c r="O5" s="44"/>
      <c r="P5" s="45"/>
    </row>
    <row r="6" spans="1:17" x14ac:dyDescent="0.2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 x14ac:dyDescent="0.2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0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1">
        <v>700.5</v>
      </c>
      <c r="Q7" s="32">
        <f>AVERAGE(G7:P7) - AVERAGE(Tabulka1[[#This Row],[č.1]:[č.5]])</f>
        <v>700.58879999999999</v>
      </c>
    </row>
    <row r="8" spans="1:17" x14ac:dyDescent="0.2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0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1">
        <v>640.9</v>
      </c>
      <c r="Q8" s="32">
        <f>AVERAGE(G8:P8) - AVERAGE(Tabulka1[[#This Row],[č.1]:[č.5]])</f>
        <v>640.97899999999993</v>
      </c>
    </row>
    <row r="9" spans="1:17" x14ac:dyDescent="0.2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0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1">
        <v>586.70000000000005</v>
      </c>
      <c r="Q9" s="32">
        <f>AVERAGE(G9:P9) - AVERAGE(Tabulka1[[#This Row],[č.1]:[č.5]])</f>
        <v>586.29380000000003</v>
      </c>
    </row>
    <row r="10" spans="1:17" x14ac:dyDescent="0.2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0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1">
        <v>537.4</v>
      </c>
      <c r="Q10" s="32">
        <f>AVERAGE(G10:P10) - AVERAGE(Tabulka1[[#This Row],[č.1]:[č.5]])</f>
        <v>537.69180000000006</v>
      </c>
    </row>
    <row r="11" spans="1:17" x14ac:dyDescent="0.2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0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1">
        <v>496.5</v>
      </c>
      <c r="Q11" s="32">
        <f>AVERAGE(G11:P11) - AVERAGE(Tabulka1[[#This Row],[č.1]:[č.5]])</f>
        <v>495.95819999999992</v>
      </c>
    </row>
    <row r="12" spans="1:17" x14ac:dyDescent="0.2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0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1">
        <v>404.4</v>
      </c>
      <c r="Q12" s="32">
        <f>AVERAGE(G12:P12) - AVERAGE(Tabulka1[[#This Row],[č.1]:[č.5]])</f>
        <v>404.3698</v>
      </c>
    </row>
    <row r="13" spans="1:17" x14ac:dyDescent="0.2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0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1">
        <v>379.4</v>
      </c>
      <c r="Q13" s="32">
        <f>AVERAGE(G13:P13) - AVERAGE(Tabulka1[[#This Row],[č.1]:[č.5]])</f>
        <v>379.36540000000008</v>
      </c>
    </row>
    <row r="14" spans="1:17" x14ac:dyDescent="0.2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0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1">
        <v>324.39999999999998</v>
      </c>
      <c r="Q14" s="32">
        <f>AVERAGE(G14:P14) - AVERAGE(Tabulka1[[#This Row],[č.1]:[č.5]])</f>
        <v>324.31940000000003</v>
      </c>
    </row>
    <row r="15" spans="1:17" x14ac:dyDescent="0.2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0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1">
        <v>266.60000000000002</v>
      </c>
      <c r="Q15" s="32">
        <f>AVERAGE(G15:P15) - AVERAGE(Tabulka1[[#This Row],[č.1]:[č.5]])</f>
        <v>266.59579999999994</v>
      </c>
    </row>
    <row r="16" spans="1:17" x14ac:dyDescent="0.2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0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1">
        <v>226.6</v>
      </c>
      <c r="Q16" s="32">
        <f>AVERAGE(G16:P16) - AVERAGE(Tabulka1[[#This Row],[č.1]:[č.5]])</f>
        <v>226.57639999999998</v>
      </c>
    </row>
    <row r="17" spans="1:17" x14ac:dyDescent="0.2">
      <c r="A17" s="19">
        <v>45496.621527777781</v>
      </c>
      <c r="B17" s="17">
        <v>7.0000000000000001E-3</v>
      </c>
      <c r="C17" s="16">
        <v>8.0000000000000002E-3</v>
      </c>
      <c r="D17" s="16">
        <v>8.0000000000000002E-3</v>
      </c>
      <c r="E17" s="16">
        <v>8.0000000000000002E-3</v>
      </c>
      <c r="F17" s="21">
        <v>8.0000000000000002E-3</v>
      </c>
      <c r="G17" s="30">
        <v>191</v>
      </c>
      <c r="H17" s="16">
        <v>191</v>
      </c>
      <c r="I17" s="16">
        <v>191</v>
      </c>
      <c r="J17" s="16">
        <v>191</v>
      </c>
      <c r="K17" s="16">
        <v>191</v>
      </c>
      <c r="L17" s="16">
        <v>190.9</v>
      </c>
      <c r="M17" s="16">
        <v>190.9</v>
      </c>
      <c r="N17" s="16">
        <v>190.9</v>
      </c>
      <c r="O17" s="16">
        <v>190.9</v>
      </c>
      <c r="P17" s="31">
        <v>190.9</v>
      </c>
      <c r="Q17" s="32">
        <f>AVERAGE(G17:P17) - AVERAGE(Tabulka1[[#This Row],[č.1]:[č.5]])</f>
        <v>190.94220000000004</v>
      </c>
    </row>
    <row r="18" spans="1:17" x14ac:dyDescent="0.2">
      <c r="A18" s="19">
        <v>45498.78402777778</v>
      </c>
      <c r="B18" s="17">
        <v>4.0000000000000001E-3</v>
      </c>
      <c r="C18" s="16">
        <v>4.0000000000000001E-3</v>
      </c>
      <c r="D18" s="16">
        <v>4.0000000000000001E-3</v>
      </c>
      <c r="E18" s="16">
        <v>3.0000000000000001E-3</v>
      </c>
      <c r="F18" s="21">
        <v>5.0000000000000001E-3</v>
      </c>
      <c r="G18" s="30">
        <v>158.69999999999999</v>
      </c>
      <c r="H18" s="16">
        <v>158.6</v>
      </c>
      <c r="I18" s="16">
        <v>158.5</v>
      </c>
      <c r="J18" s="16">
        <v>158.5</v>
      </c>
      <c r="K18" s="16">
        <v>158.5</v>
      </c>
      <c r="L18" s="16">
        <v>158.6</v>
      </c>
      <c r="M18" s="16">
        <v>158.5</v>
      </c>
      <c r="N18" s="16">
        <v>158.5</v>
      </c>
      <c r="O18" s="16">
        <v>158.5</v>
      </c>
      <c r="P18" s="31">
        <v>158.5</v>
      </c>
      <c r="Q18" s="32">
        <f>AVERAGE(G18:P18) - AVERAGE(Tabulka1[[#This Row],[č.1]:[č.5]])</f>
        <v>158.53600000000003</v>
      </c>
    </row>
    <row r="19" spans="1:17" x14ac:dyDescent="0.2">
      <c r="A19" s="19">
        <v>45499.251388888886</v>
      </c>
      <c r="B19" s="17">
        <v>4.0000000000000001E-3</v>
      </c>
      <c r="C19" s="16">
        <v>5.0000000000000001E-3</v>
      </c>
      <c r="D19" s="16">
        <v>4.0000000000000001E-3</v>
      </c>
      <c r="E19" s="16">
        <v>3.0000000000000001E-3</v>
      </c>
      <c r="F19" s="21">
        <v>4.0000000000000001E-3</v>
      </c>
      <c r="G19" s="30">
        <v>152.4</v>
      </c>
      <c r="H19" s="16">
        <v>152.30000000000001</v>
      </c>
      <c r="I19" s="16">
        <v>152.30000000000001</v>
      </c>
      <c r="J19" s="16">
        <v>152.30000000000001</v>
      </c>
      <c r="K19" s="16">
        <v>152.6</v>
      </c>
      <c r="L19" s="16">
        <v>152.69999999999999</v>
      </c>
      <c r="M19" s="16">
        <v>152.6</v>
      </c>
      <c r="N19" s="16">
        <v>152.6</v>
      </c>
      <c r="O19" s="16">
        <v>152.6</v>
      </c>
      <c r="P19" s="31">
        <v>152.6</v>
      </c>
      <c r="Q19" s="32">
        <f>AVERAGE(G19:P19) - AVERAGE(Tabulka1[[#This Row],[č.1]:[č.5]])</f>
        <v>152.49599999999998</v>
      </c>
    </row>
    <row r="20" spans="1:17" x14ac:dyDescent="0.2">
      <c r="A20" s="19">
        <v>45502.631944444445</v>
      </c>
      <c r="B20" s="17">
        <v>1.2999999999999999E-2</v>
      </c>
      <c r="C20" s="16">
        <v>1.0999999999999999E-2</v>
      </c>
      <c r="D20" s="16">
        <v>1.0999999999999999E-2</v>
      </c>
      <c r="E20" s="16">
        <v>1.0999999999999999E-2</v>
      </c>
      <c r="F20" s="21">
        <v>1.2E-2</v>
      </c>
      <c r="G20" s="30">
        <v>115.2</v>
      </c>
      <c r="H20" s="16">
        <v>115.1</v>
      </c>
      <c r="I20" s="16">
        <v>115.1</v>
      </c>
      <c r="J20" s="16">
        <v>115.1</v>
      </c>
      <c r="K20" s="16">
        <v>115</v>
      </c>
      <c r="L20" s="16">
        <v>115</v>
      </c>
      <c r="M20" s="16">
        <v>115</v>
      </c>
      <c r="N20" s="16">
        <v>115</v>
      </c>
      <c r="O20" s="16">
        <v>115</v>
      </c>
      <c r="P20" s="31">
        <v>115</v>
      </c>
      <c r="Q20" s="32">
        <f>AVERAGE(G20:P20) - AVERAGE(Tabulka1[[#This Row],[č.1]:[č.5]])</f>
        <v>115.0384</v>
      </c>
    </row>
    <row r="21" spans="1:17" x14ac:dyDescent="0.2">
      <c r="A21" s="20">
        <v>45504.940972222219</v>
      </c>
      <c r="B21" s="36">
        <v>8.0000000000000002E-3</v>
      </c>
      <c r="C21" s="34">
        <v>4.0000000000000001E-3</v>
      </c>
      <c r="D21" s="34">
        <v>6.0000000000000001E-3</v>
      </c>
      <c r="E21" s="34">
        <v>4.0000000000000001E-3</v>
      </c>
      <c r="F21" s="37">
        <v>7.0000000000000001E-3</v>
      </c>
      <c r="G21" s="33">
        <v>93.61</v>
      </c>
      <c r="H21" s="34">
        <v>93.62</v>
      </c>
      <c r="I21" s="34">
        <v>93.65</v>
      </c>
      <c r="J21" s="34">
        <v>93.65</v>
      </c>
      <c r="K21" s="34">
        <v>93.65</v>
      </c>
      <c r="L21" s="34">
        <v>93.64</v>
      </c>
      <c r="M21" s="34">
        <v>93.65</v>
      </c>
      <c r="N21" s="34">
        <v>93.65</v>
      </c>
      <c r="O21" s="34">
        <v>93.63</v>
      </c>
      <c r="P21" s="35">
        <v>93.64</v>
      </c>
      <c r="Q21" s="32">
        <f>AVERAGE(G21:P21) - AVERAGE(Tabulka1[[#This Row],[č.1]:[č.5]])</f>
        <v>93.633199999999988</v>
      </c>
    </row>
    <row r="22" spans="1:17" x14ac:dyDescent="0.2">
      <c r="A22" s="25">
        <v>45509.602777777778</v>
      </c>
      <c r="B22" s="30">
        <v>2E-3</v>
      </c>
      <c r="C22" s="16">
        <v>6.0000000000000001E-3</v>
      </c>
      <c r="D22" s="16">
        <v>5.0000000000000001E-3</v>
      </c>
      <c r="E22" s="16">
        <v>4.0000000000000001E-3</v>
      </c>
      <c r="F22" s="31">
        <v>2E-3</v>
      </c>
      <c r="G22" s="17">
        <v>62.62</v>
      </c>
      <c r="H22" s="16">
        <v>62.6</v>
      </c>
      <c r="I22" s="16">
        <v>62.61</v>
      </c>
      <c r="J22" s="16">
        <v>62.61</v>
      </c>
      <c r="K22" s="16">
        <v>62.61</v>
      </c>
      <c r="L22" s="16">
        <v>62.63</v>
      </c>
      <c r="M22" s="16">
        <v>62.63</v>
      </c>
      <c r="N22" s="16">
        <v>62.63</v>
      </c>
      <c r="O22" s="16">
        <v>62.61</v>
      </c>
      <c r="P22" s="31">
        <v>62.62</v>
      </c>
      <c r="Q22" s="32">
        <f>AVERAGE(G22:P22) - AVERAGE(Tabulka1[[#This Row],[č.1]:[č.5]])</f>
        <v>62.613199999999999</v>
      </c>
    </row>
    <row r="23" spans="1:17" x14ac:dyDescent="0.2">
      <c r="A23" s="25">
        <v>45512.597222222219</v>
      </c>
      <c r="B23" s="30">
        <v>1.4E-2</v>
      </c>
      <c r="C23" s="16">
        <v>5.0000000000000001E-3</v>
      </c>
      <c r="D23" s="16">
        <v>5.0000000000000001E-3</v>
      </c>
      <c r="E23" s="16">
        <v>3.0000000000000001E-3</v>
      </c>
      <c r="F23" s="31">
        <v>3.0000000000000001E-3</v>
      </c>
      <c r="G23" s="17">
        <v>49.23</v>
      </c>
      <c r="H23" s="16">
        <v>49.2</v>
      </c>
      <c r="I23" s="16">
        <v>49.24</v>
      </c>
      <c r="J23" s="16">
        <v>49.25</v>
      </c>
      <c r="K23" s="16">
        <v>49.24</v>
      </c>
      <c r="L23" s="16">
        <v>49.24</v>
      </c>
      <c r="M23" s="16">
        <v>49.25</v>
      </c>
      <c r="N23" s="16">
        <v>49.25</v>
      </c>
      <c r="O23" s="16">
        <v>49.24</v>
      </c>
      <c r="P23" s="31">
        <v>49.25</v>
      </c>
      <c r="Q23" s="21">
        <f>AVERAGE(G23:P23) - AVERAGE(Tabulka1[[#This Row],[č.1]:[č.5]])</f>
        <v>49.233000000000004</v>
      </c>
    </row>
    <row r="24" spans="1:17" x14ac:dyDescent="0.2">
      <c r="A24" s="25">
        <v>45516.676388888889</v>
      </c>
      <c r="B24" s="30">
        <v>1.2E-2</v>
      </c>
      <c r="C24" s="16">
        <v>0.01</v>
      </c>
      <c r="D24" s="16">
        <v>8.9999999999999993E-3</v>
      </c>
      <c r="E24" s="16">
        <v>0.01</v>
      </c>
      <c r="F24" s="31">
        <v>8.9999999999999993E-3</v>
      </c>
      <c r="G24" s="17">
        <v>34.159999999999997</v>
      </c>
      <c r="H24" s="16">
        <v>34.159999999999997</v>
      </c>
      <c r="I24" s="16">
        <v>34.17</v>
      </c>
      <c r="J24" s="16">
        <v>34.18</v>
      </c>
      <c r="K24" s="16">
        <v>34.17</v>
      </c>
      <c r="L24" s="16">
        <v>34.18</v>
      </c>
      <c r="M24" s="16">
        <v>34.19</v>
      </c>
      <c r="N24" s="16">
        <v>34.19</v>
      </c>
      <c r="O24" s="16">
        <v>34.18</v>
      </c>
      <c r="P24" s="31">
        <v>34.19</v>
      </c>
      <c r="Q24" s="21">
        <f>AVERAGE(G24:P24) - AVERAGE(Tabulka1[[#This Row],[č.1]:[č.5]])</f>
        <v>34.167000000000002</v>
      </c>
    </row>
    <row r="25" spans="1:17" x14ac:dyDescent="0.2">
      <c r="A25" s="25">
        <v>45519.638888888891</v>
      </c>
      <c r="B25" s="30">
        <v>1.2E-2</v>
      </c>
      <c r="C25" s="16">
        <v>1.0999999999999999E-2</v>
      </c>
      <c r="D25" s="16">
        <v>1.0999999999999999E-2</v>
      </c>
      <c r="E25" s="16">
        <v>1.0999999999999999E-2</v>
      </c>
      <c r="F25" s="31">
        <v>1.0999999999999999E-2</v>
      </c>
      <c r="G25" s="17">
        <v>26.64</v>
      </c>
      <c r="H25" s="16">
        <v>26.62</v>
      </c>
      <c r="I25" s="16">
        <v>26.62</v>
      </c>
      <c r="J25" s="16">
        <v>26.6</v>
      </c>
      <c r="K25" s="16">
        <v>26.59</v>
      </c>
      <c r="L25" s="16">
        <v>26.59</v>
      </c>
      <c r="M25" s="16">
        <v>26.58</v>
      </c>
      <c r="N25" s="16">
        <v>26.58</v>
      </c>
      <c r="O25" s="16">
        <v>26.58</v>
      </c>
      <c r="P25" s="31">
        <v>26.57</v>
      </c>
      <c r="Q25" s="21">
        <f>AVERAGE(G25:P25) - AVERAGE(Tabulka1[[#This Row],[č.1]:[č.5]])</f>
        <v>26.585799999999999</v>
      </c>
    </row>
    <row r="26" spans="1:17" x14ac:dyDescent="0.2">
      <c r="A26" s="25">
        <v>45523.675000000003</v>
      </c>
      <c r="B26" s="30">
        <v>7.0000000000000001E-3</v>
      </c>
      <c r="C26" s="16">
        <v>5.0000000000000001E-3</v>
      </c>
      <c r="D26" s="16">
        <v>5.0000000000000001E-3</v>
      </c>
      <c r="E26" s="16">
        <v>5.0000000000000001E-3</v>
      </c>
      <c r="F26" s="31">
        <v>5.0000000000000001E-3</v>
      </c>
      <c r="G26" s="17">
        <v>18.399999999999999</v>
      </c>
      <c r="H26" s="16">
        <v>18.39</v>
      </c>
      <c r="I26" s="16">
        <v>18.399999999999999</v>
      </c>
      <c r="J26" s="16">
        <v>18.41</v>
      </c>
      <c r="K26" s="16">
        <v>18.41</v>
      </c>
      <c r="L26" s="16">
        <v>18.41</v>
      </c>
      <c r="M26" s="16">
        <v>18.41</v>
      </c>
      <c r="N26" s="16">
        <v>18.41</v>
      </c>
      <c r="O26" s="16">
        <v>18.41</v>
      </c>
      <c r="P26" s="31">
        <v>18.41</v>
      </c>
      <c r="Q26" s="21">
        <f>AVERAGE(G26:P26) - AVERAGE(Tabulka1[[#This Row],[č.1]:[č.5]])</f>
        <v>18.400599999999997</v>
      </c>
    </row>
    <row r="27" spans="1:17" x14ac:dyDescent="0.2">
      <c r="A27" s="25">
        <v>45526.636111111111</v>
      </c>
      <c r="B27" s="30">
        <v>6.0000000000000001E-3</v>
      </c>
      <c r="C27" s="16">
        <v>4.0000000000000001E-3</v>
      </c>
      <c r="D27" s="16">
        <v>4.0000000000000001E-3</v>
      </c>
      <c r="E27" s="16">
        <v>4.0000000000000001E-3</v>
      </c>
      <c r="F27" s="31">
        <v>4.0000000000000001E-3</v>
      </c>
      <c r="G27" s="17">
        <v>14.27</v>
      </c>
      <c r="H27" s="16">
        <v>14.28</v>
      </c>
      <c r="I27" s="16">
        <v>14.27</v>
      </c>
      <c r="J27" s="16">
        <v>14.27</v>
      </c>
      <c r="K27" s="16">
        <v>14.28</v>
      </c>
      <c r="L27" s="16">
        <v>14.27</v>
      </c>
      <c r="M27" s="16">
        <v>14.28</v>
      </c>
      <c r="N27" s="16">
        <v>14.28</v>
      </c>
      <c r="O27" s="16">
        <v>14.27</v>
      </c>
      <c r="P27" s="31">
        <v>14.27</v>
      </c>
      <c r="Q27" s="21">
        <f>AVERAGE(G27:P27) - AVERAGE(Tabulka1[[#This Row],[č.1]:[č.5]])</f>
        <v>14.269600000000001</v>
      </c>
    </row>
    <row r="28" spans="1:17" x14ac:dyDescent="0.2">
      <c r="A28" s="25">
        <v>45530.602083333331</v>
      </c>
      <c r="B28" s="30">
        <v>8.9999999999999993E-3</v>
      </c>
      <c r="C28" s="16">
        <v>7.0000000000000001E-3</v>
      </c>
      <c r="D28" s="16">
        <v>6.0000000000000001E-3</v>
      </c>
      <c r="E28" s="16">
        <v>6.0000000000000001E-3</v>
      </c>
      <c r="F28" s="31">
        <v>6.0000000000000001E-3</v>
      </c>
      <c r="G28" s="17">
        <v>10.130000000000001</v>
      </c>
      <c r="H28" s="16">
        <v>10.130000000000001</v>
      </c>
      <c r="I28" s="16">
        <v>10.119999999999999</v>
      </c>
      <c r="J28" s="16">
        <v>10.130000000000001</v>
      </c>
      <c r="K28" s="16">
        <v>10.130000000000001</v>
      </c>
      <c r="L28" s="16">
        <v>10.130000000000001</v>
      </c>
      <c r="M28" s="16">
        <v>10.130000000000001</v>
      </c>
      <c r="N28" s="16">
        <v>10.130000000000001</v>
      </c>
      <c r="O28" s="16">
        <v>10.130000000000001</v>
      </c>
      <c r="P28" s="31">
        <v>10.130000000000001</v>
      </c>
      <c r="Q28" s="21">
        <f>AVERAGE(G28:P28) - AVERAGE(Tabulka1[[#This Row],[č.1]:[č.5]])</f>
        <v>10.122199999999999</v>
      </c>
    </row>
    <row r="29" spans="1:17" x14ac:dyDescent="0.2">
      <c r="A29" s="26">
        <v>45538.633333333331</v>
      </c>
      <c r="B29" s="33">
        <v>6.0000000000000001E-3</v>
      </c>
      <c r="C29" s="34">
        <v>5.0000000000000001E-3</v>
      </c>
      <c r="D29" s="34">
        <v>5.0000000000000001E-3</v>
      </c>
      <c r="E29" s="34">
        <v>4.0000000000000001E-3</v>
      </c>
      <c r="F29" s="35">
        <v>4.0000000000000001E-3</v>
      </c>
      <c r="G29" s="36">
        <v>5.0830000000000002</v>
      </c>
      <c r="H29" s="34">
        <v>5.0759999999999996</v>
      </c>
      <c r="I29" s="34">
        <v>5.077</v>
      </c>
      <c r="J29" s="34">
        <v>5.07</v>
      </c>
      <c r="K29" s="34">
        <v>5.0709999999999997</v>
      </c>
      <c r="L29" s="34">
        <v>5.0720000000000001</v>
      </c>
      <c r="M29" s="34">
        <v>5.0739999999999998</v>
      </c>
      <c r="N29" s="34">
        <v>5.0730000000000004</v>
      </c>
      <c r="O29" s="34">
        <v>5.07</v>
      </c>
      <c r="P29" s="35">
        <v>5.0739999999999998</v>
      </c>
      <c r="Q29" s="37">
        <f>AVERAGE(G29:P29) - AVERAGE(Tabulka1[[#This Row],[č.1]:[č.5]])</f>
        <v>5.0691999999999995</v>
      </c>
    </row>
    <row r="30" spans="1:17" x14ac:dyDescent="0.2">
      <c r="A30" s="25">
        <v>45547.556944444441</v>
      </c>
      <c r="B30" s="30">
        <v>0</v>
      </c>
      <c r="C30" s="16">
        <v>1E-3</v>
      </c>
      <c r="D30" s="16">
        <v>4.0000000000000001E-3</v>
      </c>
      <c r="E30" s="16">
        <v>0</v>
      </c>
      <c r="F30" s="31">
        <v>0</v>
      </c>
      <c r="G30" s="17">
        <v>2.343</v>
      </c>
      <c r="H30" s="16">
        <v>2.355</v>
      </c>
      <c r="I30" s="16">
        <v>2.3660000000000001</v>
      </c>
      <c r="J30" s="16">
        <v>2.3719999999999999</v>
      </c>
      <c r="K30" s="16">
        <v>2.371</v>
      </c>
      <c r="L30" s="16">
        <v>2.367</v>
      </c>
      <c r="M30" s="16">
        <v>2.3690000000000002</v>
      </c>
      <c r="N30" s="16">
        <v>2.3679999999999999</v>
      </c>
      <c r="O30" s="16">
        <v>2.367</v>
      </c>
      <c r="P30" s="31">
        <v>2.3660000000000001</v>
      </c>
      <c r="Q30" s="21">
        <f>AVERAGE(G30:P30) - AVERAGE(Tabulka1[[#This Row],[č.1]:[č.5]])</f>
        <v>2.3633999999999999</v>
      </c>
    </row>
    <row r="31" spans="1:17" x14ac:dyDescent="0.2">
      <c r="A31" s="26"/>
      <c r="B31" s="33"/>
      <c r="C31" s="34"/>
      <c r="D31" s="34"/>
      <c r="E31" s="34"/>
      <c r="F31" s="35"/>
      <c r="G31" s="36"/>
      <c r="H31" s="34"/>
      <c r="I31" s="34"/>
      <c r="J31" s="34"/>
      <c r="K31" s="34"/>
      <c r="L31" s="34"/>
      <c r="M31" s="34"/>
      <c r="N31" s="34"/>
      <c r="O31" s="34"/>
      <c r="P31" s="35"/>
      <c r="Q31" s="37" t="e">
        <f>AVERAGE(G31:P31) - AVERAGE(Tabulka1[[#This Row],[č.1]:[č.5]])</f>
        <v>#DIV/0!</v>
      </c>
    </row>
    <row r="38" spans="10:21" x14ac:dyDescent="0.2">
      <c r="J38">
        <f xml:space="preserve"> 0.042*G7</f>
        <v>29.379000000000001</v>
      </c>
      <c r="K38">
        <f t="shared" ref="K38:S38" si="0" xml:space="preserve"> 0.042*H7</f>
        <v>29.404200000000003</v>
      </c>
      <c r="L38">
        <f t="shared" si="0"/>
        <v>29.425200000000004</v>
      </c>
      <c r="M38">
        <f t="shared" si="0"/>
        <v>29.437799999999999</v>
      </c>
      <c r="N38">
        <f t="shared" si="0"/>
        <v>29.450400000000005</v>
      </c>
      <c r="O38">
        <f t="shared" si="0"/>
        <v>29.446200000000001</v>
      </c>
      <c r="P38">
        <f t="shared" si="0"/>
        <v>29.446200000000001</v>
      </c>
      <c r="Q38">
        <f t="shared" si="0"/>
        <v>29.421000000000003</v>
      </c>
      <c r="R38">
        <f t="shared" si="0"/>
        <v>29.416800000000002</v>
      </c>
      <c r="S38">
        <f t="shared" si="0"/>
        <v>29.421000000000003</v>
      </c>
    </row>
    <row r="41" spans="10:21" x14ac:dyDescent="0.2">
      <c r="J41">
        <f>J38*J38</f>
        <v>863.12564100000009</v>
      </c>
      <c r="K41">
        <f t="shared" ref="K41:S41" si="1">K38*K38</f>
        <v>864.6069776400002</v>
      </c>
      <c r="L41">
        <f t="shared" si="1"/>
        <v>865.84239504000027</v>
      </c>
      <c r="M41">
        <f t="shared" si="1"/>
        <v>866.58406883999999</v>
      </c>
      <c r="N41">
        <f t="shared" si="1"/>
        <v>867.32606016000034</v>
      </c>
      <c r="O41">
        <f t="shared" si="1"/>
        <v>867.07869444000005</v>
      </c>
      <c r="P41">
        <f t="shared" si="1"/>
        <v>867.07869444000005</v>
      </c>
      <c r="Q41">
        <f t="shared" si="1"/>
        <v>865.59524100000021</v>
      </c>
      <c r="R41">
        <f t="shared" si="1"/>
        <v>865.34812224000007</v>
      </c>
      <c r="S41">
        <f t="shared" si="1"/>
        <v>865.59524100000021</v>
      </c>
      <c r="U41">
        <f>SQRT(SUM(J41:S41))</f>
        <v>93.049347852631414</v>
      </c>
    </row>
    <row r="42" spans="10:21" x14ac:dyDescent="0.2">
      <c r="U42">
        <f>U41/10</f>
        <v>9.304934785263141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Daniel Ptáček</cp:lastModifiedBy>
  <dcterms:created xsi:type="dcterms:W3CDTF">2024-07-03T11:48:06Z</dcterms:created>
  <dcterms:modified xsi:type="dcterms:W3CDTF">2024-11-28T07:27:04Z</dcterms:modified>
</cp:coreProperties>
</file>