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S:\Ptacek_Daniel\Mereni_mrtve_doby_VU\"/>
    </mc:Choice>
  </mc:AlternateContent>
  <xr:revisionPtr revIDLastSave="0" documentId="13_ncr:1_{01884D8E-D162-4ADE-AA98-EB11C4A22BE0}" xr6:coauthVersionLast="36" xr6:coauthVersionMax="47" xr10:uidLastSave="{00000000-0000-0000-0000-000000000000}"/>
  <bookViews>
    <workbookView xWindow="0" yWindow="0" windowWidth="28800" windowHeight="12105" activeTab="1" xr2:uid="{F6E2B69B-A5E7-E14B-A240-E694F51C9F54}"/>
  </bookViews>
  <sheets>
    <sheet name="List1" sheetId="1" r:id="rId1"/>
    <sheet name="Měření aktivit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2" l="1"/>
  <c r="Q23" i="2"/>
  <c r="Q24" i="2"/>
  <c r="Q25" i="2"/>
  <c r="Q26" i="2"/>
  <c r="Q27" i="2"/>
  <c r="Q28" i="2"/>
  <c r="Q29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31" i="1"/>
  <c r="E3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E4" i="1"/>
  <c r="E5" i="1"/>
  <c r="E6" i="1"/>
  <c r="E7" i="1"/>
  <c r="E8" i="1"/>
  <c r="E9" i="1"/>
  <c r="E10" i="1"/>
  <c r="E11" i="1"/>
  <c r="E2" i="1"/>
  <c r="B2" i="1"/>
  <c r="B3" i="1"/>
  <c r="B4" i="1"/>
  <c r="B5" i="1"/>
  <c r="B6" i="1"/>
  <c r="B7" i="1"/>
  <c r="B8" i="1"/>
  <c r="C8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C36" i="1" l="1"/>
  <c r="C84" i="1"/>
  <c r="C52" i="1"/>
  <c r="C28" i="1"/>
  <c r="C18" i="1"/>
  <c r="C76" i="1"/>
  <c r="C60" i="1"/>
  <c r="C44" i="1"/>
  <c r="C58" i="1"/>
  <c r="C68" i="1"/>
  <c r="C12" i="1"/>
  <c r="C3" i="1"/>
  <c r="C55" i="1"/>
  <c r="C31" i="1"/>
  <c r="C15" i="1"/>
  <c r="C7" i="1"/>
  <c r="C63" i="1"/>
  <c r="C70" i="1"/>
  <c r="C54" i="1"/>
  <c r="C38" i="1"/>
  <c r="C30" i="1"/>
  <c r="C22" i="1"/>
  <c r="C85" i="1"/>
  <c r="C77" i="1"/>
  <c r="C69" i="1"/>
  <c r="C61" i="1"/>
  <c r="C53" i="1"/>
  <c r="C45" i="1"/>
  <c r="C37" i="1"/>
  <c r="C29" i="1"/>
  <c r="C13" i="1"/>
  <c r="C5" i="1"/>
  <c r="C79" i="1"/>
  <c r="C47" i="1"/>
  <c r="C78" i="1"/>
  <c r="C46" i="1"/>
  <c r="C4" i="1"/>
  <c r="C71" i="1"/>
  <c r="C86" i="1"/>
  <c r="C62" i="1"/>
  <c r="C83" i="1"/>
  <c r="C51" i="1"/>
  <c r="C19" i="1"/>
  <c r="C26" i="1"/>
  <c r="C75" i="1"/>
  <c r="C35" i="1"/>
  <c r="C82" i="1"/>
  <c r="C50" i="1"/>
  <c r="C65" i="1"/>
  <c r="C33" i="1"/>
  <c r="C80" i="1"/>
  <c r="C72" i="1"/>
  <c r="C64" i="1"/>
  <c r="C56" i="1"/>
  <c r="C48" i="1"/>
  <c r="C40" i="1"/>
  <c r="C32" i="1"/>
  <c r="C16" i="1"/>
  <c r="C59" i="1"/>
  <c r="C27" i="1"/>
  <c r="C74" i="1"/>
  <c r="C42" i="1"/>
  <c r="C73" i="1"/>
  <c r="C49" i="1"/>
  <c r="C17" i="1"/>
  <c r="C39" i="1"/>
  <c r="C23" i="1"/>
  <c r="C67" i="1"/>
  <c r="C43" i="1"/>
  <c r="C66" i="1"/>
  <c r="C34" i="1"/>
  <c r="C81" i="1"/>
  <c r="C57" i="1"/>
  <c r="C41" i="1"/>
  <c r="C14" i="1"/>
  <c r="C21" i="1"/>
  <c r="C10" i="1"/>
  <c r="C25" i="1"/>
  <c r="C6" i="1"/>
  <c r="C24" i="1"/>
  <c r="C20" i="1"/>
  <c r="C11" i="1"/>
  <c r="C9" i="1"/>
</calcChain>
</file>

<file path=xl/sharedStrings.xml><?xml version="1.0" encoding="utf-8"?>
<sst xmlns="http://schemas.openxmlformats.org/spreadsheetml/2006/main" count="31" uniqueCount="30">
  <si>
    <t>Datum</t>
  </si>
  <si>
    <t>Aktivita</t>
  </si>
  <si>
    <t>Poločas přeměny I-131 [dny]</t>
  </si>
  <si>
    <t>Rozdíl aktivit</t>
  </si>
  <si>
    <t>Počet dní</t>
  </si>
  <si>
    <t>Datum a čas</t>
  </si>
  <si>
    <t>Průměr</t>
  </si>
  <si>
    <t>č. 1</t>
  </si>
  <si>
    <t>č. 2</t>
  </si>
  <si>
    <t>č. 3</t>
  </si>
  <si>
    <t>č. 4</t>
  </si>
  <si>
    <t>č. 5</t>
  </si>
  <si>
    <t>č. 6</t>
  </si>
  <si>
    <t>č. 7</t>
  </si>
  <si>
    <t>č. 8</t>
  </si>
  <si>
    <t>č. 9</t>
  </si>
  <si>
    <t>č. 10</t>
  </si>
  <si>
    <t>č.1</t>
  </si>
  <si>
    <t>č.2</t>
  </si>
  <si>
    <t>č.3</t>
  </si>
  <si>
    <t>č.4</t>
  </si>
  <si>
    <t>č.5</t>
  </si>
  <si>
    <t>MĚŘENÍ AKTIVITY [MBq]</t>
  </si>
  <si>
    <t>MĚŘENÍ POZADÍ [MBq]</t>
  </si>
  <si>
    <t>POPROSIT TOMÁŠE</t>
  </si>
  <si>
    <t>Měření probíhá ve studnové ionizační komoře Curiementor 4 v aplikační místnosti</t>
  </si>
  <si>
    <t>dohledat ČMI nejistotu k CM4</t>
  </si>
  <si>
    <t>Nominální aktivita [MBq]</t>
  </si>
  <si>
    <r>
      <t>Měření (</t>
    </r>
    <r>
      <rPr>
        <b/>
        <sz val="12"/>
        <color theme="9"/>
        <rFont val="Aptos Narrow"/>
        <charset val="238"/>
        <scheme val="minor"/>
      </rPr>
      <t>a</t>
    </r>
    <r>
      <rPr>
        <sz val="12"/>
        <color theme="1"/>
        <rFont val="Aptos Narrow"/>
        <family val="2"/>
        <charset val="238"/>
        <scheme val="minor"/>
      </rPr>
      <t>/n)</t>
    </r>
  </si>
  <si>
    <t>viz obrazky v galerii - 4,2 %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</si>
</sst>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2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6"/>
      <color theme="0"/>
      <name val="Aptos Narrow"/>
      <scheme val="minor"/>
    </font>
    <font>
      <b/>
      <u/>
      <sz val="12"/>
      <color theme="1"/>
      <name val="Aptos Narrow"/>
      <scheme val="minor"/>
    </font>
    <font>
      <b/>
      <u/>
      <sz val="12"/>
      <color theme="1"/>
      <name val="Aptos Narrow"/>
      <charset val="238"/>
      <scheme val="minor"/>
    </font>
    <font>
      <b/>
      <sz val="10"/>
      <color theme="1"/>
      <name val="Aptos Narrow"/>
      <charset val="238"/>
      <scheme val="minor"/>
    </font>
    <font>
      <b/>
      <sz val="12"/>
      <color theme="9"/>
      <name val="Aptos Narrow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1" xfId="0" applyBorder="1"/>
    <xf numFmtId="22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/>
    <xf numFmtId="2" fontId="0" fillId="0" borderId="2" xfId="0" applyNumberFormat="1" applyBorder="1"/>
    <xf numFmtId="2" fontId="0" fillId="0" borderId="0" xfId="0" applyNumberFormat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1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22" fontId="0" fillId="0" borderId="15" xfId="0" applyNumberFormat="1" applyBorder="1" applyAlignment="1">
      <alignment horizontal="center" vertical="center"/>
    </xf>
    <xf numFmtId="22" fontId="0" fillId="0" borderId="19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22" fontId="0" fillId="0" borderId="13" xfId="0" applyNumberFormat="1" applyBorder="1" applyAlignment="1">
      <alignment horizontal="center" vertical="center"/>
    </xf>
    <xf numFmtId="22" fontId="0" fillId="0" borderId="11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" xfId="0" applyFill="1" applyBorder="1"/>
    <xf numFmtId="0" fontId="3" fillId="0" borderId="0" xfId="0" applyFont="1"/>
    <xf numFmtId="0" fontId="4" fillId="0" borderId="0" xfId="0" applyFont="1"/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</cellXfs>
  <cellStyles count="1">
    <cellStyle name="Normální" xfId="0" builtinId="0"/>
  </cellStyles>
  <dxfs count="22"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7" formatCode="dd/mm/yyyy\ h:mm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(List1!$B$2:$B$6,List1!$B$8,List1!$B$9,List1!$B$11,List1!$B$13,List1!$B$16,List1!$B$20,List1!$B$24,List1!$B$27,List1!$B$31,List1!$B$38,List1!$B$45,List1!$B$52,List1!$B$59,List1!$B$73)</c:f>
              <c:numCache>
                <c:formatCode>0.00</c:formatCode>
                <c:ptCount val="19"/>
                <c:pt idx="0">
                  <c:v>700.59</c:v>
                </c:pt>
                <c:pt idx="1">
                  <c:v>642.5826893943489</c:v>
                </c:pt>
                <c:pt idx="2">
                  <c:v>589.37825648278488</c:v>
                </c:pt>
                <c:pt idx="3">
                  <c:v>540.57903355922895</c:v>
                </c:pt>
                <c:pt idx="4">
                  <c:v>497.51942545510991</c:v>
                </c:pt>
                <c:pt idx="5">
                  <c:v>406.43770212033502</c:v>
                </c:pt>
                <c:pt idx="6">
                  <c:v>381.31678586828195</c:v>
                </c:pt>
                <c:pt idx="7">
                  <c:v>321.8471920194159</c:v>
                </c:pt>
                <c:pt idx="8">
                  <c:v>267.44617331718916</c:v>
                </c:pt>
                <c:pt idx="9">
                  <c:v>208.91766515598661</c:v>
                </c:pt>
                <c:pt idx="10">
                  <c:v>147.72177797956149</c:v>
                </c:pt>
                <c:pt idx="11">
                  <c:v>102.67982128301566</c:v>
                </c:pt>
                <c:pt idx="12">
                  <c:v>80.740443311045937</c:v>
                </c:pt>
                <c:pt idx="13">
                  <c:v>57.141479500582484</c:v>
                </c:pt>
                <c:pt idx="14">
                  <c:v>31.203771979726337</c:v>
                </c:pt>
                <c:pt idx="15">
                  <c:v>17.039730057266535</c:v>
                </c:pt>
                <c:pt idx="16">
                  <c:v>9.3050417306330697</c:v>
                </c:pt>
                <c:pt idx="17">
                  <c:v>5.0812895109156706</c:v>
                </c:pt>
                <c:pt idx="18">
                  <c:v>1.5152530589961419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E-E140-88E0-C6A35A74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89152"/>
        <c:axId val="703590864"/>
      </c:scatterChart>
      <c:valAx>
        <c:axId val="7035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3590864"/>
        <c:crosses val="autoZero"/>
        <c:crossBetween val="midCat"/>
      </c:valAx>
      <c:valAx>
        <c:axId val="7035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35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5</xdr:row>
      <xdr:rowOff>50800</xdr:rowOff>
    </xdr:from>
    <xdr:to>
      <xdr:col>15</xdr:col>
      <xdr:colOff>495300</xdr:colOff>
      <xdr:row>36</xdr:row>
      <xdr:rowOff>165100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67C0349-6583-8C39-D483-2CE7D7476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795369-DBB1-7848-BC74-DCE7F5FC4F5E}" name="Tabulka1" displayName="Tabulka1" ref="A6:Q29" totalsRowShown="0" headerRowDxfId="21" dataDxfId="19" headerRowBorderDxfId="20" tableBorderDxfId="18" totalsRowBorderDxfId="17">
  <autoFilter ref="A6:Q29" xr:uid="{30795369-DBB1-7848-BC74-DCE7F5FC4F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2D855C98-C48E-A546-9F22-1C61DAF0A8AB}" name="Datum a čas" dataDxfId="16"/>
    <tableColumn id="2" xr3:uid="{942F21AE-26D3-D448-BC66-3140F51059D4}" name="č.1" dataDxfId="15"/>
    <tableColumn id="3" xr3:uid="{76EACB10-8DD6-6D45-8000-AE5AC09115B8}" name="č.2" dataDxfId="14"/>
    <tableColumn id="4" xr3:uid="{7CD3D1C9-1268-D346-86F2-FD4DBF69A9F8}" name="č.3" dataDxfId="13"/>
    <tableColumn id="5" xr3:uid="{EA9CC0D9-0770-A543-A809-0471113FF5E0}" name="č.4" dataDxfId="12"/>
    <tableColumn id="6" xr3:uid="{6E9CECF4-3467-2842-A8C8-27E68AD5B0FF}" name="č.5" dataDxfId="11"/>
    <tableColumn id="7" xr3:uid="{84F7B98F-CBE4-F142-A280-33C2361690FD}" name="č. 1" dataDxfId="10"/>
    <tableColumn id="8" xr3:uid="{F203E6C1-350E-2047-940F-9E3C1676B5A1}" name="č. 2" dataDxfId="9"/>
    <tableColumn id="9" xr3:uid="{78E8744D-22F3-5C40-B607-B1C139695E29}" name="č. 3" dataDxfId="8"/>
    <tableColumn id="10" xr3:uid="{BC6BAE04-C1C8-294C-B2A2-4BB40A038A57}" name="č. 4" dataDxfId="7"/>
    <tableColumn id="11" xr3:uid="{2B06DF6A-00C5-1A45-949A-35A7E2625A75}" name="č. 5" dataDxfId="6"/>
    <tableColumn id="12" xr3:uid="{E84DFE27-8716-064F-831B-CBFC079BC565}" name="č. 6" dataDxfId="5"/>
    <tableColumn id="13" xr3:uid="{A1CABBFE-B1D6-5043-B1BB-88563B1AAF67}" name="č. 7" dataDxfId="4"/>
    <tableColumn id="14" xr3:uid="{F821A148-5AC0-2F4B-9FEF-B17DAB8A4A49}" name="č. 8" dataDxfId="3"/>
    <tableColumn id="15" xr3:uid="{10E3A978-959F-CA4F-93B0-93C81977EB7F}" name="č. 9" dataDxfId="2"/>
    <tableColumn id="16" xr3:uid="{51CA24E7-0232-454A-8E3B-86CA27F6DA32}" name="č. 10" dataDxfId="1"/>
    <tableColumn id="17" xr3:uid="{B662E582-CCCC-934F-BEBD-7E0DF350C582}" name="Průměr" dataDxfId="0">
      <calculatedColumnFormula>AVERAGE(G7:P7) - AVERAGE(Tabulka1[[#This Row],[č.1]:[č.5]])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3A2D-CA94-E44F-8E16-AE0351162AE0}">
  <dimension ref="A1:H138"/>
  <sheetViews>
    <sheetView zoomScale="90" zoomScaleNormal="90" workbookViewId="0">
      <selection activeCell="A18" sqref="A18"/>
    </sheetView>
  </sheetViews>
  <sheetFormatPr defaultColWidth="11.5546875" defaultRowHeight="15"/>
  <cols>
    <col min="1" max="1" width="15" bestFit="1" customWidth="1"/>
    <col min="2" max="2" width="15.6640625" bestFit="1" customWidth="1"/>
    <col min="3" max="3" width="12.109375" bestFit="1" customWidth="1"/>
    <col min="7" max="7" width="24.109375" bestFit="1" customWidth="1"/>
    <col min="8" max="8" width="21.44140625" bestFit="1" customWidth="1"/>
  </cols>
  <sheetData>
    <row r="1" spans="1:8" ht="15.75">
      <c r="A1" s="3" t="s">
        <v>0</v>
      </c>
      <c r="B1" s="3" t="s">
        <v>1</v>
      </c>
      <c r="C1" s="3" t="s">
        <v>3</v>
      </c>
      <c r="D1" s="3" t="s">
        <v>28</v>
      </c>
      <c r="E1" s="11" t="s">
        <v>4</v>
      </c>
    </row>
    <row r="2" spans="1:8">
      <c r="A2" s="4">
        <v>45481.614583333336</v>
      </c>
      <c r="B2" s="5">
        <f t="shared" ref="B2:B33" si="0" xml:space="preserve"> $G$3*EXP(-LN(2)/$G$6 * (A2-$H$3))</f>
        <v>700.59</v>
      </c>
      <c r="C2" s="5"/>
      <c r="D2" s="6"/>
      <c r="E2" s="12">
        <f>A3-$A$2</f>
        <v>1</v>
      </c>
      <c r="G2" t="s">
        <v>27</v>
      </c>
      <c r="H2" t="s">
        <v>0</v>
      </c>
    </row>
    <row r="3" spans="1:8">
      <c r="A3" s="4">
        <v>45482.614583333336</v>
      </c>
      <c r="B3" s="5">
        <f t="shared" si="0"/>
        <v>642.5826893943489</v>
      </c>
      <c r="C3" s="5">
        <f>B2-B3</f>
        <v>58.007310605651128</v>
      </c>
      <c r="D3" s="6"/>
      <c r="E3" s="12">
        <f t="shared" ref="E3:E66" si="1">A4-$A$2</f>
        <v>2</v>
      </c>
      <c r="G3">
        <v>700.59</v>
      </c>
      <c r="H3" s="2">
        <v>45481.614583333336</v>
      </c>
    </row>
    <row r="4" spans="1:8">
      <c r="A4" s="4">
        <v>45483.614583333336</v>
      </c>
      <c r="B4" s="5">
        <f t="shared" si="0"/>
        <v>589.37825648278488</v>
      </c>
      <c r="C4" s="5">
        <f t="shared" ref="C4:C67" si="2">B3-B4</f>
        <v>53.204432911564027</v>
      </c>
      <c r="D4" s="6"/>
      <c r="E4" s="12">
        <f t="shared" si="1"/>
        <v>3</v>
      </c>
      <c r="H4" s="1"/>
    </row>
    <row r="5" spans="1:8">
      <c r="A5" s="4">
        <v>45484.614583333336</v>
      </c>
      <c r="B5" s="5">
        <f t="shared" si="0"/>
        <v>540.57903355922895</v>
      </c>
      <c r="C5" s="5">
        <f t="shared" si="2"/>
        <v>48.799222923555931</v>
      </c>
      <c r="D5" s="6"/>
      <c r="E5" s="12">
        <f t="shared" si="1"/>
        <v>3.960416666661331</v>
      </c>
      <c r="G5" t="s">
        <v>2</v>
      </c>
    </row>
    <row r="6" spans="1:8">
      <c r="A6" s="4">
        <v>45485.574999999997</v>
      </c>
      <c r="B6" s="5">
        <f t="shared" si="0"/>
        <v>497.51942545510991</v>
      </c>
      <c r="C6" s="5">
        <f>B5-B6</f>
        <v>43.059608104119036</v>
      </c>
      <c r="D6" s="6"/>
      <c r="E6" s="12">
        <f t="shared" si="1"/>
        <v>5</v>
      </c>
      <c r="G6">
        <v>8.02</v>
      </c>
    </row>
    <row r="7" spans="1:8">
      <c r="A7" s="4">
        <v>45486.614583333336</v>
      </c>
      <c r="B7" s="5">
        <f t="shared" si="0"/>
        <v>454.76745070624361</v>
      </c>
      <c r="C7" s="5">
        <f t="shared" si="2"/>
        <v>42.751974748866303</v>
      </c>
      <c r="D7" s="3"/>
      <c r="E7" s="12">
        <f t="shared" si="1"/>
        <v>6.2999999999956344</v>
      </c>
    </row>
    <row r="8" spans="1:8">
      <c r="A8" s="4">
        <v>45487.914583333331</v>
      </c>
      <c r="B8" s="5">
        <f t="shared" si="0"/>
        <v>406.43770212033502</v>
      </c>
      <c r="C8" s="5">
        <f t="shared" si="2"/>
        <v>48.32974858590859</v>
      </c>
      <c r="D8" s="6"/>
      <c r="E8" s="12">
        <f t="shared" si="1"/>
        <v>7.0381944444452529</v>
      </c>
    </row>
    <row r="9" spans="1:8">
      <c r="A9" s="4">
        <v>45488.652777777781</v>
      </c>
      <c r="B9" s="5">
        <f t="shared" si="0"/>
        <v>381.31678586828195</v>
      </c>
      <c r="C9" s="5">
        <f t="shared" si="2"/>
        <v>25.120916252053064</v>
      </c>
      <c r="D9" s="6"/>
      <c r="E9" s="12">
        <f t="shared" si="1"/>
        <v>8</v>
      </c>
    </row>
    <row r="10" spans="1:8">
      <c r="A10" s="4">
        <v>45489.614583333336</v>
      </c>
      <c r="B10" s="5">
        <f t="shared" si="0"/>
        <v>350.90102484616602</v>
      </c>
      <c r="C10" s="5">
        <f t="shared" si="2"/>
        <v>30.41576102211593</v>
      </c>
      <c r="D10" s="28"/>
      <c r="E10" s="12">
        <f t="shared" si="1"/>
        <v>9</v>
      </c>
    </row>
    <row r="11" spans="1:8" ht="15.75">
      <c r="A11" s="4">
        <v>45490.614583333336</v>
      </c>
      <c r="B11" s="5">
        <f t="shared" si="0"/>
        <v>321.8471920194159</v>
      </c>
      <c r="C11" s="5">
        <f t="shared" si="2"/>
        <v>29.053832826750124</v>
      </c>
      <c r="D11" s="6"/>
      <c r="E11" s="12">
        <f t="shared" si="1"/>
        <v>10</v>
      </c>
      <c r="F11" s="29" t="s">
        <v>24</v>
      </c>
    </row>
    <row r="12" spans="1:8">
      <c r="A12" s="4">
        <v>45491.614583333336</v>
      </c>
      <c r="B12" s="5">
        <f t="shared" si="0"/>
        <v>295.19895262829289</v>
      </c>
      <c r="C12" s="5">
        <f t="shared" si="2"/>
        <v>26.648239391123013</v>
      </c>
      <c r="D12" s="28"/>
      <c r="E12" s="12">
        <f t="shared" si="1"/>
        <v>11.142361111109494</v>
      </c>
    </row>
    <row r="13" spans="1:8">
      <c r="A13" s="4">
        <v>45492.756944444445</v>
      </c>
      <c r="B13" s="5">
        <f t="shared" si="0"/>
        <v>267.44617331718916</v>
      </c>
      <c r="C13" s="5">
        <f t="shared" si="2"/>
        <v>27.752779311103723</v>
      </c>
      <c r="D13" s="6"/>
      <c r="E13" s="12">
        <f t="shared" si="1"/>
        <v>12</v>
      </c>
    </row>
    <row r="14" spans="1:8">
      <c r="A14" s="4">
        <v>45493.614583333336</v>
      </c>
      <c r="B14" s="5">
        <f t="shared" si="0"/>
        <v>248.33903426484454</v>
      </c>
      <c r="C14" s="5">
        <f t="shared" si="2"/>
        <v>19.107139052344621</v>
      </c>
      <c r="D14" s="28"/>
      <c r="E14" s="12">
        <f t="shared" si="1"/>
        <v>13.022222222221899</v>
      </c>
    </row>
    <row r="15" spans="1:8">
      <c r="A15" s="4">
        <v>45494.636805555558</v>
      </c>
      <c r="B15" s="5">
        <f t="shared" si="0"/>
        <v>227.34005806198951</v>
      </c>
      <c r="C15" s="5">
        <f t="shared" si="2"/>
        <v>20.998976202855033</v>
      </c>
      <c r="D15" s="3"/>
      <c r="E15" s="12">
        <f t="shared" si="1"/>
        <v>14</v>
      </c>
    </row>
    <row r="16" spans="1:8">
      <c r="A16" s="4">
        <v>45495.614583333336</v>
      </c>
      <c r="B16" s="5">
        <f t="shared" si="0"/>
        <v>208.91766515598661</v>
      </c>
      <c r="C16" s="5">
        <f t="shared" si="2"/>
        <v>18.422392906002898</v>
      </c>
      <c r="D16" s="6"/>
      <c r="E16" s="12">
        <f t="shared" si="1"/>
        <v>15.006944444445253</v>
      </c>
    </row>
    <row r="17" spans="1:5">
      <c r="A17" s="4">
        <v>45496.621527777781</v>
      </c>
      <c r="B17" s="5">
        <f t="shared" si="0"/>
        <v>191.50476842302041</v>
      </c>
      <c r="C17" s="5">
        <f t="shared" si="2"/>
        <v>17.412896732966203</v>
      </c>
      <c r="D17" s="28"/>
      <c r="E17" s="12">
        <f t="shared" si="1"/>
        <v>16</v>
      </c>
    </row>
    <row r="18" spans="1:5">
      <c r="A18" s="4">
        <v>45497.614583333336</v>
      </c>
      <c r="B18" s="5">
        <f t="shared" si="0"/>
        <v>175.75404907019745</v>
      </c>
      <c r="C18" s="5">
        <f t="shared" si="2"/>
        <v>15.750719352822955</v>
      </c>
      <c r="D18" s="3"/>
      <c r="E18" s="12">
        <f t="shared" si="1"/>
        <v>17.006944444445253</v>
      </c>
    </row>
    <row r="19" spans="1:5">
      <c r="A19" s="4">
        <v>45498.621527777781</v>
      </c>
      <c r="B19" s="5">
        <f t="shared" si="0"/>
        <v>161.10527772491648</v>
      </c>
      <c r="C19" s="5">
        <f t="shared" si="2"/>
        <v>14.648771345280977</v>
      </c>
      <c r="D19" s="3"/>
      <c r="E19" s="12">
        <f t="shared" si="1"/>
        <v>18.010416666664241</v>
      </c>
    </row>
    <row r="20" spans="1:5">
      <c r="A20" s="4">
        <v>45499.625</v>
      </c>
      <c r="B20" s="5">
        <f t="shared" si="0"/>
        <v>147.72177797956149</v>
      </c>
      <c r="C20" s="5">
        <f t="shared" si="2"/>
        <v>13.383499745354982</v>
      </c>
      <c r="D20" s="6"/>
      <c r="E20" s="12">
        <f t="shared" si="1"/>
        <v>19</v>
      </c>
    </row>
    <row r="21" spans="1:5">
      <c r="A21" s="4">
        <v>45500.614583333336</v>
      </c>
      <c r="B21" s="5">
        <f t="shared" si="0"/>
        <v>135.61277493325431</v>
      </c>
      <c r="C21" s="5">
        <f t="shared" si="2"/>
        <v>12.10900304630718</v>
      </c>
      <c r="D21" s="3"/>
      <c r="E21" s="12">
        <f t="shared" si="1"/>
        <v>20</v>
      </c>
    </row>
    <row r="22" spans="1:5">
      <c r="A22" s="4">
        <v>45501.614583333336</v>
      </c>
      <c r="B22" s="5">
        <f t="shared" si="0"/>
        <v>124.3843355355359</v>
      </c>
      <c r="C22" s="5">
        <f t="shared" si="2"/>
        <v>11.228439397718418</v>
      </c>
      <c r="D22" s="3"/>
      <c r="E22" s="12">
        <f t="shared" si="1"/>
        <v>20.59375</v>
      </c>
    </row>
    <row r="23" spans="1:5">
      <c r="A23" s="4">
        <v>45502.208333333336</v>
      </c>
      <c r="B23" s="5">
        <f t="shared" si="0"/>
        <v>118.16240898564006</v>
      </c>
      <c r="C23" s="5">
        <f t="shared" si="2"/>
        <v>6.2219265498958407</v>
      </c>
      <c r="D23" s="28"/>
      <c r="E23" s="12">
        <f t="shared" si="1"/>
        <v>22.21875</v>
      </c>
    </row>
    <row r="24" spans="1:5">
      <c r="A24" s="4">
        <v>45503.833333333336</v>
      </c>
      <c r="B24" s="5">
        <f t="shared" si="0"/>
        <v>102.67982128301566</v>
      </c>
      <c r="C24" s="5">
        <f t="shared" si="2"/>
        <v>15.4825877026244</v>
      </c>
      <c r="D24" s="6"/>
      <c r="E24" s="12">
        <f t="shared" si="1"/>
        <v>23</v>
      </c>
    </row>
    <row r="25" spans="1:5">
      <c r="A25" s="4">
        <v>45504.614583333336</v>
      </c>
      <c r="B25" s="5">
        <f t="shared" si="0"/>
        <v>95.97562610614888</v>
      </c>
      <c r="C25" s="5">
        <f t="shared" si="2"/>
        <v>6.7041951768667758</v>
      </c>
      <c r="D25" s="3"/>
      <c r="E25" s="12">
        <f t="shared" si="1"/>
        <v>24</v>
      </c>
    </row>
    <row r="26" spans="1:5">
      <c r="A26" s="4">
        <v>45505.614583333336</v>
      </c>
      <c r="B26" s="5">
        <f t="shared" si="0"/>
        <v>88.02905542413626</v>
      </c>
      <c r="C26" s="5">
        <f t="shared" si="2"/>
        <v>7.9465706820126201</v>
      </c>
      <c r="D26" s="3"/>
      <c r="E26" s="12">
        <f t="shared" si="1"/>
        <v>25</v>
      </c>
    </row>
    <row r="27" spans="1:5">
      <c r="A27" s="4">
        <v>45506.614583333336</v>
      </c>
      <c r="B27" s="5">
        <f t="shared" si="0"/>
        <v>80.740443311045937</v>
      </c>
      <c r="C27" s="5">
        <f t="shared" si="2"/>
        <v>7.2886121130903234</v>
      </c>
      <c r="D27" s="6"/>
      <c r="E27" s="12">
        <f t="shared" si="1"/>
        <v>26</v>
      </c>
    </row>
    <row r="28" spans="1:5">
      <c r="A28" s="4">
        <v>45507.614583333336</v>
      </c>
      <c r="B28" s="5">
        <f t="shared" si="0"/>
        <v>74.055312244970466</v>
      </c>
      <c r="C28" s="5">
        <f t="shared" si="2"/>
        <v>6.6851310660754706</v>
      </c>
      <c r="D28" s="3"/>
      <c r="E28" s="12">
        <f t="shared" si="1"/>
        <v>27</v>
      </c>
    </row>
    <row r="29" spans="1:5">
      <c r="A29" s="4">
        <v>45508.614583333336</v>
      </c>
      <c r="B29" s="5">
        <f t="shared" si="0"/>
        <v>67.923695322958366</v>
      </c>
      <c r="C29" s="5">
        <f t="shared" si="2"/>
        <v>6.1316169220120997</v>
      </c>
      <c r="D29" s="3"/>
      <c r="E29" s="12">
        <f t="shared" si="1"/>
        <v>28</v>
      </c>
    </row>
    <row r="30" spans="1:5">
      <c r="A30" s="4">
        <v>45509.614583333336</v>
      </c>
      <c r="B30" s="5">
        <f t="shared" si="0"/>
        <v>62.299762791688352</v>
      </c>
      <c r="C30" s="5">
        <f t="shared" si="2"/>
        <v>5.6239325312700146</v>
      </c>
      <c r="D30" s="3"/>
      <c r="E30" s="12">
        <f t="shared" si="1"/>
        <v>29</v>
      </c>
    </row>
    <row r="31" spans="1:5">
      <c r="A31" s="4">
        <v>45510.614583333336</v>
      </c>
      <c r="B31" s="5">
        <f t="shared" si="0"/>
        <v>57.141479500582484</v>
      </c>
      <c r="C31" s="5">
        <f t="shared" si="2"/>
        <v>5.1582832911058674</v>
      </c>
      <c r="D31" s="6"/>
      <c r="E31" s="12">
        <f>A32-$A$2</f>
        <v>30</v>
      </c>
    </row>
    <row r="32" spans="1:5">
      <c r="A32" s="4">
        <v>45511.614583333336</v>
      </c>
      <c r="B32" s="5">
        <f t="shared" si="0"/>
        <v>52.410290717047552</v>
      </c>
      <c r="C32" s="5">
        <f t="shared" si="2"/>
        <v>4.7311887835349324</v>
      </c>
      <c r="D32" s="3"/>
      <c r="E32" s="12">
        <f t="shared" si="1"/>
        <v>31</v>
      </c>
    </row>
    <row r="33" spans="1:5">
      <c r="A33" s="4">
        <v>45512.614583333336</v>
      </c>
      <c r="B33" s="5">
        <f t="shared" si="0"/>
        <v>48.070833955523341</v>
      </c>
      <c r="C33" s="5">
        <f t="shared" si="2"/>
        <v>4.339456761524211</v>
      </c>
      <c r="D33" s="3"/>
      <c r="E33" s="12">
        <f t="shared" si="1"/>
        <v>32</v>
      </c>
    </row>
    <row r="34" spans="1:5">
      <c r="A34" s="4">
        <v>45513.614583333336</v>
      </c>
      <c r="B34" s="5">
        <f t="shared" ref="B34:B65" si="3" xml:space="preserve"> $G$3*EXP(-LN(2)/$G$6 * (A34-$H$3))</f>
        <v>44.090674666451662</v>
      </c>
      <c r="C34" s="5">
        <f t="shared" si="2"/>
        <v>3.980159289071679</v>
      </c>
      <c r="D34" s="3"/>
      <c r="E34" s="12">
        <f t="shared" si="1"/>
        <v>33</v>
      </c>
    </row>
    <row r="35" spans="1:5">
      <c r="A35" s="4">
        <v>45514.614583333336</v>
      </c>
      <c r="B35" s="5">
        <f t="shared" si="3"/>
        <v>40.440063809617314</v>
      </c>
      <c r="C35" s="5">
        <f t="shared" si="2"/>
        <v>3.6506108568343478</v>
      </c>
      <c r="D35" s="3"/>
      <c r="E35" s="12">
        <f t="shared" si="1"/>
        <v>34</v>
      </c>
    </row>
    <row r="36" spans="1:5">
      <c r="A36" s="4">
        <v>45515.614583333336</v>
      </c>
      <c r="B36" s="5">
        <f t="shared" si="3"/>
        <v>37.091715499882909</v>
      </c>
      <c r="C36" s="5">
        <f t="shared" si="2"/>
        <v>3.3483483097344049</v>
      </c>
      <c r="D36" s="3"/>
      <c r="E36" s="12">
        <f t="shared" si="1"/>
        <v>35</v>
      </c>
    </row>
    <row r="37" spans="1:5">
      <c r="A37" s="4">
        <v>45516.614583333336</v>
      </c>
      <c r="B37" s="5">
        <f t="shared" si="3"/>
        <v>34.020603063367759</v>
      </c>
      <c r="C37" s="5">
        <f t="shared" si="2"/>
        <v>3.0711124365151505</v>
      </c>
      <c r="D37" s="3"/>
      <c r="E37" s="12">
        <f t="shared" si="1"/>
        <v>36</v>
      </c>
    </row>
    <row r="38" spans="1:5">
      <c r="A38" s="4">
        <v>45517.614583333336</v>
      </c>
      <c r="B38" s="5">
        <f t="shared" si="3"/>
        <v>31.203771979726337</v>
      </c>
      <c r="C38" s="5">
        <f t="shared" si="2"/>
        <v>2.8168310836414214</v>
      </c>
      <c r="D38" s="6"/>
      <c r="E38" s="12">
        <f t="shared" si="1"/>
        <v>37</v>
      </c>
    </row>
    <row r="39" spans="1:5">
      <c r="A39" s="4">
        <v>45518.614583333336</v>
      </c>
      <c r="B39" s="5">
        <f t="shared" si="3"/>
        <v>28.620168312394661</v>
      </c>
      <c r="C39" s="5">
        <f t="shared" si="2"/>
        <v>2.5836036673316762</v>
      </c>
      <c r="D39" s="3"/>
      <c r="E39" s="12">
        <f t="shared" si="1"/>
        <v>38</v>
      </c>
    </row>
    <row r="40" spans="1:5">
      <c r="A40" s="4">
        <v>45519.614583333336</v>
      </c>
      <c r="B40" s="5">
        <f t="shared" si="3"/>
        <v>26.250481344434679</v>
      </c>
      <c r="C40" s="5">
        <f t="shared" si="2"/>
        <v>2.3696869679599821</v>
      </c>
      <c r="D40" s="3"/>
      <c r="E40" s="12">
        <f t="shared" si="1"/>
        <v>39</v>
      </c>
    </row>
    <row r="41" spans="1:5">
      <c r="A41" s="4">
        <v>45520.614583333336</v>
      </c>
      <c r="B41" s="5">
        <f t="shared" si="3"/>
        <v>24.076999243784549</v>
      </c>
      <c r="C41" s="5">
        <f t="shared" si="2"/>
        <v>2.1734821006501299</v>
      </c>
      <c r="D41" s="3"/>
      <c r="E41" s="12">
        <f t="shared" si="1"/>
        <v>40</v>
      </c>
    </row>
    <row r="42" spans="1:5">
      <c r="A42" s="4">
        <v>45521.614583333336</v>
      </c>
      <c r="B42" s="5">
        <f t="shared" si="3"/>
        <v>22.08347667910872</v>
      </c>
      <c r="C42" s="5">
        <f t="shared" si="2"/>
        <v>1.9935225646758283</v>
      </c>
      <c r="D42" s="3"/>
      <c r="E42" s="12">
        <f t="shared" si="1"/>
        <v>41</v>
      </c>
    </row>
    <row r="43" spans="1:5">
      <c r="A43" s="4">
        <v>45522.614583333336</v>
      </c>
      <c r="B43" s="5">
        <f t="shared" si="3"/>
        <v>20.255013396764248</v>
      </c>
      <c r="C43" s="5">
        <f t="shared" si="2"/>
        <v>1.8284632823444724</v>
      </c>
      <c r="D43" s="3"/>
      <c r="E43" s="12">
        <f t="shared" si="1"/>
        <v>42</v>
      </c>
    </row>
    <row r="44" spans="1:5">
      <c r="A44" s="4">
        <v>45523.614583333336</v>
      </c>
      <c r="B44" s="5">
        <f t="shared" si="3"/>
        <v>18.577942851327219</v>
      </c>
      <c r="C44" s="5">
        <f t="shared" si="2"/>
        <v>1.6770705454370294</v>
      </c>
      <c r="D44" s="3"/>
      <c r="E44" s="12">
        <f t="shared" si="1"/>
        <v>43</v>
      </c>
    </row>
    <row r="45" spans="1:5">
      <c r="A45" s="4">
        <v>45524.614583333336</v>
      </c>
      <c r="B45" s="5">
        <f t="shared" si="3"/>
        <v>17.039730057266535</v>
      </c>
      <c r="C45" s="5">
        <f t="shared" si="2"/>
        <v>1.5382127940606836</v>
      </c>
      <c r="D45" s="6"/>
      <c r="E45" s="12">
        <f t="shared" si="1"/>
        <v>44</v>
      </c>
    </row>
    <row r="46" spans="1:5">
      <c r="A46" s="4">
        <v>45525.614583333336</v>
      </c>
      <c r="B46" s="5">
        <f t="shared" si="3"/>
        <v>15.628877898274386</v>
      </c>
      <c r="C46" s="5">
        <f t="shared" si="2"/>
        <v>1.4108521589921494</v>
      </c>
      <c r="D46" s="3"/>
      <c r="E46" s="12">
        <f t="shared" si="1"/>
        <v>45</v>
      </c>
    </row>
    <row r="47" spans="1:5">
      <c r="A47" s="4">
        <v>45526.614583333336</v>
      </c>
      <c r="B47" s="5">
        <f t="shared" si="3"/>
        <v>14.334841193978008</v>
      </c>
      <c r="C47" s="5">
        <f t="shared" si="2"/>
        <v>1.2940367042963778</v>
      </c>
      <c r="D47" s="3"/>
      <c r="E47" s="12">
        <f t="shared" si="1"/>
        <v>46</v>
      </c>
    </row>
    <row r="48" spans="1:5">
      <c r="A48" s="4">
        <v>45527.614583333336</v>
      </c>
      <c r="B48" s="5">
        <f t="shared" si="3"/>
        <v>13.147947881738659</v>
      </c>
      <c r="C48" s="5">
        <f t="shared" si="2"/>
        <v>1.1868933122393486</v>
      </c>
      <c r="D48" s="3"/>
      <c r="E48" s="12">
        <f t="shared" si="1"/>
        <v>47</v>
      </c>
    </row>
    <row r="49" spans="1:5">
      <c r="A49" s="4">
        <v>45528.614583333336</v>
      </c>
      <c r="B49" s="5">
        <f t="shared" si="3"/>
        <v>12.059326724424217</v>
      </c>
      <c r="C49" s="5">
        <f t="shared" si="2"/>
        <v>1.0886211573144422</v>
      </c>
      <c r="D49" s="3"/>
      <c r="E49" s="12">
        <f t="shared" si="1"/>
        <v>48</v>
      </c>
    </row>
    <row r="50" spans="1:5">
      <c r="A50" s="4">
        <v>45529.614583333336</v>
      </c>
      <c r="B50" s="5">
        <f t="shared" si="3"/>
        <v>11.060841003819144</v>
      </c>
      <c r="C50" s="5">
        <f t="shared" si="2"/>
        <v>0.99848572060507301</v>
      </c>
      <c r="D50" s="3"/>
      <c r="E50" s="12">
        <f t="shared" si="1"/>
        <v>49</v>
      </c>
    </row>
    <row r="51" spans="1:5">
      <c r="A51" s="4">
        <v>45530.614583333336</v>
      </c>
      <c r="B51" s="5">
        <f t="shared" si="3"/>
        <v>10.145027704074279</v>
      </c>
      <c r="C51" s="5">
        <f t="shared" si="2"/>
        <v>0.91581329974486536</v>
      </c>
      <c r="D51" s="3"/>
      <c r="E51" s="12">
        <f t="shared" si="1"/>
        <v>50</v>
      </c>
    </row>
    <row r="52" spans="1:5">
      <c r="A52" s="4">
        <v>45531.614583333336</v>
      </c>
      <c r="B52" s="5">
        <f t="shared" si="3"/>
        <v>9.3050417306330697</v>
      </c>
      <c r="C52" s="5">
        <f t="shared" si="2"/>
        <v>0.83998597344120896</v>
      </c>
      <c r="D52" s="6"/>
      <c r="E52" s="12">
        <f t="shared" si="1"/>
        <v>51</v>
      </c>
    </row>
    <row r="53" spans="1:5">
      <c r="A53" s="4">
        <v>45532.614583333336</v>
      </c>
      <c r="B53" s="5">
        <f t="shared" si="3"/>
        <v>8.5346047477081424</v>
      </c>
      <c r="C53" s="5">
        <f t="shared" si="2"/>
        <v>0.77043698292492735</v>
      </c>
      <c r="D53" s="3"/>
      <c r="E53" s="12">
        <f t="shared" si="1"/>
        <v>52</v>
      </c>
    </row>
    <row r="54" spans="1:5">
      <c r="A54" s="4">
        <v>45533.614583333336</v>
      </c>
      <c r="B54" s="5">
        <f t="shared" si="3"/>
        <v>7.8279582519020723</v>
      </c>
      <c r="C54" s="5">
        <f t="shared" si="2"/>
        <v>0.70664649580607009</v>
      </c>
      <c r="D54" s="3"/>
      <c r="E54" s="12">
        <f t="shared" si="1"/>
        <v>53</v>
      </c>
    </row>
    <row r="55" spans="1:5">
      <c r="A55" s="4">
        <v>45534.614583333336</v>
      </c>
      <c r="B55" s="5">
        <f t="shared" si="3"/>
        <v>7.1798205312292804</v>
      </c>
      <c r="C55" s="5">
        <f t="shared" si="2"/>
        <v>0.64813772067279185</v>
      </c>
      <c r="D55" s="3"/>
      <c r="E55" s="12">
        <f t="shared" si="1"/>
        <v>54</v>
      </c>
    </row>
    <row r="56" spans="1:5">
      <c r="A56" s="4">
        <v>45535.614583333336</v>
      </c>
      <c r="B56" s="5">
        <f t="shared" si="3"/>
        <v>6.5853471878360743</v>
      </c>
      <c r="C56" s="5">
        <f t="shared" si="2"/>
        <v>0.59447334339320612</v>
      </c>
      <c r="D56" s="3"/>
      <c r="E56" s="12">
        <f t="shared" si="1"/>
        <v>55</v>
      </c>
    </row>
    <row r="57" spans="1:5">
      <c r="A57" s="4">
        <v>45536.614583333336</v>
      </c>
      <c r="B57" s="5">
        <f t="shared" si="3"/>
        <v>6.0400949293527102</v>
      </c>
      <c r="C57" s="5">
        <f t="shared" si="2"/>
        <v>0.54525225848336412</v>
      </c>
      <c r="D57" s="3"/>
      <c r="E57" s="12">
        <f t="shared" si="1"/>
        <v>56</v>
      </c>
    </row>
    <row r="58" spans="1:5">
      <c r="A58" s="4">
        <v>45537.614583333336</v>
      </c>
      <c r="B58" s="5">
        <f t="shared" si="3"/>
        <v>5.5399883582418186</v>
      </c>
      <c r="C58" s="5">
        <f t="shared" si="2"/>
        <v>0.50010657111089163</v>
      </c>
      <c r="D58" s="3"/>
      <c r="E58" s="12">
        <f t="shared" si="1"/>
        <v>57</v>
      </c>
    </row>
    <row r="59" spans="1:5">
      <c r="A59" s="4">
        <v>45538.614583333336</v>
      </c>
      <c r="B59" s="5">
        <f t="shared" si="3"/>
        <v>5.0812895109156706</v>
      </c>
      <c r="C59" s="5">
        <f t="shared" si="2"/>
        <v>0.45869884732614796</v>
      </c>
      <c r="D59" s="6"/>
      <c r="E59" s="12">
        <f t="shared" si="1"/>
        <v>58</v>
      </c>
    </row>
    <row r="60" spans="1:5">
      <c r="A60" s="4">
        <v>45539.614583333336</v>
      </c>
      <c r="B60" s="5">
        <f t="shared" si="3"/>
        <v>4.6605699189475844</v>
      </c>
      <c r="C60" s="5">
        <f t="shared" si="2"/>
        <v>0.42071959196808617</v>
      </c>
      <c r="D60" s="3"/>
      <c r="E60" s="12">
        <f t="shared" si="1"/>
        <v>59</v>
      </c>
    </row>
    <row r="61" spans="1:5">
      <c r="A61" s="4">
        <v>45540.614583333336</v>
      </c>
      <c r="B61" s="5">
        <f t="shared" si="3"/>
        <v>4.2746849835534908</v>
      </c>
      <c r="C61" s="5">
        <f t="shared" si="2"/>
        <v>0.38588493539409363</v>
      </c>
      <c r="D61" s="3"/>
      <c r="E61" s="12">
        <f t="shared" si="1"/>
        <v>60</v>
      </c>
    </row>
    <row r="62" spans="1:5">
      <c r="A62" s="4">
        <v>45541.614583333336</v>
      </c>
      <c r="B62" s="5">
        <f t="shared" si="3"/>
        <v>3.9207504718101043</v>
      </c>
      <c r="C62" s="5">
        <f t="shared" si="2"/>
        <v>0.35393451174338653</v>
      </c>
      <c r="D62" s="3"/>
      <c r="E62" s="12">
        <f t="shared" si="1"/>
        <v>61</v>
      </c>
    </row>
    <row r="63" spans="1:5">
      <c r="A63" s="4">
        <v>45542.614583333336</v>
      </c>
      <c r="B63" s="5">
        <f t="shared" si="3"/>
        <v>3.5961209589344669</v>
      </c>
      <c r="C63" s="5">
        <f t="shared" si="2"/>
        <v>0.32462951287563735</v>
      </c>
      <c r="D63" s="3"/>
      <c r="E63" s="12">
        <f t="shared" si="1"/>
        <v>62</v>
      </c>
    </row>
    <row r="64" spans="1:5">
      <c r="A64" s="4">
        <v>45543.614583333336</v>
      </c>
      <c r="B64" s="5">
        <f t="shared" si="3"/>
        <v>3.2983700554953614</v>
      </c>
      <c r="C64" s="5">
        <f t="shared" si="2"/>
        <v>0.29775090343910549</v>
      </c>
      <c r="D64" s="3"/>
      <c r="E64" s="12">
        <f t="shared" si="1"/>
        <v>63</v>
      </c>
    </row>
    <row r="65" spans="1:5">
      <c r="A65" s="4">
        <v>45544.614583333336</v>
      </c>
      <c r="B65" s="5">
        <f t="shared" si="3"/>
        <v>3.0252722717680753</v>
      </c>
      <c r="C65" s="5">
        <f t="shared" si="2"/>
        <v>0.2730977837272861</v>
      </c>
      <c r="D65" s="3"/>
      <c r="E65" s="12">
        <f t="shared" si="1"/>
        <v>64</v>
      </c>
    </row>
    <row r="66" spans="1:5">
      <c r="A66" s="4">
        <v>45545.614583333336</v>
      </c>
      <c r="B66" s="5">
        <f t="shared" ref="B66:B86" si="4" xml:space="preserve"> $G$3*EXP(-LN(2)/$G$6 * (A66-$H$3))</f>
        <v>2.7747863836807292</v>
      </c>
      <c r="C66" s="5">
        <f t="shared" si="2"/>
        <v>0.25048588808734618</v>
      </c>
      <c r="D66" s="3"/>
      <c r="E66" s="12">
        <f t="shared" si="1"/>
        <v>65</v>
      </c>
    </row>
    <row r="67" spans="1:5">
      <c r="A67" s="4">
        <v>45546.614583333336</v>
      </c>
      <c r="B67" s="5">
        <f t="shared" si="4"/>
        <v>2.5450401760236137</v>
      </c>
      <c r="C67" s="5">
        <f t="shared" si="2"/>
        <v>0.22974620765711551</v>
      </c>
      <c r="D67" s="3"/>
      <c r="E67" s="12">
        <f t="shared" ref="E67:E86" si="5">A68-$A$2</f>
        <v>66</v>
      </c>
    </row>
    <row r="68" spans="1:5">
      <c r="A68" s="4">
        <v>45547.614583333336</v>
      </c>
      <c r="B68" s="5">
        <f t="shared" si="4"/>
        <v>2.3343164488872521</v>
      </c>
      <c r="C68" s="5">
        <f t="shared" ref="C68:C86" si="6">B67-B68</f>
        <v>0.21072372713636156</v>
      </c>
      <c r="D68" s="3"/>
      <c r="E68" s="12">
        <f t="shared" si="5"/>
        <v>67</v>
      </c>
    </row>
    <row r="69" spans="1:5">
      <c r="A69" s="4">
        <v>45548.614583333336</v>
      </c>
      <c r="B69" s="5">
        <f t="shared" si="4"/>
        <v>2.1410401827366035</v>
      </c>
      <c r="C69" s="5">
        <f t="shared" si="6"/>
        <v>0.19327626615064863</v>
      </c>
      <c r="D69" s="3"/>
      <c r="E69" s="12">
        <f t="shared" si="5"/>
        <v>68</v>
      </c>
    </row>
    <row r="70" spans="1:5">
      <c r="A70" s="4">
        <v>45549.614583333336</v>
      </c>
      <c r="B70" s="5">
        <f t="shared" si="4"/>
        <v>1.9637667661888609</v>
      </c>
      <c r="C70" s="5">
        <f t="shared" si="6"/>
        <v>0.17727341654774253</v>
      </c>
      <c r="D70" s="3"/>
      <c r="E70" s="12">
        <f t="shared" si="5"/>
        <v>69</v>
      </c>
    </row>
    <row r="71" spans="1:5">
      <c r="A71" s="4">
        <v>45550.614583333336</v>
      </c>
      <c r="B71" s="5">
        <f t="shared" si="4"/>
        <v>1.8011711985053773</v>
      </c>
      <c r="C71" s="5">
        <f t="shared" si="6"/>
        <v>0.1625955676834836</v>
      </c>
      <c r="D71" s="3"/>
      <c r="E71" s="12">
        <f t="shared" si="5"/>
        <v>70</v>
      </c>
    </row>
    <row r="72" spans="1:5">
      <c r="A72" s="4">
        <v>45551.614583333336</v>
      </c>
      <c r="B72" s="5">
        <f t="shared" si="4"/>
        <v>1.6520381860934747</v>
      </c>
      <c r="C72" s="5">
        <f t="shared" si="6"/>
        <v>0.14913301241190258</v>
      </c>
      <c r="D72" s="3"/>
      <c r="E72" s="12">
        <f t="shared" si="5"/>
        <v>71</v>
      </c>
    </row>
    <row r="73" spans="1:5">
      <c r="A73" s="4">
        <v>45552.614583333336</v>
      </c>
      <c r="B73" s="5">
        <f t="shared" si="4"/>
        <v>1.5152530589961419</v>
      </c>
      <c r="C73" s="5">
        <f t="shared" si="6"/>
        <v>0.13678512709733281</v>
      </c>
      <c r="D73" s="6"/>
      <c r="E73" s="12">
        <f t="shared" si="5"/>
        <v>72</v>
      </c>
    </row>
    <row r="74" spans="1:5">
      <c r="A74" s="4">
        <v>45553.614583333336</v>
      </c>
      <c r="B74" s="5">
        <f t="shared" si="4"/>
        <v>1.3897934394763762</v>
      </c>
      <c r="C74" s="5">
        <f t="shared" si="6"/>
        <v>0.1254596195197657</v>
      </c>
      <c r="D74" s="3"/>
      <c r="E74" s="12">
        <f t="shared" si="5"/>
        <v>73</v>
      </c>
    </row>
    <row r="75" spans="1:5">
      <c r="A75" s="4">
        <v>45554.614583333336</v>
      </c>
      <c r="B75" s="5">
        <f t="shared" si="4"/>
        <v>1.2747216004244315</v>
      </c>
      <c r="C75" s="5">
        <f t="shared" si="6"/>
        <v>0.11507183905194474</v>
      </c>
      <c r="D75" s="3"/>
      <c r="E75" s="12">
        <f t="shared" si="5"/>
        <v>74</v>
      </c>
    </row>
    <row r="76" spans="1:5">
      <c r="A76" s="4">
        <v>45555.614583333336</v>
      </c>
      <c r="B76" s="5">
        <f t="shared" si="4"/>
        <v>1.1691774564721154</v>
      </c>
      <c r="C76" s="5">
        <f t="shared" si="6"/>
        <v>0.10554414395231615</v>
      </c>
      <c r="D76" s="3"/>
      <c r="E76" s="12">
        <f t="shared" si="5"/>
        <v>75</v>
      </c>
    </row>
    <row r="77" spans="1:5">
      <c r="A77" s="4">
        <v>45556.614583333336</v>
      </c>
      <c r="B77" s="5">
        <f t="shared" si="4"/>
        <v>1.0723721354274205</v>
      </c>
      <c r="C77" s="5">
        <f t="shared" si="6"/>
        <v>9.6805321044694859E-2</v>
      </c>
      <c r="D77" s="3"/>
      <c r="E77" s="12">
        <f t="shared" si="5"/>
        <v>76</v>
      </c>
    </row>
    <row r="78" spans="1:5">
      <c r="A78" s="4">
        <v>45557.614583333336</v>
      </c>
      <c r="B78" s="5">
        <f t="shared" si="4"/>
        <v>0.98358208198020669</v>
      </c>
      <c r="C78" s="5">
        <f t="shared" si="6"/>
        <v>8.8790053447213801E-2</v>
      </c>
      <c r="D78" s="3"/>
      <c r="E78" s="12">
        <f t="shared" si="5"/>
        <v>77</v>
      </c>
    </row>
    <row r="79" spans="1:5">
      <c r="A79" s="4">
        <v>45558.614583333336</v>
      </c>
      <c r="B79" s="5">
        <f t="shared" si="4"/>
        <v>0.9021436496080929</v>
      </c>
      <c r="C79" s="5">
        <f t="shared" si="6"/>
        <v>8.1438432372113789E-2</v>
      </c>
      <c r="D79" s="3"/>
      <c r="E79" s="12">
        <f t="shared" si="5"/>
        <v>78</v>
      </c>
    </row>
    <row r="80" spans="1:5">
      <c r="A80" s="4">
        <v>45559.614583333336</v>
      </c>
      <c r="B80" s="5">
        <f t="shared" si="4"/>
        <v>0.82744814026063984</v>
      </c>
      <c r="C80" s="5">
        <f t="shared" si="6"/>
        <v>7.469550934745306E-2</v>
      </c>
      <c r="D80" s="3"/>
      <c r="E80" s="12">
        <f t="shared" si="5"/>
        <v>79</v>
      </c>
    </row>
    <row r="81" spans="1:5">
      <c r="A81" s="4">
        <v>45560.614583333336</v>
      </c>
      <c r="B81" s="5">
        <f t="shared" si="4"/>
        <v>0.75893725474676221</v>
      </c>
      <c r="C81" s="5">
        <f t="shared" si="6"/>
        <v>6.8510885513877628E-2</v>
      </c>
      <c r="D81" s="3"/>
      <c r="E81" s="12">
        <f t="shared" si="5"/>
        <v>80</v>
      </c>
    </row>
    <row r="82" spans="1:5">
      <c r="A82" s="4">
        <v>45561.614583333336</v>
      </c>
      <c r="B82" s="5">
        <f t="shared" si="4"/>
        <v>0.69609891982006411</v>
      </c>
      <c r="C82" s="5">
        <f t="shared" si="6"/>
        <v>6.2838334926698103E-2</v>
      </c>
      <c r="D82" s="3"/>
      <c r="E82" s="12">
        <f t="shared" si="5"/>
        <v>81</v>
      </c>
    </row>
    <row r="83" spans="1:5">
      <c r="A83" s="4">
        <v>45562.614583333336</v>
      </c>
      <c r="B83" s="5">
        <f t="shared" si="4"/>
        <v>0.6384634607723173</v>
      </c>
      <c r="C83" s="5">
        <f t="shared" si="6"/>
        <v>5.7635459047746807E-2</v>
      </c>
      <c r="D83" s="3"/>
      <c r="E83" s="12">
        <f t="shared" si="5"/>
        <v>82</v>
      </c>
    </row>
    <row r="84" spans="1:5">
      <c r="A84" s="4">
        <v>45563.614583333336</v>
      </c>
      <c r="B84" s="5">
        <f t="shared" si="4"/>
        <v>0.58560009092778831</v>
      </c>
      <c r="C84" s="5">
        <f t="shared" si="6"/>
        <v>5.2863369844528996E-2</v>
      </c>
      <c r="D84" s="3"/>
      <c r="E84" s="12">
        <f t="shared" si="5"/>
        <v>83</v>
      </c>
    </row>
    <row r="85" spans="1:5">
      <c r="A85" s="4">
        <v>45564.614583333336</v>
      </c>
      <c r="B85" s="5">
        <f t="shared" si="4"/>
        <v>0.53711369179970203</v>
      </c>
      <c r="C85" s="7">
        <f t="shared" si="6"/>
        <v>4.8486399128086277E-2</v>
      </c>
      <c r="D85" s="3"/>
      <c r="E85" s="12">
        <f t="shared" si="5"/>
        <v>84</v>
      </c>
    </row>
    <row r="86" spans="1:5">
      <c r="A86" s="4">
        <v>45565.614583333336</v>
      </c>
      <c r="B86" s="9">
        <f t="shared" si="4"/>
        <v>0.49264185984267561</v>
      </c>
      <c r="C86" s="5">
        <f t="shared" si="6"/>
        <v>4.447183195702642E-2</v>
      </c>
      <c r="D86" s="10"/>
      <c r="E86" s="12">
        <f t="shared" si="5"/>
        <v>-45481.614583333336</v>
      </c>
    </row>
    <row r="87" spans="1:5">
      <c r="A87" s="2"/>
      <c r="C87" s="8"/>
    </row>
    <row r="88" spans="1:5">
      <c r="A88" s="2"/>
    </row>
    <row r="89" spans="1:5">
      <c r="A89" s="2"/>
    </row>
    <row r="90" spans="1:5">
      <c r="A90" s="2"/>
    </row>
    <row r="91" spans="1:5">
      <c r="A91" s="2"/>
    </row>
    <row r="92" spans="1:5">
      <c r="A92" s="2"/>
    </row>
    <row r="93" spans="1:5">
      <c r="A93" s="2"/>
    </row>
    <row r="94" spans="1:5">
      <c r="A94" s="2"/>
    </row>
    <row r="95" spans="1:5">
      <c r="A95" s="2"/>
    </row>
    <row r="96" spans="1:5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B9AF2-4244-174F-9257-37A210218AC7}">
  <dimension ref="A2:Q29"/>
  <sheetViews>
    <sheetView tabSelected="1" topLeftCell="A2" zoomScaleNormal="100" workbookViewId="0">
      <selection activeCell="Q17" sqref="Q17"/>
    </sheetView>
  </sheetViews>
  <sheetFormatPr defaultColWidth="11.5546875" defaultRowHeight="15"/>
  <cols>
    <col min="1" max="1" width="17" customWidth="1"/>
    <col min="2" max="16" width="10.77734375" customWidth="1"/>
    <col min="17" max="17" width="16" bestFit="1" customWidth="1"/>
  </cols>
  <sheetData>
    <row r="2" spans="1:17" ht="15.75">
      <c r="A2" s="39" t="s">
        <v>25</v>
      </c>
      <c r="B2" s="30"/>
      <c r="C2" s="30"/>
      <c r="D2" s="30"/>
      <c r="E2" s="30"/>
      <c r="F2" s="30"/>
      <c r="H2" s="40" t="s">
        <v>26</v>
      </c>
      <c r="J2" t="s">
        <v>29</v>
      </c>
    </row>
    <row r="4" spans="1:17" ht="15.75" thickBot="1"/>
    <row r="5" spans="1:17" ht="21" thickBot="1">
      <c r="B5" s="41" t="s">
        <v>23</v>
      </c>
      <c r="C5" s="42"/>
      <c r="D5" s="42"/>
      <c r="E5" s="42"/>
      <c r="F5" s="43"/>
      <c r="G5" s="44" t="s">
        <v>22</v>
      </c>
      <c r="H5" s="45"/>
      <c r="I5" s="45"/>
      <c r="J5" s="45"/>
      <c r="K5" s="45"/>
      <c r="L5" s="45"/>
      <c r="M5" s="45"/>
      <c r="N5" s="45"/>
      <c r="O5" s="45"/>
      <c r="P5" s="46"/>
    </row>
    <row r="6" spans="1:17">
      <c r="A6" s="27" t="s">
        <v>5</v>
      </c>
      <c r="B6" s="13" t="s">
        <v>17</v>
      </c>
      <c r="C6" s="14" t="s">
        <v>18</v>
      </c>
      <c r="D6" s="14" t="s">
        <v>19</v>
      </c>
      <c r="E6" s="14" t="s">
        <v>20</v>
      </c>
      <c r="F6" s="15" t="s">
        <v>21</v>
      </c>
      <c r="G6" s="22" t="s">
        <v>7</v>
      </c>
      <c r="H6" s="23" t="s">
        <v>8</v>
      </c>
      <c r="I6" s="23" t="s">
        <v>9</v>
      </c>
      <c r="J6" s="23" t="s">
        <v>10</v>
      </c>
      <c r="K6" s="23" t="s">
        <v>11</v>
      </c>
      <c r="L6" s="23" t="s">
        <v>12</v>
      </c>
      <c r="M6" s="23" t="s">
        <v>13</v>
      </c>
      <c r="N6" s="23" t="s">
        <v>14</v>
      </c>
      <c r="O6" s="23" t="s">
        <v>15</v>
      </c>
      <c r="P6" s="24" t="s">
        <v>16</v>
      </c>
      <c r="Q6" s="18" t="s">
        <v>6</v>
      </c>
    </row>
    <row r="7" spans="1:17">
      <c r="A7" s="19">
        <v>45481.614583333336</v>
      </c>
      <c r="B7" s="17">
        <v>1E-3</v>
      </c>
      <c r="C7" s="16">
        <v>1E-3</v>
      </c>
      <c r="D7" s="16">
        <v>2E-3</v>
      </c>
      <c r="E7" s="16">
        <v>1E-3</v>
      </c>
      <c r="F7" s="21">
        <v>1E-3</v>
      </c>
      <c r="G7" s="31">
        <v>699.5</v>
      </c>
      <c r="H7" s="16">
        <v>700.1</v>
      </c>
      <c r="I7" s="16">
        <v>700.6</v>
      </c>
      <c r="J7" s="16">
        <v>700.9</v>
      </c>
      <c r="K7" s="16">
        <v>701.2</v>
      </c>
      <c r="L7" s="16">
        <v>701.1</v>
      </c>
      <c r="M7" s="16">
        <v>701.1</v>
      </c>
      <c r="N7" s="16">
        <v>700.5</v>
      </c>
      <c r="O7" s="16">
        <v>700.4</v>
      </c>
      <c r="P7" s="32">
        <v>700.5</v>
      </c>
      <c r="Q7" s="33">
        <f>AVERAGE(G7:P7) - AVERAGE(Tabulka1[[#This Row],[č.1]:[č.5]])</f>
        <v>700.58879999999999</v>
      </c>
    </row>
    <row r="8" spans="1:17">
      <c r="A8" s="19">
        <v>45482.621527777781</v>
      </c>
      <c r="B8" s="17">
        <v>0</v>
      </c>
      <c r="C8" s="16">
        <v>2E-3</v>
      </c>
      <c r="D8" s="16">
        <v>1E-3</v>
      </c>
      <c r="E8" s="16">
        <v>1E-3</v>
      </c>
      <c r="F8" s="21">
        <v>1E-3</v>
      </c>
      <c r="G8" s="31">
        <v>641.1</v>
      </c>
      <c r="H8" s="16">
        <v>641.1</v>
      </c>
      <c r="I8" s="16">
        <v>640.9</v>
      </c>
      <c r="J8" s="16">
        <v>641</v>
      </c>
      <c r="K8" s="16">
        <v>641</v>
      </c>
      <c r="L8" s="16">
        <v>641</v>
      </c>
      <c r="M8" s="16">
        <v>641</v>
      </c>
      <c r="N8" s="16">
        <v>640.9</v>
      </c>
      <c r="O8" s="16">
        <v>640.9</v>
      </c>
      <c r="P8" s="32">
        <v>640.9</v>
      </c>
      <c r="Q8" s="33">
        <f>AVERAGE(G8:P8) - AVERAGE(Tabulka1[[#This Row],[č.1]:[č.5]])</f>
        <v>640.97899999999993</v>
      </c>
    </row>
    <row r="9" spans="1:17">
      <c r="A9" s="19">
        <v>45483.607638888891</v>
      </c>
      <c r="B9" s="17">
        <v>0.17499999999999999</v>
      </c>
      <c r="C9" s="16">
        <v>0.17699999999999999</v>
      </c>
      <c r="D9" s="16">
        <v>0.17599999999999999</v>
      </c>
      <c r="E9" s="16">
        <v>0.17699999999999999</v>
      </c>
      <c r="F9" s="21">
        <v>0.17599999999999999</v>
      </c>
      <c r="G9" s="31">
        <v>586.4</v>
      </c>
      <c r="H9" s="16">
        <v>586.5</v>
      </c>
      <c r="I9" s="16">
        <v>586.5</v>
      </c>
      <c r="J9" s="16">
        <v>586.5</v>
      </c>
      <c r="K9" s="16">
        <v>586.4</v>
      </c>
      <c r="L9" s="16">
        <v>586.4</v>
      </c>
      <c r="M9" s="16">
        <v>586.4</v>
      </c>
      <c r="N9" s="16">
        <v>586.4</v>
      </c>
      <c r="O9" s="16">
        <v>586.5</v>
      </c>
      <c r="P9" s="32">
        <v>586.70000000000005</v>
      </c>
      <c r="Q9" s="33">
        <f>AVERAGE(G9:P9) - AVERAGE(Tabulka1[[#This Row],[č.1]:[č.5]])</f>
        <v>586.29380000000003</v>
      </c>
    </row>
    <row r="10" spans="1:17">
      <c r="A10" s="19">
        <v>45484.613194444442</v>
      </c>
      <c r="B10" s="17">
        <v>8.0000000000000002E-3</v>
      </c>
      <c r="C10" s="16">
        <v>8.0000000000000002E-3</v>
      </c>
      <c r="D10" s="16">
        <v>8.9999999999999993E-3</v>
      </c>
      <c r="E10" s="16">
        <v>8.9999999999999993E-3</v>
      </c>
      <c r="F10" s="21">
        <v>7.0000000000000001E-3</v>
      </c>
      <c r="G10" s="31">
        <v>537.79999999999995</v>
      </c>
      <c r="H10" s="16">
        <v>537.70000000000005</v>
      </c>
      <c r="I10" s="16">
        <v>537.70000000000005</v>
      </c>
      <c r="J10" s="16">
        <v>537.6</v>
      </c>
      <c r="K10" s="16">
        <v>537.70000000000005</v>
      </c>
      <c r="L10" s="16">
        <v>538.29999999999995</v>
      </c>
      <c r="M10" s="16">
        <v>537.6</v>
      </c>
      <c r="N10" s="16">
        <v>537.6</v>
      </c>
      <c r="O10" s="16">
        <v>537.6</v>
      </c>
      <c r="P10" s="32">
        <v>537.4</v>
      </c>
      <c r="Q10" s="33">
        <f>AVERAGE(G10:P10) - AVERAGE(Tabulka1[[#This Row],[č.1]:[č.5]])</f>
        <v>537.69180000000006</v>
      </c>
    </row>
    <row r="11" spans="1:17">
      <c r="A11" s="19">
        <v>45485.576388888891</v>
      </c>
      <c r="B11" s="17">
        <v>0</v>
      </c>
      <c r="C11" s="16">
        <v>3.0000000000000001E-3</v>
      </c>
      <c r="D11" s="16">
        <v>0</v>
      </c>
      <c r="E11" s="16">
        <v>4.0000000000000001E-3</v>
      </c>
      <c r="F11" s="21">
        <v>2E-3</v>
      </c>
      <c r="G11" s="31">
        <v>496.4</v>
      </c>
      <c r="H11" s="16">
        <v>495.6</v>
      </c>
      <c r="I11" s="16">
        <v>495.6</v>
      </c>
      <c r="J11" s="16">
        <v>495.6</v>
      </c>
      <c r="K11" s="16">
        <v>495.6</v>
      </c>
      <c r="L11" s="16">
        <v>495.6</v>
      </c>
      <c r="M11" s="16">
        <v>495.7</v>
      </c>
      <c r="N11" s="16">
        <v>496.5</v>
      </c>
      <c r="O11" s="16">
        <v>496.5</v>
      </c>
      <c r="P11" s="32">
        <v>496.5</v>
      </c>
      <c r="Q11" s="33">
        <f>AVERAGE(G11:P11) - AVERAGE(Tabulka1[[#This Row],[č.1]:[č.5]])</f>
        <v>495.95819999999992</v>
      </c>
    </row>
    <row r="12" spans="1:17">
      <c r="A12" s="19">
        <v>45487.914583333331</v>
      </c>
      <c r="B12" s="17">
        <v>0</v>
      </c>
      <c r="C12" s="16">
        <v>0</v>
      </c>
      <c r="D12" s="16">
        <v>0</v>
      </c>
      <c r="E12" s="16">
        <v>1E-3</v>
      </c>
      <c r="F12" s="21">
        <v>0</v>
      </c>
      <c r="G12" s="31">
        <v>404.4</v>
      </c>
      <c r="H12" s="16">
        <v>404.4</v>
      </c>
      <c r="I12" s="16">
        <v>404.2</v>
      </c>
      <c r="J12" s="16">
        <v>404.3</v>
      </c>
      <c r="K12" s="16">
        <v>404.4</v>
      </c>
      <c r="L12" s="16">
        <v>404.4</v>
      </c>
      <c r="M12" s="16">
        <v>404.4</v>
      </c>
      <c r="N12" s="16">
        <v>404.4</v>
      </c>
      <c r="O12" s="16">
        <v>404.4</v>
      </c>
      <c r="P12" s="32">
        <v>404.4</v>
      </c>
      <c r="Q12" s="33">
        <f>AVERAGE(G12:P12) - AVERAGE(Tabulka1[[#This Row],[č.1]:[č.5]])</f>
        <v>404.3698</v>
      </c>
    </row>
    <row r="13" spans="1:17">
      <c r="A13" s="19">
        <v>45488.652777777781</v>
      </c>
      <c r="B13" s="17">
        <v>5.0000000000000001E-3</v>
      </c>
      <c r="C13" s="16">
        <v>4.0000000000000001E-3</v>
      </c>
      <c r="D13" s="16">
        <v>5.0000000000000001E-3</v>
      </c>
      <c r="E13" s="16">
        <v>5.0000000000000001E-3</v>
      </c>
      <c r="F13" s="21">
        <v>4.0000000000000001E-3</v>
      </c>
      <c r="G13" s="31">
        <v>379.3</v>
      </c>
      <c r="H13" s="16">
        <v>379.3</v>
      </c>
      <c r="I13" s="16">
        <v>379.3</v>
      </c>
      <c r="J13" s="16">
        <v>379.4</v>
      </c>
      <c r="K13" s="16">
        <v>379.4</v>
      </c>
      <c r="L13" s="16">
        <v>379.4</v>
      </c>
      <c r="M13" s="16">
        <v>379.4</v>
      </c>
      <c r="N13" s="16">
        <v>379.4</v>
      </c>
      <c r="O13" s="16">
        <v>379.4</v>
      </c>
      <c r="P13" s="32">
        <v>379.4</v>
      </c>
      <c r="Q13" s="33">
        <f>AVERAGE(G13:P13) - AVERAGE(Tabulka1[[#This Row],[č.1]:[č.5]])</f>
        <v>379.36540000000008</v>
      </c>
    </row>
    <row r="14" spans="1:17">
      <c r="A14" s="19">
        <v>45490.597222222219</v>
      </c>
      <c r="B14" s="17">
        <v>0</v>
      </c>
      <c r="C14" s="16">
        <v>2E-3</v>
      </c>
      <c r="D14" s="16">
        <v>1E-3</v>
      </c>
      <c r="E14" s="16">
        <v>0</v>
      </c>
      <c r="F14" s="21">
        <v>0</v>
      </c>
      <c r="G14" s="31">
        <v>324.2</v>
      </c>
      <c r="H14" s="16">
        <v>324.2</v>
      </c>
      <c r="I14" s="16">
        <v>324.2</v>
      </c>
      <c r="J14" s="16">
        <v>324.3</v>
      </c>
      <c r="K14" s="16">
        <v>324.3</v>
      </c>
      <c r="L14" s="16">
        <v>324.39999999999998</v>
      </c>
      <c r="M14" s="16">
        <v>324.39999999999998</v>
      </c>
      <c r="N14" s="16">
        <v>324.39999999999998</v>
      </c>
      <c r="O14" s="16">
        <v>324.39999999999998</v>
      </c>
      <c r="P14" s="32">
        <v>324.39999999999998</v>
      </c>
      <c r="Q14" s="33">
        <f>AVERAGE(G14:P14) - AVERAGE(Tabulka1[[#This Row],[č.1]:[č.5]])</f>
        <v>324.31940000000003</v>
      </c>
    </row>
    <row r="15" spans="1:17">
      <c r="A15" s="19">
        <v>45492.756944444445</v>
      </c>
      <c r="B15" s="17">
        <v>4.0000000000000001E-3</v>
      </c>
      <c r="C15" s="16">
        <v>4.0000000000000001E-3</v>
      </c>
      <c r="D15" s="16">
        <v>4.0000000000000001E-3</v>
      </c>
      <c r="E15" s="16">
        <v>5.0000000000000001E-3</v>
      </c>
      <c r="F15" s="21">
        <v>4.0000000000000001E-3</v>
      </c>
      <c r="G15" s="31">
        <v>266.60000000000002</v>
      </c>
      <c r="H15" s="16">
        <v>266.60000000000002</v>
      </c>
      <c r="I15" s="16">
        <v>266.60000000000002</v>
      </c>
      <c r="J15" s="16">
        <v>266.60000000000002</v>
      </c>
      <c r="K15" s="16">
        <v>266.60000000000002</v>
      </c>
      <c r="L15" s="16">
        <v>266.60000000000002</v>
      </c>
      <c r="M15" s="16">
        <v>266.60000000000002</v>
      </c>
      <c r="N15" s="16">
        <v>266.60000000000002</v>
      </c>
      <c r="O15" s="16">
        <v>266.60000000000002</v>
      </c>
      <c r="P15" s="32">
        <v>266.60000000000002</v>
      </c>
      <c r="Q15" s="33">
        <f>AVERAGE(G15:P15) - AVERAGE(Tabulka1[[#This Row],[č.1]:[č.5]])</f>
        <v>266.59579999999994</v>
      </c>
    </row>
    <row r="16" spans="1:17">
      <c r="A16" s="19">
        <v>45494.637499999997</v>
      </c>
      <c r="B16" s="17">
        <v>3.0000000000000001E-3</v>
      </c>
      <c r="C16" s="16">
        <v>3.0000000000000001E-3</v>
      </c>
      <c r="D16" s="16">
        <v>4.0000000000000001E-3</v>
      </c>
      <c r="E16" s="16">
        <v>4.0000000000000001E-3</v>
      </c>
      <c r="F16" s="21">
        <v>4.0000000000000001E-3</v>
      </c>
      <c r="G16" s="31">
        <v>226.5</v>
      </c>
      <c r="H16" s="16">
        <v>226.5</v>
      </c>
      <c r="I16" s="16">
        <v>226.6</v>
      </c>
      <c r="J16" s="16">
        <v>226.6</v>
      </c>
      <c r="K16" s="16">
        <v>226.6</v>
      </c>
      <c r="L16" s="16">
        <v>226.6</v>
      </c>
      <c r="M16" s="16">
        <v>226.6</v>
      </c>
      <c r="N16" s="16">
        <v>226.6</v>
      </c>
      <c r="O16" s="16">
        <v>226.6</v>
      </c>
      <c r="P16" s="32">
        <v>226.6</v>
      </c>
      <c r="Q16" s="33">
        <f>AVERAGE(G16:P16) - AVERAGE(Tabulka1[[#This Row],[č.1]:[č.5]])</f>
        <v>226.57639999999998</v>
      </c>
    </row>
    <row r="17" spans="1:17">
      <c r="A17" s="19">
        <v>45496.663194444445</v>
      </c>
      <c r="B17" s="17">
        <v>7.0000000000000001E-3</v>
      </c>
      <c r="C17" s="16">
        <v>8.0000000000000002E-3</v>
      </c>
      <c r="D17" s="16">
        <v>8.0000000000000002E-3</v>
      </c>
      <c r="E17" s="16">
        <v>8.0000000000000002E-3</v>
      </c>
      <c r="F17" s="21">
        <v>8.0000000000000002E-3</v>
      </c>
      <c r="G17" s="31">
        <v>191</v>
      </c>
      <c r="H17" s="16">
        <v>191</v>
      </c>
      <c r="I17" s="16">
        <v>191</v>
      </c>
      <c r="J17" s="16">
        <v>191</v>
      </c>
      <c r="K17" s="16">
        <v>191</v>
      </c>
      <c r="L17" s="16">
        <v>190.9</v>
      </c>
      <c r="M17" s="16">
        <v>190.9</v>
      </c>
      <c r="N17" s="16">
        <v>190.9</v>
      </c>
      <c r="O17" s="16">
        <v>190.9</v>
      </c>
      <c r="P17" s="32">
        <v>190.9</v>
      </c>
      <c r="Q17" s="33">
        <f>AVERAGE(G17:P17) - AVERAGE(Tabulka1[[#This Row],[č.1]:[č.5]])</f>
        <v>190.94220000000004</v>
      </c>
    </row>
    <row r="18" spans="1:17">
      <c r="A18" s="19"/>
      <c r="B18" s="17"/>
      <c r="C18" s="16"/>
      <c r="D18" s="16"/>
      <c r="E18" s="16"/>
      <c r="F18" s="21"/>
      <c r="G18" s="31"/>
      <c r="H18" s="16"/>
      <c r="I18" s="16"/>
      <c r="J18" s="16"/>
      <c r="K18" s="16"/>
      <c r="L18" s="16"/>
      <c r="M18" s="16"/>
      <c r="N18" s="16"/>
      <c r="O18" s="16"/>
      <c r="P18" s="32"/>
      <c r="Q18" s="33" t="e">
        <f>AVERAGE(G18:P18) - AVERAGE(Tabulka1[[#This Row],[č.1]:[č.5]])</f>
        <v>#DIV/0!</v>
      </c>
    </row>
    <row r="19" spans="1:17">
      <c r="A19" s="19"/>
      <c r="B19" s="17"/>
      <c r="C19" s="16"/>
      <c r="D19" s="16"/>
      <c r="E19" s="16"/>
      <c r="F19" s="21"/>
      <c r="G19" s="31"/>
      <c r="H19" s="16"/>
      <c r="I19" s="16"/>
      <c r="J19" s="16"/>
      <c r="K19" s="16"/>
      <c r="L19" s="16"/>
      <c r="M19" s="16"/>
      <c r="N19" s="16"/>
      <c r="O19" s="16"/>
      <c r="P19" s="32"/>
      <c r="Q19" s="33" t="e">
        <f>AVERAGE(G19:P19) - AVERAGE(Tabulka1[[#This Row],[č.1]:[č.5]])</f>
        <v>#DIV/0!</v>
      </c>
    </row>
    <row r="20" spans="1:17">
      <c r="A20" s="19"/>
      <c r="B20" s="17"/>
      <c r="C20" s="16"/>
      <c r="D20" s="16"/>
      <c r="E20" s="16"/>
      <c r="F20" s="21"/>
      <c r="G20" s="31"/>
      <c r="H20" s="16"/>
      <c r="I20" s="16"/>
      <c r="J20" s="16"/>
      <c r="K20" s="16"/>
      <c r="L20" s="16"/>
      <c r="M20" s="16"/>
      <c r="N20" s="16"/>
      <c r="O20" s="16"/>
      <c r="P20" s="32"/>
      <c r="Q20" s="33" t="e">
        <f>AVERAGE(G20:P20) - AVERAGE(Tabulka1[[#This Row],[č.1]:[č.5]])</f>
        <v>#DIV/0!</v>
      </c>
    </row>
    <row r="21" spans="1:17">
      <c r="A21" s="20"/>
      <c r="B21" s="37"/>
      <c r="C21" s="35"/>
      <c r="D21" s="35"/>
      <c r="E21" s="35"/>
      <c r="F21" s="38"/>
      <c r="G21" s="34"/>
      <c r="H21" s="35"/>
      <c r="I21" s="35"/>
      <c r="J21" s="35"/>
      <c r="K21" s="35"/>
      <c r="L21" s="35"/>
      <c r="M21" s="35"/>
      <c r="N21" s="35"/>
      <c r="O21" s="35"/>
      <c r="P21" s="36"/>
      <c r="Q21" s="33" t="e">
        <f>AVERAGE(G21:P21) - AVERAGE(Tabulka1[[#This Row],[č.1]:[č.5]])</f>
        <v>#DIV/0!</v>
      </c>
    </row>
    <row r="22" spans="1:17">
      <c r="A22" s="25"/>
      <c r="B22" s="31"/>
      <c r="C22" s="16"/>
      <c r="D22" s="16"/>
      <c r="E22" s="16"/>
      <c r="F22" s="32"/>
      <c r="G22" s="17"/>
      <c r="H22" s="16"/>
      <c r="I22" s="16"/>
      <c r="J22" s="16"/>
      <c r="K22" s="16"/>
      <c r="L22" s="16"/>
      <c r="M22" s="16"/>
      <c r="N22" s="16"/>
      <c r="O22" s="16"/>
      <c r="P22" s="32"/>
      <c r="Q22" s="21" t="e">
        <f>AVERAGE(G22:P22) - AVERAGE(Tabulka1[[#This Row],[č.1]:[č.5]])</f>
        <v>#DIV/0!</v>
      </c>
    </row>
    <row r="23" spans="1:17">
      <c r="A23" s="25"/>
      <c r="B23" s="31"/>
      <c r="C23" s="16"/>
      <c r="D23" s="16"/>
      <c r="E23" s="16"/>
      <c r="F23" s="32"/>
      <c r="G23" s="17"/>
      <c r="H23" s="16"/>
      <c r="I23" s="16"/>
      <c r="J23" s="16"/>
      <c r="K23" s="16"/>
      <c r="L23" s="16"/>
      <c r="M23" s="16"/>
      <c r="N23" s="16"/>
      <c r="O23" s="16"/>
      <c r="P23" s="32"/>
      <c r="Q23" s="21" t="e">
        <f>AVERAGE(G23:P23) - AVERAGE(Tabulka1[[#This Row],[č.1]:[č.5]])</f>
        <v>#DIV/0!</v>
      </c>
    </row>
    <row r="24" spans="1:17">
      <c r="A24" s="25"/>
      <c r="B24" s="31"/>
      <c r="C24" s="16"/>
      <c r="D24" s="16"/>
      <c r="E24" s="16"/>
      <c r="F24" s="32"/>
      <c r="G24" s="17"/>
      <c r="H24" s="16"/>
      <c r="I24" s="16"/>
      <c r="J24" s="16"/>
      <c r="K24" s="16"/>
      <c r="L24" s="16"/>
      <c r="M24" s="16"/>
      <c r="N24" s="16"/>
      <c r="O24" s="16"/>
      <c r="P24" s="32"/>
      <c r="Q24" s="21" t="e">
        <f>AVERAGE(G24:P24) - AVERAGE(Tabulka1[[#This Row],[č.1]:[č.5]])</f>
        <v>#DIV/0!</v>
      </c>
    </row>
    <row r="25" spans="1:17">
      <c r="A25" s="25"/>
      <c r="B25" s="31"/>
      <c r="C25" s="16"/>
      <c r="D25" s="16"/>
      <c r="E25" s="16"/>
      <c r="F25" s="32"/>
      <c r="G25" s="17"/>
      <c r="H25" s="16"/>
      <c r="I25" s="16"/>
      <c r="J25" s="16"/>
      <c r="K25" s="16"/>
      <c r="L25" s="16"/>
      <c r="M25" s="16"/>
      <c r="N25" s="16"/>
      <c r="O25" s="16"/>
      <c r="P25" s="32"/>
      <c r="Q25" s="21" t="e">
        <f>AVERAGE(G25:P25) - AVERAGE(Tabulka1[[#This Row],[č.1]:[č.5]])</f>
        <v>#DIV/0!</v>
      </c>
    </row>
    <row r="26" spans="1:17">
      <c r="A26" s="25"/>
      <c r="B26" s="31"/>
      <c r="C26" s="16"/>
      <c r="D26" s="16"/>
      <c r="E26" s="16"/>
      <c r="F26" s="32"/>
      <c r="G26" s="17"/>
      <c r="H26" s="16"/>
      <c r="I26" s="16"/>
      <c r="J26" s="16"/>
      <c r="K26" s="16"/>
      <c r="L26" s="16"/>
      <c r="M26" s="16"/>
      <c r="N26" s="16"/>
      <c r="O26" s="16"/>
      <c r="P26" s="32"/>
      <c r="Q26" s="21" t="e">
        <f>AVERAGE(G26:P26) - AVERAGE(Tabulka1[[#This Row],[č.1]:[č.5]])</f>
        <v>#DIV/0!</v>
      </c>
    </row>
    <row r="27" spans="1:17">
      <c r="A27" s="25"/>
      <c r="B27" s="31"/>
      <c r="C27" s="16"/>
      <c r="D27" s="16"/>
      <c r="E27" s="16"/>
      <c r="F27" s="32"/>
      <c r="G27" s="17"/>
      <c r="H27" s="16"/>
      <c r="I27" s="16"/>
      <c r="J27" s="16"/>
      <c r="K27" s="16"/>
      <c r="L27" s="16"/>
      <c r="M27" s="16"/>
      <c r="N27" s="16"/>
      <c r="O27" s="16"/>
      <c r="P27" s="32"/>
      <c r="Q27" s="21" t="e">
        <f>AVERAGE(G27:P27) - AVERAGE(Tabulka1[[#This Row],[č.1]:[č.5]])</f>
        <v>#DIV/0!</v>
      </c>
    </row>
    <row r="28" spans="1:17">
      <c r="A28" s="25"/>
      <c r="B28" s="31"/>
      <c r="C28" s="16"/>
      <c r="D28" s="16"/>
      <c r="E28" s="16"/>
      <c r="F28" s="32"/>
      <c r="G28" s="17"/>
      <c r="H28" s="16"/>
      <c r="I28" s="16"/>
      <c r="J28" s="16"/>
      <c r="K28" s="16"/>
      <c r="L28" s="16"/>
      <c r="M28" s="16"/>
      <c r="N28" s="16"/>
      <c r="O28" s="16"/>
      <c r="P28" s="32"/>
      <c r="Q28" s="21" t="e">
        <f>AVERAGE(G28:P28) - AVERAGE(Tabulka1[[#This Row],[č.1]:[č.5]])</f>
        <v>#DIV/0!</v>
      </c>
    </row>
    <row r="29" spans="1:17">
      <c r="A29" s="26"/>
      <c r="B29" s="34"/>
      <c r="C29" s="35"/>
      <c r="D29" s="35"/>
      <c r="E29" s="35"/>
      <c r="F29" s="36"/>
      <c r="G29" s="37"/>
      <c r="H29" s="35"/>
      <c r="I29" s="35"/>
      <c r="J29" s="35"/>
      <c r="K29" s="35"/>
      <c r="L29" s="35"/>
      <c r="M29" s="35"/>
      <c r="N29" s="35"/>
      <c r="O29" s="35"/>
      <c r="P29" s="36"/>
      <c r="Q29" s="38" t="e">
        <f>AVERAGE(G29:P29) - AVERAGE(Tabulka1[[#This Row],[č.1]:[č.5]])</f>
        <v>#DIV/0!</v>
      </c>
    </row>
  </sheetData>
  <mergeCells count="2">
    <mergeCell ref="B5:F5"/>
    <mergeCell ref="G5:P5"/>
  </mergeCells>
  <phoneticPr fontId="1" type="noConversion"/>
  <pageMargins left="0.7" right="0.7" top="0.78740157499999996" bottom="0.78740157499999996" header="0.3" footer="0.3"/>
  <pageSetup paperSize="9" orientation="portrait" r:id="rId1"/>
  <ignoredErrors>
    <ignoredError sqref="Q7:Q21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Měření aktivity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Ptáček</dc:creator>
  <cp:lastModifiedBy>PTÁČEK Daniel</cp:lastModifiedBy>
  <dcterms:created xsi:type="dcterms:W3CDTF">2024-07-03T11:48:06Z</dcterms:created>
  <dcterms:modified xsi:type="dcterms:W3CDTF">2024-07-23T12:56:30Z</dcterms:modified>
</cp:coreProperties>
</file>