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ofh-my.sharepoint.com/personal/acasti29_cougarnet_uh_edu/Documents/Patrick Y Anny/DEME Data Analysis/JCL Nominal Manuscript/Results/"/>
    </mc:Choice>
  </mc:AlternateContent>
  <xr:revisionPtr revIDLastSave="3298" documentId="8_{E5D8CC47-C3B7-1740-B9E3-4419486894CC}" xr6:coauthVersionLast="47" xr6:coauthVersionMax="47" xr10:uidLastSave="{CC1AB70A-B26D-314D-BC1D-D0DBFC6B643C}"/>
  <bookViews>
    <workbookView xWindow="9340" yWindow="500" windowWidth="19460" windowHeight="15860" xr2:uid="{DD16F71E-16D1-6E47-8A35-72FFBF2D1E1A}"/>
  </bookViews>
  <sheets>
    <sheet name="Substitutions" sheetId="17" r:id="rId1"/>
  </sheets>
  <externalReferences>
    <externalReference r:id="rId2"/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" i="17" l="1"/>
  <c r="G8" i="17"/>
  <c r="G7" i="17"/>
  <c r="G6" i="17"/>
  <c r="F9" i="17"/>
  <c r="F8" i="17"/>
  <c r="F7" i="17"/>
  <c r="F6" i="17"/>
  <c r="E9" i="17"/>
  <c r="E8" i="17"/>
  <c r="E7" i="17"/>
  <c r="E6" i="17"/>
  <c r="D9" i="17"/>
  <c r="D8" i="17"/>
  <c r="D7" i="17"/>
  <c r="D6" i="17"/>
  <c r="B9" i="17"/>
  <c r="B8" i="17"/>
  <c r="B7" i="17"/>
  <c r="B6" i="17"/>
  <c r="G5" i="17"/>
  <c r="G4" i="17"/>
  <c r="G3" i="17"/>
  <c r="G2" i="17"/>
  <c r="F5" i="17"/>
  <c r="F4" i="17"/>
  <c r="F3" i="17"/>
  <c r="F2" i="17"/>
  <c r="E5" i="17"/>
  <c r="E4" i="17"/>
  <c r="E3" i="17"/>
  <c r="E2" i="17"/>
  <c r="D5" i="17"/>
  <c r="D4" i="17"/>
  <c r="D3" i="17"/>
  <c r="D2" i="17"/>
  <c r="B5" i="17"/>
  <c r="B4" i="17"/>
  <c r="B3" i="17"/>
  <c r="B2" i="17"/>
  <c r="C4" i="17"/>
  <c r="C3" i="17"/>
  <c r="C2" i="17"/>
  <c r="C17" i="17"/>
  <c r="B18" i="17"/>
  <c r="C18" i="17" s="1"/>
  <c r="C19" i="17"/>
  <c r="B20" i="17"/>
  <c r="C20" i="17"/>
  <c r="C8" i="17"/>
  <c r="C12" i="17"/>
  <c r="B13" i="17"/>
  <c r="C13" i="17" s="1"/>
  <c r="C14" i="17"/>
  <c r="B15" i="17"/>
  <c r="C15" i="17"/>
  <c r="C7" i="17"/>
  <c r="C5" i="17" l="1"/>
  <c r="C9" i="17"/>
  <c r="C6" i="17"/>
</calcChain>
</file>

<file path=xl/sharedStrings.xml><?xml version="1.0" encoding="utf-8"?>
<sst xmlns="http://schemas.openxmlformats.org/spreadsheetml/2006/main" count="48" uniqueCount="18">
  <si>
    <t>Probability</t>
  </si>
  <si>
    <t>Variable</t>
  </si>
  <si>
    <t>Estimate (logit)</t>
  </si>
  <si>
    <t>p-value</t>
  </si>
  <si>
    <t>SE</t>
  </si>
  <si>
    <t>(Intercept)</t>
  </si>
  <si>
    <t>Set</t>
  </si>
  <si>
    <t>DLD status</t>
  </si>
  <si>
    <t>Bilingual lang. group</t>
  </si>
  <si>
    <t>Monolinguals</t>
  </si>
  <si>
    <t>Bilinguals</t>
  </si>
  <si>
    <t>TD</t>
  </si>
  <si>
    <t>DLD</t>
  </si>
  <si>
    <t>Substitutions</t>
  </si>
  <si>
    <t>Stata</t>
  </si>
  <si>
    <t>Clitics</t>
  </si>
  <si>
    <t>Articles</t>
  </si>
  <si>
    <t>All probabilities denote likelihood of substitution; probabilities of omissions are the value of (100–probability)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</si>
</sst>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>
    <font>
      <sz val="12"/>
      <color theme="1"/>
      <name val="Aptos Narrow"/>
      <family val="2"/>
      <scheme val="minor"/>
    </font>
    <font>
      <b/>
      <sz val="12"/>
      <color theme="1"/>
      <name val="Helvetica"/>
      <family val="2"/>
    </font>
    <font>
      <sz val="12"/>
      <color theme="1"/>
      <name val="Helvetica"/>
      <family val="2"/>
    </font>
    <font>
      <b/>
      <sz val="12"/>
      <color rgb="FF000000"/>
      <name val="Helvetica"/>
      <family val="2"/>
    </font>
    <font>
      <sz val="12"/>
      <color rgb="FF000000"/>
      <name val="Helvetica"/>
      <family val="2"/>
    </font>
    <font>
      <i/>
      <sz val="12"/>
      <color rgb="FF000000"/>
      <name val="Helvetica"/>
      <family val="2"/>
    </font>
    <font>
      <i/>
      <sz val="12"/>
      <color theme="1"/>
      <name val="Helvetica"/>
      <family val="2"/>
    </font>
    <font>
      <sz val="12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D78"/>
        <bgColor indexed="64"/>
      </patternFill>
    </fill>
    <fill>
      <patternFill patternType="solid">
        <fgColor rgb="FF76D6FF"/>
        <bgColor indexed="64"/>
      </patternFill>
    </fill>
    <fill>
      <patternFill patternType="solid">
        <fgColor rgb="FFFF7E79"/>
        <bgColor indexed="64"/>
      </patternFill>
    </fill>
    <fill>
      <patternFill patternType="solid">
        <fgColor rgb="FF0091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72">
    <xf numFmtId="0" fontId="0" fillId="0" borderId="0" xfId="0"/>
    <xf numFmtId="0" fontId="2" fillId="0" borderId="0" xfId="0" applyFont="1"/>
    <xf numFmtId="0" fontId="5" fillId="3" borderId="1" xfId="0" applyFont="1" applyFill="1" applyBorder="1"/>
    <xf numFmtId="0" fontId="2" fillId="3" borderId="2" xfId="0" applyFont="1" applyFill="1" applyBorder="1"/>
    <xf numFmtId="0" fontId="4" fillId="3" borderId="4" xfId="0" applyFont="1" applyFill="1" applyBorder="1"/>
    <xf numFmtId="0" fontId="4" fillId="4" borderId="4" xfId="0" applyFont="1" applyFill="1" applyBorder="1"/>
    <xf numFmtId="0" fontId="5" fillId="5" borderId="1" xfId="0" applyFont="1" applyFill="1" applyBorder="1"/>
    <xf numFmtId="0" fontId="2" fillId="5" borderId="2" xfId="0" applyFont="1" applyFill="1" applyBorder="1"/>
    <xf numFmtId="0" fontId="4" fillId="5" borderId="4" xfId="0" applyFont="1" applyFill="1" applyBorder="1"/>
    <xf numFmtId="0" fontId="4" fillId="6" borderId="6" xfId="0" applyFont="1" applyFill="1" applyBorder="1"/>
    <xf numFmtId="0" fontId="2" fillId="6" borderId="7" xfId="0" applyFont="1" applyFill="1" applyBorder="1"/>
    <xf numFmtId="2" fontId="2" fillId="3" borderId="2" xfId="0" applyNumberFormat="1" applyFont="1" applyFill="1" applyBorder="1" applyAlignment="1">
      <alignment horizontal="center"/>
    </xf>
    <xf numFmtId="2" fontId="2" fillId="5" borderId="2" xfId="0" applyNumberFormat="1" applyFont="1" applyFill="1" applyBorder="1" applyAlignment="1">
      <alignment horizontal="center"/>
    </xf>
    <xf numFmtId="2" fontId="2" fillId="6" borderId="7" xfId="0" applyNumberFormat="1" applyFont="1" applyFill="1" applyBorder="1" applyAlignment="1">
      <alignment horizontal="center"/>
    </xf>
    <xf numFmtId="2" fontId="2" fillId="3" borderId="2" xfId="0" quotePrefix="1" applyNumberFormat="1" applyFont="1" applyFill="1" applyBorder="1" applyAlignment="1">
      <alignment horizontal="center"/>
    </xf>
    <xf numFmtId="164" fontId="2" fillId="3" borderId="2" xfId="1" applyNumberFormat="1" applyFont="1" applyFill="1" applyBorder="1" applyAlignment="1">
      <alignment horizontal="center"/>
    </xf>
    <xf numFmtId="2" fontId="2" fillId="6" borderId="7" xfId="0" quotePrefix="1" applyNumberFormat="1" applyFont="1" applyFill="1" applyBorder="1" applyAlignment="1">
      <alignment horizontal="center"/>
    </xf>
    <xf numFmtId="164" fontId="2" fillId="6" borderId="7" xfId="1" applyNumberFormat="1" applyFont="1" applyFill="1" applyBorder="1" applyAlignment="1">
      <alignment horizontal="center"/>
    </xf>
    <xf numFmtId="2" fontId="2" fillId="5" borderId="2" xfId="0" quotePrefix="1" applyNumberFormat="1" applyFont="1" applyFill="1" applyBorder="1" applyAlignment="1">
      <alignment horizontal="center"/>
    </xf>
    <xf numFmtId="164" fontId="2" fillId="5" borderId="2" xfId="1" applyNumberFormat="1" applyFont="1" applyFill="1" applyBorder="1" applyAlignment="1">
      <alignment horizontal="center"/>
    </xf>
    <xf numFmtId="164" fontId="2" fillId="3" borderId="0" xfId="1" applyNumberFormat="1" applyFont="1" applyFill="1" applyBorder="1" applyAlignment="1">
      <alignment horizontal="center"/>
    </xf>
    <xf numFmtId="0" fontId="3" fillId="2" borderId="1" xfId="0" applyFont="1" applyFill="1" applyBorder="1"/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/>
    <xf numFmtId="0" fontId="1" fillId="2" borderId="3" xfId="0" applyFont="1" applyFill="1" applyBorder="1"/>
    <xf numFmtId="164" fontId="2" fillId="4" borderId="0" xfId="1" applyNumberFormat="1" applyFont="1" applyFill="1" applyBorder="1" applyAlignment="1">
      <alignment horizontal="center"/>
    </xf>
    <xf numFmtId="164" fontId="2" fillId="5" borderId="0" xfId="1" applyNumberFormat="1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2" fontId="2" fillId="0" borderId="0" xfId="0" quotePrefix="1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4" fillId="0" borderId="0" xfId="0" applyFont="1"/>
    <xf numFmtId="0" fontId="6" fillId="0" borderId="0" xfId="0" applyFont="1"/>
    <xf numFmtId="0" fontId="2" fillId="3" borderId="3" xfId="0" applyFont="1" applyFill="1" applyBorder="1"/>
    <xf numFmtId="0" fontId="2" fillId="3" borderId="5" xfId="0" applyFont="1" applyFill="1" applyBorder="1"/>
    <xf numFmtId="0" fontId="2" fillId="5" borderId="3" xfId="0" applyFont="1" applyFill="1" applyBorder="1"/>
    <xf numFmtId="0" fontId="2" fillId="5" borderId="5" xfId="0" applyFont="1" applyFill="1" applyBorder="1"/>
    <xf numFmtId="0" fontId="2" fillId="4" borderId="5" xfId="0" applyFont="1" applyFill="1" applyBorder="1"/>
    <xf numFmtId="0" fontId="2" fillId="6" borderId="8" xfId="0" applyFont="1" applyFill="1" applyBorder="1"/>
    <xf numFmtId="0" fontId="5" fillId="4" borderId="1" xfId="0" applyFont="1" applyFill="1" applyBorder="1"/>
    <xf numFmtId="2" fontId="2" fillId="4" borderId="2" xfId="0" quotePrefix="1" applyNumberFormat="1" applyFont="1" applyFill="1" applyBorder="1" applyAlignment="1">
      <alignment horizontal="center"/>
    </xf>
    <xf numFmtId="164" fontId="2" fillId="4" borderId="2" xfId="1" applyNumberFormat="1" applyFont="1" applyFill="1" applyBorder="1" applyAlignment="1">
      <alignment horizontal="center"/>
    </xf>
    <xf numFmtId="2" fontId="2" fillId="4" borderId="2" xfId="0" applyNumberFormat="1" applyFont="1" applyFill="1" applyBorder="1" applyAlignment="1">
      <alignment horizontal="center"/>
    </xf>
    <xf numFmtId="0" fontId="2" fillId="4" borderId="2" xfId="0" applyFont="1" applyFill="1" applyBorder="1"/>
    <xf numFmtId="0" fontId="2" fillId="4" borderId="3" xfId="0" applyFont="1" applyFill="1" applyBorder="1"/>
    <xf numFmtId="2" fontId="2" fillId="3" borderId="0" xfId="0" quotePrefix="1" applyNumberFormat="1" applyFont="1" applyFill="1" applyAlignment="1">
      <alignment horizontal="center"/>
    </xf>
    <xf numFmtId="2" fontId="2" fillId="3" borderId="0" xfId="0" applyNumberFormat="1" applyFont="1" applyFill="1" applyAlignment="1">
      <alignment horizontal="center"/>
    </xf>
    <xf numFmtId="0" fontId="2" fillId="3" borderId="0" xfId="0" applyFont="1" applyFill="1"/>
    <xf numFmtId="0" fontId="5" fillId="6" borderId="1" xfId="0" applyFont="1" applyFill="1" applyBorder="1"/>
    <xf numFmtId="2" fontId="2" fillId="6" borderId="2" xfId="0" quotePrefix="1" applyNumberFormat="1" applyFont="1" applyFill="1" applyBorder="1" applyAlignment="1">
      <alignment horizontal="center"/>
    </xf>
    <xf numFmtId="164" fontId="2" fillId="6" borderId="2" xfId="1" applyNumberFormat="1" applyFont="1" applyFill="1" applyBorder="1" applyAlignment="1">
      <alignment horizontal="center"/>
    </xf>
    <xf numFmtId="2" fontId="2" fillId="6" borderId="2" xfId="0" applyNumberFormat="1" applyFont="1" applyFill="1" applyBorder="1" applyAlignment="1">
      <alignment horizontal="center"/>
    </xf>
    <xf numFmtId="0" fontId="2" fillId="6" borderId="2" xfId="0" applyFont="1" applyFill="1" applyBorder="1"/>
    <xf numFmtId="0" fontId="2" fillId="6" borderId="3" xfId="0" applyFont="1" applyFill="1" applyBorder="1"/>
    <xf numFmtId="0" fontId="2" fillId="0" borderId="5" xfId="0" applyFont="1" applyBorder="1"/>
    <xf numFmtId="0" fontId="2" fillId="0" borderId="8" xfId="0" applyFont="1" applyBorder="1"/>
    <xf numFmtId="0" fontId="2" fillId="0" borderId="1" xfId="0" applyFont="1" applyBorder="1"/>
    <xf numFmtId="0" fontId="2" fillId="0" borderId="2" xfId="0" applyFont="1" applyBorder="1"/>
    <xf numFmtId="164" fontId="2" fillId="0" borderId="2" xfId="1" applyNumberFormat="1" applyFont="1" applyFill="1" applyBorder="1" applyAlignment="1">
      <alignment horizontal="center"/>
    </xf>
    <xf numFmtId="0" fontId="2" fillId="0" borderId="3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7" xfId="0" applyFont="1" applyBorder="1"/>
    <xf numFmtId="164" fontId="2" fillId="0" borderId="7" xfId="1" applyNumberFormat="1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7" xfId="0" applyFont="1" applyBorder="1" applyAlignment="1">
      <alignment horizontal="center"/>
    </xf>
    <xf numFmtId="2" fontId="2" fillId="4" borderId="0" xfId="0" quotePrefix="1" applyNumberFormat="1" applyFont="1" applyFill="1" applyAlignment="1">
      <alignment horizontal="center"/>
    </xf>
    <xf numFmtId="2" fontId="2" fillId="4" borderId="0" xfId="0" applyNumberFormat="1" applyFont="1" applyFill="1" applyAlignment="1">
      <alignment horizontal="center"/>
    </xf>
    <xf numFmtId="0" fontId="2" fillId="4" borderId="0" xfId="0" applyFont="1" applyFill="1"/>
    <xf numFmtId="2" fontId="2" fillId="5" borderId="0" xfId="0" quotePrefix="1" applyNumberFormat="1" applyFont="1" applyFill="1" applyAlignment="1">
      <alignment horizontal="center"/>
    </xf>
    <xf numFmtId="2" fontId="2" fillId="5" borderId="0" xfId="0" applyNumberFormat="1" applyFont="1" applyFill="1" applyAlignment="1">
      <alignment horizontal="center"/>
    </xf>
    <xf numFmtId="0" fontId="2" fillId="5" borderId="0" xfId="0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009193"/>
      <color rgb="FFFF7E79"/>
      <color rgb="FF76D6FF"/>
      <color rgb="FFFFFD78"/>
      <color rgb="FFCC00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uofh-my.sharepoint.com/Users/patrick/Library/CloudStorage/OneDrive-UniversityOfHouston/Patrick%20Y%20Anny/DEME%20Data%20Analysis/JCL%20Nominal%20Manuscript/Results/JCL%20Nominal%20Articles%20Pattern%20GLMMs.csv" TargetMode="External"/><Relationship Id="rId1" Type="http://schemas.openxmlformats.org/officeDocument/2006/relationships/externalLinkPath" Target="/Users/patrick/Library/CloudStorage/OneDrive-UniversityOfHouston/Patrick%20Y%20Anny/DEME%20Data%20Analysis/JCL%20Nominal%20Manuscript/Results/JCL%20Nominal%20Articles%20Pattern%20GLMMs.csv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uofh-my.sharepoint.com/Users/patrick/Library/CloudStorage/OneDrive-UniversityOfHouston/Patrick%20Y%20Anny/DEME%20Data%20Analysis/JCL%20Nominal%20Manuscript/Results/JCL%20Nominal%20Clitics%20Pattern%20GLMMs.csv" TargetMode="External"/><Relationship Id="rId1" Type="http://schemas.openxmlformats.org/officeDocument/2006/relationships/externalLinkPath" Target="/Users/patrick/Library/CloudStorage/OneDrive-UniversityOfHouston/Patrick%20Y%20Anny/DEME%20Data%20Analysis/JCL%20Nominal%20Manuscript/Results/JCL%20Nominal%20Clitics%20Pattern%20GLMMs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JCL Nominal Articles Pattern GL"/>
    </sheetNames>
    <sheetDataSet>
      <sheetData sheetId="0">
        <row r="2">
          <cell r="B2">
            <v>-0.21</v>
          </cell>
          <cell r="C2">
            <v>0.4</v>
          </cell>
          <cell r="D2">
            <v>0.59699999999999998</v>
          </cell>
          <cell r="E2" t="str">
            <v>Articles</v>
          </cell>
          <cell r="F2" t="str">
            <v>TD/DLD</v>
          </cell>
        </row>
        <row r="3">
          <cell r="B3">
            <v>-0.64</v>
          </cell>
          <cell r="C3">
            <v>0.51</v>
          </cell>
          <cell r="D3">
            <v>0.20599999999999999</v>
          </cell>
          <cell r="E3" t="str">
            <v>Articles</v>
          </cell>
          <cell r="F3" t="str">
            <v>TD/DLD</v>
          </cell>
        </row>
        <row r="4">
          <cell r="B4">
            <v>0.26</v>
          </cell>
          <cell r="C4">
            <v>0.47</v>
          </cell>
          <cell r="D4">
            <v>0.58199999999999996</v>
          </cell>
          <cell r="E4" t="str">
            <v>Articles</v>
          </cell>
          <cell r="F4" t="str">
            <v>BL/ML</v>
          </cell>
        </row>
        <row r="5">
          <cell r="B5">
            <v>-1.1499999999999999</v>
          </cell>
          <cell r="C5">
            <v>0.54</v>
          </cell>
          <cell r="D5">
            <v>3.4000000000000002E-2</v>
          </cell>
          <cell r="E5" t="str">
            <v>Articles</v>
          </cell>
          <cell r="F5" t="str">
            <v>BL/ML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JCL Nominal Clitics Pattern GLM"/>
    </sheetNames>
    <sheetDataSet>
      <sheetData sheetId="0">
        <row r="2">
          <cell r="B2">
            <v>1.82</v>
          </cell>
          <cell r="C2">
            <v>0.48</v>
          </cell>
          <cell r="D2">
            <v>0</v>
          </cell>
          <cell r="E2" t="str">
            <v>Clitics</v>
          </cell>
          <cell r="F2" t="str">
            <v>TD/DLD</v>
          </cell>
        </row>
        <row r="3">
          <cell r="B3">
            <v>-3.02</v>
          </cell>
          <cell r="C3">
            <v>0.63</v>
          </cell>
          <cell r="D3">
            <v>0</v>
          </cell>
          <cell r="E3" t="str">
            <v>Clitics</v>
          </cell>
          <cell r="F3" t="str">
            <v>TD/DLD</v>
          </cell>
        </row>
        <row r="4">
          <cell r="B4">
            <v>0.27</v>
          </cell>
          <cell r="C4">
            <v>0.5</v>
          </cell>
          <cell r="D4">
            <v>0.58199999999999996</v>
          </cell>
          <cell r="E4" t="str">
            <v>Clitics</v>
          </cell>
          <cell r="F4" t="str">
            <v>BL/ML</v>
          </cell>
        </row>
        <row r="5">
          <cell r="B5">
            <v>-0.35</v>
          </cell>
          <cell r="C5">
            <v>0.61</v>
          </cell>
          <cell r="D5">
            <v>0.56299999999999994</v>
          </cell>
          <cell r="E5" t="str">
            <v>Clitics</v>
          </cell>
          <cell r="F5" t="str">
            <v>BL/ML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C03832-39A1-8B42-85A0-BD68FB917C1F}">
  <dimension ref="A1:H20"/>
  <sheetViews>
    <sheetView tabSelected="1" topLeftCell="B1" zoomScale="150" zoomScaleNormal="150" workbookViewId="0">
      <selection activeCell="G10" sqref="G10"/>
    </sheetView>
  </sheetViews>
  <sheetFormatPr baseColWidth="10" defaultColWidth="14.83203125" defaultRowHeight="18" customHeight="1"/>
  <cols>
    <col min="1" max="1" width="25.6640625" style="1" customWidth="1"/>
    <col min="2" max="3" width="16.6640625" style="1" customWidth="1"/>
    <col min="4" max="4" width="14.1640625" customWidth="1"/>
    <col min="5" max="5" width="14.1640625" style="1" customWidth="1"/>
    <col min="6" max="6" width="9.1640625" style="1" customWidth="1"/>
    <col min="7" max="7" width="15.1640625" style="1" customWidth="1"/>
    <col min="8" max="16384" width="14.83203125" style="1"/>
  </cols>
  <sheetData>
    <row r="1" spans="1:8" ht="18" customHeight="1">
      <c r="A1" s="21" t="s">
        <v>1</v>
      </c>
      <c r="B1" s="22" t="s">
        <v>2</v>
      </c>
      <c r="C1" s="22" t="s">
        <v>0</v>
      </c>
      <c r="D1" s="22" t="s">
        <v>4</v>
      </c>
      <c r="E1" s="23" t="s">
        <v>3</v>
      </c>
      <c r="F1" s="23" t="s">
        <v>6</v>
      </c>
      <c r="G1" s="24" t="s">
        <v>1</v>
      </c>
    </row>
    <row r="2" spans="1:8" ht="18" customHeight="1">
      <c r="A2" s="2" t="s">
        <v>5</v>
      </c>
      <c r="B2" s="14">
        <f>'[1]JCL Nominal Articles Pattern GL'!$B$2</f>
        <v>-0.21</v>
      </c>
      <c r="C2" s="15">
        <f t="shared" ref="C2:C9" si="0">(EXP(B2))/(1+(EXP(B2)))</f>
        <v>0.4476920904256747</v>
      </c>
      <c r="D2" s="11">
        <f>'[1]JCL Nominal Articles Pattern GL'!$C$2</f>
        <v>0.4</v>
      </c>
      <c r="E2" s="3">
        <f>'[1]JCL Nominal Articles Pattern GL'!$D$2</f>
        <v>0.59699999999999998</v>
      </c>
      <c r="F2" s="3" t="str">
        <f>'[1]JCL Nominal Articles Pattern GL'!$E$2</f>
        <v>Articles</v>
      </c>
      <c r="G2" s="32" t="str">
        <f>'[1]JCL Nominal Articles Pattern GL'!$F$2</f>
        <v>TD/DLD</v>
      </c>
    </row>
    <row r="3" spans="1:8" ht="18" customHeight="1">
      <c r="A3" s="4" t="s">
        <v>7</v>
      </c>
      <c r="B3" s="44">
        <f>'[1]JCL Nominal Articles Pattern GL'!$B$3</f>
        <v>-0.64</v>
      </c>
      <c r="C3" s="20">
        <f t="shared" si="0"/>
        <v>0.34524653939368077</v>
      </c>
      <c r="D3" s="45">
        <f>'[1]JCL Nominal Articles Pattern GL'!$C$3</f>
        <v>0.51</v>
      </c>
      <c r="E3" s="46">
        <f>'[1]JCL Nominal Articles Pattern GL'!$D$3</f>
        <v>0.20599999999999999</v>
      </c>
      <c r="F3" s="46" t="str">
        <f>'[1]JCL Nominal Articles Pattern GL'!$E$3</f>
        <v>Articles</v>
      </c>
      <c r="G3" s="33" t="str">
        <f>'[1]JCL Nominal Articles Pattern GL'!$F$3</f>
        <v>TD/DLD</v>
      </c>
    </row>
    <row r="4" spans="1:8" ht="18" customHeight="1">
      <c r="A4" s="38" t="s">
        <v>5</v>
      </c>
      <c r="B4" s="39">
        <f>'[1]JCL Nominal Articles Pattern GL'!$B$4</f>
        <v>0.26</v>
      </c>
      <c r="C4" s="40">
        <f t="shared" si="0"/>
        <v>0.5646362918030291</v>
      </c>
      <c r="D4" s="41">
        <f>'[1]JCL Nominal Articles Pattern GL'!$C$4</f>
        <v>0.47</v>
      </c>
      <c r="E4" s="42">
        <f>'[1]JCL Nominal Articles Pattern GL'!$D$4</f>
        <v>0.58199999999999996</v>
      </c>
      <c r="F4" s="42" t="str">
        <f>'[1]JCL Nominal Articles Pattern GL'!$E$4</f>
        <v>Articles</v>
      </c>
      <c r="G4" s="43" t="str">
        <f>'[1]JCL Nominal Articles Pattern GL'!$F$4</f>
        <v>BL/ML</v>
      </c>
    </row>
    <row r="5" spans="1:8" ht="18" customHeight="1">
      <c r="A5" s="5" t="s">
        <v>8</v>
      </c>
      <c r="B5" s="66">
        <f>'[1]JCL Nominal Articles Pattern GL'!$B$5</f>
        <v>-1.1499999999999999</v>
      </c>
      <c r="C5" s="25">
        <f t="shared" si="0"/>
        <v>0.24048908305088895</v>
      </c>
      <c r="D5" s="67">
        <f>'[1]JCL Nominal Articles Pattern GL'!$C$5</f>
        <v>0.54</v>
      </c>
      <c r="E5" s="68">
        <f>'[1]JCL Nominal Articles Pattern GL'!$D$5</f>
        <v>3.4000000000000002E-2</v>
      </c>
      <c r="F5" s="68" t="str">
        <f>'[1]JCL Nominal Articles Pattern GL'!$E$5</f>
        <v>Articles</v>
      </c>
      <c r="G5" s="36" t="str">
        <f>'[1]JCL Nominal Articles Pattern GL'!$F$5</f>
        <v>BL/ML</v>
      </c>
    </row>
    <row r="6" spans="1:8" ht="18" customHeight="1">
      <c r="A6" s="6" t="s">
        <v>5</v>
      </c>
      <c r="B6" s="18">
        <f>'[2]JCL Nominal Clitics Pattern GLM'!$B$2</f>
        <v>1.82</v>
      </c>
      <c r="C6" s="19">
        <f t="shared" si="0"/>
        <v>0.86056612703834989</v>
      </c>
      <c r="D6" s="12">
        <f>'[2]JCL Nominal Clitics Pattern GLM'!$C$2</f>
        <v>0.48</v>
      </c>
      <c r="E6" s="7">
        <f>'[2]JCL Nominal Clitics Pattern GLM'!$D$2</f>
        <v>0</v>
      </c>
      <c r="F6" s="7" t="str">
        <f>'[2]JCL Nominal Clitics Pattern GLM'!$E$2</f>
        <v>Clitics</v>
      </c>
      <c r="G6" s="34" t="str">
        <f>'[2]JCL Nominal Clitics Pattern GLM'!$F$2</f>
        <v>TD/DLD</v>
      </c>
    </row>
    <row r="7" spans="1:8" ht="18" customHeight="1">
      <c r="A7" s="8" t="s">
        <v>7</v>
      </c>
      <c r="B7" s="69">
        <f>'[2]JCL Nominal Clitics Pattern GLM'!$B$3</f>
        <v>-3.02</v>
      </c>
      <c r="C7" s="26">
        <f t="shared" si="0"/>
        <v>4.6530474514731468E-2</v>
      </c>
      <c r="D7" s="70">
        <f>'[2]JCL Nominal Clitics Pattern GLM'!$C$3</f>
        <v>0.63</v>
      </c>
      <c r="E7" s="71">
        <f>'[2]JCL Nominal Clitics Pattern GLM'!$D$3</f>
        <v>0</v>
      </c>
      <c r="F7" s="71" t="str">
        <f>'[2]JCL Nominal Clitics Pattern GLM'!$E$3</f>
        <v>Clitics</v>
      </c>
      <c r="G7" s="35" t="str">
        <f>'[2]JCL Nominal Clitics Pattern GLM'!$F$3</f>
        <v>TD/DLD</v>
      </c>
    </row>
    <row r="8" spans="1:8" ht="18" customHeight="1">
      <c r="A8" s="47" t="s">
        <v>5</v>
      </c>
      <c r="B8" s="48">
        <f>'[2]JCL Nominal Clitics Pattern GLM'!$B$4</f>
        <v>0.27</v>
      </c>
      <c r="C8" s="49">
        <f t="shared" si="0"/>
        <v>0.56709290496545439</v>
      </c>
      <c r="D8" s="50">
        <f>'[2]JCL Nominal Clitics Pattern GLM'!$C$4</f>
        <v>0.5</v>
      </c>
      <c r="E8" s="51">
        <f>'[2]JCL Nominal Clitics Pattern GLM'!$D$4</f>
        <v>0.58199999999999996</v>
      </c>
      <c r="F8" s="51" t="str">
        <f>'[2]JCL Nominal Clitics Pattern GLM'!$E$4</f>
        <v>Clitics</v>
      </c>
      <c r="G8" s="52" t="str">
        <f>'[2]JCL Nominal Clitics Pattern GLM'!$F$4</f>
        <v>BL/ML</v>
      </c>
    </row>
    <row r="9" spans="1:8" ht="18" customHeight="1">
      <c r="A9" s="9" t="s">
        <v>8</v>
      </c>
      <c r="B9" s="16">
        <f>'[2]JCL Nominal Clitics Pattern GLM'!$B$5</f>
        <v>-0.35</v>
      </c>
      <c r="C9" s="17">
        <f t="shared" si="0"/>
        <v>0.41338242108266998</v>
      </c>
      <c r="D9" s="13">
        <f>'[2]JCL Nominal Clitics Pattern GLM'!$C$5</f>
        <v>0.61</v>
      </c>
      <c r="E9" s="10">
        <f>'[2]JCL Nominal Clitics Pattern GLM'!$D$5</f>
        <v>0.56299999999999994</v>
      </c>
      <c r="F9" s="10" t="str">
        <f>'[2]JCL Nominal Clitics Pattern GLM'!$E$5</f>
        <v>Clitics</v>
      </c>
      <c r="G9" s="37" t="str">
        <f>'[2]JCL Nominal Clitics Pattern GLM'!$F$5</f>
        <v>BL/ML</v>
      </c>
    </row>
    <row r="10" spans="1:8" ht="18" customHeight="1">
      <c r="A10" s="30" t="s">
        <v>17</v>
      </c>
      <c r="B10" s="28"/>
      <c r="C10" s="27"/>
      <c r="D10" s="29"/>
      <c r="E10" s="31"/>
      <c r="F10" s="31"/>
    </row>
    <row r="11" spans="1:8" ht="18" customHeight="1">
      <c r="A11" s="30"/>
      <c r="B11" s="28"/>
      <c r="C11" s="27"/>
      <c r="D11" s="29"/>
      <c r="E11" s="31"/>
      <c r="F11" s="31"/>
    </row>
    <row r="12" spans="1:8" ht="18" customHeight="1">
      <c r="A12" s="55" t="s">
        <v>9</v>
      </c>
      <c r="B12" s="56">
        <v>-1.63</v>
      </c>
      <c r="C12" s="57">
        <f>(EXP(B12))/(1+(EXP(B12)))</f>
        <v>0.16383036122335892</v>
      </c>
      <c r="D12" s="63">
        <v>0.93</v>
      </c>
      <c r="E12" s="63">
        <v>0.38500000000000001</v>
      </c>
      <c r="F12" s="56" t="s">
        <v>16</v>
      </c>
      <c r="G12" s="56" t="s">
        <v>13</v>
      </c>
      <c r="H12" s="58" t="s">
        <v>14</v>
      </c>
    </row>
    <row r="13" spans="1:8" ht="18" customHeight="1">
      <c r="A13" s="59" t="s">
        <v>10</v>
      </c>
      <c r="B13" s="1">
        <f>B12 + 0.428</f>
        <v>-1.202</v>
      </c>
      <c r="C13" s="27">
        <f>(EXP(B13))/(1+(EXP(B13)))</f>
        <v>0.23111961871186004</v>
      </c>
      <c r="D13" s="64">
        <v>0.6</v>
      </c>
      <c r="E13" s="64">
        <v>7.0000000000000001E-3</v>
      </c>
      <c r="F13" s="1" t="s">
        <v>16</v>
      </c>
      <c r="G13" s="1" t="s">
        <v>13</v>
      </c>
      <c r="H13" s="53" t="s">
        <v>14</v>
      </c>
    </row>
    <row r="14" spans="1:8" ht="18" customHeight="1">
      <c r="A14" s="59" t="s">
        <v>11</v>
      </c>
      <c r="B14" s="1">
        <v>-0.379</v>
      </c>
      <c r="C14" s="27">
        <f>(EXP(B14))/(1+(EXP(B14)))</f>
        <v>0.40636810752947666</v>
      </c>
      <c r="D14" s="64">
        <v>0.84</v>
      </c>
      <c r="E14" s="64">
        <v>0.22800000000000001</v>
      </c>
      <c r="F14" s="1" t="s">
        <v>16</v>
      </c>
      <c r="G14" s="1" t="s">
        <v>13</v>
      </c>
      <c r="H14" s="53" t="s">
        <v>14</v>
      </c>
    </row>
    <row r="15" spans="1:8" ht="18" customHeight="1">
      <c r="A15" s="60" t="s">
        <v>12</v>
      </c>
      <c r="B15" s="61">
        <f>B14 + -0.572</f>
        <v>-0.95099999999999996</v>
      </c>
      <c r="C15" s="62">
        <f>(EXP(B15))/(1+(EXP(B15)))</f>
        <v>0.27868375837405868</v>
      </c>
      <c r="D15" s="65">
        <v>0.47</v>
      </c>
      <c r="E15" s="65">
        <v>0.51700000000000002</v>
      </c>
      <c r="F15" s="61" t="s">
        <v>16</v>
      </c>
      <c r="G15" s="61" t="s">
        <v>13</v>
      </c>
      <c r="H15" s="54" t="s">
        <v>14</v>
      </c>
    </row>
    <row r="16" spans="1:8" ht="18" customHeight="1">
      <c r="A16" s="30"/>
      <c r="B16" s="28"/>
      <c r="C16" s="27"/>
      <c r="D16" s="29"/>
      <c r="E16" s="31"/>
      <c r="F16" s="31"/>
    </row>
    <row r="17" spans="1:8" ht="18" customHeight="1">
      <c r="A17" s="55" t="s">
        <v>9</v>
      </c>
      <c r="B17" s="56">
        <v>0.93400000000000005</v>
      </c>
      <c r="C17" s="57">
        <f>(EXP(B17))/(1+(EXP(B17)))</f>
        <v>0.71788609366794354</v>
      </c>
      <c r="D17" s="63">
        <v>0.53</v>
      </c>
      <c r="E17" s="63">
        <v>7.6999999999999999E-2</v>
      </c>
      <c r="F17" s="56" t="s">
        <v>15</v>
      </c>
      <c r="G17" s="56" t="s">
        <v>13</v>
      </c>
      <c r="H17" s="58" t="s">
        <v>14</v>
      </c>
    </row>
    <row r="18" spans="1:8" ht="18" customHeight="1">
      <c r="A18" s="59" t="s">
        <v>10</v>
      </c>
      <c r="B18" s="1">
        <f>B17+ -0.509</f>
        <v>0.42500000000000004</v>
      </c>
      <c r="C18" s="27">
        <f>(EXP(B18))/(1+(EXP(B18)))</f>
        <v>0.60467908471400944</v>
      </c>
      <c r="D18" s="64">
        <v>0.64</v>
      </c>
      <c r="E18" s="64">
        <v>0.42499999999999999</v>
      </c>
      <c r="F18" s="1" t="s">
        <v>15</v>
      </c>
      <c r="G18" s="1" t="s">
        <v>13</v>
      </c>
      <c r="H18" s="53" t="s">
        <v>14</v>
      </c>
    </row>
    <row r="19" spans="1:8" ht="18" customHeight="1">
      <c r="A19" s="59" t="s">
        <v>11</v>
      </c>
      <c r="B19" s="1">
        <v>2.206</v>
      </c>
      <c r="C19" s="27">
        <f>(EXP(B19))/(1+(EXP(B19)))</f>
        <v>0.90078702041445879</v>
      </c>
      <c r="D19" s="64">
        <v>0.42</v>
      </c>
      <c r="E19" s="64">
        <v>0</v>
      </c>
      <c r="F19" s="1" t="s">
        <v>15</v>
      </c>
      <c r="G19" s="1" t="s">
        <v>13</v>
      </c>
      <c r="H19" s="53" t="s">
        <v>14</v>
      </c>
    </row>
    <row r="20" spans="1:8" ht="18" customHeight="1">
      <c r="A20" s="60" t="s">
        <v>12</v>
      </c>
      <c r="B20" s="61">
        <f>B19+ -3.04</f>
        <v>-0.83400000000000007</v>
      </c>
      <c r="C20" s="62">
        <f>(EXP(B20))/(1+(EXP(B20)))</f>
        <v>0.3027999561061045</v>
      </c>
      <c r="D20" s="65">
        <v>0.56000000000000005</v>
      </c>
      <c r="E20" s="65">
        <v>0</v>
      </c>
      <c r="F20" s="61" t="s">
        <v>15</v>
      </c>
      <c r="G20" s="61" t="s">
        <v>13</v>
      </c>
      <c r="H20" s="54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Substitutions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Thane, Patrick D</dc:creator>
  <cp:lastModifiedBy>Thane, Patrick D</cp:lastModifiedBy>
  <dcterms:created xsi:type="dcterms:W3CDTF">2024-11-11T20:50:17Z</dcterms:created>
  <dcterms:modified xsi:type="dcterms:W3CDTF">2025-06-26T14:51:38Z</dcterms:modified>
</cp:coreProperties>
</file>