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h-my.sharepoint.com/personal/acasti29_cougarnet_uh_edu/Documents/Patrick Y Anny/DEME Data Analysis/JCL Verbal Manuscript/Results/"/>
    </mc:Choice>
  </mc:AlternateContent>
  <xr:revisionPtr revIDLastSave="1927" documentId="8_{E5D8CC47-C3B7-1740-B9E3-4419486894CC}" xr6:coauthVersionLast="47" xr6:coauthVersionMax="47" xr10:uidLastSave="{00A1D23D-B85C-6841-A11B-33F4EC64E37E}"/>
  <bookViews>
    <workbookView xWindow="7220" yWindow="500" windowWidth="21580" windowHeight="15860" activeTab="2" xr2:uid="{DD16F71E-16D1-6E47-8A35-72FFBF2D1E1A}"/>
  </bookViews>
  <sheets>
    <sheet name="Nonfinite Results (with 3PS)" sheetId="12" r:id="rId1"/>
    <sheet name="Group Results" sheetId="11" r:id="rId2"/>
    <sheet name="Substitution Analysis" sheetId="13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3" l="1"/>
  <c r="E4" i="13"/>
  <c r="E3" i="13"/>
  <c r="E2" i="13"/>
  <c r="B5" i="13"/>
  <c r="B4" i="13"/>
  <c r="C4" i="13" s="1"/>
  <c r="B3" i="13"/>
  <c r="B2" i="13"/>
  <c r="G3" i="13" s="1"/>
  <c r="C3" i="13" s="1"/>
  <c r="F5" i="13"/>
  <c r="D5" i="13"/>
  <c r="F4" i="13"/>
  <c r="D4" i="13"/>
  <c r="F3" i="13"/>
  <c r="D3" i="13"/>
  <c r="F2" i="13"/>
  <c r="D2" i="13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F5" i="12"/>
  <c r="F4" i="12"/>
  <c r="F3" i="12"/>
  <c r="F2" i="12"/>
  <c r="E5" i="12"/>
  <c r="E4" i="12"/>
  <c r="E3" i="12"/>
  <c r="E2" i="12"/>
  <c r="D5" i="12"/>
  <c r="D4" i="12"/>
  <c r="D3" i="12"/>
  <c r="D2" i="12"/>
  <c r="B5" i="12"/>
  <c r="B4" i="12"/>
  <c r="B3" i="12"/>
  <c r="B2" i="12"/>
  <c r="G5" i="13" l="1"/>
  <c r="C5" i="13" s="1"/>
  <c r="C2" i="13"/>
  <c r="C4" i="12"/>
  <c r="G5" i="12"/>
  <c r="C5" i="12" s="1"/>
  <c r="G3" i="12"/>
  <c r="C3" i="12" s="1"/>
  <c r="C2" i="12"/>
  <c r="C17" i="11" l="1"/>
  <c r="C21" i="11"/>
  <c r="C7" i="11"/>
  <c r="C11" i="11"/>
  <c r="C2" i="11"/>
  <c r="C6" i="11"/>
  <c r="C16" i="11"/>
  <c r="C12" i="11"/>
  <c r="G6" i="11"/>
  <c r="G20" i="11"/>
  <c r="C20" i="11" s="1"/>
  <c r="G13" i="11"/>
  <c r="C13" i="11" s="1"/>
  <c r="G11" i="11"/>
  <c r="G14" i="11"/>
  <c r="C14" i="11" s="1"/>
  <c r="G16" i="11"/>
  <c r="G15" i="11"/>
  <c r="C15" i="11" s="1"/>
  <c r="G18" i="11"/>
  <c r="C18" i="11" s="1"/>
  <c r="G9" i="11"/>
  <c r="C9" i="11" s="1"/>
  <c r="G19" i="11"/>
  <c r="C19" i="11" s="1"/>
  <c r="G8" i="11"/>
  <c r="C8" i="11" s="1"/>
  <c r="G10" i="11"/>
  <c r="C10" i="11" s="1"/>
  <c r="G21" i="11"/>
  <c r="G3" i="11"/>
  <c r="C3" i="11" s="1"/>
  <c r="G5" i="11"/>
  <c r="C5" i="11" s="1"/>
  <c r="G4" i="11"/>
  <c r="C4" i="11" s="1"/>
</calcChain>
</file>

<file path=xl/sharedStrings.xml><?xml version="1.0" encoding="utf-8"?>
<sst xmlns="http://schemas.openxmlformats.org/spreadsheetml/2006/main" count="49" uniqueCount="21">
  <si>
    <t>Probability</t>
  </si>
  <si>
    <t>Variable</t>
  </si>
  <si>
    <t>ML-TD</t>
  </si>
  <si>
    <t>Ref level</t>
  </si>
  <si>
    <t>ML-DLD</t>
  </si>
  <si>
    <t>BL-TD</t>
  </si>
  <si>
    <t>BL-DLD</t>
  </si>
  <si>
    <t>Intercept (ML-TD)</t>
  </si>
  <si>
    <t>Estimate (logit)</t>
  </si>
  <si>
    <t>p-value</t>
  </si>
  <si>
    <t>Intercept + Variable (logit)</t>
  </si>
  <si>
    <t>Intercept (ML-DLD)</t>
  </si>
  <si>
    <t>Intercept (BL-TD)</t>
  </si>
  <si>
    <t>SE</t>
  </si>
  <si>
    <t>CA months</t>
  </si>
  <si>
    <t>Intercept (BL-DLD)</t>
  </si>
  <si>
    <t>Model</t>
  </si>
  <si>
    <t>Intercept (TD)</t>
  </si>
  <si>
    <t>DLD</t>
  </si>
  <si>
    <t>Bilinguals</t>
  </si>
  <si>
    <t>Intercept (Monolinguals)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</si>
</sst>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00"/>
  </numFmts>
  <fonts count="8">
    <font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  <font>
      <i/>
      <sz val="12"/>
      <color rgb="FF000000"/>
      <name val="Helvetica"/>
      <family val="2"/>
    </font>
    <font>
      <i/>
      <sz val="12"/>
      <color theme="1"/>
      <name val="Helvetica"/>
      <family val="2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0091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3" borderId="1" xfId="0" applyFont="1" applyFill="1" applyBorder="1"/>
    <xf numFmtId="0" fontId="2" fillId="3" borderId="2" xfId="0" applyFont="1" applyFill="1" applyBorder="1"/>
    <xf numFmtId="0" fontId="4" fillId="3" borderId="4" xfId="0" applyFont="1" applyFill="1" applyBorder="1"/>
    <xf numFmtId="0" fontId="4" fillId="3" borderId="6" xfId="0" applyFont="1" applyFill="1" applyBorder="1"/>
    <xf numFmtId="0" fontId="2" fillId="3" borderId="7" xfId="0" applyFont="1" applyFill="1" applyBorder="1"/>
    <xf numFmtId="0" fontId="2" fillId="4" borderId="2" xfId="0" applyFont="1" applyFill="1" applyBorder="1"/>
    <xf numFmtId="0" fontId="4" fillId="4" borderId="4" xfId="0" applyFont="1" applyFill="1" applyBorder="1"/>
    <xf numFmtId="0" fontId="4" fillId="4" borderId="6" xfId="0" applyFont="1" applyFill="1" applyBorder="1"/>
    <xf numFmtId="0" fontId="2" fillId="4" borderId="7" xfId="0" applyFont="1" applyFill="1" applyBorder="1"/>
    <xf numFmtId="0" fontId="6" fillId="4" borderId="7" xfId="0" applyFont="1" applyFill="1" applyBorder="1"/>
    <xf numFmtId="0" fontId="5" fillId="5" borderId="1" xfId="0" applyFont="1" applyFill="1" applyBorder="1"/>
    <xf numFmtId="0" fontId="2" fillId="5" borderId="2" xfId="0" applyFont="1" applyFill="1" applyBorder="1"/>
    <xf numFmtId="0" fontId="4" fillId="5" borderId="4" xfId="0" applyFont="1" applyFill="1" applyBorder="1"/>
    <xf numFmtId="0" fontId="4" fillId="5" borderId="6" xfId="0" applyFont="1" applyFill="1" applyBorder="1"/>
    <xf numFmtId="0" fontId="2" fillId="5" borderId="7" xfId="0" applyFont="1" applyFill="1" applyBorder="1"/>
    <xf numFmtId="0" fontId="6" fillId="5" borderId="7" xfId="0" applyFont="1" applyFill="1" applyBorder="1"/>
    <xf numFmtId="0" fontId="4" fillId="6" borderId="4" xfId="0" applyFont="1" applyFill="1" applyBorder="1"/>
    <xf numFmtId="0" fontId="4" fillId="6" borderId="6" xfId="0" applyFont="1" applyFill="1" applyBorder="1"/>
    <xf numFmtId="0" fontId="2" fillId="6" borderId="7" xfId="0" applyFont="1" applyFill="1" applyBorder="1"/>
    <xf numFmtId="0" fontId="6" fillId="6" borderId="7" xfId="0" applyFont="1" applyFill="1" applyBorder="1"/>
    <xf numFmtId="0" fontId="5" fillId="6" borderId="1" xfId="0" applyFont="1" applyFill="1" applyBorder="1"/>
    <xf numFmtId="0" fontId="2" fillId="6" borderId="2" xfId="0" applyFont="1" applyFill="1" applyBorder="1"/>
    <xf numFmtId="0" fontId="5" fillId="4" borderId="1" xfId="0" applyFont="1" applyFill="1" applyBorder="1"/>
    <xf numFmtId="2" fontId="2" fillId="3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2" fontId="2" fillId="4" borderId="7" xfId="0" applyNumberFormat="1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2" fontId="2" fillId="5" borderId="7" xfId="0" applyNumberFormat="1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2" fontId="2" fillId="6" borderId="7" xfId="0" applyNumberFormat="1" applyFont="1" applyFill="1" applyBorder="1" applyAlignment="1">
      <alignment horizontal="center"/>
    </xf>
    <xf numFmtId="2" fontId="2" fillId="3" borderId="2" xfId="0" quotePrefix="1" applyNumberFormat="1" applyFont="1" applyFill="1" applyBorder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2" fontId="2" fillId="4" borderId="2" xfId="0" quotePrefix="1" applyNumberFormat="1" applyFont="1" applyFill="1" applyBorder="1" applyAlignment="1">
      <alignment horizontal="center"/>
    </xf>
    <xf numFmtId="164" fontId="2" fillId="4" borderId="2" xfId="1" applyNumberFormat="1" applyFont="1" applyFill="1" applyBorder="1" applyAlignment="1">
      <alignment horizontal="center"/>
    </xf>
    <xf numFmtId="2" fontId="2" fillId="4" borderId="7" xfId="0" quotePrefix="1" applyNumberFormat="1" applyFont="1" applyFill="1" applyBorder="1" applyAlignment="1">
      <alignment horizontal="center"/>
    </xf>
    <xf numFmtId="164" fontId="2" fillId="4" borderId="7" xfId="1" applyNumberFormat="1" applyFont="1" applyFill="1" applyBorder="1" applyAlignment="1">
      <alignment horizontal="center"/>
    </xf>
    <xf numFmtId="2" fontId="2" fillId="6" borderId="2" xfId="0" quotePrefix="1" applyNumberFormat="1" applyFont="1" applyFill="1" applyBorder="1" applyAlignment="1">
      <alignment horizontal="center"/>
    </xf>
    <xf numFmtId="164" fontId="2" fillId="6" borderId="2" xfId="1" applyNumberFormat="1" applyFont="1" applyFill="1" applyBorder="1" applyAlignment="1">
      <alignment horizontal="center"/>
    </xf>
    <xf numFmtId="2" fontId="2" fillId="6" borderId="7" xfId="0" quotePrefix="1" applyNumberFormat="1" applyFont="1" applyFill="1" applyBorder="1" applyAlignment="1">
      <alignment horizontal="center"/>
    </xf>
    <xf numFmtId="164" fontId="2" fillId="6" borderId="7" xfId="1" applyNumberFormat="1" applyFont="1" applyFill="1" applyBorder="1" applyAlignment="1">
      <alignment horizontal="center"/>
    </xf>
    <xf numFmtId="2" fontId="2" fillId="3" borderId="7" xfId="0" quotePrefix="1" applyNumberFormat="1" applyFont="1" applyFill="1" applyBorder="1" applyAlignment="1">
      <alignment horizontal="center"/>
    </xf>
    <xf numFmtId="164" fontId="2" fillId="3" borderId="7" xfId="1" applyNumberFormat="1" applyFont="1" applyFill="1" applyBorder="1" applyAlignment="1">
      <alignment horizontal="center"/>
    </xf>
    <xf numFmtId="2" fontId="2" fillId="5" borderId="2" xfId="0" quotePrefix="1" applyNumberFormat="1" applyFont="1" applyFill="1" applyBorder="1" applyAlignment="1">
      <alignment horizontal="center"/>
    </xf>
    <xf numFmtId="164" fontId="2" fillId="5" borderId="2" xfId="1" applyNumberFormat="1" applyFont="1" applyFill="1" applyBorder="1" applyAlignment="1">
      <alignment horizontal="center"/>
    </xf>
    <xf numFmtId="2" fontId="2" fillId="5" borderId="7" xfId="0" quotePrefix="1" applyNumberFormat="1" applyFont="1" applyFill="1" applyBorder="1" applyAlignment="1">
      <alignment horizontal="center"/>
    </xf>
    <xf numFmtId="164" fontId="2" fillId="5" borderId="7" xfId="1" applyNumberFormat="1" applyFont="1" applyFill="1" applyBorder="1" applyAlignment="1">
      <alignment horizontal="center"/>
    </xf>
    <xf numFmtId="164" fontId="2" fillId="3" borderId="0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2" fontId="2" fillId="4" borderId="0" xfId="0" applyNumberFormat="1" applyFont="1" applyFill="1" applyAlignment="1">
      <alignment horizontal="center"/>
    </xf>
    <xf numFmtId="0" fontId="2" fillId="4" borderId="0" xfId="0" applyFont="1" applyFill="1"/>
    <xf numFmtId="2" fontId="2" fillId="3" borderId="0" xfId="0" quotePrefix="1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2" fillId="3" borderId="0" xfId="0" applyFont="1" applyFill="1"/>
    <xf numFmtId="0" fontId="6" fillId="3" borderId="0" xfId="0" applyFont="1" applyFill="1"/>
    <xf numFmtId="2" fontId="2" fillId="3" borderId="7" xfId="0" applyNumberFormat="1" applyFont="1" applyFill="1" applyBorder="1" applyAlignment="1">
      <alignment horizontal="center"/>
    </xf>
    <xf numFmtId="0" fontId="6" fillId="3" borderId="7" xfId="0" applyFont="1" applyFill="1" applyBorder="1"/>
    <xf numFmtId="2" fontId="2" fillId="4" borderId="0" xfId="0" quotePrefix="1" applyNumberFormat="1" applyFont="1" applyFill="1" applyAlignment="1">
      <alignment horizontal="center"/>
    </xf>
    <xf numFmtId="164" fontId="2" fillId="4" borderId="0" xfId="1" applyNumberFormat="1" applyFont="1" applyFill="1" applyBorder="1" applyAlignment="1">
      <alignment horizontal="center"/>
    </xf>
    <xf numFmtId="0" fontId="6" fillId="4" borderId="0" xfId="0" applyFont="1" applyFill="1"/>
    <xf numFmtId="2" fontId="2" fillId="5" borderId="0" xfId="0" quotePrefix="1" applyNumberFormat="1" applyFont="1" applyFill="1" applyAlignment="1">
      <alignment horizontal="center"/>
    </xf>
    <xf numFmtId="164" fontId="2" fillId="5" borderId="0" xfId="1" applyNumberFormat="1" applyFont="1" applyFill="1" applyBorder="1" applyAlignment="1">
      <alignment horizontal="center"/>
    </xf>
    <xf numFmtId="2" fontId="2" fillId="5" borderId="0" xfId="0" applyNumberFormat="1" applyFont="1" applyFill="1" applyAlignment="1">
      <alignment horizontal="center"/>
    </xf>
    <xf numFmtId="0" fontId="6" fillId="5" borderId="0" xfId="0" applyFont="1" applyFill="1"/>
    <xf numFmtId="0" fontId="2" fillId="5" borderId="0" xfId="0" applyFont="1" applyFill="1"/>
    <xf numFmtId="2" fontId="2" fillId="6" borderId="0" xfId="0" quotePrefix="1" applyNumberFormat="1" applyFont="1" applyFill="1" applyAlignment="1">
      <alignment horizontal="center"/>
    </xf>
    <xf numFmtId="164" fontId="2" fillId="6" borderId="0" xfId="1" applyNumberFormat="1" applyFont="1" applyFill="1" applyBorder="1" applyAlignment="1">
      <alignment horizontal="center"/>
    </xf>
    <xf numFmtId="2" fontId="2" fillId="6" borderId="0" xfId="0" applyNumberFormat="1" applyFont="1" applyFill="1" applyAlignment="1">
      <alignment horizontal="center"/>
    </xf>
    <xf numFmtId="0" fontId="6" fillId="6" borderId="0" xfId="0" applyFont="1" applyFill="1"/>
    <xf numFmtId="0" fontId="2" fillId="6" borderId="0" xfId="0" applyFont="1" applyFill="1"/>
    <xf numFmtId="0" fontId="1" fillId="2" borderId="3" xfId="0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2" fontId="2" fillId="3" borderId="5" xfId="0" applyNumberFormat="1" applyFont="1" applyFill="1" applyBorder="1" applyAlignment="1">
      <alignment horizontal="center"/>
    </xf>
    <xf numFmtId="2" fontId="2" fillId="3" borderId="8" xfId="0" applyNumberFormat="1" applyFont="1" applyFill="1" applyBorder="1" applyAlignment="1">
      <alignment horizontal="center"/>
    </xf>
    <xf numFmtId="2" fontId="2" fillId="4" borderId="3" xfId="0" applyNumberFormat="1" applyFont="1" applyFill="1" applyBorder="1" applyAlignment="1">
      <alignment horizontal="center"/>
    </xf>
    <xf numFmtId="2" fontId="2" fillId="4" borderId="5" xfId="0" applyNumberFormat="1" applyFont="1" applyFill="1" applyBorder="1" applyAlignment="1">
      <alignment horizontal="center"/>
    </xf>
    <xf numFmtId="2" fontId="2" fillId="4" borderId="8" xfId="0" applyNumberFormat="1" applyFont="1" applyFill="1" applyBorder="1" applyAlignment="1">
      <alignment horizontal="center"/>
    </xf>
    <xf numFmtId="2" fontId="2" fillId="5" borderId="3" xfId="0" applyNumberFormat="1" applyFont="1" applyFill="1" applyBorder="1" applyAlignment="1">
      <alignment horizontal="center"/>
    </xf>
    <xf numFmtId="2" fontId="2" fillId="5" borderId="5" xfId="0" applyNumberFormat="1" applyFont="1" applyFill="1" applyBorder="1" applyAlignment="1">
      <alignment horizontal="center"/>
    </xf>
    <xf numFmtId="2" fontId="2" fillId="5" borderId="8" xfId="0" applyNumberFormat="1" applyFont="1" applyFill="1" applyBorder="1" applyAlignment="1">
      <alignment horizontal="center"/>
    </xf>
    <xf numFmtId="2" fontId="2" fillId="6" borderId="3" xfId="0" applyNumberFormat="1" applyFont="1" applyFill="1" applyBorder="1" applyAlignment="1">
      <alignment horizontal="center"/>
    </xf>
    <xf numFmtId="2" fontId="2" fillId="6" borderId="5" xfId="0" applyNumberFormat="1" applyFont="1" applyFill="1" applyBorder="1" applyAlignment="1">
      <alignment horizontal="center"/>
    </xf>
    <xf numFmtId="2" fontId="2" fillId="6" borderId="8" xfId="0" applyNumberFormat="1" applyFont="1" applyFill="1" applyBorder="1" applyAlignment="1">
      <alignment horizontal="center"/>
    </xf>
    <xf numFmtId="0" fontId="6" fillId="3" borderId="2" xfId="0" applyFont="1" applyFill="1" applyBorder="1"/>
    <xf numFmtId="0" fontId="6" fillId="5" borderId="2" xfId="0" applyFont="1" applyFill="1" applyBorder="1"/>
    <xf numFmtId="0" fontId="6" fillId="6" borderId="2" xfId="0" applyFont="1" applyFill="1" applyBorder="1"/>
    <xf numFmtId="166" fontId="6" fillId="4" borderId="7" xfId="0" applyNumberFormat="1" applyFont="1" applyFill="1" applyBorder="1"/>
    <xf numFmtId="166" fontId="6" fillId="3" borderId="0" xfId="0" applyNumberFormat="1" applyFont="1" applyFill="1"/>
    <xf numFmtId="166" fontId="6" fillId="3" borderId="2" xfId="0" applyNumberFormat="1" applyFont="1" applyFill="1" applyBorder="1"/>
    <xf numFmtId="166" fontId="6" fillId="4" borderId="2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9193"/>
      <color rgb="FFFF7E79"/>
      <color rgb="FF76D6FF"/>
      <color rgb="FFFFFD78"/>
      <color rgb="FFCC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ofh-my.sharepoint.com/personal/acasti29_cougarnet_uh_edu/Documents/Patrick%20Y%20Anny/DEME%20Data%20Analysis/JCL%20Verbal%20Manuscript/Results/JCL%20Verbal%20Overall%20GLMM%20Results.xlsx" TargetMode="External"/><Relationship Id="rId1" Type="http://schemas.openxmlformats.org/officeDocument/2006/relationships/externalLinkPath" Target="JCL%20Verbal%20Overall%20GLMM%20Resul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ofh-my.sharepoint.com/Users/patrick/Library/CloudStorage/OneDrive-UniversityOfHouston/Patrick%20Y%20Anny/DEME%20Data%20Analysis/JCL%20Verbal%20Manuscript/Results/JCL%20Verbal%20Non-Target%20GLMM%20Results.csv" TargetMode="External"/><Relationship Id="rId1" Type="http://schemas.openxmlformats.org/officeDocument/2006/relationships/externalLinkPath" Target="/Users/patrick/Library/CloudStorage/OneDrive-UniversityOfHouston/Patrick%20Y%20Anny/DEME%20Data%20Analysis/JCL%20Verbal%20Manuscript/Results/JCL%20Verbal%20Non-Target%20GLMM%20Results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ofh-my.sharepoint.com/Users/patrick/Library/CloudStorage/OneDrive-UniversityOfHouston/Patrick%20Y%20Anny/DEME%20Data%20Analysis/JCL%20Verbal%20Manuscript/Results/JCL%20Verbal%20Third%20Person%20GLMM%20Results.csv" TargetMode="External"/><Relationship Id="rId1" Type="http://schemas.openxmlformats.org/officeDocument/2006/relationships/externalLinkPath" Target="/Users/patrick/Library/CloudStorage/OneDrive-UniversityOfHouston/Patrick%20Y%20Anny/DEME%20Data%20Analysis/JCL%20Verbal%20Manuscript/Results/JCL%20Verbal%20Third%20Person%20GLMM%20Resul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rrelations_Table"/>
    </sheetNames>
    <sheetDataSet>
      <sheetData sheetId="0">
        <row r="2">
          <cell r="B2">
            <v>1.3963833164999999</v>
          </cell>
          <cell r="C2">
            <v>0.4175062437</v>
          </cell>
          <cell r="E2" t="str">
            <v>0.0008240706</v>
          </cell>
          <cell r="F2" t="str">
            <v>ML-TD</v>
          </cell>
        </row>
        <row r="3">
          <cell r="B3">
            <v>-1.4189447565</v>
          </cell>
          <cell r="C3">
            <v>0.31609424879999998</v>
          </cell>
          <cell r="E3" t="str">
            <v>0.0000071561</v>
          </cell>
          <cell r="F3" t="str">
            <v>ML-TD</v>
          </cell>
        </row>
        <row r="4">
          <cell r="B4">
            <v>-0.52574728859999997</v>
          </cell>
          <cell r="C4">
            <v>0.3012973471</v>
          </cell>
          <cell r="E4" t="str">
            <v>0.0809944494</v>
          </cell>
          <cell r="F4" t="str">
            <v>ML-TD</v>
          </cell>
        </row>
        <row r="5">
          <cell r="B5">
            <v>-2.249720199</v>
          </cell>
          <cell r="C5">
            <v>0.32900697470000001</v>
          </cell>
          <cell r="E5" t="str">
            <v>0.0000000000</v>
          </cell>
          <cell r="F5" t="str">
            <v>ML-TD</v>
          </cell>
        </row>
        <row r="6">
          <cell r="B6">
            <v>4.8947487999999997E-2</v>
          </cell>
          <cell r="C6">
            <v>1.1479576700000001E-2</v>
          </cell>
          <cell r="E6" t="str">
            <v>0.0000200911</v>
          </cell>
          <cell r="F6" t="str">
            <v>ML-TD</v>
          </cell>
        </row>
        <row r="7">
          <cell r="B7">
            <v>-2.2581290800000001E-2</v>
          </cell>
          <cell r="C7">
            <v>0.39785445149999998</v>
          </cell>
          <cell r="E7" t="str">
            <v>0.9547382358</v>
          </cell>
          <cell r="F7" t="str">
            <v>ML-DLD</v>
          </cell>
        </row>
        <row r="8">
          <cell r="B8">
            <v>1.4189660014000001</v>
          </cell>
          <cell r="C8">
            <v>0.31609284589999997</v>
          </cell>
          <cell r="E8" t="str">
            <v>0.0000071532</v>
          </cell>
          <cell r="F8" t="str">
            <v>ML-DLD</v>
          </cell>
        </row>
        <row r="9">
          <cell r="B9">
            <v>0.89321027060000002</v>
          </cell>
          <cell r="C9">
            <v>0.28056010669999998</v>
          </cell>
          <cell r="E9" t="str">
            <v>0.0014542163</v>
          </cell>
          <cell r="F9" t="str">
            <v>ML-DLD</v>
          </cell>
        </row>
        <row r="10">
          <cell r="B10">
            <v>-0.83077133700000005</v>
          </cell>
          <cell r="C10">
            <v>0.29318688259999998</v>
          </cell>
          <cell r="E10" t="str">
            <v>0.0046028385</v>
          </cell>
          <cell r="F10" t="str">
            <v>ML-DLD</v>
          </cell>
        </row>
        <row r="11">
          <cell r="B11">
            <v>4.8947391700000002E-2</v>
          </cell>
          <cell r="C11">
            <v>1.1479576300000001E-2</v>
          </cell>
          <cell r="E11" t="str">
            <v>0.0000200919</v>
          </cell>
          <cell r="F11" t="str">
            <v>ML-DLD</v>
          </cell>
        </row>
        <row r="12">
          <cell r="B12">
            <v>0.87065782380000001</v>
          </cell>
          <cell r="C12">
            <v>0.39061782540000001</v>
          </cell>
          <cell r="E12" t="str">
            <v>0.0258188976</v>
          </cell>
          <cell r="F12" t="str">
            <v>BL-TD</v>
          </cell>
        </row>
        <row r="13">
          <cell r="B13">
            <v>0.52566493299999995</v>
          </cell>
          <cell r="C13">
            <v>0.30128851470000001</v>
          </cell>
          <cell r="E13" t="str">
            <v>0.0810331372</v>
          </cell>
          <cell r="F13" t="str">
            <v>BL-TD</v>
          </cell>
        </row>
        <row r="14">
          <cell r="B14">
            <v>-0.89322080599999998</v>
          </cell>
          <cell r="C14">
            <v>0.2805539017</v>
          </cell>
          <cell r="E14" t="str">
            <v>0.0014536741</v>
          </cell>
          <cell r="F14" t="str">
            <v>BL-TD</v>
          </cell>
        </row>
        <row r="15">
          <cell r="B15">
            <v>-1.7240594816000001</v>
          </cell>
          <cell r="C15">
            <v>0.28620721300000002</v>
          </cell>
          <cell r="E15" t="str">
            <v>0.0000000017</v>
          </cell>
          <cell r="F15" t="str">
            <v>BL-TD</v>
          </cell>
        </row>
        <row r="16">
          <cell r="B16">
            <v>4.8943729999999998E-2</v>
          </cell>
          <cell r="C16">
            <v>1.14792131E-2</v>
          </cell>
          <cell r="E16" t="str">
            <v>0.0000201084</v>
          </cell>
          <cell r="F16" t="str">
            <v>BL-TD</v>
          </cell>
        </row>
        <row r="17">
          <cell r="B17">
            <v>-0.85334236480000003</v>
          </cell>
          <cell r="C17">
            <v>0.3983941057</v>
          </cell>
          <cell r="E17" t="str">
            <v>0.0321970795</v>
          </cell>
          <cell r="F17" t="str">
            <v>BL-DLD</v>
          </cell>
        </row>
        <row r="18">
          <cell r="B18">
            <v>2.2496793507000001</v>
          </cell>
          <cell r="C18">
            <v>0.3290095066</v>
          </cell>
          <cell r="E18" t="str">
            <v>0.0000000000</v>
          </cell>
          <cell r="F18" t="str">
            <v>BL-DLD</v>
          </cell>
        </row>
        <row r="19">
          <cell r="B19">
            <v>0.83079603989999995</v>
          </cell>
          <cell r="C19">
            <v>0.29319062439999999</v>
          </cell>
          <cell r="E19" t="str">
            <v>0.0046021459</v>
          </cell>
          <cell r="F19" t="str">
            <v>BL-DLD</v>
          </cell>
        </row>
        <row r="20">
          <cell r="B20">
            <v>1.7239717332</v>
          </cell>
          <cell r="C20">
            <v>0.28621277379999999</v>
          </cell>
          <cell r="E20" t="str">
            <v>0.0000000017</v>
          </cell>
          <cell r="F20" t="str">
            <v>BL-DLD</v>
          </cell>
        </row>
        <row r="21">
          <cell r="B21">
            <v>4.89479632E-2</v>
          </cell>
          <cell r="C21">
            <v>1.1479595800000001E-2</v>
          </cell>
          <cell r="E21" t="str">
            <v>0.0000200880</v>
          </cell>
          <cell r="F21" t="str">
            <v>BL-DLD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CL Verbal Non-Target GLMM Resu"/>
    </sheetNames>
    <sheetDataSet>
      <sheetData sheetId="0">
        <row r="2">
          <cell r="B2">
            <v>0.91613</v>
          </cell>
          <cell r="C2">
            <v>0.27199000000000001</v>
          </cell>
          <cell r="D2">
            <v>1E-3</v>
          </cell>
          <cell r="E2" t="str">
            <v>Language ability</v>
          </cell>
        </row>
        <row r="3">
          <cell r="B3">
            <v>0.69794</v>
          </cell>
          <cell r="C3">
            <v>0.33946999999999999</v>
          </cell>
          <cell r="D3">
            <v>0.04</v>
          </cell>
          <cell r="E3" t="str">
            <v>Language ability</v>
          </cell>
        </row>
        <row r="4">
          <cell r="B4">
            <v>0.65486999999999995</v>
          </cell>
          <cell r="C4">
            <v>0.26628000000000002</v>
          </cell>
          <cell r="D4">
            <v>1.4E-2</v>
          </cell>
          <cell r="E4" t="str">
            <v>Bilingualism</v>
          </cell>
        </row>
        <row r="5">
          <cell r="B5">
            <v>1.0050399999999999</v>
          </cell>
          <cell r="C5">
            <v>0.32973999999999998</v>
          </cell>
          <cell r="D5">
            <v>2E-3</v>
          </cell>
          <cell r="E5" t="str">
            <v>Bilingualism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CL Verbal Third Person GLMM Re"/>
    </sheetNames>
    <sheetDataSet>
      <sheetData sheetId="0">
        <row r="2">
          <cell r="B2">
            <v>-0.99</v>
          </cell>
          <cell r="D2">
            <v>0</v>
          </cell>
        </row>
        <row r="3">
          <cell r="B3">
            <v>-0.09</v>
          </cell>
          <cell r="D3">
            <v>0.72575000000000001</v>
          </cell>
        </row>
        <row r="4">
          <cell r="B4">
            <v>-1.56</v>
          </cell>
          <cell r="D4">
            <v>0</v>
          </cell>
        </row>
        <row r="5">
          <cell r="B5">
            <v>0.8</v>
          </cell>
          <cell r="D5">
            <v>4.3400000000000001E-3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0ED9-B0E9-AA49-A66B-C66183DD0CCA}">
  <dimension ref="A1:G15"/>
  <sheetViews>
    <sheetView zoomScale="150" zoomScaleNormal="150" workbookViewId="0">
      <selection activeCell="A2" sqref="A2:F5"/>
    </sheetView>
  </sheetViews>
  <sheetFormatPr baseColWidth="10" defaultColWidth="14.83203125" defaultRowHeight="18" customHeight="1"/>
  <cols>
    <col min="1" max="1" width="23.5" style="1" customWidth="1"/>
    <col min="2" max="3" width="16.6640625" style="1" customWidth="1"/>
    <col min="4" max="4" width="14.1640625" customWidth="1"/>
    <col min="5" max="5" width="14.1640625" style="1" customWidth="1"/>
    <col min="6" max="6" width="20" style="1" customWidth="1"/>
    <col min="7" max="7" width="25" style="2" customWidth="1"/>
    <col min="8" max="16384" width="14.83203125" style="1"/>
  </cols>
  <sheetData>
    <row r="1" spans="1:7" ht="18" customHeight="1">
      <c r="A1" s="50" t="s">
        <v>1</v>
      </c>
      <c r="B1" s="51" t="s">
        <v>8</v>
      </c>
      <c r="C1" s="51" t="s">
        <v>0</v>
      </c>
      <c r="D1" s="51" t="s">
        <v>13</v>
      </c>
      <c r="E1" s="52" t="s">
        <v>9</v>
      </c>
      <c r="F1" s="52" t="s">
        <v>16</v>
      </c>
      <c r="G1" s="74" t="s">
        <v>10</v>
      </c>
    </row>
    <row r="2" spans="1:7" ht="18" customHeight="1">
      <c r="A2" s="3" t="s">
        <v>17</v>
      </c>
      <c r="B2" s="33">
        <f>'[2]JCL Verbal Non-Target GLMM Resu'!$B$2</f>
        <v>0.91613</v>
      </c>
      <c r="C2" s="34">
        <f>(EXP(B2))/(1+(EXP(B2)))</f>
        <v>0.71425291073265007</v>
      </c>
      <c r="D2" s="26">
        <f>'[2]JCL Verbal Non-Target GLMM Resu'!$C$2</f>
        <v>0.27199000000000001</v>
      </c>
      <c r="E2" s="87">
        <f>'[2]JCL Verbal Non-Target GLMM Resu'!$D$2</f>
        <v>1E-3</v>
      </c>
      <c r="F2" s="4" t="str">
        <f>'[2]JCL Verbal Non-Target GLMM Resu'!$E$2</f>
        <v>Language ability</v>
      </c>
      <c r="G2" s="75"/>
    </row>
    <row r="3" spans="1:7" ht="18" customHeight="1">
      <c r="A3" s="5" t="s">
        <v>18</v>
      </c>
      <c r="B3" s="55">
        <f>'[2]JCL Verbal Non-Target GLMM Resu'!$B$3</f>
        <v>0.69794</v>
      </c>
      <c r="C3" s="49">
        <f>(EXP(G3))/(1+(EXP(G3)))</f>
        <v>0.83397568586899418</v>
      </c>
      <c r="D3" s="56">
        <f>'[2]JCL Verbal Non-Target GLMM Resu'!$C$3</f>
        <v>0.33946999999999999</v>
      </c>
      <c r="E3" s="58">
        <f>'[2]JCL Verbal Non-Target GLMM Resu'!$D$3</f>
        <v>0.04</v>
      </c>
      <c r="F3" s="57" t="str">
        <f>'[2]JCL Verbal Non-Target GLMM Resu'!$E$3</f>
        <v>Language ability</v>
      </c>
      <c r="G3" s="76">
        <f>$B$2+B3</f>
        <v>1.6140699999999999</v>
      </c>
    </row>
    <row r="4" spans="1:7" ht="18" customHeight="1">
      <c r="A4" s="25" t="s">
        <v>20</v>
      </c>
      <c r="B4" s="35">
        <f>'[2]JCL Verbal Non-Target GLMM Resu'!$B$4</f>
        <v>0.65486999999999995</v>
      </c>
      <c r="C4" s="36">
        <f>(EXP(B4))/(1+(EXP(B4)))</f>
        <v>0.65810706536899044</v>
      </c>
      <c r="D4" s="27">
        <f>'[2]JCL Verbal Non-Target GLMM Resu'!$C$4</f>
        <v>0.26628000000000002</v>
      </c>
      <c r="E4" s="8">
        <f>'[2]JCL Verbal Non-Target GLMM Resu'!$D$4</f>
        <v>1.4E-2</v>
      </c>
      <c r="F4" s="8" t="str">
        <f>'[2]JCL Verbal Non-Target GLMM Resu'!$E$4</f>
        <v>Bilingualism</v>
      </c>
      <c r="G4" s="78"/>
    </row>
    <row r="5" spans="1:7" ht="18" customHeight="1">
      <c r="A5" s="10" t="s">
        <v>19</v>
      </c>
      <c r="B5" s="37">
        <f>'[2]JCL Verbal Non-Target GLMM Resu'!$B$5</f>
        <v>1.0050399999999999</v>
      </c>
      <c r="C5" s="38">
        <f>(EXP(G5))/(1+(EXP(G5)))</f>
        <v>0.84022592125726236</v>
      </c>
      <c r="D5" s="28">
        <f>'[2]JCL Verbal Non-Target GLMM Resu'!$C$5</f>
        <v>0.32973999999999998</v>
      </c>
      <c r="E5" s="12">
        <f>'[2]JCL Verbal Non-Target GLMM Resu'!$D$5</f>
        <v>2E-3</v>
      </c>
      <c r="F5" s="11" t="str">
        <f>'[2]JCL Verbal Non-Target GLMM Resu'!$E$5</f>
        <v>Bilingualism</v>
      </c>
      <c r="G5" s="80">
        <f>$B$4+B5</f>
        <v>1.65991</v>
      </c>
    </row>
    <row r="6" spans="1:7" ht="18" customHeight="1">
      <c r="D6" s="1"/>
      <c r="G6" s="1"/>
    </row>
    <row r="7" spans="1:7" ht="18" customHeight="1">
      <c r="D7" s="1"/>
      <c r="G7" s="1"/>
    </row>
    <row r="8" spans="1:7" ht="18" customHeight="1">
      <c r="D8" s="1"/>
      <c r="G8" s="1"/>
    </row>
    <row r="9" spans="1:7" ht="18" customHeight="1">
      <c r="D9" s="1"/>
      <c r="G9" s="1"/>
    </row>
    <row r="10" spans="1:7" ht="18" customHeight="1">
      <c r="D10" s="1"/>
      <c r="G10" s="1"/>
    </row>
    <row r="11" spans="1:7" ht="18" customHeight="1">
      <c r="D11" s="1"/>
      <c r="G11" s="1"/>
    </row>
    <row r="12" spans="1:7" ht="18" customHeight="1">
      <c r="D12" s="1"/>
      <c r="G12" s="1"/>
    </row>
    <row r="13" spans="1:7" ht="18" customHeight="1">
      <c r="D13" s="1"/>
      <c r="G13" s="1"/>
    </row>
    <row r="14" spans="1:7" ht="18" customHeight="1">
      <c r="D14" s="1"/>
      <c r="G14" s="1"/>
    </row>
    <row r="15" spans="1:7" ht="18" customHeight="1">
      <c r="D15" s="1"/>
      <c r="G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5147-0745-134A-9CB2-F21C0415795A}">
  <dimension ref="A1:G21"/>
  <sheetViews>
    <sheetView topLeftCell="A4" zoomScale="150" zoomScaleNormal="150" workbookViewId="0">
      <selection activeCell="B1" sqref="B1:G21"/>
    </sheetView>
  </sheetViews>
  <sheetFormatPr baseColWidth="10" defaultColWidth="14.83203125" defaultRowHeight="18" customHeight="1"/>
  <cols>
    <col min="1" max="1" width="20.83203125" style="1" customWidth="1"/>
    <col min="2" max="3" width="16.6640625" style="1" customWidth="1"/>
    <col min="4" max="4" width="14.1640625" customWidth="1"/>
    <col min="5" max="5" width="14.1640625" style="1" customWidth="1"/>
    <col min="6" max="6" width="10" style="1" customWidth="1"/>
    <col min="7" max="7" width="25" style="2" customWidth="1"/>
    <col min="8" max="16384" width="14.83203125" style="1"/>
  </cols>
  <sheetData>
    <row r="1" spans="1:7" ht="18" customHeight="1">
      <c r="A1" s="50" t="s">
        <v>1</v>
      </c>
      <c r="B1" s="51" t="s">
        <v>8</v>
      </c>
      <c r="C1" s="51" t="s">
        <v>0</v>
      </c>
      <c r="D1" s="51" t="s">
        <v>13</v>
      </c>
      <c r="E1" s="52" t="s">
        <v>9</v>
      </c>
      <c r="F1" s="52" t="s">
        <v>3</v>
      </c>
      <c r="G1" s="74" t="s">
        <v>10</v>
      </c>
    </row>
    <row r="2" spans="1:7" ht="18" customHeight="1">
      <c r="A2" s="3" t="s">
        <v>7</v>
      </c>
      <c r="B2" s="33">
        <f>[1]Correlations_Table!$B$2</f>
        <v>1.3963833164999999</v>
      </c>
      <c r="C2" s="34">
        <f>(EXP(B2))/(1+(EXP(B2)))</f>
        <v>0.80160934821723751</v>
      </c>
      <c r="D2" s="26">
        <f>[1]Correlations_Table!$C$2</f>
        <v>0.4175062437</v>
      </c>
      <c r="E2" s="87" t="str">
        <f>[1]Correlations_Table!$E$2</f>
        <v>0.0008240706</v>
      </c>
      <c r="F2" s="4" t="str">
        <f>[1]Correlations_Table!$F$2</f>
        <v>ML-TD</v>
      </c>
      <c r="G2" s="75"/>
    </row>
    <row r="3" spans="1:7" ht="18" customHeight="1">
      <c r="A3" s="5" t="s">
        <v>4</v>
      </c>
      <c r="B3" s="55">
        <f>[1]Correlations_Table!$B$3</f>
        <v>-1.4189447565</v>
      </c>
      <c r="C3" s="49">
        <f>(EXP(G3))/(1+(EXP(G3)))</f>
        <v>0.4943598792418229</v>
      </c>
      <c r="D3" s="56">
        <f>[1]Correlations_Table!$C$3</f>
        <v>0.31609424879999998</v>
      </c>
      <c r="E3" s="58" t="str">
        <f>[1]Correlations_Table!$E$3</f>
        <v>0.0000071561</v>
      </c>
      <c r="F3" s="57" t="str">
        <f>[1]Correlations_Table!$F$3</f>
        <v>ML-TD</v>
      </c>
      <c r="G3" s="76">
        <f>$B$2+B3</f>
        <v>-2.2561440000000044E-2</v>
      </c>
    </row>
    <row r="4" spans="1:7" ht="18" customHeight="1">
      <c r="A4" s="5" t="s">
        <v>5</v>
      </c>
      <c r="B4" s="55">
        <f>[1]Correlations_Table!$B$4</f>
        <v>-0.52574728859999997</v>
      </c>
      <c r="C4" s="49">
        <f>(EXP(G4))/(1+(EXP(G4)))</f>
        <v>0.7048780249375598</v>
      </c>
      <c r="D4" s="56">
        <f>[1]Correlations_Table!$C$4</f>
        <v>0.3012973471</v>
      </c>
      <c r="E4" s="58" t="str">
        <f>[1]Correlations_Table!$E$4</f>
        <v>0.0809944494</v>
      </c>
      <c r="F4" s="57" t="str">
        <f>[1]Correlations_Table!$F$4</f>
        <v>ML-TD</v>
      </c>
      <c r="G4" s="76">
        <f>$B$2+B4</f>
        <v>0.87063602789999994</v>
      </c>
    </row>
    <row r="5" spans="1:7" ht="18" customHeight="1">
      <c r="A5" s="5" t="s">
        <v>6</v>
      </c>
      <c r="B5" s="55">
        <f>[1]Correlations_Table!$B$5</f>
        <v>-2.249720199</v>
      </c>
      <c r="C5" s="49">
        <f>(EXP(G5))/(1+(EXP(G5)))</f>
        <v>0.29873333908453725</v>
      </c>
      <c r="D5" s="56">
        <f>[1]Correlations_Table!$C$5</f>
        <v>0.32900697470000001</v>
      </c>
      <c r="E5" s="58" t="str">
        <f>[1]Correlations_Table!$E$5</f>
        <v>0.0000000000</v>
      </c>
      <c r="F5" s="57" t="str">
        <f>[1]Correlations_Table!$F$5</f>
        <v>ML-TD</v>
      </c>
      <c r="G5" s="76">
        <f>$B$2+B5</f>
        <v>-0.85333688250000006</v>
      </c>
    </row>
    <row r="6" spans="1:7" ht="18" customHeight="1">
      <c r="A6" s="6" t="s">
        <v>14</v>
      </c>
      <c r="B6" s="43">
        <f>[1]Correlations_Table!$B$6</f>
        <v>4.8947487999999997E-2</v>
      </c>
      <c r="C6" s="44">
        <f>(EXP((B2+(B6*12)))/(1+(EXP((B2+(B6*12))))))</f>
        <v>0.87908068417208396</v>
      </c>
      <c r="D6" s="59">
        <f>[1]Correlations_Table!$C$6</f>
        <v>1.1479576700000001E-2</v>
      </c>
      <c r="E6" s="60" t="str">
        <f>[1]Correlations_Table!$E$6</f>
        <v>0.0000200911</v>
      </c>
      <c r="F6" s="7" t="str">
        <f>[1]Correlations_Table!$F$6</f>
        <v>ML-TD</v>
      </c>
      <c r="G6" s="77">
        <f>$B$2+B6</f>
        <v>1.4453308045</v>
      </c>
    </row>
    <row r="7" spans="1:7" ht="18" customHeight="1">
      <c r="A7" s="25" t="s">
        <v>11</v>
      </c>
      <c r="B7" s="35">
        <f>[1]Correlations_Table!$B$7</f>
        <v>-2.2581290800000001E-2</v>
      </c>
      <c r="C7" s="36">
        <f>(EXP(B7))/(1+(EXP(B7)))</f>
        <v>0.49435491717385166</v>
      </c>
      <c r="D7" s="27">
        <f>[1]Correlations_Table!$C$7</f>
        <v>0.39785445149999998</v>
      </c>
      <c r="E7" s="8" t="str">
        <f>[1]Correlations_Table!$E$7</f>
        <v>0.9547382358</v>
      </c>
      <c r="F7" s="8" t="str">
        <f>[1]Correlations_Table!$F$7</f>
        <v>ML-DLD</v>
      </c>
      <c r="G7" s="78"/>
    </row>
    <row r="8" spans="1:7" ht="18" customHeight="1">
      <c r="A8" s="9" t="s">
        <v>2</v>
      </c>
      <c r="B8" s="61">
        <f>[1]Correlations_Table!$B$8</f>
        <v>1.4189660014000001</v>
      </c>
      <c r="C8" s="62">
        <f>(EXP(G8))/(1+(EXP(G8)))</f>
        <v>0.80160956992337817</v>
      </c>
      <c r="D8" s="53">
        <f>[1]Correlations_Table!$C$8</f>
        <v>0.31609284589999997</v>
      </c>
      <c r="E8" s="63" t="str">
        <f>[1]Correlations_Table!$E$8</f>
        <v>0.0000071532</v>
      </c>
      <c r="F8" s="54" t="str">
        <f>[1]Correlations_Table!$F$8</f>
        <v>ML-DLD</v>
      </c>
      <c r="G8" s="79">
        <f>$B$7+B8</f>
        <v>1.3963847106</v>
      </c>
    </row>
    <row r="9" spans="1:7" ht="18" customHeight="1">
      <c r="A9" s="9" t="s">
        <v>5</v>
      </c>
      <c r="B9" s="61">
        <f>[1]Correlations_Table!$B$9</f>
        <v>0.89321027060000002</v>
      </c>
      <c r="C9" s="62">
        <f>(EXP(G9))/(1+(EXP(G9)))</f>
        <v>0.70487655875447608</v>
      </c>
      <c r="D9" s="53">
        <f>[1]Correlations_Table!$C$9</f>
        <v>0.28056010669999998</v>
      </c>
      <c r="E9" s="63" t="str">
        <f>[1]Correlations_Table!$E$9</f>
        <v>0.0014542163</v>
      </c>
      <c r="F9" s="54" t="str">
        <f>[1]Correlations_Table!$F$9</f>
        <v>ML-DLD</v>
      </c>
      <c r="G9" s="79">
        <f>$B$7+B9</f>
        <v>0.87062897979999998</v>
      </c>
    </row>
    <row r="10" spans="1:7" ht="18" customHeight="1">
      <c r="A10" s="9" t="s">
        <v>6</v>
      </c>
      <c r="B10" s="61">
        <f>[1]Correlations_Table!$B$10</f>
        <v>-0.83077133700000005</v>
      </c>
      <c r="C10" s="62">
        <f>(EXP(G10))/(1+(EXP(G10)))</f>
        <v>0.29873004058483493</v>
      </c>
      <c r="D10" s="53">
        <f>[1]Correlations_Table!$C$10</f>
        <v>0.29318688259999998</v>
      </c>
      <c r="E10" s="63" t="str">
        <f>[1]Correlations_Table!$E$10</f>
        <v>0.0046028385</v>
      </c>
      <c r="F10" s="54" t="str">
        <f>[1]Correlations_Table!$F$10</f>
        <v>ML-DLD</v>
      </c>
      <c r="G10" s="79">
        <f>$B$7+B10</f>
        <v>-0.8533526278000001</v>
      </c>
    </row>
    <row r="11" spans="1:7" ht="18" customHeight="1">
      <c r="A11" s="10" t="s">
        <v>14</v>
      </c>
      <c r="B11" s="37">
        <f>[1]Correlations_Table!$B$11</f>
        <v>4.8947391700000002E-2</v>
      </c>
      <c r="C11" s="38">
        <f>(EXP((B7+(B11*12)))/(1+(EXP((B7+(B11*12))))))</f>
        <v>0.63755952922688908</v>
      </c>
      <c r="D11" s="28">
        <f>[1]Correlations_Table!$C$11</f>
        <v>1.1479576300000001E-2</v>
      </c>
      <c r="E11" s="12" t="str">
        <f>[1]Correlations_Table!$E$11</f>
        <v>0.0000200919</v>
      </c>
      <c r="F11" s="11" t="str">
        <f>[1]Correlations_Table!$F$11</f>
        <v>ML-DLD</v>
      </c>
      <c r="G11" s="80">
        <f>$B$7+B11</f>
        <v>2.6366100900000002E-2</v>
      </c>
    </row>
    <row r="12" spans="1:7" ht="18" customHeight="1">
      <c r="A12" s="13" t="s">
        <v>12</v>
      </c>
      <c r="B12" s="45">
        <f>[1]Correlations_Table!$B$12</f>
        <v>0.87065782380000001</v>
      </c>
      <c r="C12" s="46">
        <f>(EXP(B12))/(1+(EXP(B12)))</f>
        <v>0.70488255900929897</v>
      </c>
      <c r="D12" s="29">
        <f>[1]Correlations_Table!$C$12</f>
        <v>0.39061782540000001</v>
      </c>
      <c r="E12" s="88" t="str">
        <f>[1]Correlations_Table!$E$12</f>
        <v>0.0258188976</v>
      </c>
      <c r="F12" s="14" t="str">
        <f>[1]Correlations_Table!$F$12</f>
        <v>BL-TD</v>
      </c>
      <c r="G12" s="81"/>
    </row>
    <row r="13" spans="1:7" ht="18" customHeight="1">
      <c r="A13" s="15" t="s">
        <v>2</v>
      </c>
      <c r="B13" s="64">
        <f>[1]Correlations_Table!$B$13</f>
        <v>0.52566493299999995</v>
      </c>
      <c r="C13" s="65">
        <f>(EXP(G13))/(1+(EXP(G13)))</f>
        <v>0.8015997171231618</v>
      </c>
      <c r="D13" s="66">
        <f>[1]Correlations_Table!$C$13</f>
        <v>0.30128851470000001</v>
      </c>
      <c r="E13" s="67" t="str">
        <f>[1]Correlations_Table!$E$13</f>
        <v>0.0810331372</v>
      </c>
      <c r="F13" s="68" t="str">
        <f>[1]Correlations_Table!$F$13</f>
        <v>BL-TD</v>
      </c>
      <c r="G13" s="82">
        <f>$B$12+B13</f>
        <v>1.3963227568000001</v>
      </c>
    </row>
    <row r="14" spans="1:7" ht="18" customHeight="1">
      <c r="A14" s="15" t="s">
        <v>4</v>
      </c>
      <c r="B14" s="64">
        <f>[1]Correlations_Table!$B$14</f>
        <v>-0.89322080599999998</v>
      </c>
      <c r="C14" s="65">
        <f>(EXP(G14))/(1+(EXP(G14)))</f>
        <v>0.49435949374088517</v>
      </c>
      <c r="D14" s="66">
        <f>[1]Correlations_Table!$C$14</f>
        <v>0.2805539017</v>
      </c>
      <c r="E14" s="67" t="str">
        <f>[1]Correlations_Table!$E$14</f>
        <v>0.0014536741</v>
      </c>
      <c r="F14" s="68" t="str">
        <f>[1]Correlations_Table!$F$14</f>
        <v>BL-TD</v>
      </c>
      <c r="G14" s="82">
        <f>$B$12+B14</f>
        <v>-2.256298219999997E-2</v>
      </c>
    </row>
    <row r="15" spans="1:7" ht="18" customHeight="1">
      <c r="A15" s="15" t="s">
        <v>6</v>
      </c>
      <c r="B15" s="64">
        <f>[1]Correlations_Table!$B$15</f>
        <v>-1.7240594816000001</v>
      </c>
      <c r="C15" s="65">
        <f>(EXP(G15))/(1+(EXP(G15)))</f>
        <v>0.29871976937171552</v>
      </c>
      <c r="D15" s="66">
        <f>[1]Correlations_Table!$C$15</f>
        <v>0.28620721300000002</v>
      </c>
      <c r="E15" s="67" t="str">
        <f>[1]Correlations_Table!$E$15</f>
        <v>0.0000000017</v>
      </c>
      <c r="F15" s="68" t="str">
        <f>[1]Correlations_Table!$F$15</f>
        <v>BL-TD</v>
      </c>
      <c r="G15" s="82">
        <f>$B$12+B15</f>
        <v>-0.8534016578000001</v>
      </c>
    </row>
    <row r="16" spans="1:7" ht="18" customHeight="1">
      <c r="A16" s="16" t="s">
        <v>14</v>
      </c>
      <c r="B16" s="47">
        <f>[1]Correlations_Table!$B$16</f>
        <v>4.8943729999999998E-2</v>
      </c>
      <c r="C16" s="48">
        <f>(EXP((B12+(B16*12)))/(1+(EXP((B12+(B16*12))))))</f>
        <v>0.8112239222952573</v>
      </c>
      <c r="D16" s="30">
        <f>[1]Correlations_Table!$C$16</f>
        <v>1.14792131E-2</v>
      </c>
      <c r="E16" s="18" t="str">
        <f>[1]Correlations_Table!$E$16</f>
        <v>0.0000201084</v>
      </c>
      <c r="F16" s="17" t="str">
        <f>[1]Correlations_Table!$F$16</f>
        <v>BL-TD</v>
      </c>
      <c r="G16" s="83">
        <f>$B$12+B16</f>
        <v>0.91960155379999997</v>
      </c>
    </row>
    <row r="17" spans="1:7" ht="18" customHeight="1">
      <c r="A17" s="23" t="s">
        <v>15</v>
      </c>
      <c r="B17" s="39">
        <f>[1]Correlations_Table!$B$17</f>
        <v>-0.85334236480000003</v>
      </c>
      <c r="C17" s="40">
        <f>(EXP(B17))/(1+(EXP(B17)))</f>
        <v>0.29873219058928657</v>
      </c>
      <c r="D17" s="31">
        <f>[1]Correlations_Table!$C$17</f>
        <v>0.3983941057</v>
      </c>
      <c r="E17" s="89" t="str">
        <f>[1]Correlations_Table!$E$17</f>
        <v>0.0321970795</v>
      </c>
      <c r="F17" s="24" t="str">
        <f>[1]Correlations_Table!$F$17</f>
        <v>BL-DLD</v>
      </c>
      <c r="G17" s="84"/>
    </row>
    <row r="18" spans="1:7" ht="18" customHeight="1">
      <c r="A18" s="19" t="s">
        <v>2</v>
      </c>
      <c r="B18" s="69">
        <f>[1]Correlations_Table!$B$18</f>
        <v>2.2496793507000001</v>
      </c>
      <c r="C18" s="70">
        <f>(EXP(G18))/(1+(EXP(G18)))</f>
        <v>0.80160198007551575</v>
      </c>
      <c r="D18" s="71">
        <f>[1]Correlations_Table!$C$18</f>
        <v>0.3290095066</v>
      </c>
      <c r="E18" s="72" t="str">
        <f>[1]Correlations_Table!$E$18</f>
        <v>0.0000000000</v>
      </c>
      <c r="F18" s="73" t="str">
        <f>[1]Correlations_Table!$F$18</f>
        <v>BL-DLD</v>
      </c>
      <c r="G18" s="85">
        <f>$B$17+B18</f>
        <v>1.3963369859000001</v>
      </c>
    </row>
    <row r="19" spans="1:7" ht="18" customHeight="1">
      <c r="A19" s="19" t="s">
        <v>4</v>
      </c>
      <c r="B19" s="69">
        <f>[1]Correlations_Table!$B$19</f>
        <v>0.83079603989999995</v>
      </c>
      <c r="C19" s="70">
        <f>(EXP(G19))/(1+(EXP(G19)))</f>
        <v>0.49436365753631906</v>
      </c>
      <c r="D19" s="71">
        <f>[1]Correlations_Table!$C$19</f>
        <v>0.29319062439999999</v>
      </c>
      <c r="E19" s="72" t="str">
        <f>[1]Correlations_Table!$E$19</f>
        <v>0.0046021459</v>
      </c>
      <c r="F19" s="73" t="str">
        <f>[1]Correlations_Table!$F$19</f>
        <v>BL-DLD</v>
      </c>
      <c r="G19" s="85">
        <f>$B$17+B19</f>
        <v>-2.2546324900000081E-2</v>
      </c>
    </row>
    <row r="20" spans="1:7" ht="18" customHeight="1">
      <c r="A20" s="19" t="s">
        <v>5</v>
      </c>
      <c r="B20" s="69">
        <f>[1]Correlations_Table!$B$20</f>
        <v>1.7239717332</v>
      </c>
      <c r="C20" s="70">
        <f>(EXP(G20))/(1+(EXP(G20)))</f>
        <v>0.70487663959321611</v>
      </c>
      <c r="D20" s="71">
        <f>[1]Correlations_Table!$C$20</f>
        <v>0.28621277379999999</v>
      </c>
      <c r="E20" s="72" t="str">
        <f>[1]Correlations_Table!$E$20</f>
        <v>0.0000000017</v>
      </c>
      <c r="F20" s="73" t="str">
        <f>[1]Correlations_Table!$F$20</f>
        <v>BL-DLD</v>
      </c>
      <c r="G20" s="85">
        <f>$B$17+B20</f>
        <v>0.87062936839999994</v>
      </c>
    </row>
    <row r="21" spans="1:7" ht="18" customHeight="1">
      <c r="A21" s="20" t="s">
        <v>14</v>
      </c>
      <c r="B21" s="41">
        <f>[1]Correlations_Table!$B$21</f>
        <v>4.89479632E-2</v>
      </c>
      <c r="C21" s="42">
        <f>(EXP((B17+(B21*12)))/(1+(EXP((B17+(B21*12))))))</f>
        <v>0.43389750484439432</v>
      </c>
      <c r="D21" s="32">
        <f>[1]Correlations_Table!$C$21</f>
        <v>1.1479595800000001E-2</v>
      </c>
      <c r="E21" s="22" t="str">
        <f>[1]Correlations_Table!$E$21</f>
        <v>0.0000200880</v>
      </c>
      <c r="F21" s="21" t="str">
        <f>[1]Correlations_Table!$F$21</f>
        <v>BL-DLD</v>
      </c>
      <c r="G21" s="86">
        <f>$B$17+B21</f>
        <v>-0.80439440159999998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BA1F-8EC5-6449-A8D9-3A8B397E8B77}">
  <dimension ref="A1:G15"/>
  <sheetViews>
    <sheetView tabSelected="1" zoomScale="150" zoomScaleNormal="150" workbookViewId="0">
      <selection activeCell="B5" sqref="B5"/>
    </sheetView>
  </sheetViews>
  <sheetFormatPr baseColWidth="10" defaultColWidth="14.83203125" defaultRowHeight="18" customHeight="1"/>
  <cols>
    <col min="1" max="1" width="23.5" style="1" customWidth="1"/>
    <col min="2" max="3" width="16.6640625" style="1" customWidth="1"/>
    <col min="4" max="4" width="14.1640625" customWidth="1"/>
    <col min="5" max="5" width="14.1640625" style="1" customWidth="1"/>
    <col min="6" max="6" width="20" style="1" customWidth="1"/>
    <col min="7" max="7" width="25" style="2" customWidth="1"/>
    <col min="8" max="16384" width="14.83203125" style="1"/>
  </cols>
  <sheetData>
    <row r="1" spans="1:7" ht="18" customHeight="1">
      <c r="A1" s="50" t="s">
        <v>1</v>
      </c>
      <c r="B1" s="51" t="s">
        <v>8</v>
      </c>
      <c r="C1" s="51" t="s">
        <v>0</v>
      </c>
      <c r="D1" s="51" t="s">
        <v>13</v>
      </c>
      <c r="E1" s="52" t="s">
        <v>9</v>
      </c>
      <c r="F1" s="52" t="s">
        <v>16</v>
      </c>
      <c r="G1" s="74" t="s">
        <v>10</v>
      </c>
    </row>
    <row r="2" spans="1:7" ht="18" customHeight="1">
      <c r="A2" s="3" t="s">
        <v>17</v>
      </c>
      <c r="B2" s="33">
        <f>'[3]JCL Verbal Third Person GLMM Re'!$B$2</f>
        <v>-0.99</v>
      </c>
      <c r="C2" s="34">
        <f>(EXP(B2))/(1+(EXP(B2)))</f>
        <v>0.27091207765069353</v>
      </c>
      <c r="D2" s="26">
        <f>'[2]JCL Verbal Non-Target GLMM Resu'!$C$2</f>
        <v>0.27199000000000001</v>
      </c>
      <c r="E2" s="92">
        <f>'[3]JCL Verbal Third Person GLMM Re'!$D$2</f>
        <v>0</v>
      </c>
      <c r="F2" s="4" t="str">
        <f>'[2]JCL Verbal Non-Target GLMM Resu'!$E$2</f>
        <v>Language ability</v>
      </c>
      <c r="G2" s="75"/>
    </row>
    <row r="3" spans="1:7" ht="18" customHeight="1">
      <c r="A3" s="5" t="s">
        <v>18</v>
      </c>
      <c r="B3" s="55">
        <f>'[3]JCL Verbal Third Person GLMM Re'!$B$3</f>
        <v>-0.09</v>
      </c>
      <c r="C3" s="49">
        <f>(EXP(G3))/(1+(EXP(G3)))</f>
        <v>0.2535060166623378</v>
      </c>
      <c r="D3" s="56">
        <f>'[2]JCL Verbal Non-Target GLMM Resu'!$C$3</f>
        <v>0.33946999999999999</v>
      </c>
      <c r="E3" s="91">
        <f>'[3]JCL Verbal Third Person GLMM Re'!$D$3</f>
        <v>0.72575000000000001</v>
      </c>
      <c r="F3" s="57" t="str">
        <f>'[2]JCL Verbal Non-Target GLMM Resu'!$E$3</f>
        <v>Language ability</v>
      </c>
      <c r="G3" s="76">
        <f>$B$2+B3</f>
        <v>-1.08</v>
      </c>
    </row>
    <row r="4" spans="1:7" ht="18" customHeight="1">
      <c r="A4" s="25" t="s">
        <v>20</v>
      </c>
      <c r="B4" s="35">
        <f>'[3]JCL Verbal Third Person GLMM Re'!$B$4</f>
        <v>-1.56</v>
      </c>
      <c r="C4" s="36">
        <f>(EXP(B4))/(1+(EXP(B4)))</f>
        <v>0.17364664701900501</v>
      </c>
      <c r="D4" s="27">
        <f>'[2]JCL Verbal Non-Target GLMM Resu'!$C$4</f>
        <v>0.26628000000000002</v>
      </c>
      <c r="E4" s="93">
        <f>'[3]JCL Verbal Third Person GLMM Re'!$D$4</f>
        <v>0</v>
      </c>
      <c r="F4" s="8" t="str">
        <f>'[2]JCL Verbal Non-Target GLMM Resu'!$E$4</f>
        <v>Bilingualism</v>
      </c>
      <c r="G4" s="78"/>
    </row>
    <row r="5" spans="1:7" ht="18" customHeight="1">
      <c r="A5" s="10" t="s">
        <v>19</v>
      </c>
      <c r="B5" s="37">
        <f>'[3]JCL Verbal Third Person GLMM Re'!$B$5</f>
        <v>0.8</v>
      </c>
      <c r="C5" s="38">
        <f>(EXP(G5))/(1+(EXP(G5)))</f>
        <v>0.31864626621097447</v>
      </c>
      <c r="D5" s="28">
        <f>'[2]JCL Verbal Non-Target GLMM Resu'!$C$5</f>
        <v>0.32973999999999998</v>
      </c>
      <c r="E5" s="90">
        <f>'[3]JCL Verbal Third Person GLMM Re'!$D$5</f>
        <v>4.3400000000000001E-3</v>
      </c>
      <c r="F5" s="11" t="str">
        <f>'[2]JCL Verbal Non-Target GLMM Resu'!$E$5</f>
        <v>Bilingualism</v>
      </c>
      <c r="G5" s="80">
        <f>$B$4+B5</f>
        <v>-0.76</v>
      </c>
    </row>
    <row r="6" spans="1:7" ht="18" customHeight="1">
      <c r="D6" s="1"/>
      <c r="G6" s="1"/>
    </row>
    <row r="7" spans="1:7" ht="18" customHeight="1">
      <c r="D7" s="1"/>
      <c r="G7" s="1"/>
    </row>
    <row r="8" spans="1:7" ht="18" customHeight="1">
      <c r="D8" s="1"/>
      <c r="G8" s="1"/>
    </row>
    <row r="9" spans="1:7" ht="18" customHeight="1">
      <c r="D9" s="1"/>
      <c r="G9" s="1"/>
    </row>
    <row r="10" spans="1:7" ht="18" customHeight="1">
      <c r="D10" s="1"/>
      <c r="G10" s="1"/>
    </row>
    <row r="11" spans="1:7" ht="18" customHeight="1">
      <c r="D11" s="1"/>
      <c r="G11" s="1"/>
    </row>
    <row r="12" spans="1:7" ht="18" customHeight="1">
      <c r="D12" s="1"/>
      <c r="G12" s="1"/>
    </row>
    <row r="13" spans="1:7" ht="18" customHeight="1">
      <c r="D13" s="1"/>
      <c r="G13" s="1"/>
    </row>
    <row r="14" spans="1:7" ht="18" customHeight="1">
      <c r="D14" s="1"/>
      <c r="G14" s="1"/>
    </row>
    <row r="15" spans="1:7" ht="18" customHeight="1">
      <c r="D15" s="1"/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Nonfinite Results (with 3PS)</vt:lpstr>
      <vt:lpstr>Group Results</vt:lpstr>
      <vt:lpstr>Substitution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Thane, Patrick D</dc:creator>
  <cp:lastModifiedBy>Thane, Patrick D</cp:lastModifiedBy>
  <dcterms:created xsi:type="dcterms:W3CDTF">2024-11-11T20:50:17Z</dcterms:created>
  <dcterms:modified xsi:type="dcterms:W3CDTF">2025-06-29T23:49:55Z</dcterms:modified>
</cp:coreProperties>
</file>